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64011"/>
  <mc:AlternateContent xmlns:mc="http://schemas.openxmlformats.org/markup-compatibility/2006">
    <mc:Choice Requires="x15">
      <x15ac:absPath xmlns:x15ac="http://schemas.microsoft.com/office/spreadsheetml/2010/11/ac" url="C:\Users\Helmut Hillebrand\Documents\R\phytosize\data\"/>
    </mc:Choice>
  </mc:AlternateContent>
  <bookViews>
    <workbookView xWindow="-100" yWindow="-100" windowWidth="20720" windowHeight="13280" firstSheet="2" activeTab="5"/>
  </bookViews>
  <sheets>
    <sheet name="savedrecs" sheetId="1" r:id="rId1"/>
    <sheet name="systematic review" sheetId="2" r:id="rId2"/>
    <sheet name="review_suitable" sheetId="3" r:id="rId3"/>
    <sheet name="figures_review_suitable" sheetId="4" r:id="rId4"/>
    <sheet name="suitable+caseID" sheetId="7" r:id="rId5"/>
    <sheet name="Data" sheetId="5" r:id="rId6"/>
  </sheets>
  <definedNames>
    <definedName name="_xlnm._FilterDatabase" localSheetId="5" hidden="1">Data!$A$1:$AO$4838</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4230" i="5" l="1"/>
  <c r="AE4231" i="5"/>
  <c r="AE4232" i="5"/>
  <c r="AE4233" i="5"/>
  <c r="AE4234" i="5"/>
  <c r="AE4235" i="5"/>
  <c r="AE4236" i="5"/>
  <c r="AE4237" i="5"/>
  <c r="AE4238" i="5"/>
  <c r="AE4239" i="5"/>
  <c r="AE4240" i="5"/>
  <c r="AE4241" i="5"/>
  <c r="AE4242" i="5"/>
  <c r="AE4243" i="5"/>
  <c r="AE4244" i="5"/>
  <c r="AE4245" i="5"/>
  <c r="AE4246" i="5"/>
  <c r="AE4247" i="5"/>
  <c r="AE4248" i="5"/>
  <c r="AE4229" i="5"/>
  <c r="AE1420" i="5"/>
  <c r="AE1421" i="5"/>
  <c r="AE1422" i="5"/>
  <c r="AE1423" i="5"/>
  <c r="AE1424" i="5"/>
  <c r="AE1425" i="5"/>
  <c r="AE1426" i="5"/>
  <c r="AE1427" i="5"/>
  <c r="AE1428" i="5"/>
  <c r="AE1429" i="5"/>
  <c r="AE1430" i="5"/>
  <c r="AE1431" i="5"/>
  <c r="AE1432" i="5"/>
  <c r="AE1433" i="5"/>
  <c r="AE1434" i="5"/>
  <c r="AE1435" i="5"/>
  <c r="AE1436" i="5"/>
  <c r="AE1437" i="5"/>
  <c r="AE1438" i="5"/>
  <c r="AE1419" i="5"/>
  <c r="AE696" i="5"/>
  <c r="AE697" i="5"/>
  <c r="AE698" i="5"/>
  <c r="AE699" i="5"/>
  <c r="AE700" i="5"/>
  <c r="AE701" i="5"/>
  <c r="AE702" i="5"/>
  <c r="AE703" i="5"/>
  <c r="AE704" i="5"/>
  <c r="AE705" i="5"/>
  <c r="AE706" i="5"/>
  <c r="AE707" i="5"/>
  <c r="AE708" i="5"/>
  <c r="AE709" i="5"/>
  <c r="AE710" i="5"/>
  <c r="AE711" i="5"/>
  <c r="AE712" i="5"/>
  <c r="AE713" i="5"/>
  <c r="AE714" i="5"/>
  <c r="AE715" i="5"/>
  <c r="AE716" i="5"/>
  <c r="AE717" i="5"/>
  <c r="AE718" i="5"/>
  <c r="AE719" i="5"/>
  <c r="AE720" i="5"/>
  <c r="AE721" i="5"/>
  <c r="AE722" i="5"/>
  <c r="AE723" i="5"/>
  <c r="AE724" i="5"/>
  <c r="AE725" i="5"/>
  <c r="AE726" i="5"/>
  <c r="AE727" i="5"/>
  <c r="AE728" i="5"/>
  <c r="AE729" i="5"/>
  <c r="AE730" i="5"/>
  <c r="AE731" i="5"/>
  <c r="AE732" i="5"/>
  <c r="AE733" i="5"/>
  <c r="AE734" i="5"/>
  <c r="AE735" i="5"/>
  <c r="AE736" i="5"/>
  <c r="AE1550" i="5"/>
  <c r="AE1551" i="5"/>
  <c r="AE1552" i="5"/>
  <c r="AE1553" i="5"/>
  <c r="AE1554" i="5"/>
  <c r="AE1555" i="5"/>
  <c r="AE1556" i="5"/>
  <c r="AE1557" i="5"/>
  <c r="AE1558" i="5"/>
  <c r="AE1559" i="5"/>
  <c r="AE1560" i="5"/>
  <c r="AE1561" i="5"/>
  <c r="AE1562" i="5"/>
  <c r="AE1563" i="5"/>
  <c r="AE1564" i="5"/>
  <c r="AE1565" i="5"/>
  <c r="AE1566" i="5"/>
  <c r="AE1567" i="5"/>
  <c r="AE1568" i="5"/>
  <c r="AE1569" i="5"/>
  <c r="AE1570" i="5"/>
  <c r="AE1571" i="5"/>
  <c r="AE1572" i="5"/>
  <c r="AE1573" i="5"/>
  <c r="AE1574" i="5"/>
  <c r="AE1575" i="5"/>
  <c r="AE1576" i="5"/>
  <c r="AE1577" i="5"/>
  <c r="AE1578" i="5"/>
  <c r="AE1579" i="5"/>
  <c r="AE1580" i="5"/>
  <c r="AE1581" i="5"/>
  <c r="AE1582" i="5"/>
  <c r="AE1583" i="5"/>
  <c r="AE1584" i="5"/>
  <c r="AE1585" i="5"/>
  <c r="AE1586" i="5"/>
  <c r="AE1587" i="5"/>
  <c r="AE1588" i="5"/>
  <c r="AE1589" i="5"/>
  <c r="AE1590" i="5"/>
  <c r="AE1591" i="5"/>
  <c r="AE1592" i="5"/>
  <c r="AE1593" i="5"/>
  <c r="AE1594" i="5"/>
  <c r="AE1595" i="5"/>
  <c r="AE1596" i="5"/>
  <c r="AE1597" i="5"/>
  <c r="AE1598" i="5"/>
  <c r="AE1599" i="5"/>
  <c r="AE1600" i="5"/>
  <c r="AE1601" i="5"/>
  <c r="AE1602" i="5"/>
  <c r="AE1603" i="5"/>
  <c r="AE1604" i="5"/>
  <c r="AE1549" i="5"/>
  <c r="AE349" i="5"/>
  <c r="AE348" i="5"/>
  <c r="AE347" i="5"/>
  <c r="AE346" i="5"/>
  <c r="AE345" i="5"/>
  <c r="AE344" i="5"/>
  <c r="AE343" i="5"/>
  <c r="AE342" i="5"/>
  <c r="AE341" i="5"/>
  <c r="AE340" i="5"/>
  <c r="AE339" i="5"/>
  <c r="AE338" i="5"/>
  <c r="AE337" i="5"/>
  <c r="AE336" i="5"/>
  <c r="AE335" i="5"/>
  <c r="AE334" i="5"/>
  <c r="AE333" i="5"/>
  <c r="AE332" i="5"/>
  <c r="AE331" i="5"/>
  <c r="AE330" i="5"/>
  <c r="AE329" i="5"/>
  <c r="AE328" i="5"/>
  <c r="AE327" i="5"/>
  <c r="AE326" i="5"/>
  <c r="AE325" i="5"/>
  <c r="AE324" i="5"/>
  <c r="AE323" i="5"/>
  <c r="AE322" i="5"/>
  <c r="AE321" i="5"/>
  <c r="AE320" i="5"/>
  <c r="AE319" i="5"/>
  <c r="AE318" i="5"/>
  <c r="AE317" i="5"/>
  <c r="AE316" i="5"/>
  <c r="AE315" i="5"/>
  <c r="AE314" i="5"/>
  <c r="AE313" i="5"/>
  <c r="AE312" i="5"/>
  <c r="AE311" i="5"/>
  <c r="AE310" i="5"/>
  <c r="AE309" i="5"/>
  <c r="AE308" i="5"/>
  <c r="AE307" i="5"/>
  <c r="AE306" i="5"/>
  <c r="AE305" i="5"/>
  <c r="AE304" i="5"/>
  <c r="AE303" i="5"/>
  <c r="AE302" i="5"/>
  <c r="AE301" i="5"/>
  <c r="AE300" i="5"/>
  <c r="AE299" i="5"/>
  <c r="AE298" i="5"/>
  <c r="AE297" i="5"/>
  <c r="AE296" i="5"/>
  <c r="AE295" i="5"/>
  <c r="AE294" i="5"/>
  <c r="AE293" i="5"/>
  <c r="AE292" i="5"/>
  <c r="AE291" i="5"/>
  <c r="AE290" i="5"/>
  <c r="AE289" i="5"/>
  <c r="AE288" i="5"/>
  <c r="AE287" i="5"/>
  <c r="AE286" i="5"/>
  <c r="AE285" i="5"/>
  <c r="AE284" i="5"/>
  <c r="AE283" i="5"/>
  <c r="AE282" i="5"/>
  <c r="AE281" i="5"/>
  <c r="AE280" i="5"/>
  <c r="AE279" i="5"/>
  <c r="AE278" i="5"/>
  <c r="AE277" i="5"/>
  <c r="AE276" i="5"/>
  <c r="AE275" i="5"/>
  <c r="AE274" i="5"/>
  <c r="AE273" i="5"/>
  <c r="AE272" i="5"/>
  <c r="AE271" i="5"/>
  <c r="AE270" i="5"/>
  <c r="AE269" i="5"/>
  <c r="AE268" i="5"/>
  <c r="AE636" i="5"/>
  <c r="AE635" i="5"/>
  <c r="AE634" i="5"/>
  <c r="AE633" i="5"/>
  <c r="AE632" i="5"/>
  <c r="AE631" i="5"/>
  <c r="AE630" i="5"/>
  <c r="AE629" i="5"/>
  <c r="AE628" i="5"/>
  <c r="AE627" i="5"/>
  <c r="AE626" i="5"/>
  <c r="AE625" i="5"/>
  <c r="AE624" i="5"/>
  <c r="AE623" i="5"/>
  <c r="AE622" i="5"/>
  <c r="AE621" i="5"/>
  <c r="AE620" i="5"/>
  <c r="AE619" i="5"/>
  <c r="AE618" i="5"/>
  <c r="AE617" i="5"/>
  <c r="AE616" i="5"/>
  <c r="AE615" i="5"/>
  <c r="AE614" i="5"/>
  <c r="AE613" i="5"/>
  <c r="AE612" i="5"/>
  <c r="AE611" i="5"/>
  <c r="AE610" i="5"/>
  <c r="AE609" i="5"/>
  <c r="AE608" i="5"/>
  <c r="AE607" i="5"/>
  <c r="AE606" i="5"/>
  <c r="AE605" i="5"/>
  <c r="AE604" i="5"/>
  <c r="AE603" i="5"/>
  <c r="AE602" i="5"/>
  <c r="AE601" i="5"/>
  <c r="AE600" i="5"/>
  <c r="AE599" i="5"/>
  <c r="AE598" i="5"/>
  <c r="AE597" i="5"/>
  <c r="AE596" i="5"/>
  <c r="AE595" i="5"/>
  <c r="AE594" i="5"/>
  <c r="AE593" i="5"/>
  <c r="AE592" i="5"/>
  <c r="AE591" i="5"/>
  <c r="AE652" i="5"/>
  <c r="AE651" i="5"/>
  <c r="AE650" i="5"/>
  <c r="AE649" i="5"/>
  <c r="AE648" i="5"/>
  <c r="AE647" i="5"/>
  <c r="AE646" i="5"/>
  <c r="AE645" i="5"/>
  <c r="AE644" i="5"/>
  <c r="AE643" i="5"/>
  <c r="AE642" i="5"/>
  <c r="AE641" i="5"/>
  <c r="AE640" i="5"/>
  <c r="AE639" i="5"/>
  <c r="AE638" i="5"/>
  <c r="AE637" i="5"/>
  <c r="AE1377" i="5"/>
  <c r="AE1378" i="5"/>
  <c r="AE1379" i="5"/>
  <c r="AE1380" i="5"/>
  <c r="AE1381" i="5"/>
  <c r="AE1382" i="5"/>
  <c r="AE1383" i="5"/>
  <c r="AE1384" i="5"/>
  <c r="AE1385" i="5"/>
  <c r="AE1386" i="5"/>
  <c r="AE1387" i="5"/>
  <c r="AE1388" i="5"/>
  <c r="AE1389" i="5"/>
  <c r="AE1390" i="5"/>
  <c r="AE1391" i="5"/>
  <c r="AE1392" i="5"/>
  <c r="AE1393" i="5"/>
  <c r="AE1394" i="5"/>
  <c r="AE1395" i="5"/>
  <c r="AE1396" i="5"/>
  <c r="AE1505" i="5"/>
  <c r="AE1506" i="5"/>
  <c r="AE1507" i="5"/>
  <c r="AE1508" i="5"/>
  <c r="AE1509" i="5"/>
  <c r="AE1510" i="5"/>
  <c r="AE1511" i="5"/>
  <c r="AE1512" i="5"/>
  <c r="AE1513" i="5"/>
  <c r="AE1514" i="5"/>
  <c r="AE1515" i="5"/>
  <c r="AE1516" i="5"/>
  <c r="AE1517" i="5"/>
  <c r="AE1518" i="5"/>
  <c r="AE1519" i="5"/>
  <c r="AE1520" i="5"/>
  <c r="AE1521" i="5"/>
  <c r="AE1522" i="5"/>
  <c r="AE1523" i="5"/>
  <c r="AE1524" i="5"/>
  <c r="AE1525" i="5"/>
  <c r="AE1526" i="5"/>
  <c r="AE1527" i="5"/>
  <c r="AE1528" i="5"/>
  <c r="AE1529" i="5"/>
  <c r="AE1530" i="5"/>
  <c r="AE1531" i="5"/>
  <c r="AE1532" i="5"/>
  <c r="AE1533" i="5"/>
  <c r="AE1534" i="5"/>
  <c r="AE1535" i="5"/>
  <c r="AE1536" i="5"/>
  <c r="AE1537" i="5"/>
  <c r="AE1538" i="5"/>
  <c r="AE1539" i="5"/>
  <c r="AE1540" i="5"/>
  <c r="AE1541" i="5"/>
  <c r="AE1542" i="5"/>
  <c r="AE1543" i="5"/>
  <c r="AE1544" i="5"/>
  <c r="AE1545" i="5"/>
  <c r="AE1546" i="5"/>
  <c r="AE1547" i="5"/>
  <c r="AE1548" i="5"/>
  <c r="AE4442" i="5"/>
  <c r="AE4443" i="5"/>
  <c r="AE4444" i="5"/>
  <c r="AE4445" i="5"/>
  <c r="AE4446" i="5"/>
  <c r="AE4447" i="5"/>
  <c r="AE4448" i="5"/>
  <c r="AE4449" i="5"/>
  <c r="AE4450" i="5"/>
  <c r="AE4451" i="5"/>
  <c r="AE4452" i="5"/>
  <c r="AE4453" i="5"/>
  <c r="AE4454" i="5"/>
  <c r="AE4455" i="5"/>
  <c r="AE4456" i="5"/>
  <c r="AE4457" i="5"/>
  <c r="AE4795" i="5" l="1"/>
  <c r="AE4796" i="5"/>
  <c r="AE4797" i="5"/>
  <c r="AE4798" i="5"/>
  <c r="AE4799" i="5"/>
  <c r="AE4800" i="5"/>
  <c r="AE4801" i="5"/>
  <c r="AE4802" i="5"/>
  <c r="AE4803" i="5"/>
  <c r="AE4804" i="5"/>
  <c r="AE4805" i="5"/>
  <c r="AE4806" i="5"/>
  <c r="AE4807" i="5"/>
  <c r="AE4808" i="5"/>
  <c r="AE4809" i="5"/>
  <c r="AE4810" i="5"/>
  <c r="AE4811" i="5"/>
  <c r="AE4812" i="5"/>
  <c r="AE4813" i="5"/>
  <c r="AE4814" i="5"/>
  <c r="AE4815" i="5"/>
  <c r="AE4816" i="5"/>
  <c r="AE4817" i="5"/>
  <c r="AE4818" i="5"/>
  <c r="AE4819" i="5"/>
  <c r="AE4820" i="5"/>
  <c r="AE4821" i="5"/>
  <c r="AE4822" i="5"/>
  <c r="AE4823" i="5"/>
  <c r="AE4824" i="5"/>
  <c r="AE4825" i="5"/>
  <c r="AE4826" i="5"/>
  <c r="AE4827" i="5"/>
  <c r="AE4828" i="5"/>
  <c r="AE4829" i="5"/>
  <c r="AE4794" i="5"/>
  <c r="AE4475" i="5"/>
  <c r="AE4476" i="5"/>
  <c r="AE4477" i="5"/>
  <c r="AE4478" i="5"/>
  <c r="AE4479" i="5"/>
  <c r="AE4480" i="5"/>
  <c r="AE4481" i="5"/>
  <c r="AE4482" i="5"/>
  <c r="AE4483" i="5"/>
  <c r="AE4484" i="5"/>
  <c r="AE4485" i="5"/>
  <c r="AE4486" i="5"/>
  <c r="AE4487" i="5"/>
  <c r="AE4488" i="5"/>
  <c r="AE4489" i="5"/>
  <c r="AE4474" i="5"/>
  <c r="AE4459" i="5" l="1"/>
  <c r="AE4460" i="5"/>
  <c r="AE4461" i="5"/>
  <c r="AE4462" i="5"/>
  <c r="AE4463" i="5"/>
  <c r="AE4464" i="5"/>
  <c r="AE4465" i="5"/>
  <c r="AE4466" i="5"/>
  <c r="AE4467" i="5"/>
  <c r="AE4468" i="5"/>
  <c r="AE4469" i="5"/>
  <c r="AE4470" i="5"/>
  <c r="AE4471" i="5"/>
  <c r="AE4472" i="5"/>
  <c r="AE4473" i="5"/>
  <c r="AE4458" i="5"/>
  <c r="AD4473" i="5"/>
  <c r="AD4472" i="5"/>
  <c r="AD4471" i="5"/>
  <c r="AD4470" i="5"/>
  <c r="AD4469" i="5"/>
  <c r="AD4468" i="5"/>
  <c r="AD4467" i="5"/>
  <c r="AD4466" i="5"/>
  <c r="AD4465" i="5"/>
  <c r="AD4464" i="5"/>
  <c r="AD4463" i="5"/>
  <c r="AD4462" i="5"/>
  <c r="AD4461" i="5"/>
  <c r="AD4460" i="5"/>
  <c r="AD4459" i="5"/>
  <c r="AD4458" i="5"/>
  <c r="AD4457" i="5"/>
  <c r="AD4456" i="5"/>
  <c r="AD4455" i="5"/>
  <c r="AD4454" i="5"/>
  <c r="AD4453" i="5"/>
  <c r="AD4452" i="5"/>
  <c r="AD4451" i="5"/>
  <c r="AD4450" i="5"/>
  <c r="AD4449" i="5"/>
  <c r="AD4448" i="5"/>
  <c r="AD4447" i="5"/>
  <c r="AD4446" i="5"/>
  <c r="AD4445" i="5"/>
  <c r="AD4444" i="5"/>
  <c r="AD4443" i="5"/>
  <c r="AD4442" i="5"/>
  <c r="AE4590" i="5"/>
  <c r="AE4591" i="5"/>
  <c r="AE4592" i="5"/>
  <c r="AE4593" i="5"/>
  <c r="AE4594" i="5"/>
  <c r="AE4595" i="5"/>
  <c r="AE4596" i="5"/>
  <c r="AE4597" i="5"/>
  <c r="AE4598" i="5"/>
  <c r="AE4599" i="5"/>
  <c r="AE4600" i="5"/>
  <c r="AE4601" i="5"/>
  <c r="AE4602" i="5"/>
  <c r="AE4603" i="5"/>
  <c r="AE4604" i="5"/>
  <c r="AE4605" i="5"/>
  <c r="AE4606" i="5"/>
  <c r="AE4607" i="5"/>
  <c r="AE4608" i="5"/>
  <c r="AE4609" i="5"/>
  <c r="AE4610" i="5"/>
  <c r="AE4611" i="5"/>
  <c r="AE4612" i="5"/>
  <c r="AE4613" i="5"/>
  <c r="AE4614" i="5"/>
  <c r="AE4615" i="5"/>
  <c r="AE4616" i="5"/>
  <c r="AE4617" i="5"/>
  <c r="AE4618" i="5"/>
  <c r="AE4619" i="5"/>
  <c r="AE4620" i="5"/>
  <c r="AE4621" i="5"/>
  <c r="AE4622" i="5"/>
  <c r="AE4623" i="5"/>
  <c r="AE4624" i="5"/>
  <c r="AE4625" i="5"/>
  <c r="AE4626" i="5"/>
  <c r="AE4627" i="5"/>
  <c r="AE4628" i="5"/>
  <c r="AE4629" i="5"/>
  <c r="AE4630" i="5"/>
  <c r="AE4631" i="5"/>
  <c r="AE4632" i="5"/>
  <c r="AE4633" i="5"/>
  <c r="AE4634" i="5"/>
  <c r="AE4635" i="5"/>
  <c r="AE4636" i="5"/>
  <c r="AE4637" i="5"/>
  <c r="AE4638" i="5"/>
  <c r="AE4639" i="5"/>
  <c r="AE4640" i="5"/>
  <c r="AE4641" i="5"/>
  <c r="AE4642" i="5"/>
  <c r="AE4643" i="5"/>
  <c r="AE4644" i="5"/>
  <c r="AE4645" i="5"/>
  <c r="AE4646" i="5"/>
  <c r="AE4647" i="5"/>
  <c r="AE4648" i="5"/>
  <c r="AE4649" i="5"/>
  <c r="AE4650" i="5"/>
  <c r="AE4651" i="5"/>
  <c r="AE4652" i="5"/>
  <c r="AE4653" i="5"/>
  <c r="AE4654" i="5"/>
  <c r="AE4655" i="5"/>
  <c r="AE4656" i="5"/>
  <c r="AE4657" i="5"/>
  <c r="AE4658" i="5"/>
  <c r="AE4659" i="5"/>
  <c r="AE4660" i="5"/>
  <c r="AE4661" i="5"/>
  <c r="AE4662" i="5"/>
  <c r="AE4663" i="5"/>
  <c r="AE4664" i="5"/>
  <c r="AE4665" i="5"/>
  <c r="AE4666" i="5"/>
  <c r="AE4667" i="5"/>
  <c r="AE4668" i="5"/>
  <c r="AE4669" i="5"/>
  <c r="AE4670" i="5"/>
  <c r="AE4671" i="5"/>
  <c r="AE4672" i="5"/>
  <c r="AE4673" i="5"/>
  <c r="AE4674" i="5"/>
  <c r="AE4675" i="5"/>
  <c r="AE4676" i="5"/>
  <c r="AE4677" i="5"/>
  <c r="AE4678" i="5"/>
  <c r="AE4679" i="5"/>
  <c r="AE4680" i="5"/>
  <c r="AE4681" i="5"/>
  <c r="AE4682" i="5"/>
  <c r="AE4683" i="5"/>
  <c r="AE4684" i="5"/>
  <c r="AE4685" i="5"/>
  <c r="AE4686" i="5"/>
  <c r="AE4687" i="5"/>
  <c r="AE4688" i="5"/>
  <c r="AE4689" i="5"/>
  <c r="AE4690" i="5"/>
  <c r="AE4691" i="5"/>
  <c r="AE4692" i="5"/>
  <c r="AE4693" i="5"/>
  <c r="AE4694" i="5"/>
  <c r="AE4695" i="5"/>
  <c r="AE4696" i="5"/>
  <c r="AE4697" i="5"/>
  <c r="AE4698" i="5"/>
  <c r="AE4699" i="5"/>
  <c r="AE4700" i="5"/>
  <c r="AE4701" i="5"/>
  <c r="AE4702" i="5"/>
  <c r="AE4703" i="5"/>
  <c r="AE4704" i="5"/>
  <c r="AE4705" i="5"/>
  <c r="AE4706" i="5"/>
  <c r="AE4707" i="5"/>
  <c r="AE4708" i="5"/>
  <c r="AE4709" i="5"/>
  <c r="AE4710" i="5"/>
  <c r="AE4711" i="5"/>
  <c r="AE4712" i="5"/>
  <c r="AE4713" i="5"/>
  <c r="AE4714" i="5"/>
  <c r="AE4715" i="5"/>
  <c r="AE4716" i="5"/>
  <c r="AE4717" i="5"/>
  <c r="AE4718" i="5"/>
  <c r="AE4719" i="5"/>
  <c r="AE4720" i="5"/>
  <c r="AE4721" i="5"/>
  <c r="AE4722" i="5"/>
  <c r="AE4723" i="5"/>
  <c r="AE4724" i="5"/>
  <c r="AE4725" i="5"/>
  <c r="AE4726" i="5"/>
  <c r="AE4727" i="5"/>
  <c r="AE4728" i="5"/>
  <c r="AE4729" i="5"/>
  <c r="AE4730" i="5"/>
  <c r="AE4731" i="5"/>
  <c r="AE4732" i="5"/>
  <c r="AE4733" i="5"/>
  <c r="AE4734" i="5"/>
  <c r="AE4735" i="5"/>
  <c r="AE4736" i="5"/>
  <c r="AE4737" i="5"/>
  <c r="AE4738" i="5"/>
  <c r="AE4739" i="5"/>
  <c r="AE4740" i="5"/>
  <c r="AE4741" i="5"/>
  <c r="AE4742" i="5"/>
  <c r="AE4743" i="5"/>
  <c r="AE4744" i="5"/>
  <c r="AE4745" i="5"/>
  <c r="AE4746" i="5"/>
  <c r="AE4747" i="5"/>
  <c r="AE4748" i="5"/>
  <c r="AE4749" i="5"/>
  <c r="AE4750" i="5"/>
  <c r="AE4751" i="5"/>
  <c r="AE4752" i="5"/>
  <c r="AE4753" i="5"/>
  <c r="AE4754" i="5"/>
  <c r="AE4755" i="5"/>
  <c r="AE4756" i="5"/>
  <c r="AE4757" i="5"/>
  <c r="AE4758" i="5"/>
  <c r="AE4759" i="5"/>
  <c r="AE4760" i="5"/>
  <c r="AE4761" i="5"/>
  <c r="AE4762" i="5"/>
  <c r="AE4763" i="5"/>
  <c r="AE4764" i="5"/>
  <c r="AE4765" i="5"/>
  <c r="AE4766" i="5"/>
  <c r="AE4767" i="5"/>
  <c r="AE4768" i="5"/>
  <c r="AE4769" i="5"/>
  <c r="AE4770" i="5"/>
  <c r="AE4771" i="5"/>
  <c r="AE4772" i="5"/>
  <c r="AE4773" i="5"/>
  <c r="AE4774" i="5"/>
  <c r="AE4775" i="5"/>
  <c r="AE4776" i="5"/>
  <c r="AE4777" i="5"/>
  <c r="AE4778" i="5"/>
  <c r="AE4779" i="5"/>
  <c r="AE4780" i="5"/>
  <c r="AE4781" i="5"/>
  <c r="AE4782" i="5"/>
  <c r="AE4783" i="5"/>
  <c r="AE4784" i="5"/>
  <c r="AE4785" i="5"/>
  <c r="AE4786" i="5"/>
  <c r="AE4787" i="5"/>
  <c r="AE4788" i="5"/>
  <c r="AE4789" i="5"/>
  <c r="AE4790" i="5"/>
  <c r="AE4791" i="5"/>
  <c r="AE4792" i="5"/>
  <c r="AE4793" i="5"/>
  <c r="AE4589" i="5"/>
  <c r="AD4590" i="5"/>
  <c r="AD4591" i="5"/>
  <c r="AD4592" i="5"/>
  <c r="AD4593" i="5"/>
  <c r="AD4594" i="5"/>
  <c r="AD4595" i="5"/>
  <c r="AD4596" i="5"/>
  <c r="AD4597" i="5"/>
  <c r="AD4598" i="5"/>
  <c r="AD4599" i="5"/>
  <c r="AD4600" i="5"/>
  <c r="AD4601" i="5"/>
  <c r="AD4602" i="5"/>
  <c r="AD4603" i="5"/>
  <c r="AD4604" i="5"/>
  <c r="AD4605" i="5"/>
  <c r="AD4606" i="5"/>
  <c r="AD4607" i="5"/>
  <c r="AD4608" i="5"/>
  <c r="AD4609" i="5"/>
  <c r="AD4610" i="5"/>
  <c r="AD4611" i="5"/>
  <c r="AD4612" i="5"/>
  <c r="AD4613" i="5"/>
  <c r="AD4614" i="5"/>
  <c r="AD4615" i="5"/>
  <c r="AD4616" i="5"/>
  <c r="AD4617" i="5"/>
  <c r="AD4618" i="5"/>
  <c r="AD4619" i="5"/>
  <c r="AD4620" i="5"/>
  <c r="AD4621" i="5"/>
  <c r="AD4622" i="5"/>
  <c r="AD4623" i="5"/>
  <c r="AD4624" i="5"/>
  <c r="AD4625" i="5"/>
  <c r="AD4626" i="5"/>
  <c r="AD4627" i="5"/>
  <c r="AD4628" i="5"/>
  <c r="AD4629" i="5"/>
  <c r="AD4630" i="5"/>
  <c r="AD4631" i="5"/>
  <c r="AD4632" i="5"/>
  <c r="AD4633" i="5"/>
  <c r="AD4634" i="5"/>
  <c r="AD4635" i="5"/>
  <c r="AD4636" i="5"/>
  <c r="AD4637" i="5"/>
  <c r="AD4638" i="5"/>
  <c r="AD4639" i="5"/>
  <c r="AD4640" i="5"/>
  <c r="AD4641" i="5"/>
  <c r="AD4642" i="5"/>
  <c r="AD4643" i="5"/>
  <c r="AD4644" i="5"/>
  <c r="AD4645" i="5"/>
  <c r="AD4646" i="5"/>
  <c r="AD4647" i="5"/>
  <c r="AD4648" i="5"/>
  <c r="AD4649" i="5"/>
  <c r="AD4650" i="5"/>
  <c r="AD4651" i="5"/>
  <c r="AD4652" i="5"/>
  <c r="AD4653" i="5"/>
  <c r="AD4654" i="5"/>
  <c r="AD4655" i="5"/>
  <c r="AD4656" i="5"/>
  <c r="AD4657" i="5"/>
  <c r="AD4658" i="5"/>
  <c r="AD4659" i="5"/>
  <c r="AD4660" i="5"/>
  <c r="AD4661" i="5"/>
  <c r="AD4662" i="5"/>
  <c r="AD4663" i="5"/>
  <c r="AD4664" i="5"/>
  <c r="AD4665" i="5"/>
  <c r="AD4666" i="5"/>
  <c r="AD4667" i="5"/>
  <c r="AD4668" i="5"/>
  <c r="AD4669" i="5"/>
  <c r="AD4670" i="5"/>
  <c r="AD4671" i="5"/>
  <c r="AD4672" i="5"/>
  <c r="AD4673" i="5"/>
  <c r="AD4674" i="5"/>
  <c r="AD4675" i="5"/>
  <c r="AD4676" i="5"/>
  <c r="AD4677" i="5"/>
  <c r="AD4678" i="5"/>
  <c r="AD4679" i="5"/>
  <c r="AD4680" i="5"/>
  <c r="AD4681" i="5"/>
  <c r="AD4682" i="5"/>
  <c r="AD4683" i="5"/>
  <c r="AD4684" i="5"/>
  <c r="AD4685" i="5"/>
  <c r="AD4686" i="5"/>
  <c r="AD4687" i="5"/>
  <c r="AD4688" i="5"/>
  <c r="AD4689" i="5"/>
  <c r="AD4690" i="5"/>
  <c r="AD4691" i="5"/>
  <c r="AD4692" i="5"/>
  <c r="AD4693" i="5"/>
  <c r="AD4694" i="5"/>
  <c r="AD4695" i="5"/>
  <c r="AD4696" i="5"/>
  <c r="AD4697" i="5"/>
  <c r="AD4698" i="5"/>
  <c r="AD4699" i="5"/>
  <c r="AD4700" i="5"/>
  <c r="AD4701" i="5"/>
  <c r="AD4702" i="5"/>
  <c r="AD4703" i="5"/>
  <c r="AD4704" i="5"/>
  <c r="AD4705" i="5"/>
  <c r="AD4706" i="5"/>
  <c r="AD4707" i="5"/>
  <c r="AD4708" i="5"/>
  <c r="AD4709" i="5"/>
  <c r="AD4710" i="5"/>
  <c r="AD4711" i="5"/>
  <c r="AD4712" i="5"/>
  <c r="AD4713" i="5"/>
  <c r="AD4714" i="5"/>
  <c r="AD4715" i="5"/>
  <c r="AD4716" i="5"/>
  <c r="AD4717" i="5"/>
  <c r="AD4718" i="5"/>
  <c r="AD4719" i="5"/>
  <c r="AD4720" i="5"/>
  <c r="AD4721" i="5"/>
  <c r="AD4722" i="5"/>
  <c r="AD4723" i="5"/>
  <c r="AD4724" i="5"/>
  <c r="AD4725" i="5"/>
  <c r="AD4726" i="5"/>
  <c r="AD4727" i="5"/>
  <c r="AD4728" i="5"/>
  <c r="AD4729" i="5"/>
  <c r="AD4730" i="5"/>
  <c r="AD4731" i="5"/>
  <c r="AD4732" i="5"/>
  <c r="AD4733" i="5"/>
  <c r="AD4734" i="5"/>
  <c r="AD4735" i="5"/>
  <c r="AD4736" i="5"/>
  <c r="AD4737" i="5"/>
  <c r="AD4738" i="5"/>
  <c r="AD4739" i="5"/>
  <c r="AD4740" i="5"/>
  <c r="AD4741" i="5"/>
  <c r="AD4742" i="5"/>
  <c r="AD4743" i="5"/>
  <c r="AD4744" i="5"/>
  <c r="AD4745" i="5"/>
  <c r="AD4746" i="5"/>
  <c r="AD4747" i="5"/>
  <c r="AD4748" i="5"/>
  <c r="AD4749" i="5"/>
  <c r="AD4750" i="5"/>
  <c r="AD4751" i="5"/>
  <c r="AD4752" i="5"/>
  <c r="AD4753" i="5"/>
  <c r="AD4754" i="5"/>
  <c r="AD4755" i="5"/>
  <c r="AD4756" i="5"/>
  <c r="AD4757" i="5"/>
  <c r="AD4758" i="5"/>
  <c r="AD4759" i="5"/>
  <c r="AD4760" i="5"/>
  <c r="AD4761" i="5"/>
  <c r="AD4762" i="5"/>
  <c r="AD4763" i="5"/>
  <c r="AD4764" i="5"/>
  <c r="AD4765" i="5"/>
  <c r="AD4766" i="5"/>
  <c r="AD4767" i="5"/>
  <c r="AD4768" i="5"/>
  <c r="AD4769" i="5"/>
  <c r="AD4770" i="5"/>
  <c r="AD4771" i="5"/>
  <c r="AD4772" i="5"/>
  <c r="AD4773" i="5"/>
  <c r="AD4774" i="5"/>
  <c r="AD4775" i="5"/>
  <c r="AD4776" i="5"/>
  <c r="AD4777" i="5"/>
  <c r="AD4778" i="5"/>
  <c r="AD4779" i="5"/>
  <c r="AD4780" i="5"/>
  <c r="AD4781" i="5"/>
  <c r="AD4782" i="5"/>
  <c r="AD4783" i="5"/>
  <c r="AD4784" i="5"/>
  <c r="AD4785" i="5"/>
  <c r="AD4786" i="5"/>
  <c r="AD4787" i="5"/>
  <c r="AD4788" i="5"/>
  <c r="AD4789" i="5"/>
  <c r="AD4790" i="5"/>
  <c r="AD4791" i="5"/>
  <c r="AD4792" i="5"/>
  <c r="AD4793" i="5"/>
  <c r="AD4589" i="5"/>
  <c r="AE4831" i="5"/>
  <c r="AE4832" i="5"/>
  <c r="AE4833" i="5"/>
  <c r="AE4834" i="5"/>
  <c r="AE4835" i="5"/>
  <c r="AE4836" i="5"/>
  <c r="AE4837" i="5"/>
  <c r="AE4830" i="5"/>
  <c r="AE1398" i="5"/>
  <c r="AE1399" i="5"/>
  <c r="AE1400" i="5"/>
  <c r="AE1401" i="5"/>
  <c r="AE1402" i="5"/>
  <c r="AE1403" i="5"/>
  <c r="AE1404" i="5"/>
  <c r="AE1405" i="5"/>
  <c r="AE1406" i="5"/>
  <c r="AE1407" i="5"/>
  <c r="AE1408" i="5"/>
  <c r="AE1409" i="5"/>
  <c r="AE1410" i="5"/>
  <c r="AE1411" i="5"/>
  <c r="AE1412" i="5"/>
  <c r="AE1413" i="5"/>
  <c r="AE1414" i="5"/>
  <c r="AE1415" i="5"/>
  <c r="AE1416" i="5"/>
  <c r="AE1417" i="5"/>
  <c r="AE1418" i="5"/>
  <c r="AE1397" i="5"/>
  <c r="AE4395" i="5"/>
  <c r="AE4396" i="5"/>
  <c r="AE4397" i="5"/>
  <c r="AE4398" i="5"/>
  <c r="AE4399" i="5"/>
  <c r="AE4400" i="5"/>
  <c r="AE4401" i="5"/>
  <c r="AE4402" i="5"/>
  <c r="AE4403" i="5"/>
  <c r="AE4404" i="5"/>
  <c r="AE4405" i="5"/>
  <c r="AE4406" i="5"/>
  <c r="AE4407" i="5"/>
  <c r="AE4408" i="5"/>
  <c r="AE4409" i="5"/>
  <c r="AE4394" i="5"/>
  <c r="AE4491" i="5"/>
  <c r="AE4492" i="5"/>
  <c r="AE4493" i="5"/>
  <c r="AE4494" i="5"/>
  <c r="AE4495" i="5"/>
  <c r="AE4496" i="5"/>
  <c r="AE4497" i="5"/>
  <c r="AE4498" i="5"/>
  <c r="AE4499" i="5"/>
  <c r="AE4500" i="5"/>
  <c r="AE4501" i="5"/>
  <c r="AE4502" i="5"/>
  <c r="AE4503" i="5"/>
  <c r="AE4504" i="5"/>
  <c r="AE4505" i="5"/>
  <c r="AE4506" i="5"/>
  <c r="AE4507" i="5"/>
  <c r="AE4508" i="5"/>
  <c r="AE4509" i="5"/>
  <c r="AE4510" i="5"/>
  <c r="AE4511" i="5"/>
  <c r="AE4512" i="5"/>
  <c r="AE4513" i="5"/>
  <c r="AE4514" i="5"/>
  <c r="AE4515" i="5"/>
  <c r="AE4516" i="5"/>
  <c r="AE4517" i="5"/>
  <c r="AE4518" i="5"/>
  <c r="AE4519" i="5"/>
  <c r="AE4520" i="5"/>
  <c r="AE4521" i="5"/>
  <c r="AE4522" i="5"/>
  <c r="AE4523" i="5"/>
  <c r="AE4524" i="5"/>
  <c r="AE4525" i="5"/>
  <c r="AE4526" i="5"/>
  <c r="AE4490" i="5"/>
  <c r="AE14" i="5"/>
  <c r="AE15" i="5"/>
  <c r="AE16" i="5"/>
  <c r="AE17" i="5"/>
  <c r="AE18" i="5"/>
  <c r="AE19" i="5"/>
  <c r="AE812" i="5"/>
  <c r="AE813" i="5"/>
  <c r="AE814" i="5"/>
  <c r="AE815" i="5"/>
  <c r="AE816" i="5"/>
  <c r="AE817" i="5"/>
  <c r="AE818" i="5"/>
  <c r="AE819" i="5"/>
  <c r="AE820" i="5"/>
  <c r="AE821" i="5"/>
  <c r="AE822" i="5"/>
  <c r="AE823" i="5"/>
  <c r="AE824" i="5"/>
  <c r="AE825" i="5"/>
  <c r="AE826" i="5"/>
  <c r="AE827" i="5"/>
  <c r="AE828" i="5"/>
  <c r="AE829" i="5"/>
  <c r="AE830" i="5"/>
  <c r="AE831" i="5"/>
  <c r="AE832" i="5"/>
  <c r="AE833" i="5"/>
  <c r="AE834" i="5"/>
  <c r="AE835" i="5"/>
  <c r="AE836" i="5"/>
  <c r="AE837" i="5"/>
  <c r="AE838" i="5"/>
  <c r="AE839" i="5"/>
  <c r="AE840" i="5"/>
  <c r="AE841" i="5"/>
  <c r="AE842" i="5"/>
  <c r="AE843" i="5"/>
  <c r="AE844" i="5"/>
  <c r="AE845" i="5"/>
  <c r="AE846" i="5"/>
  <c r="AE847" i="5"/>
  <c r="AE848" i="5"/>
  <c r="AE849" i="5"/>
  <c r="AE850" i="5"/>
  <c r="AE851" i="5"/>
  <c r="AE852" i="5"/>
  <c r="AE853" i="5"/>
  <c r="AE854" i="5"/>
  <c r="AE855" i="5"/>
  <c r="AE856" i="5"/>
  <c r="AE857" i="5"/>
  <c r="AE858" i="5"/>
  <c r="AE859" i="5"/>
  <c r="AE860" i="5"/>
  <c r="AE861" i="5"/>
  <c r="AE862" i="5"/>
  <c r="AE863" i="5"/>
  <c r="AE864" i="5"/>
  <c r="AE865" i="5"/>
  <c r="AE866" i="5"/>
  <c r="AE867" i="5"/>
  <c r="AE868" i="5"/>
  <c r="AE869" i="5"/>
  <c r="AE870" i="5"/>
  <c r="AE871" i="5"/>
  <c r="AE872" i="5"/>
  <c r="AE873" i="5"/>
  <c r="AE874" i="5"/>
  <c r="AE875" i="5"/>
  <c r="AE876" i="5"/>
  <c r="AE877" i="5"/>
  <c r="AE878" i="5"/>
  <c r="AE4410" i="5"/>
  <c r="AE4411" i="5"/>
  <c r="AE4412" i="5"/>
  <c r="AE4413" i="5"/>
  <c r="AE4414" i="5"/>
  <c r="AE4415" i="5"/>
  <c r="AE4416" i="5"/>
  <c r="AE4417" i="5"/>
  <c r="AE4418" i="5"/>
  <c r="AE4419" i="5"/>
  <c r="AE4420" i="5"/>
  <c r="AE4421" i="5"/>
  <c r="AE4422" i="5"/>
  <c r="AE4423" i="5"/>
  <c r="AE4424" i="5"/>
  <c r="AE4425" i="5"/>
  <c r="AE747" i="5"/>
  <c r="AE748" i="5"/>
  <c r="AE749" i="5"/>
  <c r="AE750" i="5"/>
  <c r="AE751" i="5"/>
  <c r="AE752" i="5"/>
  <c r="AE753" i="5"/>
  <c r="AE754" i="5"/>
  <c r="AE755" i="5"/>
  <c r="AE756" i="5"/>
  <c r="AE757" i="5"/>
  <c r="AE758" i="5"/>
  <c r="AE759" i="5"/>
  <c r="AE760" i="5"/>
  <c r="AE761" i="5"/>
  <c r="AE762" i="5"/>
  <c r="AE763" i="5"/>
  <c r="AE764" i="5"/>
  <c r="AE765" i="5"/>
  <c r="AE766" i="5"/>
  <c r="AE767" i="5"/>
  <c r="AE768" i="5"/>
  <c r="AE769" i="5"/>
  <c r="AE770" i="5"/>
  <c r="AE771" i="5"/>
  <c r="AE772" i="5"/>
  <c r="AE773" i="5"/>
  <c r="AE774" i="5"/>
  <c r="AE775" i="5"/>
  <c r="AE776" i="5"/>
  <c r="AE777" i="5"/>
  <c r="AE778" i="5"/>
  <c r="AE779" i="5"/>
  <c r="AE780" i="5"/>
  <c r="AE781" i="5"/>
  <c r="AE782" i="5"/>
  <c r="AE783" i="5"/>
  <c r="AE784" i="5"/>
  <c r="AE785" i="5"/>
  <c r="AE786" i="5"/>
  <c r="AE787" i="5"/>
  <c r="AE788" i="5"/>
  <c r="AE789" i="5"/>
  <c r="AE790" i="5"/>
  <c r="AE791" i="5"/>
  <c r="AE792" i="5"/>
  <c r="AE793" i="5"/>
  <c r="AE794" i="5"/>
  <c r="AE795" i="5"/>
  <c r="AE796" i="5"/>
  <c r="AE797" i="5"/>
  <c r="AE798" i="5"/>
  <c r="AE799" i="5"/>
  <c r="AE800" i="5"/>
  <c r="AE801" i="5"/>
  <c r="AE802" i="5"/>
  <c r="AE803" i="5"/>
  <c r="AE804" i="5"/>
  <c r="AE805" i="5"/>
  <c r="AE806" i="5"/>
  <c r="AE807" i="5"/>
  <c r="AE808" i="5"/>
  <c r="AE809" i="5"/>
  <c r="AE810" i="5"/>
  <c r="AE811" i="5"/>
  <c r="AE746" i="5"/>
  <c r="AD788" i="5"/>
  <c r="AE4283" i="5"/>
  <c r="AE4282" i="5"/>
  <c r="AE4281" i="5"/>
  <c r="AE4280" i="5"/>
  <c r="AE4279" i="5"/>
  <c r="AE4278" i="5"/>
  <c r="AE4277" i="5"/>
  <c r="AE4276" i="5"/>
  <c r="AE4275" i="5"/>
  <c r="AE4274" i="5"/>
  <c r="AE4273" i="5"/>
  <c r="AE4272" i="5"/>
  <c r="AE4271" i="5"/>
  <c r="AE4270" i="5"/>
  <c r="AE4269" i="5"/>
  <c r="AE1376" i="5"/>
  <c r="AE1375" i="5"/>
  <c r="AE1374" i="5"/>
  <c r="AE1373" i="5"/>
  <c r="AE1372" i="5"/>
  <c r="AE1371" i="5"/>
  <c r="AE1370" i="5"/>
  <c r="AE1369" i="5"/>
  <c r="AE1368" i="5"/>
  <c r="AE1367" i="5"/>
  <c r="AE1366" i="5"/>
  <c r="AE1365" i="5"/>
  <c r="AE1364" i="5"/>
  <c r="AE1363" i="5"/>
  <c r="AE1362" i="5"/>
  <c r="AE1361" i="5"/>
  <c r="AE1360" i="5"/>
  <c r="AE1359" i="5"/>
  <c r="AE1358" i="5"/>
  <c r="AE1357" i="5"/>
  <c r="AE1356" i="5"/>
  <c r="AE1355" i="5"/>
  <c r="AD4283" i="5"/>
  <c r="AD4282" i="5"/>
  <c r="AD4281" i="5"/>
  <c r="AD4280" i="5"/>
  <c r="AD4279" i="5"/>
  <c r="AD4278" i="5"/>
  <c r="AD4277" i="5"/>
  <c r="AD4276" i="5"/>
  <c r="AD4275" i="5"/>
  <c r="AD4274" i="5"/>
  <c r="AD4273" i="5"/>
  <c r="AD4272" i="5"/>
  <c r="AD4271" i="5"/>
  <c r="AD4270" i="5"/>
  <c r="AD4269" i="5"/>
  <c r="AE4427" i="5"/>
  <c r="AE4428" i="5"/>
  <c r="AE4429" i="5"/>
  <c r="AE4430" i="5"/>
  <c r="AE4431" i="5"/>
  <c r="AE4432" i="5"/>
  <c r="AE4433" i="5"/>
  <c r="AE4434" i="5"/>
  <c r="AE4435" i="5"/>
  <c r="AE4436" i="5"/>
  <c r="AE4437" i="5"/>
  <c r="AE4438" i="5"/>
  <c r="AE4439" i="5"/>
  <c r="AE4440" i="5"/>
  <c r="AE4441" i="5"/>
  <c r="AE4426" i="5"/>
  <c r="AE550" i="5" l="1"/>
  <c r="AE551" i="5"/>
  <c r="AE552" i="5"/>
  <c r="AE553" i="5"/>
  <c r="AE554" i="5"/>
  <c r="AE555" i="5"/>
  <c r="AE556" i="5"/>
  <c r="AE557" i="5"/>
  <c r="AE558" i="5"/>
  <c r="AE559" i="5"/>
  <c r="AE560" i="5"/>
  <c r="AE561" i="5"/>
  <c r="AE562" i="5"/>
  <c r="AE563" i="5"/>
  <c r="AE564" i="5"/>
  <c r="AE565" i="5"/>
  <c r="AE566" i="5"/>
  <c r="AE567" i="5"/>
  <c r="AE568" i="5"/>
  <c r="AE569" i="5"/>
  <c r="AE570" i="5"/>
  <c r="AE571" i="5"/>
  <c r="AE572" i="5"/>
  <c r="AE573" i="5"/>
  <c r="AE574" i="5"/>
  <c r="AE575" i="5"/>
  <c r="AE576" i="5"/>
  <c r="AE577" i="5"/>
  <c r="AE578" i="5"/>
  <c r="AE579" i="5"/>
  <c r="AE580" i="5"/>
  <c r="AE581" i="5"/>
  <c r="AE582" i="5"/>
  <c r="AE583" i="5"/>
  <c r="AE584" i="5"/>
  <c r="AE585" i="5"/>
  <c r="AE586" i="5"/>
  <c r="AE587" i="5"/>
  <c r="AE588" i="5"/>
  <c r="AE589" i="5"/>
  <c r="AE590" i="5"/>
  <c r="AE952" i="5"/>
  <c r="AE953" i="5"/>
  <c r="AE954" i="5"/>
  <c r="AE955" i="5"/>
  <c r="AE956" i="5"/>
  <c r="AE957" i="5"/>
  <c r="AE958" i="5"/>
  <c r="AE959" i="5"/>
  <c r="AE960" i="5"/>
  <c r="AE961" i="5"/>
  <c r="AE962" i="5"/>
  <c r="AE963" i="5"/>
  <c r="AE964" i="5"/>
  <c r="AE965" i="5"/>
  <c r="AE966" i="5"/>
  <c r="AE967" i="5"/>
  <c r="AE968" i="5"/>
  <c r="AE969" i="5"/>
  <c r="AE970" i="5"/>
  <c r="AE971" i="5"/>
  <c r="AE972" i="5"/>
  <c r="AE973" i="5"/>
  <c r="AE974" i="5"/>
  <c r="AE975" i="5"/>
  <c r="AE976" i="5"/>
  <c r="AE977" i="5"/>
  <c r="AE978" i="5"/>
  <c r="AE979" i="5"/>
  <c r="AE980" i="5"/>
  <c r="AE981" i="5"/>
  <c r="AE982" i="5"/>
  <c r="AE983" i="5"/>
  <c r="AE984" i="5"/>
  <c r="AE985" i="5"/>
  <c r="AE986" i="5"/>
  <c r="AE987" i="5"/>
  <c r="AE988" i="5"/>
  <c r="AE989" i="5"/>
  <c r="AE990" i="5"/>
  <c r="AE991" i="5"/>
  <c r="AE992" i="5"/>
  <c r="AE993" i="5"/>
  <c r="AE994" i="5"/>
  <c r="AE995" i="5"/>
  <c r="AE996" i="5"/>
  <c r="AE997" i="5"/>
  <c r="AE998" i="5"/>
  <c r="AE999" i="5"/>
  <c r="AE1000" i="5"/>
  <c r="AE1001" i="5"/>
  <c r="AE1002" i="5"/>
  <c r="AE1003" i="5"/>
  <c r="AE1004" i="5"/>
  <c r="AE1005" i="5"/>
  <c r="AE1006" i="5"/>
  <c r="AE1007" i="5"/>
  <c r="AE1008" i="5"/>
  <c r="AE1009" i="5"/>
  <c r="AE1010" i="5"/>
  <c r="AE1011" i="5"/>
  <c r="AE1012" i="5"/>
  <c r="AE1013" i="5"/>
  <c r="AE1014" i="5"/>
  <c r="AE1015" i="5"/>
  <c r="AE1016" i="5"/>
  <c r="AE1017" i="5"/>
  <c r="AE1018" i="5"/>
  <c r="AE1019" i="5"/>
  <c r="AE1020" i="5"/>
  <c r="AE1021" i="5"/>
  <c r="AE1022" i="5"/>
  <c r="AE1023" i="5"/>
  <c r="AE1024" i="5"/>
  <c r="AE1025" i="5"/>
  <c r="AE1026" i="5"/>
  <c r="AE464" i="5"/>
  <c r="AE465" i="5"/>
  <c r="AE466" i="5"/>
  <c r="AE467" i="5"/>
  <c r="AE468" i="5"/>
  <c r="AE463" i="5"/>
  <c r="AE2" i="5"/>
  <c r="AE3" i="5"/>
  <c r="AE4" i="5"/>
  <c r="AE5" i="5"/>
  <c r="AE6" i="5"/>
  <c r="AE7" i="5"/>
  <c r="AD1759" i="5"/>
  <c r="AD1760" i="5"/>
  <c r="AD1761" i="5"/>
  <c r="AD1762" i="5"/>
  <c r="AD1763" i="5"/>
  <c r="AD1764" i="5"/>
  <c r="AD1765" i="5"/>
  <c r="AD1766" i="5"/>
  <c r="AD1767" i="5"/>
  <c r="AD1768" i="5"/>
  <c r="AD1769" i="5"/>
  <c r="AD1770" i="5"/>
  <c r="AD1771" i="5"/>
  <c r="AD1772" i="5"/>
  <c r="AE653" i="5"/>
  <c r="AE654" i="5"/>
  <c r="AE655" i="5"/>
  <c r="AE656" i="5"/>
  <c r="AE657" i="5"/>
  <c r="AE658" i="5"/>
  <c r="AE659" i="5"/>
  <c r="AE660" i="5"/>
  <c r="AE661" i="5"/>
  <c r="AE662" i="5"/>
  <c r="AE663" i="5"/>
  <c r="AE664" i="5"/>
  <c r="AE665" i="5"/>
  <c r="AE666" i="5"/>
  <c r="AE667" i="5"/>
  <c r="AE668" i="5"/>
  <c r="AE669" i="5"/>
  <c r="AE670" i="5"/>
  <c r="AE671" i="5"/>
  <c r="AE672" i="5"/>
  <c r="AE673" i="5"/>
  <c r="AE674" i="5"/>
  <c r="AE675" i="5"/>
  <c r="AE676" i="5"/>
  <c r="AE677" i="5"/>
  <c r="AE678" i="5"/>
  <c r="AE679" i="5"/>
  <c r="AE680" i="5"/>
  <c r="AE681" i="5"/>
  <c r="AE682" i="5"/>
  <c r="AE683" i="5"/>
  <c r="AE684" i="5"/>
  <c r="AE685" i="5"/>
  <c r="AE686" i="5"/>
  <c r="AE687" i="5"/>
  <c r="AE688" i="5"/>
  <c r="AE689" i="5"/>
  <c r="AE690" i="5"/>
  <c r="AE691" i="5"/>
  <c r="AE692" i="5"/>
  <c r="AE693" i="5"/>
  <c r="AE694" i="5"/>
  <c r="AE695" i="5"/>
  <c r="AE351" i="5"/>
  <c r="AE352" i="5"/>
  <c r="AE353" i="5"/>
  <c r="AE354" i="5"/>
  <c r="AE355" i="5"/>
  <c r="AE356" i="5"/>
  <c r="AE357" i="5"/>
  <c r="AE358" i="5"/>
  <c r="AE359" i="5"/>
  <c r="AE360" i="5"/>
  <c r="AE361" i="5"/>
  <c r="AE362" i="5"/>
  <c r="AE363" i="5"/>
  <c r="AE364" i="5"/>
  <c r="AE365" i="5"/>
  <c r="AE366" i="5"/>
  <c r="AE367" i="5"/>
  <c r="AE368" i="5"/>
  <c r="AE369" i="5"/>
  <c r="AE370" i="5"/>
  <c r="AE371" i="5"/>
  <c r="AE372" i="5"/>
  <c r="AE373" i="5"/>
  <c r="AE374" i="5"/>
  <c r="AE375" i="5"/>
  <c r="AE376" i="5"/>
  <c r="AE377" i="5"/>
  <c r="AE378" i="5"/>
  <c r="AE379" i="5"/>
  <c r="AE380" i="5"/>
  <c r="AE381" i="5"/>
  <c r="AE382" i="5"/>
  <c r="AE383" i="5"/>
  <c r="AE384" i="5"/>
  <c r="AE385" i="5"/>
  <c r="AE386" i="5"/>
  <c r="AE387" i="5"/>
  <c r="AE388" i="5"/>
  <c r="AE389" i="5"/>
  <c r="AE390" i="5"/>
  <c r="AE391" i="5"/>
  <c r="AE392" i="5"/>
  <c r="AE393" i="5"/>
  <c r="AE394" i="5"/>
  <c r="AE395" i="5"/>
  <c r="AE396" i="5"/>
  <c r="AE397" i="5"/>
  <c r="AE398" i="5"/>
  <c r="AE399" i="5"/>
  <c r="AE400" i="5"/>
  <c r="AE401" i="5"/>
  <c r="AE402" i="5"/>
  <c r="AE403" i="5"/>
  <c r="AE404" i="5"/>
  <c r="AE405" i="5"/>
  <c r="AE406" i="5"/>
  <c r="AE407" i="5"/>
  <c r="AE408" i="5"/>
  <c r="AE409" i="5"/>
  <c r="AE410" i="5"/>
  <c r="AE411" i="5"/>
  <c r="AE412" i="5"/>
  <c r="AE413" i="5"/>
  <c r="AE414" i="5"/>
  <c r="AE415" i="5"/>
  <c r="AE416" i="5"/>
  <c r="AE417" i="5"/>
  <c r="AE418" i="5"/>
  <c r="AE419" i="5"/>
  <c r="AE420" i="5"/>
  <c r="AE421" i="5"/>
  <c r="AE422" i="5"/>
  <c r="AE423" i="5"/>
  <c r="AE424" i="5"/>
  <c r="AE425" i="5"/>
  <c r="AE426" i="5"/>
  <c r="AE427" i="5"/>
  <c r="AE428" i="5"/>
  <c r="AE429" i="5"/>
  <c r="AE430" i="5"/>
  <c r="AE431" i="5"/>
  <c r="AE432" i="5"/>
  <c r="AE433" i="5"/>
  <c r="AE434" i="5"/>
  <c r="AE435" i="5"/>
  <c r="AE436" i="5"/>
  <c r="AE437" i="5"/>
  <c r="AE438" i="5"/>
  <c r="AE439" i="5"/>
  <c r="AE440" i="5"/>
  <c r="AE441" i="5"/>
  <c r="AE442" i="5"/>
  <c r="AE443" i="5"/>
  <c r="AE444" i="5"/>
  <c r="AE445" i="5"/>
  <c r="AE446" i="5"/>
  <c r="AE447" i="5"/>
  <c r="AE448" i="5"/>
  <c r="AE449" i="5"/>
  <c r="AE450" i="5"/>
  <c r="AE451" i="5"/>
  <c r="AE452" i="5"/>
  <c r="AE453" i="5"/>
  <c r="AE454" i="5"/>
  <c r="AE455" i="5"/>
  <c r="AE456" i="5"/>
  <c r="AE457" i="5"/>
  <c r="AE458" i="5"/>
  <c r="AE459" i="5"/>
  <c r="AE460" i="5"/>
  <c r="AE461" i="5"/>
  <c r="AE462" i="5"/>
  <c r="AE350" i="5"/>
  <c r="AG3" i="7"/>
  <c r="AG4" i="7"/>
  <c r="AG5" i="7"/>
  <c r="AG6" i="7"/>
  <c r="AG7" i="7"/>
  <c r="AG8" i="7"/>
  <c r="AG9" i="7"/>
  <c r="AG10" i="7"/>
  <c r="AG11" i="7"/>
  <c r="AG12" i="7"/>
  <c r="AG13" i="7"/>
  <c r="AG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4" i="7"/>
  <c r="AG65" i="7"/>
  <c r="AG66" i="7"/>
  <c r="AG67" i="7"/>
  <c r="AG68" i="7"/>
  <c r="AG69" i="7"/>
  <c r="AG70" i="7"/>
  <c r="AG71" i="7"/>
  <c r="AG72" i="7"/>
  <c r="AG73" i="7"/>
  <c r="AG74" i="7"/>
  <c r="AG75" i="7"/>
  <c r="AG76" i="7"/>
  <c r="AG77" i="7"/>
  <c r="AG78" i="7"/>
  <c r="AG79" i="7"/>
  <c r="AG80" i="7"/>
  <c r="AG81" i="7"/>
  <c r="AG82" i="7"/>
  <c r="AG83" i="7"/>
  <c r="AG84" i="7"/>
  <c r="AG85" i="7"/>
  <c r="AG86" i="7"/>
  <c r="AG87" i="7"/>
  <c r="AG88" i="7"/>
  <c r="AG89" i="7"/>
  <c r="AG90" i="7"/>
  <c r="AG91" i="7"/>
  <c r="AG92" i="7"/>
  <c r="AG93" i="7"/>
  <c r="AG94" i="7"/>
  <c r="AG95" i="7"/>
  <c r="AG96" i="7"/>
  <c r="AG97" i="7"/>
  <c r="AG98" i="7"/>
  <c r="AG99" i="7"/>
  <c r="AG100" i="7"/>
  <c r="AG101" i="7"/>
  <c r="AG102" i="7"/>
  <c r="AG103" i="7"/>
  <c r="AG104" i="7"/>
  <c r="AG105" i="7"/>
  <c r="AG106" i="7"/>
  <c r="AG107" i="7"/>
  <c r="AG108" i="7"/>
  <c r="AG109" i="7"/>
  <c r="AG110" i="7"/>
  <c r="AG111" i="7"/>
  <c r="AG112" i="7"/>
  <c r="AG113" i="7"/>
  <c r="AG114" i="7"/>
  <c r="AG115" i="7"/>
  <c r="AG116" i="7"/>
  <c r="AG117" i="7"/>
  <c r="AG118" i="7"/>
  <c r="AG119" i="7"/>
  <c r="AG120" i="7"/>
  <c r="AG121" i="7"/>
  <c r="AG122" i="7"/>
  <c r="AG123" i="7"/>
  <c r="AG124" i="7"/>
  <c r="AG125" i="7"/>
  <c r="AG126" i="7"/>
  <c r="AG127" i="7"/>
  <c r="AG128" i="7"/>
  <c r="AG129" i="7"/>
  <c r="AG130" i="7"/>
  <c r="AG131" i="7"/>
  <c r="AG132" i="7"/>
  <c r="AG133" i="7"/>
  <c r="AG134" i="7"/>
  <c r="AG135" i="7"/>
  <c r="AG136" i="7"/>
  <c r="AG137" i="7"/>
  <c r="AG138" i="7"/>
  <c r="AG139" i="7"/>
  <c r="AG140" i="7"/>
  <c r="AG141" i="7"/>
  <c r="AG142" i="7"/>
  <c r="AG143" i="7"/>
  <c r="AG144" i="7"/>
  <c r="AG145" i="7"/>
  <c r="AG146" i="7"/>
  <c r="AG147" i="7"/>
  <c r="AG148" i="7"/>
  <c r="AG149" i="7"/>
  <c r="AG150" i="7"/>
  <c r="AG151" i="7"/>
  <c r="AG152" i="7"/>
  <c r="AG153" i="7"/>
  <c r="AG154" i="7"/>
  <c r="AG155" i="7"/>
  <c r="AG156" i="7"/>
  <c r="AG157" i="7"/>
  <c r="AG158" i="7"/>
  <c r="AG159" i="7"/>
  <c r="AG160" i="7"/>
  <c r="AG161" i="7"/>
  <c r="AG162" i="7"/>
  <c r="AG163" i="7"/>
  <c r="AG164" i="7"/>
  <c r="AG165" i="7"/>
  <c r="AG166" i="7"/>
  <c r="AG167" i="7"/>
  <c r="AG168" i="7"/>
  <c r="AG169" i="7"/>
  <c r="AG170" i="7"/>
  <c r="AG171" i="7"/>
  <c r="AG172" i="7"/>
  <c r="AG173" i="7"/>
  <c r="AG174" i="7"/>
  <c r="AG175" i="7"/>
  <c r="AG176" i="7"/>
  <c r="AG177" i="7"/>
  <c r="AG178" i="7"/>
  <c r="AG179" i="7"/>
  <c r="AG180" i="7"/>
  <c r="AG181" i="7"/>
  <c r="AG182" i="7"/>
  <c r="AG183" i="7"/>
  <c r="AG184" i="7"/>
  <c r="AG185" i="7"/>
  <c r="AG186" i="7"/>
  <c r="AG187" i="7"/>
  <c r="AG188" i="7"/>
  <c r="AG189" i="7"/>
  <c r="AG190" i="7"/>
  <c r="AG191" i="7"/>
  <c r="AG192" i="7"/>
  <c r="AG193" i="7"/>
  <c r="AG194" i="7"/>
  <c r="AG195" i="7"/>
  <c r="AG196" i="7"/>
  <c r="AG197" i="7"/>
  <c r="AG198" i="7"/>
  <c r="AG199" i="7"/>
  <c r="AG200" i="7"/>
  <c r="AG201" i="7"/>
  <c r="AG202" i="7"/>
  <c r="AG203" i="7"/>
  <c r="AG204" i="7"/>
  <c r="AG205" i="7"/>
  <c r="AG206" i="7"/>
  <c r="AG207" i="7"/>
  <c r="AG208" i="7"/>
  <c r="AG209" i="7"/>
  <c r="AG210" i="7"/>
  <c r="AG211" i="7"/>
  <c r="AG212" i="7"/>
  <c r="AG213" i="7"/>
  <c r="AG214" i="7"/>
  <c r="AG215" i="7"/>
  <c r="AG216" i="7"/>
  <c r="AG217" i="7"/>
  <c r="AG218" i="7"/>
  <c r="AG219" i="7"/>
  <c r="AG220" i="7"/>
  <c r="AG221" i="7"/>
  <c r="AG222" i="7"/>
  <c r="AG223" i="7"/>
  <c r="AG224" i="7"/>
  <c r="AG225" i="7"/>
  <c r="AG226" i="7"/>
  <c r="AG227" i="7"/>
  <c r="AG228" i="7"/>
  <c r="AG229" i="7"/>
  <c r="AG230" i="7"/>
  <c r="AG231" i="7"/>
  <c r="AG2" i="7"/>
  <c r="AF3"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 i="7"/>
  <c r="AE2" i="7"/>
  <c r="AE3" i="7"/>
  <c r="AE4" i="7"/>
  <c r="AE5" i="7"/>
  <c r="AE6" i="7"/>
  <c r="AE7" i="7"/>
  <c r="AE16" i="7"/>
  <c r="AE17" i="7"/>
  <c r="AE18" i="7"/>
  <c r="AE20" i="7"/>
  <c r="AE21" i="7"/>
  <c r="AE22" i="7"/>
  <c r="AE23" i="7"/>
  <c r="AE24" i="7"/>
  <c r="AE25" i="7"/>
  <c r="AE26" i="7"/>
  <c r="AE27" i="7"/>
  <c r="AE28" i="7"/>
  <c r="AE29" i="7"/>
  <c r="AE30" i="7"/>
  <c r="AE31" i="7"/>
  <c r="AE32" i="7"/>
  <c r="AE33" i="7"/>
  <c r="AE34" i="7"/>
  <c r="AE35" i="7"/>
  <c r="AE36" i="7"/>
  <c r="AE37" i="7"/>
  <c r="AE38" i="7"/>
  <c r="AE39" i="7"/>
  <c r="AE40" i="7"/>
  <c r="AE41" i="7"/>
  <c r="AE42" i="7"/>
  <c r="AE43" i="7"/>
  <c r="AE44" i="7"/>
  <c r="AE45" i="7"/>
  <c r="AE46" i="7"/>
  <c r="AE47" i="7"/>
  <c r="AE48" i="7"/>
  <c r="AE49" i="7"/>
  <c r="AE50" i="7"/>
  <c r="AE51" i="7"/>
  <c r="AE52" i="7"/>
  <c r="AE53" i="7"/>
  <c r="AE54" i="7"/>
  <c r="AE55" i="7"/>
  <c r="AE56" i="7"/>
  <c r="AE57" i="7"/>
  <c r="AE58" i="7"/>
  <c r="AE59" i="7"/>
  <c r="AE60" i="7"/>
  <c r="AE61" i="7"/>
  <c r="AE62" i="7"/>
  <c r="AE63" i="7"/>
  <c r="AE64" i="7"/>
  <c r="AE65" i="7"/>
  <c r="AE66" i="7"/>
  <c r="AE67" i="7"/>
  <c r="AE68" i="7"/>
  <c r="AE69" i="7"/>
  <c r="AE70" i="7"/>
  <c r="AE71" i="7"/>
  <c r="AE72" i="7"/>
  <c r="AE73" i="7"/>
  <c r="AE74" i="7"/>
  <c r="AE75" i="7"/>
  <c r="AE76" i="7"/>
  <c r="AE77" i="7"/>
  <c r="AE78" i="7"/>
  <c r="AE79" i="7"/>
  <c r="AE80" i="7"/>
  <c r="AE81" i="7"/>
  <c r="AE82" i="7"/>
  <c r="AE83" i="7"/>
  <c r="AE84" i="7"/>
  <c r="AE85" i="7"/>
  <c r="AE86" i="7"/>
  <c r="AE87" i="7"/>
  <c r="AE88" i="7"/>
  <c r="AE89" i="7"/>
  <c r="AE90" i="7"/>
  <c r="AE91" i="7"/>
  <c r="AE92" i="7"/>
  <c r="AE93" i="7"/>
  <c r="AE94" i="7"/>
  <c r="AE95" i="7"/>
  <c r="AE96" i="7"/>
  <c r="AE97" i="7"/>
  <c r="AE98" i="7"/>
  <c r="AE99" i="7"/>
  <c r="AE100" i="7"/>
  <c r="AE101" i="7"/>
  <c r="AE102" i="7"/>
  <c r="AE103" i="7"/>
  <c r="AE104" i="7"/>
  <c r="AE105" i="7"/>
  <c r="AE106" i="7"/>
  <c r="AE107" i="7"/>
  <c r="AE108" i="7"/>
  <c r="AE109" i="7"/>
  <c r="AE110" i="7"/>
  <c r="AE111" i="7"/>
  <c r="AE112" i="7"/>
  <c r="AE113" i="7"/>
  <c r="AE114" i="7"/>
  <c r="AE115" i="7"/>
  <c r="AE116" i="7"/>
  <c r="AE117" i="7"/>
  <c r="AE118" i="7"/>
  <c r="AE119" i="7"/>
  <c r="AE120" i="7"/>
  <c r="AE121" i="7"/>
  <c r="AE122" i="7"/>
  <c r="AE123" i="7"/>
  <c r="AE124" i="7"/>
  <c r="AE125" i="7"/>
  <c r="AE126" i="7"/>
  <c r="AE127" i="7"/>
  <c r="AE128" i="7"/>
  <c r="AE129" i="7"/>
  <c r="AE130" i="7"/>
  <c r="AE131" i="7"/>
  <c r="AE132" i="7"/>
  <c r="AE133" i="7"/>
  <c r="AE134" i="7"/>
  <c r="AE135" i="7"/>
  <c r="AE136" i="7"/>
  <c r="AE137" i="7"/>
  <c r="AE138" i="7"/>
  <c r="AE139" i="7"/>
  <c r="AE140" i="7"/>
  <c r="AE141" i="7"/>
  <c r="AE142" i="7"/>
  <c r="AE143" i="7"/>
  <c r="AE144" i="7"/>
  <c r="AE145" i="7"/>
  <c r="AE146" i="7"/>
  <c r="AE147" i="7"/>
  <c r="AE148" i="7"/>
  <c r="AE149" i="7"/>
  <c r="AE150" i="7"/>
  <c r="AE151" i="7"/>
  <c r="AE152" i="7"/>
  <c r="AE153" i="7"/>
  <c r="AE154" i="7"/>
  <c r="AE155" i="7"/>
  <c r="AE156" i="7"/>
  <c r="AE157" i="7"/>
  <c r="AE158" i="7"/>
  <c r="AE159" i="7"/>
  <c r="AE160" i="7"/>
  <c r="AE161" i="7"/>
  <c r="AE162" i="7"/>
  <c r="AE163" i="7"/>
  <c r="AE164" i="7"/>
  <c r="AE165" i="7"/>
  <c r="AE166" i="7"/>
  <c r="AE167" i="7"/>
  <c r="AE168" i="7"/>
  <c r="AE169" i="7"/>
  <c r="AE170" i="7"/>
  <c r="AE171" i="7"/>
  <c r="AE172" i="7"/>
  <c r="AE173" i="7"/>
  <c r="AE174" i="7"/>
  <c r="AE175" i="7"/>
  <c r="AE176" i="7"/>
  <c r="AE177" i="7"/>
  <c r="AE178" i="7"/>
  <c r="AE179" i="7"/>
  <c r="AE180" i="7"/>
  <c r="AE181" i="7"/>
  <c r="AE182" i="7"/>
  <c r="AE183" i="7"/>
  <c r="AE184" i="7"/>
  <c r="AE185" i="7"/>
  <c r="AE186" i="7"/>
  <c r="AE187" i="7"/>
  <c r="AE188" i="7"/>
  <c r="AE189" i="7"/>
  <c r="AE190" i="7"/>
  <c r="AE191" i="7"/>
  <c r="AE192" i="7"/>
  <c r="AE193" i="7"/>
  <c r="AE194" i="7"/>
  <c r="AE195" i="7"/>
  <c r="AE196" i="7"/>
  <c r="AE197" i="7"/>
  <c r="AE198" i="7"/>
  <c r="AE199" i="7"/>
  <c r="AE200" i="7"/>
  <c r="AE201" i="7"/>
  <c r="AE202" i="7"/>
  <c r="AE203" i="7"/>
  <c r="AE204" i="7"/>
  <c r="AE205" i="7"/>
  <c r="AE206" i="7"/>
  <c r="AE207" i="7"/>
  <c r="AE208" i="7"/>
  <c r="AE209" i="7"/>
  <c r="AE210" i="7"/>
  <c r="AE211" i="7"/>
  <c r="AE212" i="7"/>
  <c r="AE213" i="7"/>
  <c r="AE214" i="7"/>
  <c r="AE215" i="7"/>
  <c r="AE216" i="7"/>
  <c r="AE217" i="7"/>
  <c r="AE218" i="7"/>
  <c r="AE219" i="7"/>
  <c r="AE220" i="7"/>
  <c r="AE221" i="7"/>
  <c r="AE222" i="7"/>
  <c r="AE223" i="7"/>
  <c r="AE224" i="7"/>
  <c r="AE225" i="7"/>
  <c r="AE226" i="7"/>
  <c r="AE227" i="7"/>
  <c r="AE228" i="7"/>
  <c r="AE229" i="7"/>
  <c r="AE230" i="7"/>
  <c r="AE231" i="7"/>
  <c r="AE1462" i="5" l="1"/>
  <c r="AE1463" i="5"/>
  <c r="AE1464" i="5"/>
  <c r="AE1465" i="5"/>
  <c r="AE1466" i="5"/>
  <c r="AE1467" i="5"/>
  <c r="AE1468" i="5"/>
  <c r="AE1469" i="5"/>
  <c r="AE1470" i="5"/>
  <c r="AE1471" i="5"/>
  <c r="AE1472" i="5"/>
  <c r="AE1473" i="5"/>
  <c r="AE1474" i="5"/>
  <c r="AE1475" i="5"/>
  <c r="AE1476" i="5"/>
  <c r="AE1477" i="5"/>
  <c r="AE1478" i="5"/>
  <c r="AE1479" i="5"/>
  <c r="AE1480" i="5"/>
  <c r="AE1481" i="5"/>
  <c r="AE1482" i="5"/>
  <c r="AE1461" i="5"/>
  <c r="AE879" i="5"/>
  <c r="AE880" i="5"/>
  <c r="AE881" i="5"/>
  <c r="AE882" i="5"/>
  <c r="AE883" i="5"/>
  <c r="AE884" i="5"/>
  <c r="AE885" i="5"/>
  <c r="AE886" i="5"/>
  <c r="AE887" i="5"/>
  <c r="AE888" i="5"/>
  <c r="AE889" i="5"/>
  <c r="AE890" i="5"/>
  <c r="AE891" i="5"/>
  <c r="AE892" i="5"/>
  <c r="AE893" i="5"/>
  <c r="AE894" i="5"/>
  <c r="AE895" i="5"/>
  <c r="AE896" i="5"/>
  <c r="AE897" i="5"/>
  <c r="AE898" i="5"/>
  <c r="AE899" i="5"/>
  <c r="AE900" i="5"/>
  <c r="AE901" i="5"/>
  <c r="AE902" i="5"/>
  <c r="AE903" i="5"/>
  <c r="AE904" i="5"/>
  <c r="AE905" i="5"/>
  <c r="AE906" i="5"/>
  <c r="AE907" i="5"/>
  <c r="AE908" i="5"/>
  <c r="AE909" i="5"/>
  <c r="AE910" i="5"/>
  <c r="AE911" i="5"/>
  <c r="AE912" i="5"/>
  <c r="AE913" i="5"/>
  <c r="AE914" i="5"/>
  <c r="AE915" i="5"/>
  <c r="AE916" i="5"/>
  <c r="AE917" i="5"/>
  <c r="AE918" i="5"/>
  <c r="AE919" i="5"/>
  <c r="AE920" i="5"/>
  <c r="AE921" i="5"/>
  <c r="AE922" i="5"/>
  <c r="AE923" i="5"/>
  <c r="AE924" i="5"/>
  <c r="AE925" i="5"/>
  <c r="AE926" i="5"/>
  <c r="AE927" i="5"/>
  <c r="AE928" i="5"/>
  <c r="AE929" i="5"/>
  <c r="AE930" i="5"/>
  <c r="AE931" i="5"/>
  <c r="AE932" i="5"/>
  <c r="AE933" i="5"/>
  <c r="AE934" i="5"/>
  <c r="AE935" i="5"/>
  <c r="AE936" i="5"/>
  <c r="AE937" i="5"/>
  <c r="AE938" i="5"/>
  <c r="AE939" i="5"/>
  <c r="AE940" i="5"/>
  <c r="AE941" i="5"/>
  <c r="AE942" i="5"/>
  <c r="AE943" i="5"/>
  <c r="AE944" i="5"/>
  <c r="AE945" i="5"/>
  <c r="AE946" i="5"/>
  <c r="AE947" i="5"/>
  <c r="AE948" i="5"/>
  <c r="AE949" i="5"/>
  <c r="AE950" i="5"/>
  <c r="AE951" i="5"/>
  <c r="AE9" i="5"/>
  <c r="AE10" i="5"/>
  <c r="AE11" i="5"/>
  <c r="AE12" i="5"/>
  <c r="AE13" i="5"/>
  <c r="AE8" i="5"/>
  <c r="AE2990" i="5"/>
  <c r="AE2991" i="5"/>
  <c r="AE2992" i="5"/>
  <c r="AE2993" i="5"/>
  <c r="AE2994" i="5"/>
  <c r="AE2995" i="5"/>
  <c r="AE2996" i="5"/>
  <c r="AE2997" i="5"/>
  <c r="AE2998" i="5"/>
  <c r="AE2999" i="5"/>
  <c r="AE3000" i="5"/>
  <c r="AE3001" i="5"/>
  <c r="AE3002" i="5"/>
  <c r="AE3003" i="5"/>
  <c r="AE3004" i="5"/>
  <c r="AE3005" i="5"/>
  <c r="AE3006" i="5"/>
  <c r="AE3007" i="5"/>
  <c r="AE3008" i="5"/>
  <c r="AE3009" i="5"/>
  <c r="AE3010" i="5"/>
  <c r="AE3011" i="5"/>
  <c r="AE3012" i="5"/>
  <c r="AE3013" i="5"/>
  <c r="AE3014" i="5"/>
  <c r="AE3015" i="5"/>
  <c r="AE3016" i="5"/>
  <c r="AE3017" i="5"/>
  <c r="AE3018" i="5"/>
  <c r="AE3019" i="5"/>
  <c r="AE3020" i="5"/>
  <c r="AE3021" i="5"/>
  <c r="AE3022" i="5"/>
  <c r="AE3023" i="5"/>
  <c r="AE3024" i="5"/>
  <c r="AE3025" i="5"/>
  <c r="AE3026" i="5"/>
  <c r="AE3027" i="5"/>
  <c r="AE3028" i="5"/>
  <c r="AE3029" i="5"/>
  <c r="AE3030" i="5"/>
  <c r="AE3031" i="5"/>
  <c r="AE3032" i="5"/>
  <c r="AE3033" i="5"/>
  <c r="AE3034" i="5"/>
  <c r="AE3035" i="5"/>
  <c r="AE3036" i="5"/>
  <c r="AE3037" i="5"/>
  <c r="AE3038" i="5"/>
  <c r="AE3039" i="5"/>
  <c r="AE3040" i="5"/>
  <c r="AE3041" i="5"/>
  <c r="AE3042" i="5"/>
  <c r="AE3043" i="5"/>
  <c r="AE3044" i="5"/>
  <c r="AE3045" i="5"/>
  <c r="AE3046" i="5"/>
  <c r="AE3047" i="5"/>
  <c r="AE3105" i="5"/>
  <c r="AE3104" i="5"/>
  <c r="AE3103" i="5"/>
  <c r="AE3102" i="5"/>
  <c r="AE3101" i="5"/>
  <c r="AE3100" i="5"/>
  <c r="AE3099" i="5"/>
  <c r="AE3098" i="5"/>
  <c r="AE3097" i="5"/>
  <c r="AE3096" i="5"/>
  <c r="AE3095" i="5"/>
  <c r="AE3094" i="5"/>
  <c r="AE3093" i="5"/>
  <c r="AE3092" i="5"/>
  <c r="AE3091" i="5"/>
  <c r="AE3090" i="5"/>
  <c r="AE3089" i="5"/>
  <c r="AE3088" i="5"/>
  <c r="AE3087" i="5"/>
  <c r="AE3086" i="5"/>
  <c r="AE3085" i="5"/>
  <c r="AE3084" i="5"/>
  <c r="AE3083" i="5"/>
  <c r="AE3082" i="5"/>
  <c r="AE3081" i="5"/>
  <c r="AE3080" i="5"/>
  <c r="AE3079" i="5"/>
  <c r="AE3078" i="5"/>
  <c r="AE3077" i="5"/>
  <c r="AE3076" i="5"/>
  <c r="AE3075" i="5"/>
  <c r="AE3074" i="5"/>
  <c r="AE3073" i="5"/>
  <c r="AE3072" i="5"/>
  <c r="AE3071" i="5"/>
  <c r="AE3070" i="5"/>
  <c r="AE3069" i="5"/>
  <c r="AE3068" i="5"/>
  <c r="AE3067" i="5"/>
  <c r="AE3066" i="5"/>
  <c r="AE3065" i="5"/>
  <c r="AE3064" i="5"/>
  <c r="AE3063" i="5"/>
  <c r="AE3062" i="5"/>
  <c r="AE3061" i="5"/>
  <c r="AE3060" i="5"/>
  <c r="AE3059" i="5"/>
  <c r="AE3058" i="5"/>
  <c r="AE3057" i="5"/>
  <c r="AE3056" i="5"/>
  <c r="AE3055" i="5"/>
  <c r="AE3054" i="5"/>
  <c r="AE3053" i="5"/>
  <c r="AE3052" i="5"/>
  <c r="AE3051" i="5"/>
  <c r="AE3050" i="5"/>
  <c r="AE3049" i="5"/>
  <c r="AE3048" i="5"/>
  <c r="AE3374" i="5"/>
  <c r="AE3375" i="5"/>
  <c r="AE3376" i="5"/>
  <c r="AE3377" i="5"/>
  <c r="AE3378" i="5"/>
  <c r="AE3379" i="5"/>
  <c r="AE3380" i="5"/>
  <c r="AE3381" i="5"/>
  <c r="AE3382" i="5"/>
  <c r="AE3383" i="5"/>
  <c r="AE3384" i="5"/>
  <c r="AE3385" i="5"/>
  <c r="AE3386" i="5"/>
  <c r="AE3387" i="5"/>
  <c r="AE3388" i="5"/>
  <c r="AE3389" i="5"/>
  <c r="AE3390" i="5"/>
  <c r="AE3391" i="5"/>
  <c r="AE3392" i="5"/>
  <c r="AE3393" i="5"/>
  <c r="AE3394" i="5"/>
  <c r="AE3395" i="5"/>
  <c r="AE3396" i="5"/>
  <c r="AE3397" i="5"/>
  <c r="AE3398" i="5"/>
  <c r="AE3399" i="5"/>
  <c r="AE3400" i="5"/>
  <c r="AE3401" i="5"/>
  <c r="AE3402" i="5"/>
  <c r="AE3403" i="5"/>
  <c r="AE3404" i="5"/>
  <c r="AE3405" i="5"/>
  <c r="AE3406" i="5"/>
  <c r="AE3407" i="5"/>
  <c r="AE3408" i="5"/>
  <c r="AE3409" i="5"/>
  <c r="AE3410" i="5"/>
  <c r="AE3411" i="5"/>
  <c r="AE3412" i="5"/>
  <c r="AE3413" i="5"/>
  <c r="AE3414" i="5"/>
  <c r="AE3415" i="5"/>
  <c r="AE3416" i="5"/>
  <c r="AE3417" i="5"/>
  <c r="AE3418" i="5"/>
  <c r="AE3419" i="5"/>
  <c r="AE3420" i="5"/>
  <c r="AE3421" i="5"/>
  <c r="AE3422" i="5"/>
  <c r="AE3423" i="5"/>
  <c r="AE3424" i="5"/>
  <c r="AE3425" i="5"/>
  <c r="AE3426" i="5"/>
  <c r="AE3427" i="5"/>
  <c r="AE3428" i="5"/>
  <c r="AE3429" i="5"/>
  <c r="AE3430" i="5"/>
  <c r="AE3431" i="5"/>
  <c r="AE3432" i="5"/>
  <c r="AE3433" i="5"/>
  <c r="AE3434" i="5"/>
  <c r="AE3435" i="5"/>
  <c r="AE3436" i="5"/>
  <c r="AE3437" i="5"/>
  <c r="AE3438" i="5"/>
  <c r="AE3439" i="5"/>
  <c r="AE3373" i="5"/>
  <c r="AE267" i="5"/>
  <c r="AE266" i="5"/>
  <c r="AE265" i="5"/>
  <c r="AE264" i="5"/>
  <c r="AE263" i="5"/>
  <c r="AE262" i="5"/>
  <c r="AE261" i="5"/>
  <c r="AE260" i="5"/>
  <c r="AE259" i="5"/>
  <c r="AE258" i="5"/>
  <c r="AE257" i="5"/>
  <c r="AE256" i="5"/>
  <c r="AE255" i="5"/>
  <c r="AE254" i="5"/>
  <c r="AE253" i="5"/>
  <c r="AE252" i="5"/>
  <c r="AE251" i="5"/>
  <c r="AE250" i="5"/>
  <c r="AE249" i="5"/>
  <c r="AE248" i="5"/>
  <c r="AE247" i="5"/>
  <c r="AE246" i="5"/>
  <c r="AE245" i="5"/>
  <c r="AE244" i="5"/>
  <c r="AE243" i="5"/>
  <c r="AE242" i="5"/>
  <c r="AE241" i="5"/>
  <c r="AE240" i="5"/>
  <c r="AE239" i="5"/>
  <c r="AE238" i="5"/>
  <c r="AE237" i="5"/>
  <c r="AE236" i="5"/>
  <c r="AE235" i="5"/>
  <c r="AE234" i="5"/>
  <c r="AE233" i="5"/>
  <c r="AE232" i="5"/>
  <c r="AE231" i="5"/>
  <c r="AE230" i="5"/>
  <c r="AE229" i="5"/>
  <c r="AE228" i="5"/>
  <c r="AE227" i="5"/>
  <c r="AE226" i="5"/>
  <c r="AE225" i="5"/>
  <c r="AE224" i="5"/>
  <c r="AE223" i="5"/>
  <c r="AE222" i="5"/>
  <c r="AE221" i="5"/>
  <c r="AE220" i="5"/>
  <c r="AE219" i="5"/>
  <c r="AE218" i="5"/>
  <c r="AE217" i="5"/>
  <c r="AE216" i="5"/>
  <c r="AE215" i="5"/>
  <c r="AE214" i="5"/>
  <c r="AE213" i="5"/>
  <c r="AE212" i="5"/>
  <c r="AE211" i="5"/>
  <c r="AE210" i="5"/>
  <c r="AE209" i="5"/>
  <c r="AE208" i="5"/>
  <c r="AE207" i="5"/>
  <c r="AE206" i="5"/>
  <c r="AE205" i="5"/>
  <c r="AE204" i="5"/>
  <c r="AE203" i="5"/>
  <c r="AE202" i="5"/>
  <c r="AE201" i="5"/>
  <c r="AE200" i="5"/>
  <c r="AE199" i="5"/>
  <c r="AE198" i="5"/>
  <c r="AE197" i="5"/>
  <c r="AE196" i="5"/>
  <c r="AE195" i="5"/>
  <c r="AE194" i="5"/>
  <c r="AE193" i="5"/>
  <c r="AE1440" i="5"/>
  <c r="AE1441" i="5"/>
  <c r="AE1442" i="5"/>
  <c r="AE1443" i="5"/>
  <c r="AE1444" i="5"/>
  <c r="AE1445" i="5"/>
  <c r="AE1446" i="5"/>
  <c r="AE1447" i="5"/>
  <c r="AE1448" i="5"/>
  <c r="AE1449" i="5"/>
  <c r="AE1450" i="5"/>
  <c r="AE1451" i="5"/>
  <c r="AE1452" i="5"/>
  <c r="AE1453" i="5"/>
  <c r="AE1454" i="5"/>
  <c r="AE1455" i="5"/>
  <c r="AE1456" i="5"/>
  <c r="AE1457" i="5"/>
  <c r="AE1458" i="5"/>
  <c r="AE1459" i="5"/>
  <c r="AE1460" i="5"/>
  <c r="AE1439"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1653" i="5"/>
  <c r="AE1654" i="5"/>
  <c r="AE1655" i="5"/>
  <c r="AE1656" i="5"/>
  <c r="AE1657" i="5"/>
  <c r="AE1658" i="5"/>
  <c r="AE1659" i="5"/>
  <c r="AE1660" i="5"/>
  <c r="AE1661" i="5"/>
  <c r="AE1662" i="5"/>
  <c r="AE1606" i="5"/>
  <c r="AE1607" i="5"/>
  <c r="AE1608" i="5"/>
  <c r="AE1609" i="5"/>
  <c r="AE1610" i="5"/>
  <c r="AE1611" i="5"/>
  <c r="AE1612" i="5"/>
  <c r="AE1613" i="5"/>
  <c r="AE1614" i="5"/>
  <c r="AE1615" i="5"/>
  <c r="AE1616" i="5"/>
  <c r="AE1617" i="5"/>
  <c r="AE1618" i="5"/>
  <c r="AE1619" i="5"/>
  <c r="AE1620" i="5"/>
  <c r="AE1621" i="5"/>
  <c r="AE1622" i="5"/>
  <c r="AE1623" i="5"/>
  <c r="AE1624" i="5"/>
  <c r="AE1625" i="5"/>
  <c r="AE1626" i="5"/>
  <c r="AE1627" i="5"/>
  <c r="AE1628" i="5"/>
  <c r="AE1629" i="5"/>
  <c r="AE1630" i="5"/>
  <c r="AE1631" i="5"/>
  <c r="AE1632" i="5"/>
  <c r="AE1633" i="5"/>
  <c r="AE1634" i="5"/>
  <c r="AE1635" i="5"/>
  <c r="AE1636" i="5"/>
  <c r="AE1637" i="5"/>
  <c r="AE1638" i="5"/>
  <c r="AE1639" i="5"/>
  <c r="AE1640" i="5"/>
  <c r="AE1641" i="5"/>
  <c r="AE1642" i="5"/>
  <c r="AE1643" i="5"/>
  <c r="AE1644" i="5"/>
  <c r="AE1645" i="5"/>
  <c r="AE1646" i="5"/>
  <c r="AE1647" i="5"/>
  <c r="AE1648" i="5"/>
  <c r="AE1649" i="5"/>
  <c r="AE1650" i="5"/>
  <c r="AE1651" i="5"/>
  <c r="AE1652" i="5"/>
  <c r="AE1605" i="5"/>
  <c r="AD4526" i="5"/>
  <c r="AD4525" i="5"/>
  <c r="AD4524" i="5"/>
  <c r="AD4523" i="5"/>
  <c r="AD4522" i="5"/>
  <c r="AD4521" i="5"/>
  <c r="AD4520" i="5"/>
  <c r="AD4519" i="5"/>
  <c r="AD4518" i="5"/>
  <c r="AD4517" i="5"/>
  <c r="AD4516" i="5"/>
  <c r="AD4515" i="5"/>
  <c r="AD4514" i="5"/>
  <c r="AD4513" i="5"/>
  <c r="AD4512" i="5"/>
  <c r="AD4511" i="5"/>
  <c r="AD4510" i="5"/>
  <c r="AD4509" i="5"/>
  <c r="AD4508" i="5"/>
  <c r="AD4507" i="5"/>
  <c r="AD4506" i="5"/>
  <c r="AD4505" i="5"/>
  <c r="AD4504" i="5"/>
  <c r="AD4503" i="5"/>
  <c r="AD4502" i="5"/>
  <c r="AD4501" i="5"/>
  <c r="AD4500" i="5"/>
  <c r="AD4499" i="5"/>
  <c r="AD4498" i="5"/>
  <c r="AD4497" i="5"/>
  <c r="AD4496" i="5"/>
  <c r="AD4495" i="5"/>
  <c r="AD4494" i="5"/>
  <c r="AD4493" i="5"/>
  <c r="AD4492" i="5"/>
  <c r="AD4491" i="5"/>
  <c r="AD4490" i="5"/>
  <c r="AD4301" i="5"/>
  <c r="AD4300" i="5"/>
  <c r="AD4299" i="5"/>
  <c r="AD4298" i="5"/>
  <c r="AD4297" i="5"/>
  <c r="AD4296" i="5"/>
  <c r="AD4295" i="5"/>
  <c r="AD4294" i="5"/>
  <c r="AD4293" i="5"/>
  <c r="AD4292" i="5"/>
  <c r="AD4291" i="5"/>
  <c r="AD4290" i="5"/>
  <c r="AD4289" i="5"/>
  <c r="AD4288" i="5"/>
  <c r="AD4287" i="5"/>
  <c r="AD4286" i="5"/>
  <c r="AD4285" i="5"/>
  <c r="AD4284" i="5"/>
  <c r="AD4228" i="5"/>
  <c r="AD4227" i="5"/>
  <c r="AD4226" i="5"/>
  <c r="AD4225" i="5"/>
  <c r="AD4224" i="5"/>
  <c r="AD4223" i="5"/>
  <c r="AD4222" i="5"/>
  <c r="AD4221" i="5"/>
  <c r="AD4220" i="5"/>
  <c r="AD4219" i="5"/>
  <c r="AD4218" i="5"/>
  <c r="AD4217" i="5"/>
  <c r="AD4216" i="5"/>
  <c r="AD4215" i="5"/>
  <c r="AD4214" i="5"/>
  <c r="AD4213" i="5"/>
  <c r="AD4212" i="5"/>
  <c r="AD4211" i="5"/>
  <c r="AD4210" i="5"/>
  <c r="AD4209" i="5"/>
  <c r="AD4208" i="5"/>
  <c r="AD4207" i="5"/>
  <c r="AD4206" i="5"/>
  <c r="AD4205" i="5"/>
  <c r="AD4204" i="5"/>
  <c r="AD4203" i="5"/>
  <c r="AD4202" i="5"/>
  <c r="AD4201" i="5"/>
  <c r="AD4200" i="5"/>
  <c r="AD4199" i="5"/>
  <c r="AD4198" i="5"/>
  <c r="AD4197" i="5"/>
  <c r="AD4196" i="5"/>
  <c r="AD4195" i="5"/>
  <c r="AD4194" i="5"/>
  <c r="AD4193" i="5"/>
  <c r="AD4192" i="5"/>
  <c r="AD4191" i="5"/>
  <c r="AD4190" i="5"/>
  <c r="AD4189" i="5"/>
  <c r="AD4188" i="5"/>
  <c r="AD4187" i="5"/>
  <c r="AD4186" i="5"/>
  <c r="AD4185" i="5"/>
  <c r="AD4184" i="5"/>
  <c r="AD4183" i="5"/>
  <c r="AD4182" i="5"/>
  <c r="AD4181" i="5"/>
  <c r="AD4180" i="5"/>
  <c r="AD4179" i="5"/>
  <c r="AD4178" i="5"/>
  <c r="AD4177" i="5"/>
  <c r="AD4176" i="5"/>
  <c r="AD4175" i="5"/>
  <c r="AD4174" i="5"/>
  <c r="AD4173" i="5"/>
  <c r="AD4172" i="5"/>
  <c r="AD4171" i="5"/>
  <c r="AD4170" i="5"/>
  <c r="AD4169" i="5"/>
  <c r="AD4168" i="5"/>
  <c r="AD4167" i="5"/>
  <c r="AD4166" i="5"/>
  <c r="AD4165" i="5"/>
  <c r="AD4164" i="5"/>
  <c r="AD4163" i="5"/>
  <c r="AD4162" i="5"/>
  <c r="AD4161" i="5"/>
  <c r="AD4160" i="5"/>
  <c r="AD4159" i="5"/>
  <c r="AD4158" i="5"/>
  <c r="AD4157" i="5"/>
  <c r="AD4156" i="5"/>
  <c r="AD4155" i="5"/>
  <c r="AD4154" i="5"/>
  <c r="AD4153" i="5"/>
  <c r="AD4152" i="5"/>
  <c r="AD4151" i="5"/>
  <c r="AD4150" i="5"/>
  <c r="AD4149" i="5"/>
  <c r="AD4148" i="5"/>
  <c r="AD4147" i="5"/>
  <c r="AD4146" i="5"/>
  <c r="AD4145" i="5"/>
  <c r="AD4144" i="5"/>
  <c r="AD4143" i="5"/>
  <c r="AD4142" i="5"/>
  <c r="AD4141" i="5"/>
  <c r="AD4140" i="5"/>
  <c r="AD4139" i="5"/>
  <c r="AD4138" i="5"/>
  <c r="AD4137" i="5"/>
  <c r="AD4136" i="5"/>
  <c r="AD4135" i="5"/>
  <c r="AD4134" i="5"/>
  <c r="AD4133" i="5"/>
  <c r="AD4132" i="5"/>
  <c r="AD4131" i="5"/>
  <c r="AD4130" i="5"/>
  <c r="AD4129" i="5"/>
  <c r="AD4128" i="5"/>
  <c r="AD4127" i="5"/>
  <c r="AD4126" i="5"/>
  <c r="AD4125" i="5"/>
  <c r="AD4124" i="5"/>
  <c r="AD4123" i="5"/>
  <c r="AD4122" i="5"/>
  <c r="AD4121" i="5"/>
  <c r="AD4120" i="5"/>
  <c r="AD4119" i="5"/>
  <c r="AD4118" i="5"/>
  <c r="AD4117" i="5"/>
  <c r="AD4116" i="5"/>
  <c r="AD4115" i="5"/>
  <c r="AD4114" i="5"/>
  <c r="AD4113" i="5"/>
  <c r="AD4112" i="5"/>
  <c r="AD4111" i="5"/>
  <c r="AD4110" i="5"/>
  <c r="AD4109" i="5"/>
  <c r="AD4108" i="5"/>
  <c r="AD4107" i="5"/>
  <c r="AD4106" i="5"/>
  <c r="AD4105" i="5"/>
  <c r="AD4104" i="5"/>
  <c r="AD4103" i="5"/>
  <c r="AD4102" i="5"/>
  <c r="AD4101" i="5"/>
  <c r="AD4100" i="5"/>
  <c r="AD4099" i="5"/>
  <c r="AD4098" i="5"/>
  <c r="AD4097" i="5"/>
  <c r="AD4096" i="5"/>
  <c r="AD4095" i="5"/>
  <c r="AD4094" i="5"/>
  <c r="AD4093" i="5"/>
  <c r="AD4092" i="5"/>
  <c r="AD4091" i="5"/>
  <c r="AD4090" i="5"/>
  <c r="AD4089" i="5"/>
  <c r="AD4088" i="5"/>
  <c r="AD4087" i="5"/>
  <c r="AD4086" i="5"/>
  <c r="AD4085" i="5"/>
  <c r="AD4084" i="5"/>
  <c r="AD4083" i="5"/>
  <c r="AD4082" i="5"/>
  <c r="AD4081" i="5"/>
  <c r="AD4080" i="5"/>
  <c r="AD4079" i="5"/>
  <c r="AD4078" i="5"/>
  <c r="AD4077" i="5"/>
  <c r="AD4076" i="5"/>
  <c r="AD4075" i="5"/>
  <c r="AD4074" i="5"/>
  <c r="AD4073" i="5"/>
  <c r="AD4072" i="5"/>
  <c r="AD4071" i="5"/>
  <c r="AD4070" i="5"/>
  <c r="AD4069" i="5"/>
  <c r="AD4068" i="5"/>
  <c r="AD4067" i="5"/>
  <c r="AD4066" i="5"/>
  <c r="AD4065" i="5"/>
  <c r="AD4064" i="5"/>
  <c r="AD4063" i="5"/>
  <c r="AD4062" i="5"/>
  <c r="AD4061" i="5"/>
  <c r="AD4060" i="5"/>
  <c r="AD4059" i="5"/>
  <c r="AD4058" i="5"/>
  <c r="AD4057" i="5"/>
  <c r="AD4056" i="5"/>
  <c r="AD4055" i="5"/>
  <c r="AD4054" i="5"/>
  <c r="AD4053" i="5"/>
  <c r="AD4052" i="5"/>
  <c r="AD4051" i="5"/>
  <c r="AD4050" i="5"/>
  <c r="AD4049" i="5"/>
  <c r="AD4048" i="5"/>
  <c r="AD4047" i="5"/>
  <c r="AD4046" i="5"/>
  <c r="AD4045" i="5"/>
  <c r="AD4044" i="5"/>
  <c r="AD4043" i="5"/>
  <c r="AD4042" i="5"/>
  <c r="AD4041" i="5"/>
  <c r="AD4040" i="5"/>
  <c r="AD4039" i="5"/>
  <c r="AD4038" i="5"/>
  <c r="AD3776" i="5"/>
  <c r="AD3775" i="5"/>
  <c r="AD3774" i="5"/>
  <c r="AD3773" i="5"/>
  <c r="AD3772" i="5"/>
  <c r="AD3771" i="5"/>
  <c r="AD3770" i="5"/>
  <c r="AD3769" i="5"/>
  <c r="AD3768" i="5"/>
  <c r="AD3767" i="5"/>
  <c r="AD3766" i="5"/>
  <c r="AD3765" i="5"/>
  <c r="AD3764" i="5"/>
  <c r="AD3763" i="5"/>
  <c r="AD3762" i="5"/>
  <c r="AD3761" i="5"/>
  <c r="AD3760" i="5"/>
  <c r="AD3759" i="5"/>
  <c r="AD3758" i="5"/>
  <c r="AD3757" i="5"/>
  <c r="AD3756" i="5"/>
  <c r="AD3755" i="5"/>
  <c r="AD3754" i="5"/>
  <c r="AD3753" i="5"/>
  <c r="AD3752" i="5"/>
  <c r="AD3751" i="5"/>
  <c r="AD3750" i="5"/>
  <c r="AD3749" i="5"/>
  <c r="AD3748" i="5"/>
  <c r="AD3747" i="5"/>
  <c r="AD3746" i="5"/>
  <c r="AD3745" i="5"/>
  <c r="AD3744" i="5"/>
  <c r="AD3743" i="5"/>
  <c r="AD3742" i="5"/>
  <c r="AD3741" i="5"/>
  <c r="AD3740" i="5"/>
  <c r="AD3739" i="5"/>
  <c r="AD3738" i="5"/>
  <c r="AD3737" i="5"/>
  <c r="AD3736" i="5"/>
  <c r="AD3735" i="5"/>
  <c r="AD3734" i="5"/>
  <c r="AD3733" i="5"/>
  <c r="AD3732" i="5"/>
  <c r="AD3731" i="5"/>
  <c r="AD3730" i="5"/>
  <c r="AD3729" i="5"/>
  <c r="AD3728" i="5"/>
  <c r="AD3727" i="5"/>
  <c r="AD3726" i="5"/>
  <c r="AD3725" i="5"/>
  <c r="AD3724" i="5"/>
  <c r="AD3723" i="5"/>
  <c r="AD3722" i="5"/>
  <c r="AD3721" i="5"/>
  <c r="AD3720" i="5"/>
  <c r="AD3719" i="5"/>
  <c r="AD3718" i="5"/>
  <c r="AD3717" i="5"/>
  <c r="AD3716" i="5"/>
  <c r="AD3715" i="5"/>
  <c r="AD3714" i="5"/>
  <c r="AD3713" i="5"/>
  <c r="AD3712" i="5"/>
  <c r="AD3711" i="5"/>
  <c r="AD3710" i="5"/>
  <c r="AD3709" i="5"/>
  <c r="AD3708" i="5"/>
  <c r="AD3707" i="5"/>
  <c r="AD3706" i="5"/>
  <c r="AD3705" i="5"/>
  <c r="AD3704" i="5"/>
  <c r="AD3703" i="5"/>
  <c r="AD3702" i="5"/>
  <c r="AD3701" i="5"/>
  <c r="AD3700" i="5"/>
  <c r="AD3699" i="5"/>
  <c r="AD3698" i="5"/>
  <c r="AD3697" i="5"/>
  <c r="AD3696" i="5"/>
  <c r="AD3695" i="5"/>
  <c r="AD3694" i="5"/>
  <c r="AD3693" i="5"/>
  <c r="AD3692" i="5"/>
  <c r="AD3691" i="5"/>
  <c r="AD3690" i="5"/>
  <c r="AD3689" i="5"/>
  <c r="AD3688" i="5"/>
  <c r="AD3687" i="5"/>
  <c r="AD3686" i="5"/>
  <c r="AD3685" i="5"/>
  <c r="AD3684" i="5"/>
  <c r="AD3683" i="5"/>
  <c r="AD3682" i="5"/>
  <c r="AD3681" i="5"/>
  <c r="AD3680" i="5"/>
  <c r="AD3679" i="5"/>
  <c r="AD3678" i="5"/>
  <c r="AD3677" i="5"/>
  <c r="AD3676" i="5"/>
  <c r="AD3675" i="5"/>
  <c r="AD3674" i="5"/>
  <c r="AD3673" i="5"/>
  <c r="AD3672" i="5"/>
  <c r="AD3671" i="5"/>
  <c r="AD3670" i="5"/>
  <c r="AD3669" i="5"/>
  <c r="AD3668" i="5"/>
  <c r="AD3667" i="5"/>
  <c r="AD3666" i="5"/>
  <c r="AD3665" i="5"/>
  <c r="AD3664" i="5"/>
  <c r="AD3663" i="5"/>
  <c r="AD3662" i="5"/>
  <c r="AD3661" i="5"/>
  <c r="AD3660" i="5"/>
  <c r="AD3659" i="5"/>
  <c r="AD3658" i="5"/>
  <c r="AD3657" i="5"/>
  <c r="AD3656" i="5"/>
  <c r="AD3655" i="5"/>
  <c r="AD3654" i="5"/>
  <c r="AD3653" i="5"/>
  <c r="AD3652" i="5"/>
  <c r="AD3651" i="5"/>
  <c r="AD3650" i="5"/>
  <c r="AD3649" i="5"/>
  <c r="AD3648" i="5"/>
  <c r="AD3647" i="5"/>
  <c r="AD3646" i="5"/>
  <c r="AD3645" i="5"/>
  <c r="AD3644" i="5"/>
  <c r="AD3643" i="5"/>
  <c r="AD3642" i="5"/>
  <c r="AD3641" i="5"/>
  <c r="AD3640" i="5"/>
  <c r="AD3639" i="5"/>
  <c r="AD3638" i="5"/>
  <c r="AD3637" i="5"/>
  <c r="AD3636" i="5"/>
  <c r="AD3635" i="5"/>
  <c r="AD3634" i="5"/>
  <c r="AD3633" i="5"/>
  <c r="AD3632" i="5"/>
  <c r="AD3631" i="5"/>
  <c r="AD3630" i="5"/>
  <c r="AD3629" i="5"/>
  <c r="AD3628" i="5"/>
  <c r="AD3627" i="5"/>
  <c r="AD3626" i="5"/>
  <c r="AD3625" i="5"/>
  <c r="AD3624" i="5"/>
  <c r="AD3623" i="5"/>
  <c r="AD3622" i="5"/>
  <c r="AD3621" i="5"/>
  <c r="AD3620" i="5"/>
  <c r="AD3619" i="5"/>
  <c r="AD3618" i="5"/>
  <c r="AD3617" i="5"/>
  <c r="AD3616" i="5"/>
  <c r="AD3615" i="5"/>
  <c r="AD3614" i="5"/>
  <c r="AD3613" i="5"/>
  <c r="AD3612" i="5"/>
  <c r="AD3611" i="5"/>
  <c r="AD3610" i="5"/>
  <c r="AD3609" i="5"/>
  <c r="AD3608" i="5"/>
  <c r="AD3607" i="5"/>
  <c r="AD3606" i="5"/>
  <c r="AD3605" i="5"/>
  <c r="AD3604" i="5"/>
  <c r="AD3603" i="5"/>
  <c r="AD3602" i="5"/>
  <c r="AD3601" i="5"/>
  <c r="AD3600" i="5"/>
  <c r="AD3599" i="5"/>
  <c r="AD3598" i="5"/>
  <c r="AD3597" i="5"/>
  <c r="AD3596" i="5"/>
  <c r="AD3595" i="5"/>
  <c r="AD3594" i="5"/>
  <c r="AD3593" i="5"/>
  <c r="AD3592" i="5"/>
  <c r="AD3591" i="5"/>
  <c r="AD3590" i="5"/>
  <c r="AD3589" i="5"/>
  <c r="AD3588" i="5"/>
  <c r="AD3587" i="5"/>
  <c r="AD3586" i="5"/>
  <c r="AD3585" i="5"/>
  <c r="AD3584" i="5"/>
  <c r="AD3583" i="5"/>
  <c r="AD3582" i="5"/>
  <c r="AD3581" i="5"/>
  <c r="AD3580" i="5"/>
  <c r="AD3579" i="5"/>
  <c r="AD3578" i="5"/>
  <c r="AD3577" i="5"/>
  <c r="AD3576" i="5"/>
  <c r="AD3575" i="5"/>
  <c r="AD3574" i="5"/>
  <c r="AD3573" i="5"/>
  <c r="AD3572" i="5"/>
  <c r="AD3571" i="5"/>
  <c r="AD3570" i="5"/>
  <c r="AD3569" i="5"/>
  <c r="AD3568" i="5"/>
  <c r="AD3567" i="5"/>
  <c r="AD3566" i="5"/>
  <c r="AD3565" i="5"/>
  <c r="AD3564" i="5"/>
  <c r="AD3563" i="5"/>
  <c r="AD3562" i="5"/>
  <c r="AD3561" i="5"/>
  <c r="AD3560" i="5"/>
  <c r="AD3559" i="5"/>
  <c r="AD3558" i="5"/>
  <c r="AD3557" i="5"/>
  <c r="AD3556" i="5"/>
  <c r="AD3555" i="5"/>
  <c r="AD3554" i="5"/>
  <c r="AD3553" i="5"/>
  <c r="AD3552" i="5"/>
  <c r="AD3551" i="5"/>
  <c r="AD3550" i="5"/>
  <c r="AD3549" i="5"/>
  <c r="AD3548" i="5"/>
  <c r="AD3547" i="5"/>
  <c r="AD3546" i="5"/>
  <c r="AD3545" i="5"/>
  <c r="AD3544" i="5"/>
  <c r="AD3543" i="5"/>
  <c r="AD3542" i="5"/>
  <c r="AD3541" i="5"/>
  <c r="AD3540" i="5"/>
  <c r="AD3539" i="5"/>
  <c r="AD3538" i="5"/>
  <c r="AD3537" i="5"/>
  <c r="AD3536" i="5"/>
  <c r="AD3535" i="5"/>
  <c r="AD3534" i="5"/>
  <c r="AD3533" i="5"/>
  <c r="AD3532" i="5"/>
  <c r="AD3531" i="5"/>
  <c r="AD3530" i="5"/>
  <c r="AD3529" i="5"/>
  <c r="AD3528" i="5"/>
  <c r="AD3527" i="5"/>
  <c r="AD3526" i="5"/>
  <c r="AD3525" i="5"/>
  <c r="AD3524" i="5"/>
  <c r="AD3523" i="5"/>
  <c r="AD3522" i="5"/>
  <c r="AD3521" i="5"/>
  <c r="AD3520" i="5"/>
  <c r="AD3519" i="5"/>
  <c r="AD3518" i="5"/>
  <c r="AD3517" i="5"/>
  <c r="AD3516" i="5"/>
  <c r="AD3515" i="5"/>
  <c r="AD3514" i="5"/>
  <c r="AD3513" i="5"/>
  <c r="AD3512" i="5"/>
  <c r="AD3511" i="5"/>
  <c r="AD3510" i="5"/>
  <c r="AD3509" i="5"/>
  <c r="AD3508" i="5"/>
  <c r="AD3507" i="5"/>
  <c r="AD3506" i="5"/>
  <c r="AD3505" i="5"/>
  <c r="AD3504" i="5"/>
  <c r="AD3503" i="5"/>
  <c r="AD3502" i="5"/>
  <c r="AD3501" i="5"/>
  <c r="AD3500" i="5"/>
  <c r="AD3499" i="5"/>
  <c r="AD3498" i="5"/>
  <c r="AD3497" i="5"/>
  <c r="AD3496" i="5"/>
  <c r="AD3495" i="5"/>
  <c r="AD3494" i="5"/>
  <c r="AD3493" i="5"/>
  <c r="AD3492" i="5"/>
  <c r="AD3491" i="5"/>
  <c r="AD3490" i="5"/>
  <c r="AD3489" i="5"/>
  <c r="AD3488" i="5"/>
  <c r="AD3487" i="5"/>
  <c r="AD3486" i="5"/>
  <c r="AD3485" i="5"/>
  <c r="AD3484" i="5"/>
  <c r="AD3483" i="5"/>
  <c r="AD3482" i="5"/>
  <c r="AD3481" i="5"/>
  <c r="AD3480" i="5"/>
  <c r="AD3479" i="5"/>
  <c r="AD3478" i="5"/>
  <c r="AD3477" i="5"/>
  <c r="AD3476" i="5"/>
  <c r="AD3475" i="5"/>
  <c r="AD3474" i="5"/>
  <c r="AD3473" i="5"/>
  <c r="AD3472" i="5"/>
  <c r="AD3471" i="5"/>
  <c r="AD3470" i="5"/>
  <c r="AD3469" i="5"/>
  <c r="AD3468" i="5"/>
  <c r="AD3467" i="5"/>
  <c r="AD3466" i="5"/>
  <c r="AD3465" i="5"/>
  <c r="AD3464" i="5"/>
  <c r="AD3463" i="5"/>
  <c r="AD3462" i="5"/>
  <c r="AD3461" i="5"/>
  <c r="AD3460" i="5"/>
  <c r="AD3459" i="5"/>
  <c r="AD3458" i="5"/>
  <c r="AD3457" i="5"/>
  <c r="AD3456" i="5"/>
  <c r="AD3455" i="5"/>
  <c r="AD3454" i="5"/>
  <c r="AD3453" i="5"/>
  <c r="AD3452" i="5"/>
  <c r="AD3451" i="5"/>
  <c r="AD3450" i="5"/>
  <c r="AD3449" i="5"/>
  <c r="AD3448" i="5"/>
  <c r="AD3447" i="5"/>
  <c r="AD3446" i="5"/>
  <c r="AD3445" i="5"/>
  <c r="AD3444" i="5"/>
  <c r="AD3443" i="5"/>
  <c r="AD3442" i="5"/>
  <c r="AD3441" i="5"/>
  <c r="AD3440" i="5"/>
  <c r="AD3439" i="5"/>
  <c r="AD3438" i="5"/>
  <c r="AD3437" i="5"/>
  <c r="AD3436" i="5"/>
  <c r="AD3435" i="5"/>
  <c r="AD3434" i="5"/>
  <c r="AD3433" i="5"/>
  <c r="AD3432" i="5"/>
  <c r="AD3431" i="5"/>
  <c r="AD3430" i="5"/>
  <c r="AD3429" i="5"/>
  <c r="AD3428" i="5"/>
  <c r="AD3427" i="5"/>
  <c r="AD3426" i="5"/>
  <c r="AD3425" i="5"/>
  <c r="AD3424" i="5"/>
  <c r="AD3423" i="5"/>
  <c r="AD3422" i="5"/>
  <c r="AD3421" i="5"/>
  <c r="AD3420" i="5"/>
  <c r="AD3419" i="5"/>
  <c r="AD3418" i="5"/>
  <c r="AD3417" i="5"/>
  <c r="AD3416" i="5"/>
  <c r="AD3415" i="5"/>
  <c r="AD3414" i="5"/>
  <c r="AD3413" i="5"/>
  <c r="AD3412" i="5"/>
  <c r="AD3411" i="5"/>
  <c r="AD3410" i="5"/>
  <c r="AD3409" i="5"/>
  <c r="AD3408" i="5"/>
  <c r="AD3407" i="5"/>
  <c r="AD3406" i="5"/>
  <c r="AD3405" i="5"/>
  <c r="AD3404" i="5"/>
  <c r="AD3403" i="5"/>
  <c r="AD3402" i="5"/>
  <c r="AD3401" i="5"/>
  <c r="AD3400" i="5"/>
  <c r="AD3399" i="5"/>
  <c r="AD3398" i="5"/>
  <c r="AD3397" i="5"/>
  <c r="AD3396" i="5"/>
  <c r="AD3395" i="5"/>
  <c r="AD3394" i="5"/>
  <c r="AD3393" i="5"/>
  <c r="AD3392" i="5"/>
  <c r="AD3391" i="5"/>
  <c r="AD3390" i="5"/>
  <c r="AD3389" i="5"/>
  <c r="AD3388" i="5"/>
  <c r="AD3387" i="5"/>
  <c r="AD3386" i="5"/>
  <c r="AD3385" i="5"/>
  <c r="AD3384" i="5"/>
  <c r="AD3383" i="5"/>
  <c r="AD3382" i="5"/>
  <c r="AD3381" i="5"/>
  <c r="AD3380" i="5"/>
  <c r="AD3379" i="5"/>
  <c r="AD3378" i="5"/>
  <c r="AD3377" i="5"/>
  <c r="AD3376" i="5"/>
  <c r="AD3375" i="5"/>
  <c r="AD3374" i="5"/>
  <c r="AD3373" i="5"/>
  <c r="AD3372" i="5"/>
  <c r="AD3371" i="5"/>
  <c r="AD3370" i="5"/>
  <c r="AD3369" i="5"/>
  <c r="AD3368" i="5"/>
  <c r="AD3367" i="5"/>
  <c r="AD3366" i="5"/>
  <c r="AD3365" i="5"/>
  <c r="AD3364" i="5"/>
  <c r="AD3363" i="5"/>
  <c r="AD3362" i="5"/>
  <c r="AD3361" i="5"/>
  <c r="AD3360" i="5"/>
  <c r="AD3359" i="5"/>
  <c r="AD3358" i="5"/>
  <c r="AD3357" i="5"/>
  <c r="AD3356" i="5"/>
  <c r="AD3355" i="5"/>
  <c r="AD3354" i="5"/>
  <c r="AD3353" i="5"/>
  <c r="AD3352" i="5"/>
  <c r="AD3351" i="5"/>
  <c r="AD3350" i="5"/>
  <c r="AD3349" i="5"/>
  <c r="AD3348" i="5"/>
  <c r="AD3347" i="5"/>
  <c r="AD3346" i="5"/>
  <c r="AD3345" i="5"/>
  <c r="AD3344" i="5"/>
  <c r="AD3343" i="5"/>
  <c r="AD3342" i="5"/>
  <c r="AD3341" i="5"/>
  <c r="AD3340" i="5"/>
  <c r="AD3339" i="5"/>
  <c r="AD3338" i="5"/>
  <c r="AD3337" i="5"/>
  <c r="AD3336" i="5"/>
  <c r="AD3335" i="5"/>
  <c r="AD3334" i="5"/>
  <c r="AD3333" i="5"/>
  <c r="AD3332" i="5"/>
  <c r="AD3331" i="5"/>
  <c r="AD3330" i="5"/>
  <c r="AD3329" i="5"/>
  <c r="AD3328" i="5"/>
  <c r="AD3327" i="5"/>
  <c r="AD3326" i="5"/>
  <c r="AD3325" i="5"/>
  <c r="AD3324" i="5"/>
  <c r="AD3323" i="5"/>
  <c r="AD3322" i="5"/>
  <c r="AD3321" i="5"/>
  <c r="AD3320" i="5"/>
  <c r="AD3319" i="5"/>
  <c r="AD3318" i="5"/>
  <c r="AD3317" i="5"/>
  <c r="AD3316" i="5"/>
  <c r="AD3315" i="5"/>
  <c r="AD3314" i="5"/>
  <c r="AD3313" i="5"/>
  <c r="AD3312" i="5"/>
  <c r="AD3311" i="5"/>
  <c r="AD3310" i="5"/>
  <c r="AD3309" i="5"/>
  <c r="AD3308" i="5"/>
  <c r="AD3307" i="5"/>
  <c r="AD3306" i="5"/>
  <c r="AD3305" i="5"/>
  <c r="AD3304" i="5"/>
  <c r="AD3303" i="5"/>
  <c r="AD3302" i="5"/>
  <c r="AD3301" i="5"/>
  <c r="AD3300" i="5"/>
  <c r="AD3299" i="5"/>
  <c r="AD3298" i="5"/>
  <c r="AD3297" i="5"/>
  <c r="AD3296" i="5"/>
  <c r="AD3295" i="5"/>
  <c r="AD3294" i="5"/>
  <c r="AD3293" i="5"/>
  <c r="AD3292" i="5"/>
  <c r="AD3291" i="5"/>
  <c r="AD3290" i="5"/>
  <c r="AD3289" i="5"/>
  <c r="AD3288" i="5"/>
  <c r="AD3287" i="5"/>
  <c r="AD3286" i="5"/>
  <c r="AD3285" i="5"/>
  <c r="AD3284" i="5"/>
  <c r="AD3283" i="5"/>
  <c r="AD3282" i="5"/>
  <c r="AD3281" i="5"/>
  <c r="AD3280" i="5"/>
  <c r="AD3279" i="5"/>
  <c r="AD3278" i="5"/>
  <c r="AD3277" i="5"/>
  <c r="AD3276" i="5"/>
  <c r="AD3275" i="5"/>
  <c r="AD3274" i="5"/>
  <c r="AD3273" i="5"/>
  <c r="AD3272" i="5"/>
  <c r="AD3271" i="5"/>
  <c r="AD3270" i="5"/>
  <c r="AD3269" i="5"/>
  <c r="AD3268" i="5"/>
  <c r="AD3267" i="5"/>
  <c r="AD3266" i="5"/>
  <c r="AD3265" i="5"/>
  <c r="AD3264" i="5"/>
  <c r="AD3263" i="5"/>
  <c r="AD3262" i="5"/>
  <c r="AD3261" i="5"/>
  <c r="AD3260" i="5"/>
  <c r="AD3259" i="5"/>
  <c r="AD3258" i="5"/>
  <c r="AD3257" i="5"/>
  <c r="AD3256" i="5"/>
  <c r="AD3255" i="5"/>
  <c r="AD3254" i="5"/>
  <c r="AD3253" i="5"/>
  <c r="AD3252" i="5"/>
  <c r="AD3251" i="5"/>
  <c r="AD3250" i="5"/>
  <c r="AD3249" i="5"/>
  <c r="AD3248" i="5"/>
  <c r="AD3247" i="5"/>
  <c r="AD3246" i="5"/>
  <c r="AD3245" i="5"/>
  <c r="AD3244" i="5"/>
  <c r="AD3243" i="5"/>
  <c r="AD3242" i="5"/>
  <c r="AD3241" i="5"/>
  <c r="AD3240" i="5"/>
  <c r="AD3239" i="5"/>
  <c r="AD3238" i="5"/>
  <c r="AD3237" i="5"/>
  <c r="AD3236" i="5"/>
  <c r="AD3235" i="5"/>
  <c r="AD3234" i="5"/>
  <c r="AD3233" i="5"/>
  <c r="AD3232" i="5"/>
  <c r="AD3231" i="5"/>
  <c r="AD3230" i="5"/>
  <c r="AD3229" i="5"/>
  <c r="AD3228" i="5"/>
  <c r="AD3227" i="5"/>
  <c r="AD3226" i="5"/>
  <c r="AD3225" i="5"/>
  <c r="AD3224" i="5"/>
  <c r="AD3223" i="5"/>
  <c r="AD3222" i="5"/>
  <c r="AD3221" i="5"/>
  <c r="AD3220" i="5"/>
  <c r="AD3219" i="5"/>
  <c r="AD3218" i="5"/>
  <c r="AD3217" i="5"/>
  <c r="AD3216" i="5"/>
  <c r="AD3215" i="5"/>
  <c r="AD3214" i="5"/>
  <c r="AD3213" i="5"/>
  <c r="AD3212" i="5"/>
  <c r="AD3211" i="5"/>
  <c r="AD3210" i="5"/>
  <c r="AD3209" i="5"/>
  <c r="AD3208" i="5"/>
  <c r="AD3207" i="5"/>
  <c r="AD3206" i="5"/>
  <c r="AD3205" i="5"/>
  <c r="AD3204" i="5"/>
  <c r="AD3203" i="5"/>
  <c r="AD3202" i="5"/>
  <c r="AD3201" i="5"/>
  <c r="AD3200" i="5"/>
  <c r="AD3199" i="5"/>
  <c r="AD3198" i="5"/>
  <c r="AD3197" i="5"/>
  <c r="AD3196" i="5"/>
  <c r="AD3195" i="5"/>
  <c r="AD3194" i="5"/>
  <c r="AD3193" i="5"/>
  <c r="AD3192" i="5"/>
  <c r="AD3191" i="5"/>
  <c r="AD3190" i="5"/>
  <c r="AD3189" i="5"/>
  <c r="AD3188" i="5"/>
  <c r="AD3187" i="5"/>
  <c r="AD3186" i="5"/>
  <c r="AD3185" i="5"/>
  <c r="AD3184" i="5"/>
  <c r="AD3183" i="5"/>
  <c r="AD3182" i="5"/>
  <c r="AD3181" i="5"/>
  <c r="AD3180" i="5"/>
  <c r="AD3179" i="5"/>
  <c r="AD3178" i="5"/>
  <c r="AD3177" i="5"/>
  <c r="AD3176" i="5"/>
  <c r="AD3175" i="5"/>
  <c r="AD3174" i="5"/>
  <c r="AD3173" i="5"/>
  <c r="AD3172" i="5"/>
  <c r="AD3171" i="5"/>
  <c r="AD3170" i="5"/>
  <c r="AD3169" i="5"/>
  <c r="AD3168" i="5"/>
  <c r="AD3167" i="5"/>
  <c r="AD3166" i="5"/>
  <c r="AD3165" i="5"/>
  <c r="AD3164" i="5"/>
  <c r="AD3163" i="5"/>
  <c r="AD3162" i="5"/>
  <c r="AD3161" i="5"/>
  <c r="AD3160" i="5"/>
  <c r="AD3159" i="5"/>
  <c r="AD3158" i="5"/>
  <c r="AD3157" i="5"/>
  <c r="AD3156" i="5"/>
  <c r="AD3155" i="5"/>
  <c r="AD3154" i="5"/>
  <c r="AD3153" i="5"/>
  <c r="AD3152" i="5"/>
  <c r="AD3151" i="5"/>
  <c r="AD3150" i="5"/>
  <c r="AD3149" i="5"/>
  <c r="AD3148" i="5"/>
  <c r="AD3147" i="5"/>
  <c r="AD3146" i="5"/>
  <c r="AD3145" i="5"/>
  <c r="AD3144" i="5"/>
  <c r="AD3143" i="5"/>
  <c r="AD3142" i="5"/>
  <c r="AD3141" i="5"/>
  <c r="AD3140" i="5"/>
  <c r="AD3139" i="5"/>
  <c r="AD3138" i="5"/>
  <c r="AD3137" i="5"/>
  <c r="AD3136" i="5"/>
  <c r="AD3135" i="5"/>
  <c r="AD3134" i="5"/>
  <c r="AD3133" i="5"/>
  <c r="AD3132" i="5"/>
  <c r="AD3131" i="5"/>
  <c r="AD3130" i="5"/>
  <c r="AD3129" i="5"/>
  <c r="AD3128" i="5"/>
  <c r="AD3127" i="5"/>
  <c r="AD3126" i="5"/>
  <c r="AD3125" i="5"/>
  <c r="AD3124" i="5"/>
  <c r="AD3123" i="5"/>
  <c r="AD3122" i="5"/>
  <c r="AD3121" i="5"/>
  <c r="AD3120" i="5"/>
  <c r="AD3119" i="5"/>
  <c r="AD3118" i="5"/>
  <c r="AD3117" i="5"/>
  <c r="AD3116" i="5"/>
  <c r="AD3115" i="5"/>
  <c r="AD3114" i="5"/>
  <c r="AD3113" i="5"/>
  <c r="AD3112" i="5"/>
  <c r="AD3111" i="5"/>
  <c r="AD3110" i="5"/>
  <c r="AD3109" i="5"/>
  <c r="AD3108" i="5"/>
  <c r="AD3107" i="5"/>
  <c r="AD3106" i="5"/>
  <c r="AD3105" i="5"/>
  <c r="AD3104" i="5"/>
  <c r="AD3103" i="5"/>
  <c r="AD3102" i="5"/>
  <c r="AD3101" i="5"/>
  <c r="AD3100" i="5"/>
  <c r="AD3099" i="5"/>
  <c r="AD3098" i="5"/>
  <c r="AD3097" i="5"/>
  <c r="AD3096" i="5"/>
  <c r="AD3095" i="5"/>
  <c r="AD3094" i="5"/>
  <c r="AD3093" i="5"/>
  <c r="AD3092" i="5"/>
  <c r="AD3091" i="5"/>
  <c r="AD3090" i="5"/>
  <c r="AD3089" i="5"/>
  <c r="AD3088" i="5"/>
  <c r="AD3087" i="5"/>
  <c r="AD3086" i="5"/>
  <c r="AD3085" i="5"/>
  <c r="AD3084" i="5"/>
  <c r="AD3083" i="5"/>
  <c r="AD3082" i="5"/>
  <c r="AD3081" i="5"/>
  <c r="AD3080" i="5"/>
  <c r="AD3079" i="5"/>
  <c r="AD3078" i="5"/>
  <c r="AD3077" i="5"/>
  <c r="AD3076" i="5"/>
  <c r="AD3075" i="5"/>
  <c r="AD3074" i="5"/>
  <c r="AD3073" i="5"/>
  <c r="AD3072" i="5"/>
  <c r="AD3071" i="5"/>
  <c r="AD3070" i="5"/>
  <c r="AD3069" i="5"/>
  <c r="AD3068" i="5"/>
  <c r="AD3067" i="5"/>
  <c r="AD3066" i="5"/>
  <c r="AD3065" i="5"/>
  <c r="AD3064" i="5"/>
  <c r="AD3063" i="5"/>
  <c r="AD3062" i="5"/>
  <c r="AD3061" i="5"/>
  <c r="AD3060" i="5"/>
  <c r="AD3059" i="5"/>
  <c r="AD3058" i="5"/>
  <c r="AD3057" i="5"/>
  <c r="AD3056" i="5"/>
  <c r="AD3055" i="5"/>
  <c r="AD3054" i="5"/>
  <c r="AD3053" i="5"/>
  <c r="AD3052" i="5"/>
  <c r="AD3051" i="5"/>
  <c r="AD3050" i="5"/>
  <c r="AD3049" i="5"/>
  <c r="AD3048" i="5"/>
  <c r="AD3047" i="5"/>
  <c r="AD3046" i="5"/>
  <c r="AD3045" i="5"/>
  <c r="AD3044" i="5"/>
  <c r="AD3043" i="5"/>
  <c r="AD3042" i="5"/>
  <c r="AD3041" i="5"/>
  <c r="AD3040" i="5"/>
  <c r="AD3039" i="5"/>
  <c r="AD3038" i="5"/>
  <c r="AD3037" i="5"/>
  <c r="AD3036" i="5"/>
  <c r="AD3035" i="5"/>
  <c r="AD3034" i="5"/>
  <c r="AD3033" i="5"/>
  <c r="AD3032" i="5"/>
  <c r="AD3031" i="5"/>
  <c r="AD3030" i="5"/>
  <c r="AD3029" i="5"/>
  <c r="AD3028" i="5"/>
  <c r="AD3027" i="5"/>
  <c r="AD3026" i="5"/>
  <c r="AD3025" i="5"/>
  <c r="AD3024" i="5"/>
  <c r="AD3023" i="5"/>
  <c r="AD3022" i="5"/>
  <c r="AD3021" i="5"/>
  <c r="AD3020" i="5"/>
  <c r="AD3019" i="5"/>
  <c r="AD3018" i="5"/>
  <c r="AD3017" i="5"/>
  <c r="AD3016" i="5"/>
  <c r="AD3015" i="5"/>
  <c r="AD3014" i="5"/>
  <c r="AD3013" i="5"/>
  <c r="AD3012" i="5"/>
  <c r="AD3011" i="5"/>
  <c r="AD3010" i="5"/>
  <c r="AD3009" i="5"/>
  <c r="AD3008" i="5"/>
  <c r="AD3007" i="5"/>
  <c r="AD3006" i="5"/>
  <c r="AD3005" i="5"/>
  <c r="AD3004" i="5"/>
  <c r="AD3003" i="5"/>
  <c r="AD3002" i="5"/>
  <c r="AD3001" i="5"/>
  <c r="AD3000" i="5"/>
  <c r="AD2999" i="5"/>
  <c r="AD2998" i="5"/>
  <c r="AD2997" i="5"/>
  <c r="AD2996" i="5"/>
  <c r="AD2995" i="5"/>
  <c r="AD2994" i="5"/>
  <c r="AD2993" i="5"/>
  <c r="AD2992" i="5"/>
  <c r="AD2991" i="5"/>
  <c r="AD2990" i="5"/>
  <c r="AD2989" i="5"/>
  <c r="AD2988" i="5"/>
  <c r="AD2987" i="5"/>
  <c r="AD2986" i="5"/>
  <c r="AD2985" i="5"/>
  <c r="AD2984" i="5"/>
  <c r="AD2983" i="5"/>
  <c r="AD2982" i="5"/>
  <c r="AD2981" i="5"/>
  <c r="AD2980" i="5"/>
  <c r="AD2979" i="5"/>
  <c r="AD2978" i="5"/>
  <c r="AD2977" i="5"/>
  <c r="AD2976" i="5"/>
  <c r="AD2975" i="5"/>
  <c r="AD2974" i="5"/>
  <c r="AD2973" i="5"/>
  <c r="AD2972" i="5"/>
  <c r="AD2971" i="5"/>
  <c r="AD2970" i="5"/>
  <c r="AD2969" i="5"/>
  <c r="AD2968" i="5"/>
  <c r="AD2967" i="5"/>
  <c r="AD2966" i="5"/>
  <c r="AD2965" i="5"/>
  <c r="AD2964" i="5"/>
  <c r="AD2963" i="5"/>
  <c r="AD2962" i="5"/>
  <c r="AD2961" i="5"/>
  <c r="AD2960" i="5"/>
  <c r="AD2959" i="5"/>
  <c r="AD2958" i="5"/>
  <c r="AD2957" i="5"/>
  <c r="AD2956" i="5"/>
  <c r="AD2955" i="5"/>
  <c r="AD2954" i="5"/>
  <c r="AD2953" i="5"/>
  <c r="AD2952" i="5"/>
  <c r="AD2951" i="5"/>
  <c r="AD2950" i="5"/>
  <c r="AD2949" i="5"/>
  <c r="AD2948" i="5"/>
  <c r="AD2947" i="5"/>
  <c r="AD2946" i="5"/>
  <c r="AD2945" i="5"/>
  <c r="AD2944" i="5"/>
  <c r="AD2943" i="5"/>
  <c r="AD2942" i="5"/>
  <c r="AD2941" i="5"/>
  <c r="AD2940" i="5"/>
  <c r="AD2939" i="5"/>
  <c r="AD2938" i="5"/>
  <c r="AD2937" i="5"/>
  <c r="AD2936" i="5"/>
  <c r="AD2935" i="5"/>
  <c r="AD2934" i="5"/>
  <c r="AD2933" i="5"/>
  <c r="AD2932" i="5"/>
  <c r="AD2931" i="5"/>
  <c r="AD2930" i="5"/>
  <c r="AD2929" i="5"/>
  <c r="AD2928" i="5"/>
  <c r="AD2927" i="5"/>
  <c r="AD2926" i="5"/>
  <c r="AD2925" i="5"/>
  <c r="AD2924" i="5"/>
  <c r="AD2923" i="5"/>
  <c r="AD2922" i="5"/>
  <c r="AD2921" i="5"/>
  <c r="AD2920" i="5"/>
  <c r="AD2919" i="5"/>
  <c r="AD2918" i="5"/>
  <c r="AD2917" i="5"/>
  <c r="AD2916" i="5"/>
  <c r="AD2915" i="5"/>
  <c r="AD2914" i="5"/>
  <c r="AD2913" i="5"/>
  <c r="AD2912" i="5"/>
  <c r="AD2911" i="5"/>
  <c r="AD2910" i="5"/>
  <c r="AD2909" i="5"/>
  <c r="AD2908" i="5"/>
  <c r="AD2907" i="5"/>
  <c r="AD2906" i="5"/>
  <c r="AD2905" i="5"/>
  <c r="AD2904" i="5"/>
  <c r="AD2903" i="5"/>
  <c r="AD2902" i="5"/>
  <c r="AD2901" i="5"/>
  <c r="AD2900" i="5"/>
  <c r="AD2899" i="5"/>
  <c r="AD2898" i="5"/>
  <c r="AD2897" i="5"/>
  <c r="AD2896" i="5"/>
  <c r="AD2895" i="5"/>
  <c r="AD2894" i="5"/>
  <c r="AD2893" i="5"/>
  <c r="AD2892" i="5"/>
  <c r="AD2891" i="5"/>
  <c r="AD2890" i="5"/>
  <c r="AD2889" i="5"/>
  <c r="AD2888" i="5"/>
  <c r="AD2887" i="5"/>
  <c r="AD2886" i="5"/>
  <c r="AD2885" i="5"/>
  <c r="AD2884" i="5"/>
  <c r="AD2883" i="5"/>
  <c r="AD2882" i="5"/>
  <c r="AD2881" i="5"/>
  <c r="AD2880" i="5"/>
  <c r="AD2879" i="5"/>
  <c r="AD2878" i="5"/>
  <c r="AD2877" i="5"/>
  <c r="AD2876" i="5"/>
  <c r="AD2875" i="5"/>
  <c r="AD2874" i="5"/>
  <c r="AD2873" i="5"/>
  <c r="AD2872" i="5"/>
  <c r="AD2871" i="5"/>
  <c r="AD2870" i="5"/>
  <c r="AD2869" i="5"/>
  <c r="AD2868" i="5"/>
  <c r="AD2867" i="5"/>
  <c r="AD2866" i="5"/>
  <c r="AD2865" i="5"/>
  <c r="AD2864" i="5"/>
  <c r="AD2863" i="5"/>
  <c r="AD2862" i="5"/>
  <c r="AD2861" i="5"/>
  <c r="AD2860" i="5"/>
  <c r="AD2859" i="5"/>
  <c r="AD2858" i="5"/>
  <c r="AD2857" i="5"/>
  <c r="AD2856" i="5"/>
  <c r="AD2855" i="5"/>
  <c r="AD2854" i="5"/>
  <c r="AD2853" i="5"/>
  <c r="AD2852" i="5"/>
  <c r="AD2851" i="5"/>
  <c r="AD2850" i="5"/>
  <c r="AD2849" i="5"/>
  <c r="AD2848" i="5"/>
  <c r="AD2847" i="5"/>
  <c r="AD2846" i="5"/>
  <c r="AD2845" i="5"/>
  <c r="AD2844" i="5"/>
  <c r="AD2843" i="5"/>
  <c r="AD2842" i="5"/>
  <c r="AD2841" i="5"/>
  <c r="AD2840" i="5"/>
  <c r="AD2839" i="5"/>
  <c r="AD2838" i="5"/>
  <c r="AD2837" i="5"/>
  <c r="AD2836" i="5"/>
  <c r="AD2835" i="5"/>
  <c r="AD2834" i="5"/>
  <c r="AD2833" i="5"/>
  <c r="AD2832" i="5"/>
  <c r="AD2831" i="5"/>
  <c r="AD2830" i="5"/>
  <c r="AD2829" i="5"/>
  <c r="AD2828" i="5"/>
  <c r="AD2827" i="5"/>
  <c r="AD2826" i="5"/>
  <c r="AD2825" i="5"/>
  <c r="AD2824" i="5"/>
  <c r="AD2823" i="5"/>
  <c r="AD2822" i="5"/>
  <c r="AD2821" i="5"/>
  <c r="AD2820" i="5"/>
  <c r="AD2819" i="5"/>
  <c r="AD2818" i="5"/>
  <c r="AD2817" i="5"/>
  <c r="AD2816" i="5"/>
  <c r="AD2815" i="5"/>
  <c r="AD2814" i="5"/>
  <c r="AD2813" i="5"/>
  <c r="AD2812" i="5"/>
  <c r="AD2811" i="5"/>
  <c r="AD2810" i="5"/>
  <c r="AD2809" i="5"/>
  <c r="AD2808" i="5"/>
  <c r="AD2807" i="5"/>
  <c r="AD2806" i="5"/>
  <c r="AD2805" i="5"/>
  <c r="AD2804" i="5"/>
  <c r="AD2803" i="5"/>
  <c r="AD2802" i="5"/>
  <c r="AD2801" i="5"/>
  <c r="AD2800" i="5"/>
  <c r="AD2799" i="5"/>
  <c r="AD2798" i="5"/>
  <c r="AD2797" i="5"/>
  <c r="AD2796" i="5"/>
  <c r="AD2795" i="5"/>
  <c r="AD2794" i="5"/>
  <c r="AD2793" i="5"/>
  <c r="AD2792" i="5"/>
  <c r="AD2791" i="5"/>
  <c r="AD2790" i="5"/>
  <c r="AD2789" i="5"/>
  <c r="AD2788" i="5"/>
  <c r="AD2787" i="5"/>
  <c r="AD2786" i="5"/>
  <c r="AD2785" i="5"/>
  <c r="AD2784" i="5"/>
  <c r="AD2783" i="5"/>
  <c r="AD2782" i="5"/>
  <c r="AD2781" i="5"/>
  <c r="AD2780" i="5"/>
  <c r="AD2779" i="5"/>
  <c r="AD2778" i="5"/>
  <c r="AD2777" i="5"/>
  <c r="AD2776" i="5"/>
  <c r="AD2775" i="5"/>
  <c r="AD2774" i="5"/>
  <c r="AD2773" i="5"/>
  <c r="AD2772" i="5"/>
  <c r="AD2771" i="5"/>
  <c r="AD2770" i="5"/>
  <c r="AD2769" i="5"/>
  <c r="AD2768" i="5"/>
  <c r="AD2767" i="5"/>
  <c r="AD2766" i="5"/>
  <c r="AD2765" i="5"/>
  <c r="AD2764" i="5"/>
  <c r="AD2763" i="5"/>
  <c r="AD2762" i="5"/>
  <c r="AD2761" i="5"/>
  <c r="AD2760" i="5"/>
  <c r="AD2759" i="5"/>
  <c r="AD2758" i="5"/>
  <c r="AD2757" i="5"/>
  <c r="AD2756" i="5"/>
  <c r="AD2755" i="5"/>
  <c r="AD2754" i="5"/>
  <c r="AD2753" i="5"/>
  <c r="AD2752" i="5"/>
  <c r="AD2751" i="5"/>
  <c r="AD2750" i="5"/>
  <c r="AD2749" i="5"/>
  <c r="AD2748" i="5"/>
  <c r="AD2747" i="5"/>
  <c r="AD2746" i="5"/>
  <c r="AD2745" i="5"/>
  <c r="AD2744" i="5"/>
  <c r="AD2743" i="5"/>
  <c r="AD2742" i="5"/>
  <c r="AD2741" i="5"/>
  <c r="AD2740" i="5"/>
  <c r="AD2739" i="5"/>
  <c r="AD2738" i="5"/>
  <c r="AD2737" i="5"/>
  <c r="AD2736" i="5"/>
  <c r="AD2735" i="5"/>
  <c r="AD2734" i="5"/>
  <c r="AD2733" i="5"/>
  <c r="AD2732" i="5"/>
  <c r="AD2731" i="5"/>
  <c r="AD2730" i="5"/>
  <c r="AD2729" i="5"/>
  <c r="AD2728" i="5"/>
  <c r="AD2727" i="5"/>
  <c r="AD2726" i="5"/>
  <c r="AD2725" i="5"/>
  <c r="AD2724" i="5"/>
  <c r="AD2723" i="5"/>
  <c r="AD2722" i="5"/>
  <c r="AD2721" i="5"/>
  <c r="AD2720" i="5"/>
  <c r="AD2719" i="5"/>
  <c r="AD2718" i="5"/>
  <c r="AD2717" i="5"/>
  <c r="AD2716" i="5"/>
  <c r="AD2715" i="5"/>
  <c r="AD2714" i="5"/>
  <c r="AD2713" i="5"/>
  <c r="AD2712" i="5"/>
  <c r="AD2711" i="5"/>
  <c r="AD2710" i="5"/>
  <c r="AD2709" i="5"/>
  <c r="AD2708" i="5"/>
  <c r="AD2707" i="5"/>
  <c r="AD2706" i="5"/>
  <c r="AD2705" i="5"/>
  <c r="AD2704" i="5"/>
  <c r="AD2703" i="5"/>
  <c r="AD2702" i="5"/>
  <c r="AD2701" i="5"/>
  <c r="AD2700" i="5"/>
  <c r="AD2699" i="5"/>
  <c r="AD2698" i="5"/>
  <c r="AD2697" i="5"/>
  <c r="AD2696" i="5"/>
  <c r="AD2695" i="5"/>
  <c r="AD2694" i="5"/>
  <c r="AD2693" i="5"/>
  <c r="AD2692" i="5"/>
  <c r="AD2691" i="5"/>
  <c r="AD2690" i="5"/>
  <c r="AD2689" i="5"/>
  <c r="AD2688" i="5"/>
  <c r="AD2687" i="5"/>
  <c r="AD2686" i="5"/>
  <c r="AD2685" i="5"/>
  <c r="AD2684" i="5"/>
  <c r="AD2683" i="5"/>
  <c r="AD2682" i="5"/>
  <c r="AD2681" i="5"/>
  <c r="AD2680" i="5"/>
  <c r="AD2679" i="5"/>
  <c r="AD2678" i="5"/>
  <c r="AD2677" i="5"/>
  <c r="AD2676" i="5"/>
  <c r="AD2675" i="5"/>
  <c r="AD2674" i="5"/>
  <c r="AD2673" i="5"/>
  <c r="AD2672" i="5"/>
  <c r="AD2671" i="5"/>
  <c r="AD2670" i="5"/>
  <c r="AD2669" i="5"/>
  <c r="AD2668" i="5"/>
  <c r="AD2667" i="5"/>
  <c r="AD2666" i="5"/>
  <c r="AD2665" i="5"/>
  <c r="AD2664" i="5"/>
  <c r="AD2663" i="5"/>
  <c r="AD2662" i="5"/>
  <c r="AD2661" i="5"/>
  <c r="AD2660" i="5"/>
  <c r="AD2659" i="5"/>
  <c r="AD2658" i="5"/>
  <c r="AD2657" i="5"/>
  <c r="AD2656" i="5"/>
  <c r="AD2655" i="5"/>
  <c r="AD2654" i="5"/>
  <c r="AD2653" i="5"/>
  <c r="AD2652" i="5"/>
  <c r="AD2651" i="5"/>
  <c r="AD2650" i="5"/>
  <c r="AD2649" i="5"/>
  <c r="AD2648" i="5"/>
  <c r="AD2647" i="5"/>
  <c r="AD2646" i="5"/>
  <c r="AD2645" i="5"/>
  <c r="AD2644" i="5"/>
  <c r="AD2643" i="5"/>
  <c r="AD2642" i="5"/>
  <c r="AD2641" i="5"/>
  <c r="AD2640" i="5"/>
  <c r="AD2639" i="5"/>
  <c r="AD2638" i="5"/>
  <c r="AD2637" i="5"/>
  <c r="AD2636" i="5"/>
  <c r="AD2635" i="5"/>
  <c r="AD2634" i="5"/>
  <c r="AD2633" i="5"/>
  <c r="AD2632" i="5"/>
  <c r="AD2631" i="5"/>
  <c r="AD2630" i="5"/>
  <c r="AD2629" i="5"/>
  <c r="AD2628" i="5"/>
  <c r="AD2627" i="5"/>
  <c r="AD2626" i="5"/>
  <c r="AD2625" i="5"/>
  <c r="AD2624" i="5"/>
  <c r="AD2623" i="5"/>
  <c r="AD2622" i="5"/>
  <c r="AD2621" i="5"/>
  <c r="AD2620" i="5"/>
  <c r="AD2619" i="5"/>
  <c r="AD2618" i="5"/>
  <c r="AD2617" i="5"/>
  <c r="AD2616" i="5"/>
  <c r="AD2615" i="5"/>
  <c r="AD2614" i="5"/>
  <c r="AD2613" i="5"/>
  <c r="AD2612" i="5"/>
  <c r="AD2611" i="5"/>
  <c r="AD2610" i="5"/>
  <c r="AD2609" i="5"/>
  <c r="AD2608" i="5"/>
  <c r="AD2607" i="5"/>
  <c r="AD2606" i="5"/>
  <c r="AD2605" i="5"/>
  <c r="AD2604" i="5"/>
  <c r="AD2603" i="5"/>
  <c r="AD2602" i="5"/>
  <c r="AD2601" i="5"/>
  <c r="AD2600" i="5"/>
  <c r="AD2599" i="5"/>
  <c r="AD2598" i="5"/>
  <c r="AD2597" i="5"/>
  <c r="AD2596" i="5"/>
  <c r="AD2595" i="5"/>
  <c r="AD2594" i="5"/>
  <c r="AD2593" i="5"/>
  <c r="AD2592" i="5"/>
  <c r="AD2591" i="5"/>
  <c r="AD2590" i="5"/>
  <c r="AD2589" i="5"/>
  <c r="AD2588" i="5"/>
  <c r="AD2587" i="5"/>
  <c r="AD2586" i="5"/>
  <c r="AD2585" i="5"/>
  <c r="AD2584" i="5"/>
  <c r="AD2583" i="5"/>
  <c r="AD2582" i="5"/>
  <c r="AD2581" i="5"/>
  <c r="AD2580" i="5"/>
  <c r="AD2579" i="5"/>
  <c r="AD2578" i="5"/>
  <c r="AD2577" i="5"/>
  <c r="AD2576" i="5"/>
  <c r="AD2575" i="5"/>
  <c r="AD2574" i="5"/>
  <c r="AD2573" i="5"/>
  <c r="AD2572" i="5"/>
  <c r="AD2571" i="5"/>
  <c r="AD2570" i="5"/>
  <c r="AD2569" i="5"/>
  <c r="AD2568" i="5"/>
  <c r="AD2567" i="5"/>
  <c r="AD2566" i="5"/>
  <c r="AD2565" i="5"/>
  <c r="AD2564" i="5"/>
  <c r="AD2563" i="5"/>
  <c r="AD2562" i="5"/>
  <c r="AD2561" i="5"/>
  <c r="AD2560" i="5"/>
  <c r="AD2559" i="5"/>
  <c r="AD2558" i="5"/>
  <c r="AD2557" i="5"/>
  <c r="AD2556" i="5"/>
  <c r="AD2555" i="5"/>
  <c r="AD2554" i="5"/>
  <c r="AD2553" i="5"/>
  <c r="AD2552" i="5"/>
  <c r="AD2551" i="5"/>
  <c r="AD2550" i="5"/>
  <c r="AD2549" i="5"/>
  <c r="AD2548" i="5"/>
  <c r="AD2547" i="5"/>
  <c r="AD2546" i="5"/>
  <c r="AD2545" i="5"/>
  <c r="AD2544" i="5"/>
  <c r="AD2543" i="5"/>
  <c r="AD2542" i="5"/>
  <c r="AD2541" i="5"/>
  <c r="AD2540" i="5"/>
  <c r="AD2539" i="5"/>
  <c r="AD2538" i="5"/>
  <c r="AD2537" i="5"/>
  <c r="AD2536" i="5"/>
  <c r="AD2535" i="5"/>
  <c r="AD2534" i="5"/>
  <c r="AD2533" i="5"/>
  <c r="AD2532" i="5"/>
  <c r="AD2531" i="5"/>
  <c r="AD2530" i="5"/>
  <c r="AD2529" i="5"/>
  <c r="AD2528" i="5"/>
  <c r="AD2527" i="5"/>
  <c r="AD2526" i="5"/>
  <c r="AD2525" i="5"/>
  <c r="AD2524" i="5"/>
  <c r="AD2523" i="5"/>
  <c r="AD2522" i="5"/>
  <c r="AD2521" i="5"/>
  <c r="AD2520" i="5"/>
  <c r="AD2519" i="5"/>
  <c r="AD2518" i="5"/>
  <c r="AD2517" i="5"/>
  <c r="AD2516" i="5"/>
  <c r="AD2515" i="5"/>
  <c r="AD2514" i="5"/>
  <c r="AD2513" i="5"/>
  <c r="AD2512" i="5"/>
  <c r="AD2511" i="5"/>
  <c r="AD2510" i="5"/>
  <c r="AD2509" i="5"/>
  <c r="AD2508" i="5"/>
  <c r="AD2507" i="5"/>
  <c r="AD2506" i="5"/>
  <c r="AD2505" i="5"/>
  <c r="AD2504" i="5"/>
  <c r="AD2503" i="5"/>
  <c r="AD2502" i="5"/>
  <c r="AD2501" i="5"/>
  <c r="AD2500" i="5"/>
  <c r="AD2499" i="5"/>
  <c r="AD2498" i="5"/>
  <c r="AD2497" i="5"/>
  <c r="AD2496" i="5"/>
  <c r="AD2495" i="5"/>
  <c r="AD2494" i="5"/>
  <c r="AD2493" i="5"/>
  <c r="AD2492" i="5"/>
  <c r="AD2491" i="5"/>
  <c r="AD2490" i="5"/>
  <c r="AD2489" i="5"/>
  <c r="AD2488" i="5"/>
  <c r="AD2487" i="5"/>
  <c r="AD2486" i="5"/>
  <c r="AD2485" i="5"/>
  <c r="AD2484" i="5"/>
  <c r="AD2483" i="5"/>
  <c r="AD2482" i="5"/>
  <c r="AD2481" i="5"/>
  <c r="AD2480" i="5"/>
  <c r="AD2479" i="5"/>
  <c r="AD2478" i="5"/>
  <c r="AD2477" i="5"/>
  <c r="AD2476" i="5"/>
  <c r="AD2475" i="5"/>
  <c r="AD2474" i="5"/>
  <c r="AD2473" i="5"/>
  <c r="AD2472" i="5"/>
  <c r="AD2471" i="5"/>
  <c r="AD2470" i="5"/>
  <c r="AD2469" i="5"/>
  <c r="AD2468" i="5"/>
  <c r="AD2467" i="5"/>
  <c r="AD2466" i="5"/>
  <c r="AD2465" i="5"/>
  <c r="AD2464" i="5"/>
  <c r="AD2463" i="5"/>
  <c r="AD2462" i="5"/>
  <c r="AD2461" i="5"/>
  <c r="AD2460" i="5"/>
  <c r="AD2459" i="5"/>
  <c r="AD2458" i="5"/>
  <c r="AD2457" i="5"/>
  <c r="AD2456" i="5"/>
  <c r="AD2455" i="5"/>
  <c r="AD2454" i="5"/>
  <c r="AD2453" i="5"/>
  <c r="AD2452" i="5"/>
  <c r="AD2451" i="5"/>
  <c r="AD2450" i="5"/>
  <c r="AD2449" i="5"/>
  <c r="AD2448" i="5"/>
  <c r="AD2447" i="5"/>
  <c r="AD2446" i="5"/>
  <c r="AD2445" i="5"/>
  <c r="AD2444" i="5"/>
  <c r="AD2443" i="5"/>
  <c r="AD2442" i="5"/>
  <c r="AD2441" i="5"/>
  <c r="AD2440" i="5"/>
  <c r="AD2439" i="5"/>
  <c r="AD2438" i="5"/>
  <c r="AD2437" i="5"/>
  <c r="AD2436" i="5"/>
  <c r="AD2435" i="5"/>
  <c r="AD2434" i="5"/>
  <c r="AD2433" i="5"/>
  <c r="AD2432" i="5"/>
  <c r="AD2431" i="5"/>
  <c r="AD2430" i="5"/>
  <c r="AD2429" i="5"/>
  <c r="AD2428" i="5"/>
  <c r="AD2427" i="5"/>
  <c r="AD2426" i="5"/>
  <c r="AD2425" i="5"/>
  <c r="AD2424" i="5"/>
  <c r="AD2423" i="5"/>
  <c r="AD2422" i="5"/>
  <c r="AD2421" i="5"/>
  <c r="AD2420" i="5"/>
  <c r="AD2419" i="5"/>
  <c r="AD2418" i="5"/>
  <c r="AD2417" i="5"/>
  <c r="AD2416" i="5"/>
  <c r="AD2415" i="5"/>
  <c r="AD2414" i="5"/>
  <c r="AD2413" i="5"/>
  <c r="AD2412" i="5"/>
  <c r="AD2411" i="5"/>
  <c r="AD2410" i="5"/>
  <c r="AD2409" i="5"/>
  <c r="AD2408" i="5"/>
  <c r="AD2407" i="5"/>
  <c r="AD2406" i="5"/>
  <c r="AD2405" i="5"/>
  <c r="AD2404" i="5"/>
  <c r="AD2403" i="5"/>
  <c r="AD2402" i="5"/>
  <c r="AD2401" i="5"/>
  <c r="AD2400" i="5"/>
  <c r="AD2399" i="5"/>
  <c r="AD2398" i="5"/>
  <c r="AD2397" i="5"/>
  <c r="AD2396" i="5"/>
  <c r="AD2395" i="5"/>
  <c r="AD2394" i="5"/>
  <c r="AD2393" i="5"/>
  <c r="AD2392" i="5"/>
  <c r="AD2391" i="5"/>
  <c r="AD2390" i="5"/>
  <c r="AD2389" i="5"/>
  <c r="AD2388" i="5"/>
  <c r="AD2387" i="5"/>
  <c r="AD2386" i="5"/>
  <c r="AD2385" i="5"/>
  <c r="AD2384" i="5"/>
  <c r="AD2383" i="5"/>
  <c r="AD2382" i="5"/>
  <c r="AD2381" i="5"/>
  <c r="AD2380" i="5"/>
  <c r="AD2379" i="5"/>
  <c r="AD2378" i="5"/>
  <c r="AD2377" i="5"/>
  <c r="AD2376" i="5"/>
  <c r="AD2375" i="5"/>
  <c r="AD2374" i="5"/>
  <c r="AD2373" i="5"/>
  <c r="AD2372" i="5"/>
  <c r="AD2371" i="5"/>
  <c r="AD2370" i="5"/>
  <c r="AD2369" i="5"/>
  <c r="AD2368" i="5"/>
  <c r="AD2367" i="5"/>
  <c r="AD2366" i="5"/>
  <c r="AD2365" i="5"/>
  <c r="AD2364" i="5"/>
  <c r="AD2363" i="5"/>
  <c r="AD2362" i="5"/>
  <c r="AD2361" i="5"/>
  <c r="AD2360" i="5"/>
  <c r="AD2359" i="5"/>
  <c r="AD2358" i="5"/>
  <c r="AD2357" i="5"/>
  <c r="AD2356" i="5"/>
  <c r="AD2355" i="5"/>
  <c r="AD2354" i="5"/>
  <c r="AD2353" i="5"/>
  <c r="AD2352" i="5"/>
  <c r="AD2351" i="5"/>
  <c r="AD2350" i="5"/>
  <c r="AD2349" i="5"/>
  <c r="AD2348" i="5"/>
  <c r="AD2347" i="5"/>
  <c r="AD2346" i="5"/>
  <c r="AD2345" i="5"/>
  <c r="AD2344" i="5"/>
  <c r="AD2343" i="5"/>
  <c r="AD2342" i="5"/>
  <c r="AD2341" i="5"/>
  <c r="AD2340" i="5"/>
  <c r="AD2339" i="5"/>
  <c r="AD2338" i="5"/>
  <c r="AD2337" i="5"/>
  <c r="AD2336" i="5"/>
  <c r="AD2335" i="5"/>
  <c r="AD2334" i="5"/>
  <c r="AD2333" i="5"/>
  <c r="AD2332" i="5"/>
  <c r="AD2331" i="5"/>
  <c r="AD2330" i="5"/>
  <c r="AD2329" i="5"/>
  <c r="AD2328" i="5"/>
  <c r="AD2327" i="5"/>
  <c r="AD2326" i="5"/>
  <c r="AD2325" i="5"/>
  <c r="AD2324" i="5"/>
  <c r="AD2323" i="5"/>
  <c r="AD2322" i="5"/>
  <c r="AD2321" i="5"/>
  <c r="AD2320" i="5"/>
  <c r="AD2319" i="5"/>
  <c r="AD2318" i="5"/>
  <c r="AD2317" i="5"/>
  <c r="AD2316" i="5"/>
  <c r="AD2315" i="5"/>
  <c r="AD2314" i="5"/>
  <c r="AD2313" i="5"/>
  <c r="AD2312" i="5"/>
  <c r="AD2311" i="5"/>
  <c r="AD2310" i="5"/>
  <c r="AD2309" i="5"/>
  <c r="AD2308" i="5"/>
  <c r="AD2307" i="5"/>
  <c r="AD2306" i="5"/>
  <c r="AD2305" i="5"/>
  <c r="AD2304" i="5"/>
  <c r="AD2303" i="5"/>
  <c r="AD2302" i="5"/>
  <c r="AD2301" i="5"/>
  <c r="AD2300" i="5"/>
  <c r="AD2299" i="5"/>
  <c r="AD2298" i="5"/>
  <c r="AD2297" i="5"/>
  <c r="AD2296" i="5"/>
  <c r="AD2295" i="5"/>
  <c r="AD2294" i="5"/>
  <c r="AD2293" i="5"/>
  <c r="AD2292" i="5"/>
  <c r="AD2291" i="5"/>
  <c r="AD2290" i="5"/>
  <c r="AD2289" i="5"/>
  <c r="AD2288" i="5"/>
  <c r="AD2287" i="5"/>
  <c r="AD2286" i="5"/>
  <c r="AD2285" i="5"/>
  <c r="AD2284" i="5"/>
  <c r="AD2283" i="5"/>
  <c r="AD2282" i="5"/>
  <c r="AD2281" i="5"/>
  <c r="AD2280" i="5"/>
  <c r="AD2279" i="5"/>
  <c r="AD2278" i="5"/>
  <c r="AD2277" i="5"/>
  <c r="AD2276" i="5"/>
  <c r="AD2275" i="5"/>
  <c r="AD2274" i="5"/>
  <c r="AD2273" i="5"/>
  <c r="AD2272" i="5"/>
  <c r="AD2271" i="5"/>
  <c r="AD2270" i="5"/>
  <c r="AD2269" i="5"/>
  <c r="AD2268" i="5"/>
  <c r="AD2267" i="5"/>
  <c r="AD2266" i="5"/>
  <c r="AD2265" i="5"/>
  <c r="AD2264" i="5"/>
  <c r="AD2263" i="5"/>
  <c r="AD2262" i="5"/>
  <c r="AD2261" i="5"/>
  <c r="AD2260" i="5"/>
  <c r="AD2259" i="5"/>
  <c r="AD2258" i="5"/>
  <c r="AD2257" i="5"/>
  <c r="AD2256" i="5"/>
  <c r="AD2255" i="5"/>
  <c r="AD2254" i="5"/>
  <c r="AD2253" i="5"/>
  <c r="AD2252" i="5"/>
  <c r="AD2251" i="5"/>
  <c r="AD2250" i="5"/>
  <c r="AD2249" i="5"/>
  <c r="AD2248" i="5"/>
  <c r="AD2247" i="5"/>
  <c r="AD2246" i="5"/>
  <c r="AD2245" i="5"/>
  <c r="AD2244" i="5"/>
  <c r="AD2243" i="5"/>
  <c r="AD2242" i="5"/>
  <c r="AD2241" i="5"/>
  <c r="AD2240" i="5"/>
  <c r="AD2239" i="5"/>
  <c r="AD2238" i="5"/>
  <c r="AD2237" i="5"/>
  <c r="AD2236" i="5"/>
  <c r="AD2235" i="5"/>
  <c r="AD2234" i="5"/>
  <c r="AD2233" i="5"/>
  <c r="AD2232" i="5"/>
  <c r="AD2231" i="5"/>
  <c r="AD2230" i="5"/>
  <c r="AD2229" i="5"/>
  <c r="AD2228" i="5"/>
  <c r="AD2227" i="5"/>
  <c r="AD2226" i="5"/>
  <c r="AD2225" i="5"/>
  <c r="AD2224" i="5"/>
  <c r="AD2223" i="5"/>
  <c r="AD2222" i="5"/>
  <c r="AD2221" i="5"/>
  <c r="AD2220" i="5"/>
  <c r="AD2219" i="5"/>
  <c r="AD2218" i="5"/>
  <c r="AD2217" i="5"/>
  <c r="AD2216" i="5"/>
  <c r="AD2215" i="5"/>
  <c r="AD2214" i="5"/>
  <c r="AD2213" i="5"/>
  <c r="AD2212" i="5"/>
  <c r="AD2211" i="5"/>
  <c r="AD2210" i="5"/>
  <c r="AD2209" i="5"/>
  <c r="AD2208" i="5"/>
  <c r="AD2207" i="5"/>
  <c r="AD2206" i="5"/>
  <c r="AD2205" i="5"/>
  <c r="AD2204" i="5"/>
  <c r="AD2203" i="5"/>
  <c r="AD2202" i="5"/>
  <c r="AD2201" i="5"/>
  <c r="AD2200" i="5"/>
  <c r="AD2199" i="5"/>
  <c r="AD2198" i="5"/>
  <c r="AD2197" i="5"/>
  <c r="AD2196" i="5"/>
  <c r="AD2195" i="5"/>
  <c r="AD2194" i="5"/>
  <c r="AD2193" i="5"/>
  <c r="AD2192" i="5"/>
  <c r="AD2191" i="5"/>
  <c r="AD2190" i="5"/>
  <c r="AD2189" i="5"/>
  <c r="AD2188" i="5"/>
  <c r="AD2187" i="5"/>
  <c r="AD2186" i="5"/>
  <c r="AD2185" i="5"/>
  <c r="AD2184" i="5"/>
  <c r="AD2183" i="5"/>
  <c r="AD2182" i="5"/>
  <c r="AD2181" i="5"/>
  <c r="AD2180" i="5"/>
  <c r="AD2179" i="5"/>
  <c r="AD2178" i="5"/>
  <c r="AD2177" i="5"/>
  <c r="AD2176" i="5"/>
  <c r="AD2175" i="5"/>
  <c r="AD2174" i="5"/>
  <c r="AD2173" i="5"/>
  <c r="AD2172" i="5"/>
  <c r="AD2171" i="5"/>
  <c r="AD2170" i="5"/>
  <c r="AD2169" i="5"/>
  <c r="AD2168" i="5"/>
  <c r="AD2167" i="5"/>
  <c r="AD2166" i="5"/>
  <c r="AD2165" i="5"/>
  <c r="AD2164" i="5"/>
  <c r="AD2163" i="5"/>
  <c r="AD2162" i="5"/>
  <c r="AD2161" i="5"/>
  <c r="AD2160" i="5"/>
  <c r="AD2159" i="5"/>
  <c r="AD2158" i="5"/>
  <c r="AD2157" i="5"/>
  <c r="AD2156" i="5"/>
  <c r="AD2155" i="5"/>
  <c r="AD2154" i="5"/>
  <c r="AD2153" i="5"/>
  <c r="AD2152" i="5"/>
  <c r="AD2151" i="5"/>
  <c r="AD2150" i="5"/>
  <c r="AD2149" i="5"/>
  <c r="AD2148" i="5"/>
  <c r="AD2147" i="5"/>
  <c r="AD2146" i="5"/>
  <c r="AD2145" i="5"/>
  <c r="AD2144" i="5"/>
  <c r="AD2143" i="5"/>
  <c r="AD2142" i="5"/>
  <c r="AD2141" i="5"/>
  <c r="AD2140" i="5"/>
  <c r="AD2139" i="5"/>
  <c r="AD2138" i="5"/>
  <c r="AD2137" i="5"/>
  <c r="AD2136" i="5"/>
  <c r="AD2135" i="5"/>
  <c r="AD2134" i="5"/>
  <c r="AD2133" i="5"/>
  <c r="AD2132" i="5"/>
  <c r="AD2131" i="5"/>
  <c r="AD2130" i="5"/>
  <c r="AD2129" i="5"/>
  <c r="AD2128" i="5"/>
  <c r="AD2127" i="5"/>
  <c r="AD2126" i="5"/>
  <c r="AD2125" i="5"/>
  <c r="AD2124" i="5"/>
  <c r="AD2123" i="5"/>
  <c r="AD2122" i="5"/>
  <c r="AD2121" i="5"/>
  <c r="AD2120" i="5"/>
  <c r="AD2119" i="5"/>
  <c r="AD2118" i="5"/>
  <c r="AD2117" i="5"/>
  <c r="AD2116" i="5"/>
  <c r="AD2115" i="5"/>
  <c r="AD2114" i="5"/>
  <c r="AD2113" i="5"/>
  <c r="AD2112" i="5"/>
  <c r="AD2111" i="5"/>
  <c r="AD2110" i="5"/>
  <c r="AD2109" i="5"/>
  <c r="AD2108" i="5"/>
  <c r="AD2107" i="5"/>
  <c r="AD2106" i="5"/>
  <c r="AD2105" i="5"/>
  <c r="AD2104" i="5"/>
  <c r="AD2103" i="5"/>
  <c r="AD2102" i="5"/>
  <c r="AD2101" i="5"/>
  <c r="AD2100" i="5"/>
  <c r="AD2099" i="5"/>
  <c r="AD2098" i="5"/>
  <c r="AD2097" i="5"/>
  <c r="AD2096" i="5"/>
  <c r="AD2095" i="5"/>
  <c r="AD2094" i="5"/>
  <c r="AD2093" i="5"/>
  <c r="AD2092" i="5"/>
  <c r="AD2091" i="5"/>
  <c r="AD2090" i="5"/>
  <c r="AD2089" i="5"/>
  <c r="AD2088" i="5"/>
  <c r="AD2087" i="5"/>
  <c r="AD2086" i="5"/>
  <c r="AD2085" i="5"/>
  <c r="AD2084" i="5"/>
  <c r="AD2083" i="5"/>
  <c r="AD2082" i="5"/>
  <c r="AD2081" i="5"/>
  <c r="AD2080" i="5"/>
  <c r="AD2079" i="5"/>
  <c r="AD2078" i="5"/>
  <c r="AD2077" i="5"/>
  <c r="AD2076" i="5"/>
  <c r="AD2075" i="5"/>
  <c r="AD2074" i="5"/>
  <c r="AD2073" i="5"/>
  <c r="AD2072" i="5"/>
  <c r="AD2071" i="5"/>
  <c r="AD2070" i="5"/>
  <c r="AD2069" i="5"/>
  <c r="AD2068" i="5"/>
  <c r="AD2067" i="5"/>
  <c r="AD2066" i="5"/>
  <c r="AD2065" i="5"/>
  <c r="AD2064" i="5"/>
  <c r="AD2063" i="5"/>
  <c r="AD2062" i="5"/>
  <c r="AD2061" i="5"/>
  <c r="AD2060" i="5"/>
  <c r="AD2059" i="5"/>
  <c r="AD2058" i="5"/>
  <c r="AD2057" i="5"/>
  <c r="AD2056" i="5"/>
  <c r="AD2055" i="5"/>
  <c r="AD2054" i="5"/>
  <c r="AD2053" i="5"/>
  <c r="AD2052" i="5"/>
  <c r="AD2051" i="5"/>
  <c r="AD2050" i="5"/>
  <c r="AD2049" i="5"/>
  <c r="AD2048" i="5"/>
  <c r="AD2047" i="5"/>
  <c r="AD2046" i="5"/>
  <c r="AD2045" i="5"/>
  <c r="AD2044" i="5"/>
  <c r="AD2043" i="5"/>
  <c r="AD2042" i="5"/>
  <c r="AD2041" i="5"/>
  <c r="AD2040" i="5"/>
  <c r="AD2039" i="5"/>
  <c r="AD2038" i="5"/>
  <c r="AD2037" i="5"/>
  <c r="AD2036" i="5"/>
  <c r="AD2035" i="5"/>
  <c r="AD2034" i="5"/>
  <c r="AD2033" i="5"/>
  <c r="AD2032" i="5"/>
  <c r="AD2031" i="5"/>
  <c r="AD2030" i="5"/>
  <c r="AD2029" i="5"/>
  <c r="AD2028" i="5"/>
  <c r="AD2027" i="5"/>
  <c r="AD2026" i="5"/>
  <c r="AD2025" i="5"/>
  <c r="AD2024" i="5"/>
  <c r="AD2023" i="5"/>
  <c r="AD2022" i="5"/>
  <c r="AD2021" i="5"/>
  <c r="AD2020" i="5"/>
  <c r="AD2019" i="5"/>
  <c r="AD2018" i="5"/>
  <c r="AD2017" i="5"/>
  <c r="AD2016" i="5"/>
  <c r="AD2015" i="5"/>
  <c r="AD2014" i="5"/>
  <c r="AD2013" i="5"/>
  <c r="AD2012" i="5"/>
  <c r="AD2011" i="5"/>
  <c r="AD2010" i="5"/>
  <c r="AD2009" i="5"/>
  <c r="AD2008" i="5"/>
  <c r="AD2007" i="5"/>
  <c r="AD2006" i="5"/>
  <c r="AD2005" i="5"/>
  <c r="AD2004" i="5"/>
  <c r="AD2003" i="5"/>
  <c r="AD2002" i="5"/>
  <c r="AD2001" i="5"/>
  <c r="AD2000" i="5"/>
  <c r="AD1999" i="5"/>
  <c r="AD1998" i="5"/>
  <c r="AD1997" i="5"/>
  <c r="AD1996" i="5"/>
  <c r="AD1995" i="5"/>
  <c r="AD1994" i="5"/>
  <c r="AD1993" i="5"/>
  <c r="AD1992" i="5"/>
  <c r="AD1991" i="5"/>
  <c r="AD1990" i="5"/>
  <c r="AD1989" i="5"/>
  <c r="AD1988" i="5"/>
  <c r="AD1987" i="5"/>
  <c r="AD1986" i="5"/>
  <c r="AD1985" i="5"/>
  <c r="AD1984" i="5"/>
  <c r="AD1983" i="5"/>
  <c r="AD1982" i="5"/>
  <c r="AD1981" i="5"/>
  <c r="AD1980" i="5"/>
  <c r="AD1979" i="5"/>
  <c r="AD1978" i="5"/>
  <c r="AD1977" i="5"/>
  <c r="AD1976" i="5"/>
  <c r="AD1975" i="5"/>
  <c r="AD1974" i="5"/>
  <c r="AD1973" i="5"/>
  <c r="AD1972" i="5"/>
  <c r="AD1971" i="5"/>
  <c r="AD1970" i="5"/>
  <c r="AD1969" i="5"/>
  <c r="AD1968" i="5"/>
  <c r="AD1967" i="5"/>
  <c r="AD1966" i="5"/>
  <c r="AD1965" i="5"/>
  <c r="AD1964" i="5"/>
  <c r="AD1963" i="5"/>
  <c r="AD1962" i="5"/>
  <c r="AD1961" i="5"/>
  <c r="AD1960" i="5"/>
  <c r="AD1959" i="5"/>
  <c r="AD1958" i="5"/>
  <c r="AD1957" i="5"/>
  <c r="AD1956" i="5"/>
  <c r="AD1955" i="5"/>
  <c r="AD1954" i="5"/>
  <c r="AD1953" i="5"/>
  <c r="AD1952" i="5"/>
  <c r="AD1951" i="5"/>
  <c r="AD1950" i="5"/>
  <c r="AD1949" i="5"/>
  <c r="AD1948" i="5"/>
  <c r="AD1947" i="5"/>
  <c r="AD1946" i="5"/>
  <c r="AD1945" i="5"/>
  <c r="AD1944" i="5"/>
  <c r="AD1943" i="5"/>
  <c r="AD1942" i="5"/>
  <c r="AD1941" i="5"/>
  <c r="AD1940" i="5"/>
  <c r="AD1939" i="5"/>
  <c r="AD1938" i="5"/>
  <c r="AD1937" i="5"/>
  <c r="AD1936" i="5"/>
  <c r="AD1935" i="5"/>
  <c r="AD1934" i="5"/>
  <c r="AD1933" i="5"/>
  <c r="AD1932" i="5"/>
  <c r="AD1931" i="5"/>
  <c r="AD1930" i="5"/>
  <c r="AD1929" i="5"/>
  <c r="AD1928" i="5"/>
  <c r="AD1927" i="5"/>
  <c r="AD1926" i="5"/>
  <c r="AD1925" i="5"/>
  <c r="AD1924" i="5"/>
  <c r="AD1923" i="5"/>
  <c r="AD1922" i="5"/>
  <c r="AD1921" i="5"/>
  <c r="AD1920" i="5"/>
  <c r="AD1919" i="5"/>
  <c r="AD1918" i="5"/>
  <c r="AD1917" i="5"/>
  <c r="AD1916" i="5"/>
  <c r="AD1915" i="5"/>
  <c r="AD1914" i="5"/>
  <c r="AD1913" i="5"/>
  <c r="AD1912" i="5"/>
  <c r="AD1911" i="5"/>
  <c r="AD1910" i="5"/>
  <c r="AD1909" i="5"/>
  <c r="AD1908" i="5"/>
  <c r="AD1907" i="5"/>
  <c r="AD1906" i="5"/>
  <c r="AD1905" i="5"/>
  <c r="AD1904" i="5"/>
  <c r="AD1903" i="5"/>
  <c r="AD1902" i="5"/>
  <c r="AD1901" i="5"/>
  <c r="AD1900" i="5"/>
  <c r="AD1899" i="5"/>
  <c r="AD1898" i="5"/>
  <c r="AD1897" i="5"/>
  <c r="AD1896" i="5"/>
  <c r="AD1895" i="5"/>
  <c r="AD1894" i="5"/>
  <c r="AD1893" i="5"/>
  <c r="AD1892" i="5"/>
  <c r="AD1891" i="5"/>
  <c r="AD1890" i="5"/>
  <c r="AD1889" i="5"/>
  <c r="AD1888" i="5"/>
  <c r="AD1887" i="5"/>
  <c r="AD1886" i="5"/>
  <c r="AD1885" i="5"/>
  <c r="AD1884" i="5"/>
  <c r="AD1883" i="5"/>
  <c r="AD1882" i="5"/>
  <c r="AD1881" i="5"/>
  <c r="AD1880" i="5"/>
  <c r="AD1879" i="5"/>
  <c r="AD1878" i="5"/>
  <c r="AD1877" i="5"/>
  <c r="AD1876" i="5"/>
  <c r="AD1875" i="5"/>
  <c r="AD1874" i="5"/>
  <c r="AD1873" i="5"/>
  <c r="AD1872" i="5"/>
  <c r="AD1871" i="5"/>
  <c r="AD1870" i="5"/>
  <c r="AD1869" i="5"/>
  <c r="AD1868" i="5"/>
  <c r="AD1867" i="5"/>
  <c r="AD1866" i="5"/>
  <c r="AD1865" i="5"/>
  <c r="AD1864" i="5"/>
  <c r="AD1863" i="5"/>
  <c r="AD1862" i="5"/>
  <c r="AD1861" i="5"/>
  <c r="AD1860" i="5"/>
  <c r="AD1859" i="5"/>
  <c r="AD1858" i="5"/>
  <c r="AD1857" i="5"/>
  <c r="AD1856" i="5"/>
  <c r="AD1855" i="5"/>
  <c r="AD1854" i="5"/>
  <c r="AD1853" i="5"/>
  <c r="AD1852" i="5"/>
  <c r="AD1851" i="5"/>
  <c r="AD1850" i="5"/>
  <c r="AD1849" i="5"/>
  <c r="AD1848" i="5"/>
  <c r="AD1847" i="5"/>
  <c r="AD1846" i="5"/>
  <c r="AD1845" i="5"/>
  <c r="AD1844" i="5"/>
  <c r="AD1843" i="5"/>
  <c r="AD1842" i="5"/>
  <c r="AD1841" i="5"/>
  <c r="AD1840" i="5"/>
  <c r="AD1839" i="5"/>
  <c r="AD1838" i="5"/>
  <c r="AD1837" i="5"/>
  <c r="AD1836" i="5"/>
  <c r="AD1835" i="5"/>
  <c r="AD1834" i="5"/>
  <c r="AD1833" i="5"/>
  <c r="AD1832" i="5"/>
  <c r="AD1831" i="5"/>
  <c r="AD1830" i="5"/>
  <c r="AD1829" i="5"/>
  <c r="AD1828" i="5"/>
  <c r="AD1827" i="5"/>
  <c r="AD1826" i="5"/>
  <c r="AD1825" i="5"/>
  <c r="AD1824" i="5"/>
  <c r="AD1823" i="5"/>
  <c r="AD1822" i="5"/>
  <c r="AD1821" i="5"/>
  <c r="AD1820" i="5"/>
  <c r="AD1819" i="5"/>
  <c r="AD1818" i="5"/>
  <c r="AD1817" i="5"/>
  <c r="AD1816" i="5"/>
  <c r="AD1815" i="5"/>
  <c r="AD1814" i="5"/>
  <c r="AD1813" i="5"/>
  <c r="AD1812" i="5"/>
  <c r="AD1811" i="5"/>
  <c r="AD1810" i="5"/>
  <c r="AD1809" i="5"/>
  <c r="AD1808" i="5"/>
  <c r="AD1807" i="5"/>
  <c r="AD1806" i="5"/>
  <c r="AD1805" i="5"/>
  <c r="AD1804" i="5"/>
  <c r="AD1803" i="5"/>
  <c r="AD1802" i="5"/>
  <c r="AD1801" i="5"/>
  <c r="AD1800" i="5"/>
  <c r="AD1799" i="5"/>
  <c r="AD1798" i="5"/>
  <c r="AD1797" i="5"/>
  <c r="AD1796" i="5"/>
  <c r="AD1795" i="5"/>
  <c r="AD1794" i="5"/>
  <c r="AD1793" i="5"/>
  <c r="AD1792" i="5"/>
  <c r="AD1791" i="5"/>
  <c r="AD1790" i="5"/>
  <c r="AD1789" i="5"/>
  <c r="AD1788" i="5"/>
  <c r="AD1787" i="5"/>
  <c r="AD1786" i="5"/>
  <c r="AD1785" i="5"/>
  <c r="AD1784" i="5"/>
  <c r="AD1783" i="5"/>
  <c r="AD1782" i="5"/>
  <c r="AD1781" i="5"/>
  <c r="AD1780" i="5"/>
  <c r="AD1779" i="5"/>
  <c r="AD1778" i="5"/>
  <c r="AD1777" i="5"/>
  <c r="AD1776" i="5"/>
  <c r="AD1775" i="5"/>
  <c r="AD1774" i="5"/>
  <c r="AD1773" i="5"/>
  <c r="AD1758" i="5"/>
  <c r="AD1757" i="5"/>
  <c r="AD1756" i="5"/>
  <c r="AD1755" i="5"/>
  <c r="AD1754" i="5"/>
  <c r="AD1753" i="5"/>
  <c r="AD1752" i="5"/>
  <c r="AD1751" i="5"/>
  <c r="AD1750" i="5"/>
  <c r="AD1749" i="5"/>
  <c r="AD1748" i="5"/>
  <c r="AD1747" i="5"/>
  <c r="AD1746" i="5"/>
  <c r="AD1745" i="5"/>
  <c r="AD1744" i="5"/>
  <c r="AD1743" i="5"/>
  <c r="AD1742" i="5"/>
  <c r="AD1741" i="5"/>
  <c r="AD1740" i="5"/>
  <c r="AD1739" i="5"/>
  <c r="AD1738" i="5"/>
  <c r="AD1737" i="5"/>
  <c r="AD1736" i="5"/>
  <c r="AD1735" i="5"/>
  <c r="AD1734" i="5"/>
  <c r="AD1733" i="5"/>
  <c r="AD1732" i="5"/>
  <c r="AD1731" i="5"/>
  <c r="AD1730" i="5"/>
  <c r="AD1729" i="5"/>
  <c r="AD1728" i="5"/>
  <c r="AD1727" i="5"/>
  <c r="AD1726" i="5"/>
  <c r="AD1725" i="5"/>
  <c r="AD1724" i="5"/>
  <c r="AD1723" i="5"/>
  <c r="AE1723" i="5" s="1"/>
  <c r="AD1722" i="5"/>
  <c r="AE1722" i="5" s="1"/>
  <c r="AD1721" i="5"/>
  <c r="AE1721" i="5" s="1"/>
  <c r="AD1720" i="5"/>
  <c r="AE1720" i="5" s="1"/>
  <c r="AD1719" i="5"/>
  <c r="AE1719" i="5" s="1"/>
  <c r="AD1718" i="5"/>
  <c r="AE1718" i="5" s="1"/>
  <c r="AD1717" i="5"/>
  <c r="AE1717" i="5" s="1"/>
  <c r="AD1716" i="5"/>
  <c r="AD1715" i="5"/>
  <c r="AD1714" i="5"/>
  <c r="AD1713" i="5"/>
  <c r="AD1712" i="5"/>
  <c r="AD1711" i="5"/>
  <c r="AD1710" i="5"/>
  <c r="AD1709" i="5"/>
  <c r="AD1708" i="5"/>
  <c r="AD1707" i="5"/>
  <c r="AD1706" i="5"/>
  <c r="AD1705" i="5"/>
  <c r="AD1704" i="5"/>
  <c r="AD1703" i="5"/>
  <c r="AD1702" i="5"/>
  <c r="AD1701" i="5"/>
  <c r="AD1700" i="5"/>
  <c r="AD1699" i="5"/>
  <c r="AD1698" i="5"/>
  <c r="AD1697" i="5"/>
  <c r="AD1696" i="5"/>
  <c r="AD1695" i="5"/>
  <c r="AD1694" i="5"/>
  <c r="AD1693" i="5"/>
  <c r="AD1692" i="5"/>
  <c r="AD1691" i="5"/>
  <c r="AD1690" i="5"/>
  <c r="AD1689" i="5"/>
  <c r="AD1688" i="5"/>
  <c r="AD1687" i="5"/>
  <c r="AD1686" i="5"/>
  <c r="AD1685" i="5"/>
  <c r="AD1684" i="5"/>
  <c r="AD1683" i="5"/>
  <c r="AD1682" i="5"/>
  <c r="AD1681" i="5"/>
  <c r="AD1680" i="5"/>
  <c r="AD1679" i="5"/>
  <c r="AD1678" i="5"/>
  <c r="AD1662" i="5"/>
  <c r="AD1661" i="5"/>
  <c r="AD1660" i="5"/>
  <c r="AD1659" i="5"/>
  <c r="AD1658" i="5"/>
  <c r="AD1657" i="5"/>
  <c r="AD1656" i="5"/>
  <c r="AD1655" i="5"/>
  <c r="AD1654" i="5"/>
  <c r="AD1653" i="5"/>
  <c r="AD1652" i="5"/>
  <c r="AD1651" i="5"/>
  <c r="AD1650" i="5"/>
  <c r="AD1649" i="5"/>
  <c r="AD1648" i="5"/>
  <c r="AD1647" i="5"/>
  <c r="AD1646" i="5"/>
  <c r="AD1645" i="5"/>
  <c r="AD1644" i="5"/>
  <c r="AD1643" i="5"/>
  <c r="AD1642" i="5"/>
  <c r="AD1641" i="5"/>
  <c r="AD1640" i="5"/>
  <c r="AD1639" i="5"/>
  <c r="AD1638" i="5"/>
  <c r="AD1637" i="5"/>
  <c r="AD1636" i="5"/>
  <c r="AD1635" i="5"/>
  <c r="AD1634" i="5"/>
  <c r="AD1633" i="5"/>
  <c r="AD1632" i="5"/>
  <c r="AD1631" i="5"/>
  <c r="AD1630" i="5"/>
  <c r="AD1629" i="5"/>
  <c r="AD1628" i="5"/>
  <c r="AD1627" i="5"/>
  <c r="AD1626" i="5"/>
  <c r="AD1625" i="5"/>
  <c r="AD1624" i="5"/>
  <c r="AD1623" i="5"/>
  <c r="AD1622" i="5"/>
  <c r="AD1621" i="5"/>
  <c r="AD1620" i="5"/>
  <c r="AD1619" i="5"/>
  <c r="AD1618" i="5"/>
  <c r="AD1617" i="5"/>
  <c r="AD1616" i="5"/>
  <c r="AD1615" i="5"/>
  <c r="AD1614" i="5"/>
  <c r="AD1613" i="5"/>
  <c r="AD1612" i="5"/>
  <c r="AD1611" i="5"/>
  <c r="AD1610" i="5"/>
  <c r="AD1609" i="5"/>
  <c r="AD1608" i="5"/>
  <c r="AD1607" i="5"/>
  <c r="AD1606" i="5"/>
  <c r="AD1605" i="5"/>
  <c r="AD1604" i="5"/>
  <c r="AD1603" i="5"/>
  <c r="AD1602" i="5"/>
  <c r="AD1601" i="5"/>
  <c r="AD1600" i="5"/>
  <c r="AD1599" i="5"/>
  <c r="AD1598" i="5"/>
  <c r="AD1597" i="5"/>
  <c r="AD1596" i="5"/>
  <c r="AD1595" i="5"/>
  <c r="AD1594" i="5"/>
  <c r="AD1593" i="5"/>
  <c r="AD1592" i="5"/>
  <c r="AD1591" i="5"/>
  <c r="AD1590" i="5"/>
  <c r="AD1589" i="5"/>
  <c r="AD1588" i="5"/>
  <c r="AD1587" i="5"/>
  <c r="AD1586" i="5"/>
  <c r="AD1585" i="5"/>
  <c r="AD1584" i="5"/>
  <c r="AD1583" i="5"/>
  <c r="AD1582" i="5"/>
  <c r="AD1581" i="5"/>
  <c r="AD1580" i="5"/>
  <c r="AD1579" i="5"/>
  <c r="AD1578" i="5"/>
  <c r="AD1577" i="5"/>
  <c r="AD1576" i="5"/>
  <c r="AD1575" i="5"/>
  <c r="AD1574" i="5"/>
  <c r="AD1573" i="5"/>
  <c r="AD1572" i="5"/>
  <c r="AD1571" i="5"/>
  <c r="AD1570" i="5"/>
  <c r="AD1569" i="5"/>
  <c r="AD1568" i="5"/>
  <c r="AD1567" i="5"/>
  <c r="AD1566" i="5"/>
  <c r="AD1565" i="5"/>
  <c r="AD1564" i="5"/>
  <c r="AD1563" i="5"/>
  <c r="AD1562" i="5"/>
  <c r="AD1561" i="5"/>
  <c r="AD1560" i="5"/>
  <c r="AD1559" i="5"/>
  <c r="AD1558" i="5"/>
  <c r="AD1557" i="5"/>
  <c r="AD1556" i="5"/>
  <c r="AD1555" i="5"/>
  <c r="AD1554" i="5"/>
  <c r="AD1553" i="5"/>
  <c r="AD1552" i="5"/>
  <c r="AD1551" i="5"/>
  <c r="AD1550" i="5"/>
  <c r="AD1549" i="5"/>
  <c r="AD1354" i="5"/>
  <c r="AD1353" i="5"/>
  <c r="AD1352" i="5"/>
  <c r="AD1351" i="5"/>
  <c r="AD1350" i="5"/>
  <c r="AD1349" i="5"/>
  <c r="AD1348" i="5"/>
  <c r="AD1347" i="5"/>
  <c r="AD1346" i="5"/>
  <c r="AD1345" i="5"/>
  <c r="AD1344" i="5"/>
  <c r="AD1343" i="5"/>
  <c r="AD1342" i="5"/>
  <c r="AD1341" i="5"/>
  <c r="AD1340" i="5"/>
  <c r="AD1339" i="5"/>
  <c r="AD1338" i="5"/>
  <c r="AD1337" i="5"/>
  <c r="AD1336" i="5"/>
  <c r="AD1335" i="5"/>
  <c r="AD1334" i="5"/>
  <c r="AD1333" i="5"/>
  <c r="AD1332" i="5"/>
  <c r="AD1331" i="5"/>
  <c r="AD1330" i="5"/>
  <c r="AD1329" i="5"/>
  <c r="AD1328" i="5"/>
  <c r="AD1327" i="5"/>
  <c r="AD1326" i="5"/>
  <c r="AD1325" i="5"/>
  <c r="AD1324" i="5"/>
  <c r="AD1323" i="5"/>
  <c r="AD1322" i="5"/>
  <c r="AD1321" i="5"/>
  <c r="AD1320" i="5"/>
  <c r="AD1319" i="5"/>
  <c r="AD1318" i="5"/>
  <c r="AD1317" i="5"/>
  <c r="AD1316" i="5"/>
  <c r="AD1315" i="5"/>
  <c r="AD1314" i="5"/>
  <c r="AD1313" i="5"/>
  <c r="AD1312" i="5"/>
  <c r="AD1311" i="5"/>
  <c r="AD1310" i="5"/>
  <c r="AD1309" i="5"/>
  <c r="AD1308" i="5"/>
  <c r="AD1307" i="5"/>
  <c r="AD1306" i="5"/>
  <c r="AD1305" i="5"/>
  <c r="AD1304" i="5"/>
  <c r="AD1303" i="5"/>
  <c r="AD1302" i="5"/>
  <c r="AD1301" i="5"/>
  <c r="AD1300" i="5"/>
  <c r="AD1299" i="5"/>
  <c r="AD1298" i="5"/>
  <c r="AD1297" i="5"/>
  <c r="AD1296" i="5"/>
  <c r="AD1295" i="5"/>
  <c r="AD1294" i="5"/>
  <c r="AD1293" i="5"/>
  <c r="AD1292" i="5"/>
  <c r="AD1291" i="5"/>
  <c r="AD1290" i="5"/>
  <c r="AD1289" i="5"/>
  <c r="AD1288" i="5"/>
  <c r="AD1287" i="5"/>
  <c r="AD1286" i="5"/>
  <c r="AD1285" i="5"/>
  <c r="AD1284" i="5"/>
  <c r="AD1283" i="5"/>
  <c r="AD1282" i="5"/>
  <c r="AD1281" i="5"/>
  <c r="AD1280" i="5"/>
  <c r="AD1279" i="5"/>
  <c r="AD1278" i="5"/>
  <c r="AD1277" i="5"/>
  <c r="AD1276" i="5"/>
  <c r="AD1275" i="5"/>
  <c r="AD1274" i="5"/>
  <c r="AD1273" i="5"/>
  <c r="AD1272" i="5"/>
  <c r="AD1271" i="5"/>
  <c r="AD1270" i="5"/>
  <c r="AD1269" i="5"/>
  <c r="AD1268" i="5"/>
  <c r="AD1267" i="5"/>
  <c r="AD1266" i="5"/>
  <c r="AD1265" i="5"/>
  <c r="AD1264" i="5"/>
  <c r="AD1263" i="5"/>
  <c r="AD1262" i="5"/>
  <c r="AD1261" i="5"/>
  <c r="AD1260" i="5"/>
  <c r="AD1259" i="5"/>
  <c r="AD1258" i="5"/>
  <c r="AD1257" i="5"/>
  <c r="AD1256" i="5"/>
  <c r="AD1255" i="5"/>
  <c r="AD1254" i="5"/>
  <c r="AD1253" i="5"/>
  <c r="AD1252" i="5"/>
  <c r="AD1251" i="5"/>
  <c r="AD1250" i="5"/>
  <c r="AD1249" i="5"/>
  <c r="AD1248" i="5"/>
  <c r="AD1247" i="5"/>
  <c r="AD1246" i="5"/>
  <c r="AD1245" i="5"/>
  <c r="AD1244" i="5"/>
  <c r="AD1243" i="5"/>
  <c r="AD1242" i="5"/>
  <c r="AD1241" i="5"/>
  <c r="AD1240" i="5"/>
  <c r="AD1239" i="5"/>
  <c r="AD1238" i="5"/>
  <c r="AD1237" i="5"/>
  <c r="AD1236" i="5"/>
  <c r="AD1235" i="5"/>
  <c r="AD1234" i="5"/>
  <c r="AD1233" i="5"/>
  <c r="AD1232" i="5"/>
  <c r="AD1231" i="5"/>
  <c r="AD1230" i="5"/>
  <c r="AD1229" i="5"/>
  <c r="AD1228" i="5"/>
  <c r="AD1227" i="5"/>
  <c r="AD1226" i="5"/>
  <c r="AD1225" i="5"/>
  <c r="AD1224" i="5"/>
  <c r="AD1223" i="5"/>
  <c r="AD1222" i="5"/>
  <c r="AD1221" i="5"/>
  <c r="AD1220" i="5"/>
  <c r="AD1219" i="5"/>
  <c r="AD1218" i="5"/>
  <c r="AD1217" i="5"/>
  <c r="AD1216" i="5"/>
  <c r="AD1215" i="5"/>
  <c r="AD1214" i="5"/>
  <c r="AD1213" i="5"/>
  <c r="AD1212" i="5"/>
  <c r="AD1211" i="5"/>
  <c r="AD1210" i="5"/>
  <c r="AD1209" i="5"/>
  <c r="AD1208" i="5"/>
  <c r="AD1207" i="5"/>
  <c r="AD1206" i="5"/>
  <c r="AD1205" i="5"/>
  <c r="AD1204" i="5"/>
  <c r="AD1203" i="5"/>
  <c r="AD1202" i="5"/>
  <c r="AD1201" i="5"/>
  <c r="AD1200" i="5"/>
  <c r="AD1199" i="5"/>
  <c r="AD1198" i="5"/>
  <c r="AD1197" i="5"/>
  <c r="AD1196" i="5"/>
  <c r="AD1195" i="5"/>
  <c r="AD1194" i="5"/>
  <c r="AD1193" i="5"/>
  <c r="AD1192" i="5"/>
  <c r="AD1191" i="5"/>
  <c r="AD1190" i="5"/>
  <c r="AD1189" i="5"/>
  <c r="AD1188" i="5"/>
  <c r="AD1187" i="5"/>
  <c r="AD1186" i="5"/>
  <c r="AD1185" i="5"/>
  <c r="AD1184" i="5"/>
  <c r="AD1183" i="5"/>
  <c r="AD1182" i="5"/>
  <c r="AD1181" i="5"/>
  <c r="AD1180" i="5"/>
  <c r="AD1179" i="5"/>
  <c r="AD1178" i="5"/>
  <c r="AD1177" i="5"/>
  <c r="AD1176" i="5"/>
  <c r="AD1175" i="5"/>
  <c r="AD1174" i="5"/>
  <c r="AD1173" i="5"/>
  <c r="AD1172" i="5"/>
  <c r="AD1171" i="5"/>
  <c r="AD1170" i="5"/>
  <c r="AD1169" i="5"/>
  <c r="AD1168" i="5"/>
  <c r="AD1167" i="5"/>
  <c r="AD1166" i="5"/>
  <c r="AD1165" i="5"/>
  <c r="AD1164" i="5"/>
  <c r="AD1163" i="5"/>
  <c r="AD1162" i="5"/>
  <c r="AD1161" i="5"/>
  <c r="AD1160" i="5"/>
  <c r="AD1159" i="5"/>
  <c r="AD1158" i="5"/>
  <c r="AD1157" i="5"/>
  <c r="AD1156" i="5"/>
  <c r="AD1155" i="5"/>
  <c r="AD1154" i="5"/>
  <c r="AD1153" i="5"/>
  <c r="AD1152" i="5"/>
  <c r="AD1151" i="5"/>
  <c r="AD1150" i="5"/>
  <c r="AD1149" i="5"/>
  <c r="AD1148" i="5"/>
  <c r="AD1147" i="5"/>
  <c r="AD1146" i="5"/>
  <c r="AD1145" i="5"/>
  <c r="AD1144" i="5"/>
  <c r="AD1143" i="5"/>
  <c r="AD1142" i="5"/>
  <c r="AD1141" i="5"/>
  <c r="AD1140" i="5"/>
  <c r="AD1139" i="5"/>
  <c r="AD1138" i="5"/>
  <c r="AD1137" i="5"/>
  <c r="AD1136" i="5"/>
  <c r="AD1135" i="5"/>
  <c r="AD1134" i="5"/>
  <c r="AD1133" i="5"/>
  <c r="AD1132" i="5"/>
  <c r="AD1131" i="5"/>
  <c r="AD1130" i="5"/>
  <c r="AD1129" i="5"/>
  <c r="AD1128" i="5"/>
  <c r="AD1127" i="5"/>
  <c r="AD1126" i="5"/>
  <c r="AD1125" i="5"/>
  <c r="AD1124" i="5"/>
  <c r="AD1123" i="5"/>
  <c r="AD1122" i="5"/>
  <c r="AD1121" i="5"/>
  <c r="AD1120" i="5"/>
  <c r="AD1119" i="5"/>
  <c r="AD1118" i="5"/>
  <c r="AD1117" i="5"/>
  <c r="AD1116" i="5"/>
  <c r="AD1115" i="5"/>
  <c r="AD1114" i="5"/>
  <c r="AD1113" i="5"/>
  <c r="AD1112" i="5"/>
  <c r="AD1111" i="5"/>
  <c r="AD1110" i="5"/>
  <c r="AD1109" i="5"/>
  <c r="AD1108" i="5"/>
  <c r="AD1107" i="5"/>
  <c r="AD1106" i="5"/>
  <c r="AD1105" i="5"/>
  <c r="AD1104" i="5"/>
  <c r="AD1103" i="5"/>
  <c r="AD1102" i="5"/>
  <c r="AD1101" i="5"/>
  <c r="AD1100" i="5"/>
  <c r="AD1099" i="5"/>
  <c r="AD1098" i="5"/>
  <c r="AD1097" i="5"/>
  <c r="AD1096" i="5"/>
  <c r="AD1095" i="5"/>
  <c r="AD1094" i="5"/>
  <c r="AD1093" i="5"/>
  <c r="AD1092" i="5"/>
  <c r="AD1091" i="5"/>
  <c r="AD1090" i="5"/>
  <c r="AD1089" i="5"/>
  <c r="AD1088" i="5"/>
  <c r="AD1087" i="5"/>
  <c r="AD1086" i="5"/>
  <c r="AD1085" i="5"/>
  <c r="AD1084" i="5"/>
  <c r="AD1083" i="5"/>
  <c r="AD1082" i="5"/>
  <c r="AD1081" i="5"/>
  <c r="AD1080" i="5"/>
  <c r="AD1079" i="5"/>
  <c r="AD1078" i="5"/>
  <c r="AD1077" i="5"/>
  <c r="AD1076" i="5"/>
  <c r="AD1075" i="5"/>
  <c r="AD1074" i="5"/>
  <c r="AD1073" i="5"/>
  <c r="AD1072" i="5"/>
  <c r="AD1071" i="5"/>
  <c r="AD1070" i="5"/>
  <c r="AD1069" i="5"/>
  <c r="AD1068" i="5"/>
  <c r="AD1067" i="5"/>
  <c r="AD1066" i="5"/>
  <c r="AD1065" i="5"/>
  <c r="AD1064" i="5"/>
  <c r="AD1063" i="5"/>
  <c r="AD1062" i="5"/>
  <c r="AD1061" i="5"/>
  <c r="AD1060" i="5"/>
  <c r="AD1059" i="5"/>
  <c r="AD1058" i="5"/>
  <c r="AD1057" i="5"/>
  <c r="AD1056" i="5"/>
  <c r="AD1055" i="5"/>
  <c r="AD1054" i="5"/>
  <c r="AD1053" i="5"/>
  <c r="AD1052" i="5"/>
  <c r="AD1051" i="5"/>
  <c r="AD1050" i="5"/>
  <c r="AD1049" i="5"/>
  <c r="AD1048" i="5"/>
  <c r="AD1047" i="5"/>
  <c r="AD1046" i="5"/>
  <c r="AD1045" i="5"/>
  <c r="AD1044" i="5"/>
  <c r="AD1043" i="5"/>
  <c r="AD1042" i="5"/>
  <c r="AD1041" i="5"/>
  <c r="AD1040" i="5"/>
  <c r="AD1039" i="5"/>
  <c r="AD1038" i="5"/>
  <c r="AD1037" i="5"/>
  <c r="AD1036" i="5"/>
  <c r="AD1035" i="5"/>
  <c r="AD1034" i="5"/>
  <c r="AD1033" i="5"/>
  <c r="AD1032" i="5"/>
  <c r="AD1031" i="5"/>
  <c r="AD1030" i="5"/>
  <c r="AD1029" i="5"/>
  <c r="AD1028" i="5"/>
  <c r="AD1027" i="5"/>
  <c r="AD736" i="5"/>
  <c r="AD735" i="5"/>
  <c r="AD734" i="5"/>
  <c r="AD733" i="5"/>
  <c r="AD732" i="5"/>
  <c r="AD731" i="5"/>
  <c r="AD730" i="5"/>
  <c r="AD729" i="5"/>
  <c r="AD728" i="5"/>
  <c r="AD727" i="5"/>
  <c r="AD726" i="5"/>
  <c r="AD725" i="5"/>
  <c r="AD724" i="5"/>
  <c r="AD723" i="5"/>
  <c r="AD722" i="5"/>
  <c r="AD721" i="5"/>
  <c r="AD720" i="5"/>
  <c r="AD719" i="5"/>
  <c r="AD718" i="5"/>
  <c r="AD717" i="5"/>
  <c r="AD716" i="5"/>
  <c r="AD715" i="5"/>
  <c r="AD714" i="5"/>
  <c r="AD713" i="5"/>
  <c r="AD712" i="5"/>
  <c r="AD711" i="5"/>
  <c r="AD710" i="5"/>
  <c r="AD709" i="5"/>
  <c r="AD708" i="5"/>
  <c r="AD707" i="5"/>
  <c r="AD706" i="5"/>
  <c r="AD705" i="5"/>
  <c r="AD704" i="5"/>
  <c r="AD703" i="5"/>
  <c r="AD702" i="5"/>
  <c r="AD701" i="5"/>
  <c r="AD700" i="5"/>
  <c r="AD699" i="5"/>
  <c r="AD698" i="5"/>
  <c r="AD697" i="5"/>
  <c r="AD696" i="5"/>
  <c r="AD695" i="5"/>
  <c r="AD694" i="5"/>
  <c r="AD693" i="5"/>
  <c r="AD692" i="5"/>
  <c r="AD691" i="5"/>
  <c r="AD690" i="5"/>
  <c r="AD689" i="5"/>
  <c r="AD688" i="5"/>
  <c r="AD687" i="5"/>
  <c r="AD686" i="5"/>
  <c r="AD685" i="5"/>
  <c r="AD684" i="5"/>
  <c r="AD683" i="5"/>
  <c r="AD682" i="5"/>
  <c r="AD681" i="5"/>
  <c r="AD680" i="5"/>
  <c r="AD679" i="5"/>
  <c r="AD678" i="5"/>
  <c r="AD677" i="5"/>
  <c r="AD676" i="5"/>
  <c r="AD675" i="5"/>
  <c r="AD674" i="5"/>
  <c r="AD673" i="5"/>
  <c r="AD672" i="5"/>
  <c r="AD671" i="5"/>
  <c r="AD670" i="5"/>
  <c r="AD669" i="5"/>
  <c r="AD668" i="5"/>
  <c r="AD667" i="5"/>
  <c r="AD666" i="5"/>
  <c r="AD665" i="5"/>
  <c r="AD664" i="5"/>
  <c r="AD663" i="5"/>
  <c r="AD662" i="5"/>
  <c r="AD661" i="5"/>
  <c r="AD660" i="5"/>
  <c r="AD659" i="5"/>
  <c r="AD658" i="5"/>
  <c r="AD657" i="5"/>
  <c r="AD656" i="5"/>
  <c r="AD655" i="5"/>
  <c r="AD654" i="5"/>
  <c r="AD653" i="5"/>
  <c r="AD652" i="5"/>
  <c r="AD651" i="5"/>
  <c r="AD650" i="5"/>
  <c r="AD649" i="5"/>
  <c r="AD648" i="5"/>
  <c r="AD647" i="5"/>
  <c r="AD646" i="5"/>
  <c r="AD645" i="5"/>
  <c r="AD644" i="5"/>
  <c r="AD643" i="5"/>
  <c r="AD642" i="5"/>
  <c r="AD641" i="5"/>
  <c r="AD640" i="5"/>
  <c r="AD639" i="5"/>
  <c r="AD638" i="5"/>
  <c r="AD637" i="5"/>
  <c r="AD636" i="5"/>
  <c r="AD635" i="5"/>
  <c r="AD634" i="5"/>
  <c r="AD633" i="5"/>
  <c r="AD632" i="5"/>
  <c r="AD631" i="5"/>
  <c r="AD630" i="5"/>
  <c r="AD629" i="5"/>
  <c r="AD628" i="5"/>
  <c r="AD627" i="5"/>
  <c r="AD626" i="5"/>
  <c r="AD625" i="5"/>
  <c r="AD624" i="5"/>
  <c r="AD623" i="5"/>
  <c r="AD622" i="5"/>
  <c r="AD621" i="5"/>
  <c r="AD620" i="5"/>
  <c r="AD619" i="5"/>
  <c r="AD618" i="5"/>
  <c r="AD617" i="5"/>
  <c r="AD616" i="5"/>
  <c r="AD615" i="5"/>
  <c r="AD614" i="5"/>
  <c r="AD613" i="5"/>
  <c r="AD612" i="5"/>
  <c r="AD611" i="5"/>
  <c r="AD610" i="5"/>
  <c r="AD609" i="5"/>
  <c r="AD608" i="5"/>
  <c r="AD607" i="5"/>
  <c r="AD606" i="5"/>
  <c r="AD605" i="5"/>
  <c r="AD604" i="5"/>
  <c r="AD603" i="5"/>
  <c r="AD602" i="5"/>
  <c r="AD601" i="5"/>
  <c r="AD600" i="5"/>
  <c r="AD599" i="5"/>
  <c r="AD598" i="5"/>
  <c r="AD597" i="5"/>
  <c r="AD596" i="5"/>
  <c r="AD595" i="5"/>
  <c r="AD594" i="5"/>
  <c r="AD593" i="5"/>
  <c r="AD592" i="5"/>
  <c r="AD591" i="5"/>
  <c r="AD590" i="5"/>
  <c r="AD589" i="5"/>
  <c r="AD588" i="5"/>
  <c r="AD587" i="5"/>
  <c r="AD586" i="5"/>
  <c r="AD585" i="5"/>
  <c r="AD584" i="5"/>
  <c r="AD583" i="5"/>
  <c r="AD582" i="5"/>
  <c r="AD581" i="5"/>
  <c r="AD580" i="5"/>
  <c r="AD579" i="5"/>
  <c r="AD578" i="5"/>
  <c r="AD577" i="5"/>
  <c r="AD576" i="5"/>
  <c r="AD575" i="5"/>
  <c r="AD574" i="5"/>
  <c r="AD573" i="5"/>
  <c r="AD572" i="5"/>
  <c r="AD571" i="5"/>
  <c r="AD570" i="5"/>
  <c r="AD569" i="5"/>
  <c r="AD568" i="5"/>
  <c r="AD567" i="5"/>
  <c r="AD566" i="5"/>
  <c r="AD565" i="5"/>
  <c r="AD564" i="5"/>
  <c r="AD563" i="5"/>
  <c r="AD562" i="5"/>
  <c r="AD561" i="5"/>
  <c r="AD560" i="5"/>
  <c r="AD559" i="5"/>
  <c r="AD558" i="5"/>
  <c r="AD557" i="5"/>
  <c r="AD556" i="5"/>
  <c r="AD555" i="5"/>
  <c r="AD554" i="5"/>
  <c r="AD553" i="5"/>
  <c r="AD552" i="5"/>
  <c r="AD551" i="5"/>
  <c r="AD550" i="5"/>
  <c r="AD549" i="5"/>
  <c r="AD548" i="5"/>
  <c r="AD547" i="5"/>
  <c r="AD546" i="5"/>
  <c r="AD545" i="5"/>
  <c r="AD544" i="5"/>
  <c r="AD543" i="5"/>
  <c r="AD542" i="5"/>
  <c r="AD541" i="5"/>
  <c r="AD540" i="5"/>
  <c r="AD539" i="5"/>
  <c r="AD538" i="5"/>
  <c r="AD537" i="5"/>
  <c r="AD536" i="5"/>
  <c r="AD535" i="5"/>
  <c r="AD534" i="5"/>
  <c r="AD533" i="5"/>
  <c r="AD532" i="5"/>
  <c r="AD531" i="5"/>
  <c r="AD530" i="5"/>
  <c r="AD529" i="5"/>
  <c r="AD528" i="5"/>
  <c r="AD527" i="5"/>
  <c r="AD526" i="5"/>
  <c r="AD525" i="5"/>
  <c r="AD524" i="5"/>
  <c r="AD523" i="5"/>
  <c r="AD522" i="5"/>
  <c r="AD521" i="5"/>
  <c r="AD520" i="5"/>
  <c r="AD519" i="5"/>
  <c r="AD518" i="5"/>
  <c r="AD517" i="5"/>
  <c r="AD516" i="5"/>
  <c r="AD515" i="5"/>
  <c r="AD514" i="5"/>
  <c r="AD513" i="5"/>
  <c r="AD512" i="5"/>
  <c r="AD511" i="5"/>
  <c r="AD510" i="5"/>
  <c r="AD509" i="5"/>
  <c r="AD508" i="5"/>
  <c r="AD507" i="5"/>
  <c r="AD506" i="5"/>
  <c r="AD505" i="5"/>
  <c r="AD504" i="5"/>
  <c r="AD503" i="5"/>
  <c r="AD502" i="5"/>
  <c r="AD501" i="5"/>
  <c r="AD500" i="5"/>
  <c r="AD499" i="5"/>
  <c r="AD498" i="5"/>
  <c r="AD497" i="5"/>
  <c r="AD496" i="5"/>
  <c r="AD495" i="5"/>
  <c r="AD494" i="5"/>
  <c r="AD493" i="5"/>
  <c r="AD492" i="5"/>
  <c r="AD491" i="5"/>
  <c r="AD490" i="5"/>
  <c r="AD489" i="5"/>
  <c r="AD488" i="5"/>
  <c r="AD487" i="5"/>
  <c r="AD486" i="5"/>
  <c r="AD485" i="5"/>
  <c r="AD484" i="5"/>
  <c r="AD483" i="5"/>
  <c r="AD482" i="5"/>
  <c r="AD481" i="5"/>
  <c r="AD480" i="5"/>
  <c r="AD479" i="5"/>
  <c r="AD478" i="5"/>
  <c r="AD477" i="5"/>
  <c r="AD476" i="5"/>
  <c r="AD475" i="5"/>
  <c r="AD474" i="5"/>
  <c r="AD473" i="5"/>
  <c r="AD472" i="5"/>
  <c r="AD471" i="5"/>
  <c r="AD470" i="5"/>
  <c r="AD469" i="5"/>
  <c r="AD131" i="5"/>
  <c r="AD130" i="5"/>
  <c r="AD129" i="5"/>
  <c r="AD128" i="5"/>
  <c r="AD127" i="5"/>
  <c r="AD126" i="5"/>
  <c r="AD125" i="5"/>
  <c r="AD124" i="5"/>
  <c r="AD123" i="5"/>
  <c r="AD122" i="5"/>
  <c r="AD121" i="5"/>
  <c r="AD120" i="5"/>
  <c r="AD119" i="5"/>
  <c r="AD118" i="5"/>
  <c r="AD117" i="5"/>
  <c r="AD116" i="5"/>
  <c r="AD115" i="5"/>
  <c r="AD114" i="5"/>
  <c r="AD113" i="5"/>
  <c r="AD112" i="5"/>
  <c r="AD111" i="5"/>
  <c r="AE1685" i="5"/>
  <c r="AE1684" i="5"/>
  <c r="AE1683" i="5"/>
  <c r="AE1682" i="5"/>
  <c r="AE1681" i="5"/>
  <c r="AE1680" i="5"/>
  <c r="AE1679" i="5"/>
  <c r="AE1678" i="5"/>
  <c r="AE1132" i="5"/>
  <c r="AE1131" i="5"/>
  <c r="AE1130" i="5"/>
  <c r="AE1129" i="5"/>
  <c r="AE1128" i="5"/>
  <c r="AE1127" i="5"/>
  <c r="AE1126" i="5"/>
  <c r="AE1125" i="5"/>
  <c r="AE1124" i="5"/>
  <c r="AE1123" i="5"/>
  <c r="AE1122" i="5"/>
  <c r="AE1121" i="5"/>
  <c r="AE1120" i="5"/>
  <c r="AE1119" i="5"/>
  <c r="AE1118" i="5"/>
  <c r="AE1117" i="5"/>
  <c r="AE1116" i="5"/>
  <c r="AE1115" i="5"/>
  <c r="AE1114" i="5"/>
  <c r="AE1113" i="5"/>
  <c r="AE1112" i="5"/>
  <c r="AE1111" i="5"/>
  <c r="AE1110" i="5"/>
  <c r="AE1109" i="5"/>
  <c r="AE1108" i="5"/>
  <c r="AE1107" i="5"/>
  <c r="AE1106" i="5"/>
  <c r="AE1105" i="5"/>
  <c r="AE1104" i="5"/>
  <c r="AE1103" i="5"/>
  <c r="AE1102" i="5"/>
  <c r="AE1101" i="5"/>
  <c r="AE1100" i="5"/>
  <c r="AE1099" i="5"/>
  <c r="AE1098" i="5"/>
  <c r="AE1097" i="5"/>
  <c r="AE1096" i="5"/>
  <c r="AE1095" i="5"/>
  <c r="AE1094" i="5"/>
  <c r="AE1093" i="5"/>
  <c r="AE1092" i="5"/>
  <c r="AE1091" i="5"/>
  <c r="AE1090" i="5"/>
  <c r="AE1089" i="5"/>
  <c r="AE1088" i="5"/>
  <c r="AE1087" i="5"/>
  <c r="AE1086" i="5"/>
  <c r="AE1085" i="5"/>
  <c r="AE1084" i="5"/>
  <c r="AE1083" i="5"/>
  <c r="AE1082" i="5"/>
  <c r="AE1081" i="5"/>
  <c r="AE1080" i="5"/>
  <c r="AE1079" i="5"/>
  <c r="AE1078" i="5"/>
  <c r="AE1077" i="5"/>
  <c r="AE1076" i="5"/>
  <c r="AE1075" i="5"/>
  <c r="AE1074" i="5"/>
  <c r="AE1073" i="5"/>
  <c r="AE1072" i="5"/>
  <c r="AE1071" i="5"/>
  <c r="AE1070" i="5"/>
  <c r="AE1069" i="5"/>
  <c r="AE1068" i="5"/>
  <c r="AE1067" i="5"/>
  <c r="AE1066" i="5"/>
  <c r="AE1065" i="5"/>
  <c r="AE1064" i="5"/>
  <c r="AE1063" i="5"/>
  <c r="AE1062" i="5"/>
  <c r="AE1061" i="5"/>
  <c r="AE1060" i="5"/>
  <c r="AE1059" i="5"/>
  <c r="AE1058" i="5"/>
  <c r="AE1057" i="5"/>
  <c r="AE1056" i="5"/>
  <c r="AE1055" i="5"/>
  <c r="AE1054" i="5"/>
  <c r="AE1053" i="5"/>
  <c r="AE1052" i="5"/>
  <c r="AE1051" i="5"/>
  <c r="AE1050" i="5"/>
  <c r="AE1049" i="5"/>
  <c r="AE1048" i="5"/>
  <c r="AE1047" i="5"/>
  <c r="AE1046" i="5"/>
  <c r="AE1045" i="5"/>
  <c r="AE1044" i="5"/>
  <c r="AE1043" i="5"/>
  <c r="AE1042" i="5"/>
  <c r="AE1041" i="5"/>
  <c r="AE1040" i="5"/>
  <c r="AE1039" i="5"/>
  <c r="AE1038" i="5"/>
  <c r="AE1037" i="5"/>
  <c r="AE1036" i="5"/>
  <c r="AE1035" i="5"/>
  <c r="AE1034" i="5"/>
  <c r="AE1033" i="5"/>
  <c r="AE1032" i="5"/>
  <c r="AE1031" i="5"/>
  <c r="AE1030" i="5"/>
  <c r="AE1029" i="5"/>
  <c r="AE1028" i="5"/>
  <c r="AE1027" i="5"/>
  <c r="AE549" i="5"/>
  <c r="AE548" i="5"/>
  <c r="AE547" i="5"/>
  <c r="AE546" i="5"/>
  <c r="AE545" i="5"/>
  <c r="AE544" i="5"/>
  <c r="AE543" i="5"/>
  <c r="AE542" i="5"/>
  <c r="AE541" i="5"/>
  <c r="AE540" i="5"/>
  <c r="AE539" i="5"/>
  <c r="AE538" i="5"/>
  <c r="AE537" i="5"/>
  <c r="AE536" i="5"/>
  <c r="AE535" i="5"/>
  <c r="AE534" i="5"/>
  <c r="AE533" i="5"/>
  <c r="AE532" i="5"/>
  <c r="AE531" i="5"/>
  <c r="AE530" i="5"/>
  <c r="AE529" i="5"/>
  <c r="AE528" i="5"/>
  <c r="AE527" i="5"/>
  <c r="AE526" i="5"/>
  <c r="AE525" i="5"/>
  <c r="AE524" i="5"/>
  <c r="AE523" i="5"/>
  <c r="AE522" i="5"/>
  <c r="AE521" i="5"/>
  <c r="AE520" i="5"/>
  <c r="AE519" i="5"/>
  <c r="AE518" i="5"/>
  <c r="AE517" i="5"/>
  <c r="AE516" i="5"/>
  <c r="AE515" i="5"/>
  <c r="AE514" i="5"/>
  <c r="AE513" i="5"/>
  <c r="AE512" i="5"/>
  <c r="AE511" i="5"/>
  <c r="AE510" i="5"/>
  <c r="AE509" i="5"/>
  <c r="AE508" i="5"/>
  <c r="AE507" i="5"/>
  <c r="AE506" i="5"/>
  <c r="AE505" i="5"/>
  <c r="AE504" i="5"/>
  <c r="AE503" i="5"/>
  <c r="AE502" i="5"/>
  <c r="AE501" i="5"/>
  <c r="AE500" i="5"/>
  <c r="AE499" i="5"/>
  <c r="AE498" i="5"/>
  <c r="AE497" i="5"/>
  <c r="AE496" i="5"/>
  <c r="AE495" i="5"/>
  <c r="AE494" i="5"/>
  <c r="AE493" i="5"/>
  <c r="AE492" i="5"/>
  <c r="AE491" i="5"/>
  <c r="AE192" i="5"/>
  <c r="AE191" i="5"/>
  <c r="AE190" i="5"/>
  <c r="AE189" i="5"/>
  <c r="AE188" i="5"/>
  <c r="AE187" i="5"/>
  <c r="AE186" i="5"/>
  <c r="AE185" i="5"/>
  <c r="AE184" i="5"/>
  <c r="AE183" i="5"/>
  <c r="AE182" i="5"/>
  <c r="AE181" i="5"/>
  <c r="AE180" i="5"/>
  <c r="AE179" i="5"/>
  <c r="AE178" i="5"/>
  <c r="AE177" i="5"/>
  <c r="AE176" i="5"/>
  <c r="AE175" i="5"/>
  <c r="AE174" i="5"/>
  <c r="AE173" i="5"/>
  <c r="AE172" i="5"/>
  <c r="AE171" i="5"/>
  <c r="AE170" i="5"/>
  <c r="AE169" i="5"/>
  <c r="AE168" i="5"/>
  <c r="AE167" i="5"/>
  <c r="AE166" i="5"/>
  <c r="AE165" i="5"/>
  <c r="AE164" i="5"/>
  <c r="AE163" i="5"/>
  <c r="AE162" i="5"/>
  <c r="AE161" i="5"/>
  <c r="AE160" i="5"/>
  <c r="AE159" i="5"/>
  <c r="AE158" i="5"/>
  <c r="AE157" i="5"/>
  <c r="AE156" i="5"/>
  <c r="AE155" i="5"/>
  <c r="AE154" i="5"/>
  <c r="AE153" i="5"/>
  <c r="AE152" i="5"/>
  <c r="AE151" i="5"/>
  <c r="AE150" i="5"/>
  <c r="AE149" i="5"/>
  <c r="AE148" i="5"/>
  <c r="AE147" i="5"/>
  <c r="AE146" i="5"/>
  <c r="AE145" i="5"/>
  <c r="AE144" i="5"/>
  <c r="AE143" i="5"/>
  <c r="AE142" i="5"/>
  <c r="AE141" i="5"/>
  <c r="AE140" i="5"/>
  <c r="AE139" i="5"/>
  <c r="AE138" i="5"/>
  <c r="AE137" i="5"/>
  <c r="AE136" i="5"/>
  <c r="AE135" i="5"/>
  <c r="AE134" i="5"/>
  <c r="AE133" i="5"/>
  <c r="AE132" i="5"/>
  <c r="AC3778" i="5"/>
  <c r="AC3779" i="5"/>
  <c r="AC3780" i="5"/>
  <c r="AC3781" i="5"/>
  <c r="AC3782" i="5"/>
  <c r="AC3783" i="5"/>
  <c r="AC3784" i="5"/>
  <c r="AC3785" i="5"/>
  <c r="AC3786" i="5"/>
  <c r="AC3787" i="5"/>
  <c r="AC3788" i="5"/>
  <c r="AC3789" i="5"/>
  <c r="AC3790" i="5"/>
  <c r="AC3791" i="5"/>
  <c r="AC3792" i="5"/>
  <c r="AC3793" i="5"/>
  <c r="AC3794" i="5"/>
  <c r="AC3795" i="5"/>
  <c r="AC3796" i="5"/>
  <c r="AC3797" i="5"/>
  <c r="AC3798" i="5"/>
  <c r="AC3799" i="5"/>
  <c r="AC3800" i="5"/>
  <c r="AC3801" i="5"/>
  <c r="AC3802" i="5"/>
  <c r="AC3803" i="5"/>
  <c r="AC3804" i="5"/>
  <c r="AC3805" i="5"/>
  <c r="AC3806" i="5"/>
  <c r="AC3807" i="5"/>
  <c r="AC3808" i="5"/>
  <c r="AC3809" i="5"/>
  <c r="AC3810" i="5"/>
  <c r="AC3811" i="5"/>
  <c r="AC3812" i="5"/>
  <c r="AC3813" i="5"/>
  <c r="AC3814" i="5"/>
  <c r="AC3815" i="5"/>
  <c r="AC3816" i="5"/>
  <c r="AC3817" i="5"/>
  <c r="AC3818" i="5"/>
  <c r="AC3819" i="5"/>
  <c r="AC3820" i="5"/>
  <c r="AC3821" i="5"/>
  <c r="AC3822" i="5"/>
  <c r="AC3823" i="5"/>
  <c r="AC3824" i="5"/>
  <c r="AC3825" i="5"/>
  <c r="AC3826" i="5"/>
  <c r="AC3827" i="5"/>
  <c r="AC3828" i="5"/>
  <c r="AC3829" i="5"/>
  <c r="AC3830" i="5"/>
  <c r="AC3831" i="5"/>
  <c r="AC3832" i="5"/>
  <c r="AC3833" i="5"/>
  <c r="AC3834" i="5"/>
  <c r="AC3835" i="5"/>
  <c r="AC3836" i="5"/>
  <c r="AC3837" i="5"/>
  <c r="AC3838" i="5"/>
  <c r="AC3839" i="5"/>
  <c r="AC3840" i="5"/>
  <c r="AC3841" i="5"/>
  <c r="AC3842" i="5"/>
  <c r="AC3843" i="5"/>
  <c r="AC3844" i="5"/>
  <c r="AC3845" i="5"/>
  <c r="AC3846" i="5"/>
  <c r="AC3847" i="5"/>
  <c r="AC3848" i="5"/>
  <c r="AC3849" i="5"/>
  <c r="AC3850" i="5"/>
  <c r="AC3851" i="5"/>
  <c r="AC3852" i="5"/>
  <c r="AC3853" i="5"/>
  <c r="AC3854" i="5"/>
  <c r="AC3855" i="5"/>
  <c r="AC3856" i="5"/>
  <c r="AC3857" i="5"/>
  <c r="AC3858" i="5"/>
  <c r="AC3859" i="5"/>
  <c r="AC3860" i="5"/>
  <c r="AC3861" i="5"/>
  <c r="AC3862" i="5"/>
  <c r="AC3863" i="5"/>
  <c r="AC3864" i="5"/>
  <c r="AC3865" i="5"/>
  <c r="AC3866" i="5"/>
  <c r="AC3867" i="5"/>
  <c r="AC3868" i="5"/>
  <c r="AC3869" i="5"/>
  <c r="AC3870" i="5"/>
  <c r="AC3871" i="5"/>
  <c r="AC3872" i="5"/>
  <c r="AC3873" i="5"/>
  <c r="AC3874" i="5"/>
  <c r="AC3875" i="5"/>
  <c r="AC3876" i="5"/>
  <c r="AC3877" i="5"/>
  <c r="AC3878" i="5"/>
  <c r="AC3879" i="5"/>
  <c r="AC3880" i="5"/>
  <c r="AC3881" i="5"/>
  <c r="AC3882" i="5"/>
  <c r="AC3883" i="5"/>
  <c r="AC3884" i="5"/>
  <c r="AC3885" i="5"/>
  <c r="AC3886" i="5"/>
  <c r="AC3887" i="5"/>
  <c r="AC3888" i="5"/>
  <c r="AC3889" i="5"/>
  <c r="AC3890" i="5"/>
  <c r="AC3891" i="5"/>
  <c r="AC3892" i="5"/>
  <c r="AC3893" i="5"/>
  <c r="AC3894" i="5"/>
  <c r="AC3895" i="5"/>
  <c r="AC3896" i="5"/>
  <c r="AC3897" i="5"/>
  <c r="AC3898" i="5"/>
  <c r="AC3899" i="5"/>
  <c r="AC3900" i="5"/>
  <c r="AC3901" i="5"/>
  <c r="AC3902" i="5"/>
  <c r="AC3903" i="5"/>
  <c r="AC3904" i="5"/>
  <c r="AC3905" i="5"/>
  <c r="AC3906" i="5"/>
  <c r="AC3907" i="5"/>
  <c r="AC3908" i="5"/>
  <c r="AC3909" i="5"/>
  <c r="AC3910" i="5"/>
  <c r="AC3911" i="5"/>
  <c r="AC3912" i="5"/>
  <c r="AC3913" i="5"/>
  <c r="AC3914" i="5"/>
  <c r="AC3915" i="5"/>
  <c r="AC3916" i="5"/>
  <c r="AC3917" i="5"/>
  <c r="AC3918" i="5"/>
  <c r="AC3919" i="5"/>
  <c r="AC3920" i="5"/>
  <c r="AC3921" i="5"/>
  <c r="AC3922" i="5"/>
  <c r="AC3923" i="5"/>
  <c r="AC3924" i="5"/>
  <c r="AC3925" i="5"/>
  <c r="AC3926" i="5"/>
  <c r="AC3927" i="5"/>
  <c r="AC3928" i="5"/>
  <c r="AC3929" i="5"/>
  <c r="AC3930" i="5"/>
  <c r="AC3931" i="5"/>
  <c r="AC3932" i="5"/>
  <c r="AC3933" i="5"/>
  <c r="AC3934" i="5"/>
  <c r="AC3935" i="5"/>
  <c r="AC3936" i="5"/>
  <c r="AC3937" i="5"/>
  <c r="AC3938" i="5"/>
  <c r="AC3939" i="5"/>
  <c r="AC3940" i="5"/>
  <c r="AC3941" i="5"/>
  <c r="AC3942" i="5"/>
  <c r="AC3943" i="5"/>
  <c r="AC3944" i="5"/>
  <c r="AC3945" i="5"/>
  <c r="AC3946" i="5"/>
  <c r="AC3947" i="5"/>
  <c r="AC3948" i="5"/>
  <c r="AC3949" i="5"/>
  <c r="AC3950" i="5"/>
  <c r="AC3951" i="5"/>
  <c r="AC3952" i="5"/>
  <c r="AC3953" i="5"/>
  <c r="AC3954" i="5"/>
  <c r="AC3955" i="5"/>
  <c r="AC3956" i="5"/>
  <c r="AC3957" i="5"/>
  <c r="AC3958" i="5"/>
  <c r="AC3959" i="5"/>
  <c r="AC3960" i="5"/>
  <c r="AC3961" i="5"/>
  <c r="AC3962" i="5"/>
  <c r="AC3963" i="5"/>
  <c r="AC3964" i="5"/>
  <c r="AC3965" i="5"/>
  <c r="AC3966" i="5"/>
  <c r="AC3967" i="5"/>
  <c r="AC3968" i="5"/>
  <c r="AC3969" i="5"/>
  <c r="AC3970" i="5"/>
  <c r="AC3971" i="5"/>
  <c r="AC3972" i="5"/>
  <c r="AC3973" i="5"/>
  <c r="AC3974" i="5"/>
  <c r="AC3975" i="5"/>
  <c r="AC3976" i="5"/>
  <c r="AC3977" i="5"/>
  <c r="AC3978" i="5"/>
  <c r="AC3979" i="5"/>
  <c r="AC3980" i="5"/>
  <c r="AC3981" i="5"/>
  <c r="AC3982" i="5"/>
  <c r="AC3983" i="5"/>
  <c r="AC3984" i="5"/>
  <c r="AC3985" i="5"/>
  <c r="AC3986" i="5"/>
  <c r="AC3987" i="5"/>
  <c r="AC3988" i="5"/>
  <c r="AC3989" i="5"/>
  <c r="AC3990" i="5"/>
  <c r="AC3991" i="5"/>
  <c r="AC3992" i="5"/>
  <c r="AC3993" i="5"/>
  <c r="AC3994" i="5"/>
  <c r="AC3995" i="5"/>
  <c r="AC3996" i="5"/>
  <c r="AC3997" i="5"/>
  <c r="AC3998" i="5"/>
  <c r="AC3999" i="5"/>
  <c r="AC4000" i="5"/>
  <c r="AC4001" i="5"/>
  <c r="AC4002" i="5"/>
  <c r="AC4003" i="5"/>
  <c r="AC4004" i="5"/>
  <c r="AC4005" i="5"/>
  <c r="AC4006" i="5"/>
  <c r="AC4007" i="5"/>
  <c r="AC4008" i="5"/>
  <c r="AC4009" i="5"/>
  <c r="AC4010" i="5"/>
  <c r="AC4011" i="5"/>
  <c r="AC4012" i="5"/>
  <c r="AC4013" i="5"/>
  <c r="AC4014" i="5"/>
  <c r="AC4015" i="5"/>
  <c r="AC4016" i="5"/>
  <c r="AC4017" i="5"/>
  <c r="AC4018" i="5"/>
  <c r="AC4019" i="5"/>
  <c r="AC4020" i="5"/>
  <c r="AC4021" i="5"/>
  <c r="AC4022" i="5"/>
  <c r="AC4023" i="5"/>
  <c r="AC4024" i="5"/>
  <c r="AC4025" i="5"/>
  <c r="AC4026" i="5"/>
  <c r="AC4027" i="5"/>
  <c r="AC4028" i="5"/>
  <c r="AC4029" i="5"/>
  <c r="AC4030" i="5"/>
  <c r="AC4031" i="5"/>
  <c r="AC4032" i="5"/>
  <c r="AC4033" i="5"/>
  <c r="AC4034" i="5"/>
  <c r="AC4035" i="5"/>
  <c r="AC4036" i="5"/>
  <c r="AC4037" i="5"/>
  <c r="AC3777" i="5"/>
  <c r="AD4837" i="5"/>
  <c r="AD4836" i="5"/>
  <c r="AD4835" i="5"/>
  <c r="AD4834" i="5"/>
  <c r="AD4833" i="5"/>
  <c r="AD4832" i="5"/>
  <c r="AD4831" i="5"/>
  <c r="AD4830" i="5"/>
  <c r="AD4829" i="5"/>
  <c r="AD4828" i="5"/>
  <c r="AD4827" i="5"/>
  <c r="AD4826" i="5"/>
  <c r="AD4825" i="5"/>
  <c r="AD4824" i="5"/>
  <c r="AD4823" i="5"/>
  <c r="AD4822" i="5"/>
  <c r="AD4821" i="5"/>
  <c r="AD4820" i="5"/>
  <c r="AD4819" i="5"/>
  <c r="AD4818" i="5"/>
  <c r="AD4817" i="5"/>
  <c r="AD4816" i="5"/>
  <c r="AD4815" i="5"/>
  <c r="AD4814" i="5"/>
  <c r="AD4813" i="5"/>
  <c r="AD4812" i="5"/>
  <c r="AD4811" i="5"/>
  <c r="AD4810" i="5"/>
  <c r="AD4809" i="5"/>
  <c r="AD4808" i="5"/>
  <c r="AD4807" i="5"/>
  <c r="AD4806" i="5"/>
  <c r="AD4805" i="5"/>
  <c r="AD4804" i="5"/>
  <c r="AD4803" i="5"/>
  <c r="AD4802" i="5"/>
  <c r="AD4801" i="5"/>
  <c r="AD4800" i="5"/>
  <c r="AD4799" i="5"/>
  <c r="AD4798" i="5"/>
  <c r="AD4797" i="5"/>
  <c r="AD4796" i="5"/>
  <c r="AD4795" i="5"/>
  <c r="AD4794" i="5"/>
  <c r="AD4588" i="5"/>
  <c r="AD4587" i="5"/>
  <c r="AD4586" i="5"/>
  <c r="AD4585" i="5"/>
  <c r="AD4584" i="5"/>
  <c r="AD4583" i="5"/>
  <c r="AD4582" i="5"/>
  <c r="AD4581" i="5"/>
  <c r="AD4580" i="5"/>
  <c r="AD4579" i="5"/>
  <c r="AD4578" i="5"/>
  <c r="AD4577" i="5"/>
  <c r="AD4576" i="5"/>
  <c r="AD4575" i="5"/>
  <c r="AD4574" i="5"/>
  <c r="AD4573" i="5"/>
  <c r="AD4572" i="5"/>
  <c r="AD4571" i="5"/>
  <c r="AD4570" i="5"/>
  <c r="AD4569" i="5"/>
  <c r="AD4568" i="5"/>
  <c r="AD4567" i="5"/>
  <c r="AD4566" i="5"/>
  <c r="AD4565" i="5"/>
  <c r="AD4564" i="5"/>
  <c r="AD4563" i="5"/>
  <c r="AD4562" i="5"/>
  <c r="AD4561" i="5"/>
  <c r="AD4560" i="5"/>
  <c r="AD4559" i="5"/>
  <c r="AD4558" i="5"/>
  <c r="AD4557" i="5"/>
  <c r="AD4556" i="5"/>
  <c r="AD4555" i="5"/>
  <c r="AD4554" i="5"/>
  <c r="AD4553" i="5"/>
  <c r="AD4552" i="5"/>
  <c r="AD4551" i="5"/>
  <c r="AD4550" i="5"/>
  <c r="AD4549" i="5"/>
  <c r="AD4548" i="5"/>
  <c r="AD4547" i="5"/>
  <c r="AD4546" i="5"/>
  <c r="AD4545" i="5"/>
  <c r="AD4544" i="5"/>
  <c r="AD4543" i="5"/>
  <c r="AD4542" i="5"/>
  <c r="AD4541" i="5"/>
  <c r="AD4540" i="5"/>
  <c r="AD4539" i="5"/>
  <c r="AD4538" i="5"/>
  <c r="AD4537" i="5"/>
  <c r="AD4536" i="5"/>
  <c r="AD4535" i="5"/>
  <c r="AD4534" i="5"/>
  <c r="AD4533" i="5"/>
  <c r="AD4532" i="5"/>
  <c r="AD4531" i="5"/>
  <c r="AD4530" i="5"/>
  <c r="AD4529" i="5"/>
  <c r="AD4528" i="5"/>
  <c r="AD4527" i="5"/>
  <c r="AD4489" i="5"/>
  <c r="AD4488" i="5"/>
  <c r="AD4487" i="5"/>
  <c r="AD4486" i="5"/>
  <c r="AD4485" i="5"/>
  <c r="AD4484" i="5"/>
  <c r="AD4483" i="5"/>
  <c r="AD4482" i="5"/>
  <c r="AD4481" i="5"/>
  <c r="AD4480" i="5"/>
  <c r="AD4479" i="5"/>
  <c r="AD4478" i="5"/>
  <c r="AD4477" i="5"/>
  <c r="AD4476" i="5"/>
  <c r="AD4475" i="5"/>
  <c r="AD4474" i="5"/>
  <c r="AD4441" i="5"/>
  <c r="AD4440" i="5"/>
  <c r="AD4439" i="5"/>
  <c r="AD4438" i="5"/>
  <c r="AD4437" i="5"/>
  <c r="AD4436" i="5"/>
  <c r="AD4435" i="5"/>
  <c r="AD4434" i="5"/>
  <c r="AD4433" i="5"/>
  <c r="AD4432" i="5"/>
  <c r="AD4431" i="5"/>
  <c r="AD4430" i="5"/>
  <c r="AD4429" i="5"/>
  <c r="AD4428" i="5"/>
  <c r="AD4427" i="5"/>
  <c r="AD4426" i="5"/>
  <c r="AD4425" i="5"/>
  <c r="AD4424" i="5"/>
  <c r="AD4423" i="5"/>
  <c r="AD4422" i="5"/>
  <c r="AD4421" i="5"/>
  <c r="AD4420" i="5"/>
  <c r="AD4419" i="5"/>
  <c r="AD4418" i="5"/>
  <c r="AD4417" i="5"/>
  <c r="AD4416" i="5"/>
  <c r="AD4415" i="5"/>
  <c r="AD4414" i="5"/>
  <c r="AD4413" i="5"/>
  <c r="AD4412" i="5"/>
  <c r="AD4411" i="5"/>
  <c r="AD4410" i="5"/>
  <c r="AD4409" i="5"/>
  <c r="AD4408" i="5"/>
  <c r="AD4407" i="5"/>
  <c r="AD4406" i="5"/>
  <c r="AD4405" i="5"/>
  <c r="AD4404" i="5"/>
  <c r="AD4403" i="5"/>
  <c r="AD4402" i="5"/>
  <c r="AD4401" i="5"/>
  <c r="AD4400" i="5"/>
  <c r="AD4399" i="5"/>
  <c r="AD4398" i="5"/>
  <c r="AD4397" i="5"/>
  <c r="AD4396" i="5"/>
  <c r="AD4395" i="5"/>
  <c r="AD4394" i="5"/>
  <c r="AD4393" i="5"/>
  <c r="AD4392" i="5"/>
  <c r="AD4391" i="5"/>
  <c r="AD4390" i="5"/>
  <c r="AD4389" i="5"/>
  <c r="AD4388" i="5"/>
  <c r="AD4387" i="5"/>
  <c r="AD4386" i="5"/>
  <c r="AD4385" i="5"/>
  <c r="AD4384" i="5"/>
  <c r="AD4383" i="5"/>
  <c r="AD4382" i="5"/>
  <c r="AD4381" i="5"/>
  <c r="AD4380" i="5"/>
  <c r="AD4379" i="5"/>
  <c r="AD4378" i="5"/>
  <c r="AD4377" i="5"/>
  <c r="AD4376" i="5"/>
  <c r="AD4375" i="5"/>
  <c r="AD4374" i="5"/>
  <c r="AD4373" i="5"/>
  <c r="AD4372" i="5"/>
  <c r="AD4371" i="5"/>
  <c r="AD4370" i="5"/>
  <c r="AD4369" i="5"/>
  <c r="AD4368" i="5"/>
  <c r="AD4367" i="5"/>
  <c r="AD4366" i="5"/>
  <c r="AD4365" i="5"/>
  <c r="AD4364" i="5"/>
  <c r="AD4363" i="5"/>
  <c r="AD4362" i="5"/>
  <c r="AD4361" i="5"/>
  <c r="AD4360" i="5"/>
  <c r="AD4359" i="5"/>
  <c r="AD4358" i="5"/>
  <c r="AD4357" i="5"/>
  <c r="AD4356" i="5"/>
  <c r="AD4355" i="5"/>
  <c r="AD4354" i="5"/>
  <c r="AD4353" i="5"/>
  <c r="AD4352" i="5"/>
  <c r="AD4351" i="5"/>
  <c r="AD4350" i="5"/>
  <c r="AD4349" i="5"/>
  <c r="AD4348" i="5"/>
  <c r="AD4347" i="5"/>
  <c r="AD4346" i="5"/>
  <c r="AD4345" i="5"/>
  <c r="AD4344" i="5"/>
  <c r="AD4343" i="5"/>
  <c r="AD4342" i="5"/>
  <c r="AD4341" i="5"/>
  <c r="AD4340" i="5"/>
  <c r="AD4339" i="5"/>
  <c r="AD4338" i="5"/>
  <c r="AD4337" i="5"/>
  <c r="AD4336" i="5"/>
  <c r="AD4335" i="5"/>
  <c r="AD4334" i="5"/>
  <c r="AD4333" i="5"/>
  <c r="AD4332" i="5"/>
  <c r="AD4331" i="5"/>
  <c r="AD4330" i="5"/>
  <c r="AD4329" i="5"/>
  <c r="AD4328" i="5"/>
  <c r="AD4327" i="5"/>
  <c r="AD4326" i="5"/>
  <c r="AD4325" i="5"/>
  <c r="AD4324" i="5"/>
  <c r="AD4323" i="5"/>
  <c r="AD4322" i="5"/>
  <c r="AD4321" i="5"/>
  <c r="AD4320" i="5"/>
  <c r="AD4319" i="5"/>
  <c r="AD4318" i="5"/>
  <c r="AD4317" i="5"/>
  <c r="AD4316" i="5"/>
  <c r="AD4315" i="5"/>
  <c r="AD4314" i="5"/>
  <c r="AD4313" i="5"/>
  <c r="AD4312" i="5"/>
  <c r="AD4311" i="5"/>
  <c r="AD4310" i="5"/>
  <c r="AD4309" i="5"/>
  <c r="AD4308" i="5"/>
  <c r="AD4307" i="5"/>
  <c r="AD4306" i="5"/>
  <c r="AD4305" i="5"/>
  <c r="AD4304" i="5"/>
  <c r="AD4303" i="5"/>
  <c r="AD4302" i="5"/>
  <c r="AD4268" i="5"/>
  <c r="AD4267" i="5"/>
  <c r="AD4266" i="5"/>
  <c r="AD4265" i="5"/>
  <c r="AD4264" i="5"/>
  <c r="AD4263" i="5"/>
  <c r="AD4262" i="5"/>
  <c r="AD4261" i="5"/>
  <c r="AD4260" i="5"/>
  <c r="AD4259" i="5"/>
  <c r="AD4258" i="5"/>
  <c r="AD4257" i="5"/>
  <c r="AD4256" i="5"/>
  <c r="AD4255" i="5"/>
  <c r="AD4254" i="5"/>
  <c r="AD4253" i="5"/>
  <c r="AD4252" i="5"/>
  <c r="AD4251" i="5"/>
  <c r="AD4250" i="5"/>
  <c r="AD4249" i="5"/>
  <c r="AD4248" i="5"/>
  <c r="AD4247" i="5"/>
  <c r="AD4246" i="5"/>
  <c r="AD4245" i="5"/>
  <c r="AD4244" i="5"/>
  <c r="AD4243" i="5"/>
  <c r="AD4242" i="5"/>
  <c r="AD4241" i="5"/>
  <c r="AD4240" i="5"/>
  <c r="AD4239" i="5"/>
  <c r="AD4238" i="5"/>
  <c r="AD4237" i="5"/>
  <c r="AD4236" i="5"/>
  <c r="AD4235" i="5"/>
  <c r="AD4234" i="5"/>
  <c r="AD4233" i="5"/>
  <c r="AD4232" i="5"/>
  <c r="AD4231" i="5"/>
  <c r="AD4230" i="5"/>
  <c r="AD4229" i="5"/>
  <c r="AD1548" i="5"/>
  <c r="AD1547" i="5"/>
  <c r="AD1546" i="5"/>
  <c r="AD1545" i="5"/>
  <c r="AD1544" i="5"/>
  <c r="AD1543" i="5"/>
  <c r="AD1542" i="5"/>
  <c r="AD1541" i="5"/>
  <c r="AD1540" i="5"/>
  <c r="AD1539" i="5"/>
  <c r="AD1538" i="5"/>
  <c r="AD1537" i="5"/>
  <c r="AD1536" i="5"/>
  <c r="AD1535" i="5"/>
  <c r="AD1534" i="5"/>
  <c r="AD1533" i="5"/>
  <c r="AD1532" i="5"/>
  <c r="AD1531" i="5"/>
  <c r="AD1530" i="5"/>
  <c r="AD1529" i="5"/>
  <c r="AD1528" i="5"/>
  <c r="AD1527" i="5"/>
  <c r="AD1526" i="5"/>
  <c r="AD1525" i="5"/>
  <c r="AD1524" i="5"/>
  <c r="AD1523" i="5"/>
  <c r="AD1522" i="5"/>
  <c r="AD1521" i="5"/>
  <c r="AD1520" i="5"/>
  <c r="AD1519" i="5"/>
  <c r="AD1518" i="5"/>
  <c r="AD1517" i="5"/>
  <c r="AD1516" i="5"/>
  <c r="AD1515" i="5"/>
  <c r="AD1514" i="5"/>
  <c r="AD1513" i="5"/>
  <c r="AD1512" i="5"/>
  <c r="AD1511" i="5"/>
  <c r="AD1510" i="5"/>
  <c r="AD1509" i="5"/>
  <c r="AD1508" i="5"/>
  <c r="AD1507" i="5"/>
  <c r="AD1506" i="5"/>
  <c r="AD1505" i="5"/>
  <c r="AD1504" i="5"/>
  <c r="AD1503" i="5"/>
  <c r="AD1502" i="5"/>
  <c r="AD1501" i="5"/>
  <c r="AD1500" i="5"/>
  <c r="AD1499" i="5"/>
  <c r="AD1498" i="5"/>
  <c r="AD1497" i="5"/>
  <c r="AD1496" i="5"/>
  <c r="AD1495" i="5"/>
  <c r="AD1494" i="5"/>
  <c r="AD1493" i="5"/>
  <c r="AD1492" i="5"/>
  <c r="AD1491" i="5"/>
  <c r="AD1490" i="5"/>
  <c r="AD1489" i="5"/>
  <c r="AD1488" i="5"/>
  <c r="AD1487" i="5"/>
  <c r="AD1486" i="5"/>
  <c r="AD1485" i="5"/>
  <c r="AD1484" i="5"/>
  <c r="AD1483" i="5"/>
  <c r="AD1482" i="5"/>
  <c r="AD1481" i="5"/>
  <c r="AD1480" i="5"/>
  <c r="AD1479" i="5"/>
  <c r="AD1478" i="5"/>
  <c r="AD1477" i="5"/>
  <c r="AD1476" i="5"/>
  <c r="AD1475" i="5"/>
  <c r="AD1474" i="5"/>
  <c r="AD1473" i="5"/>
  <c r="AD1472" i="5"/>
  <c r="AD1471" i="5"/>
  <c r="AD1470" i="5"/>
  <c r="AD1469" i="5"/>
  <c r="AD1468" i="5"/>
  <c r="AD1467" i="5"/>
  <c r="AD1466" i="5"/>
  <c r="AD1465" i="5"/>
  <c r="AD1464" i="5"/>
  <c r="AD1463" i="5"/>
  <c r="AD1462" i="5"/>
  <c r="AD1461" i="5"/>
  <c r="AD1460" i="5"/>
  <c r="AD1459" i="5"/>
  <c r="AD1458" i="5"/>
  <c r="AD1457" i="5"/>
  <c r="AD1456" i="5"/>
  <c r="AD1455" i="5"/>
  <c r="AD1454" i="5"/>
  <c r="AD1453" i="5"/>
  <c r="AD1452" i="5"/>
  <c r="AD1451" i="5"/>
  <c r="AD1450" i="5"/>
  <c r="AD1449" i="5"/>
  <c r="AD1448" i="5"/>
  <c r="AD1447" i="5"/>
  <c r="AD1446" i="5"/>
  <c r="AD1445" i="5"/>
  <c r="AD1444" i="5"/>
  <c r="AD1443" i="5"/>
  <c r="AD1442" i="5"/>
  <c r="AD1441" i="5"/>
  <c r="AD1440" i="5"/>
  <c r="AD1439" i="5"/>
  <c r="AD1438" i="5"/>
  <c r="AD1437" i="5"/>
  <c r="AD1436" i="5"/>
  <c r="AD1435" i="5"/>
  <c r="AD1434" i="5"/>
  <c r="AD1433" i="5"/>
  <c r="AD1432" i="5"/>
  <c r="AD1431" i="5"/>
  <c r="AD1430" i="5"/>
  <c r="AD1429" i="5"/>
  <c r="AD1428" i="5"/>
  <c r="AD1427" i="5"/>
  <c r="AD1426" i="5"/>
  <c r="AD1425" i="5"/>
  <c r="AD1424" i="5"/>
  <c r="AD1423" i="5"/>
  <c r="AD1422" i="5"/>
  <c r="AD1421" i="5"/>
  <c r="AD1420" i="5"/>
  <c r="AD1419" i="5"/>
  <c r="AD1418" i="5"/>
  <c r="AD1417" i="5"/>
  <c r="AD1416" i="5"/>
  <c r="AD1415" i="5"/>
  <c r="AD1414" i="5"/>
  <c r="AD1413" i="5"/>
  <c r="AD1412" i="5"/>
  <c r="AD1411" i="5"/>
  <c r="AD1410" i="5"/>
  <c r="AD1409" i="5"/>
  <c r="AD1408" i="5"/>
  <c r="AD1407" i="5"/>
  <c r="AD1406" i="5"/>
  <c r="AD1405" i="5"/>
  <c r="AD1404" i="5"/>
  <c r="AD1403" i="5"/>
  <c r="AD1402" i="5"/>
  <c r="AD1401" i="5"/>
  <c r="AD1400" i="5"/>
  <c r="AD1399" i="5"/>
  <c r="AD1398" i="5"/>
  <c r="AD1397" i="5"/>
  <c r="AD1396" i="5"/>
  <c r="AD1395" i="5"/>
  <c r="AD1394" i="5"/>
  <c r="AD1393" i="5"/>
  <c r="AD1392" i="5"/>
  <c r="AD1391" i="5"/>
  <c r="AD1390" i="5"/>
  <c r="AD1389" i="5"/>
  <c r="AD1388" i="5"/>
  <c r="AD1387" i="5"/>
  <c r="AD1386" i="5"/>
  <c r="AD1385" i="5"/>
  <c r="AD1384" i="5"/>
  <c r="AD1383" i="5"/>
  <c r="AD1382" i="5"/>
  <c r="AD1381" i="5"/>
  <c r="AD1380" i="5"/>
  <c r="AD1379" i="5"/>
  <c r="AD1378" i="5"/>
  <c r="AD1377" i="5"/>
  <c r="AD1376" i="5"/>
  <c r="AD1375" i="5"/>
  <c r="AD1374" i="5"/>
  <c r="AD1373" i="5"/>
  <c r="AD1372" i="5"/>
  <c r="AD1371" i="5"/>
  <c r="AD1370" i="5"/>
  <c r="AD1369" i="5"/>
  <c r="AD1368" i="5"/>
  <c r="AD1367" i="5"/>
  <c r="AD1366" i="5"/>
  <c r="AD1365" i="5"/>
  <c r="AD1364" i="5"/>
  <c r="AD1363" i="5"/>
  <c r="AD1362" i="5"/>
  <c r="AD1361" i="5"/>
  <c r="AD1360" i="5"/>
  <c r="AD1359" i="5"/>
  <c r="AD1358" i="5"/>
  <c r="AD1357" i="5"/>
  <c r="AD1356" i="5"/>
  <c r="AD1355" i="5"/>
  <c r="AD1026" i="5"/>
  <c r="AD1025" i="5"/>
  <c r="AD1024" i="5"/>
  <c r="AD1023" i="5"/>
  <c r="AD1022" i="5"/>
  <c r="AD1021" i="5"/>
  <c r="AD1020" i="5"/>
  <c r="AD1019" i="5"/>
  <c r="AD1018" i="5"/>
  <c r="AD1017" i="5"/>
  <c r="AD1016" i="5"/>
  <c r="AD1015" i="5"/>
  <c r="AD1014" i="5"/>
  <c r="AD1013" i="5"/>
  <c r="AD1012" i="5"/>
  <c r="AD1011" i="5"/>
  <c r="AD1010" i="5"/>
  <c r="AD1009" i="5"/>
  <c r="AD1008" i="5"/>
  <c r="AD1007" i="5"/>
  <c r="AD1006" i="5"/>
  <c r="AD1005" i="5"/>
  <c r="AD1004" i="5"/>
  <c r="AD1003" i="5"/>
  <c r="AD1002" i="5"/>
  <c r="AD1001" i="5"/>
  <c r="AD1000" i="5"/>
  <c r="AD999" i="5"/>
  <c r="AD998" i="5"/>
  <c r="AD997" i="5"/>
  <c r="AD996" i="5"/>
  <c r="AD995" i="5"/>
  <c r="AD994" i="5"/>
  <c r="AD993" i="5"/>
  <c r="AD992" i="5"/>
  <c r="AD991" i="5"/>
  <c r="AD990" i="5"/>
  <c r="AD989" i="5"/>
  <c r="AD988" i="5"/>
  <c r="AD987" i="5"/>
  <c r="AD986" i="5"/>
  <c r="AD985" i="5"/>
  <c r="AD984" i="5"/>
  <c r="AD983" i="5"/>
  <c r="AD982" i="5"/>
  <c r="AD981" i="5"/>
  <c r="AD980" i="5"/>
  <c r="AD979" i="5"/>
  <c r="AD978" i="5"/>
  <c r="AD977" i="5"/>
  <c r="AD976" i="5"/>
  <c r="AD975" i="5"/>
  <c r="AD974" i="5"/>
  <c r="AD973" i="5"/>
  <c r="AD972" i="5"/>
  <c r="AD971" i="5"/>
  <c r="AD970" i="5"/>
  <c r="AD969" i="5"/>
  <c r="AD968" i="5"/>
  <c r="AD967" i="5"/>
  <c r="AD966" i="5"/>
  <c r="AD965" i="5"/>
  <c r="AD964" i="5"/>
  <c r="AD963" i="5"/>
  <c r="AD962" i="5"/>
  <c r="AD961" i="5"/>
  <c r="AD960" i="5"/>
  <c r="AD959" i="5"/>
  <c r="AD958" i="5"/>
  <c r="AD957" i="5"/>
  <c r="AD956" i="5"/>
  <c r="AD955" i="5"/>
  <c r="AD954" i="5"/>
  <c r="AD953" i="5"/>
  <c r="AD952" i="5"/>
  <c r="AD951" i="5"/>
  <c r="AD950" i="5"/>
  <c r="AD949" i="5"/>
  <c r="AD948" i="5"/>
  <c r="AD947" i="5"/>
  <c r="AD946" i="5"/>
  <c r="AD945" i="5"/>
  <c r="AD944" i="5"/>
  <c r="AD943" i="5"/>
  <c r="AD942" i="5"/>
  <c r="AD941" i="5"/>
  <c r="AD940" i="5"/>
  <c r="AD939" i="5"/>
  <c r="AD938" i="5"/>
  <c r="AD937" i="5"/>
  <c r="AD936" i="5"/>
  <c r="AD935" i="5"/>
  <c r="AD934" i="5"/>
  <c r="AD933" i="5"/>
  <c r="AD932" i="5"/>
  <c r="AD931" i="5"/>
  <c r="AD930" i="5"/>
  <c r="AD929" i="5"/>
  <c r="AD928" i="5"/>
  <c r="AD927" i="5"/>
  <c r="AD926" i="5"/>
  <c r="AD925" i="5"/>
  <c r="AD924" i="5"/>
  <c r="AD923" i="5"/>
  <c r="AD922" i="5"/>
  <c r="AD921" i="5"/>
  <c r="AD920" i="5"/>
  <c r="AD919" i="5"/>
  <c r="AD918" i="5"/>
  <c r="AD917" i="5"/>
  <c r="AD916" i="5"/>
  <c r="AD915" i="5"/>
  <c r="AD914" i="5"/>
  <c r="AD913" i="5"/>
  <c r="AD912" i="5"/>
  <c r="AD911" i="5"/>
  <c r="AD910" i="5"/>
  <c r="AD909" i="5"/>
  <c r="AD908" i="5"/>
  <c r="AD907" i="5"/>
  <c r="AD906" i="5"/>
  <c r="AD905" i="5"/>
  <c r="AD904" i="5"/>
  <c r="AD903" i="5"/>
  <c r="AD902" i="5"/>
  <c r="AD901" i="5"/>
  <c r="AD900" i="5"/>
  <c r="AD899" i="5"/>
  <c r="AD898" i="5"/>
  <c r="AD897" i="5"/>
  <c r="AD896" i="5"/>
  <c r="AD895" i="5"/>
  <c r="AD894" i="5"/>
  <c r="AD893" i="5"/>
  <c r="AD892" i="5"/>
  <c r="AD891" i="5"/>
  <c r="AD890" i="5"/>
  <c r="AD889" i="5"/>
  <c r="AD888" i="5"/>
  <c r="AD887" i="5"/>
  <c r="AD886" i="5"/>
  <c r="AD885" i="5"/>
  <c r="AD884" i="5"/>
  <c r="AD883" i="5"/>
  <c r="AD882" i="5"/>
  <c r="AD881" i="5"/>
  <c r="AD880" i="5"/>
  <c r="AD879" i="5"/>
  <c r="AD878" i="5"/>
  <c r="AD877" i="5"/>
  <c r="AD876" i="5"/>
  <c r="AD875" i="5"/>
  <c r="AD874" i="5"/>
  <c r="AD873" i="5"/>
  <c r="AD872" i="5"/>
  <c r="AD871" i="5"/>
  <c r="AD870" i="5"/>
  <c r="AD869" i="5"/>
  <c r="AD868" i="5"/>
  <c r="AD867" i="5"/>
  <c r="AD866" i="5"/>
  <c r="AD865" i="5"/>
  <c r="AD864" i="5"/>
  <c r="AD863" i="5"/>
  <c r="AD862" i="5"/>
  <c r="AD861" i="5"/>
  <c r="AD860" i="5"/>
  <c r="AD859" i="5"/>
  <c r="AD858" i="5"/>
  <c r="AD857" i="5"/>
  <c r="AD856" i="5"/>
  <c r="AD855" i="5"/>
  <c r="AD854" i="5"/>
  <c r="AD853" i="5"/>
  <c r="AD852" i="5"/>
  <c r="AD851" i="5"/>
  <c r="AD850" i="5"/>
  <c r="AD849" i="5"/>
  <c r="AD848" i="5"/>
  <c r="AD847" i="5"/>
  <c r="AD846" i="5"/>
  <c r="AD845" i="5"/>
  <c r="AD844" i="5"/>
  <c r="AD843" i="5"/>
  <c r="AD842" i="5"/>
  <c r="AD841" i="5"/>
  <c r="AD840" i="5"/>
  <c r="AD839" i="5"/>
  <c r="AD838" i="5"/>
  <c r="AD837" i="5"/>
  <c r="AD836" i="5"/>
  <c r="AD835" i="5"/>
  <c r="AD834" i="5"/>
  <c r="AD833" i="5"/>
  <c r="AD832" i="5"/>
  <c r="AD831" i="5"/>
  <c r="AD830" i="5"/>
  <c r="AD829" i="5"/>
  <c r="AD828" i="5"/>
  <c r="AD827" i="5"/>
  <c r="AD826" i="5"/>
  <c r="AD825" i="5"/>
  <c r="AD824" i="5"/>
  <c r="AD823" i="5"/>
  <c r="AD822" i="5"/>
  <c r="AD821" i="5"/>
  <c r="AD820" i="5"/>
  <c r="AD819" i="5"/>
  <c r="AD818" i="5"/>
  <c r="AD817" i="5"/>
  <c r="AD816" i="5"/>
  <c r="AD815" i="5"/>
  <c r="AD814" i="5"/>
  <c r="AD813" i="5"/>
  <c r="AD812" i="5"/>
  <c r="AD811" i="5"/>
  <c r="AD810" i="5"/>
  <c r="AD809" i="5"/>
  <c r="AD808" i="5"/>
  <c r="AD807" i="5"/>
  <c r="AD806" i="5"/>
  <c r="AD805" i="5"/>
  <c r="AD804" i="5"/>
  <c r="AD803" i="5"/>
  <c r="AD802" i="5"/>
  <c r="AD801" i="5"/>
  <c r="AD800" i="5"/>
  <c r="AD799" i="5"/>
  <c r="AD798" i="5"/>
  <c r="AD797" i="5"/>
  <c r="AD796" i="5"/>
  <c r="AD795" i="5"/>
  <c r="AD794" i="5"/>
  <c r="AD793" i="5"/>
  <c r="AD792" i="5"/>
  <c r="AD791" i="5"/>
  <c r="AD790" i="5"/>
  <c r="AD789" i="5"/>
  <c r="AD787" i="5"/>
  <c r="AD786" i="5"/>
  <c r="AD785" i="5"/>
  <c r="AD784" i="5"/>
  <c r="AD783" i="5"/>
  <c r="AD782" i="5"/>
  <c r="AD781" i="5"/>
  <c r="AD780" i="5"/>
  <c r="AD779" i="5"/>
  <c r="AD778" i="5"/>
  <c r="AD777" i="5"/>
  <c r="AD776" i="5"/>
  <c r="AD775" i="5"/>
  <c r="AD774" i="5"/>
  <c r="AD773" i="5"/>
  <c r="AD772" i="5"/>
  <c r="AD771" i="5"/>
  <c r="AD770" i="5"/>
  <c r="AD769" i="5"/>
  <c r="AD768" i="5"/>
  <c r="AD767" i="5"/>
  <c r="AD766" i="5"/>
  <c r="AD765" i="5"/>
  <c r="AD764" i="5"/>
  <c r="AD763" i="5"/>
  <c r="AD762" i="5"/>
  <c r="AD761" i="5"/>
  <c r="AD760" i="5"/>
  <c r="AD759" i="5"/>
  <c r="AD758" i="5"/>
  <c r="AD757" i="5"/>
  <c r="AD756" i="5"/>
  <c r="AD755" i="5"/>
  <c r="AD754" i="5"/>
  <c r="AD753" i="5"/>
  <c r="AD752" i="5"/>
  <c r="AD751" i="5"/>
  <c r="AD750" i="5"/>
  <c r="AD749" i="5"/>
  <c r="AD748" i="5"/>
  <c r="AD747" i="5"/>
  <c r="AD746" i="5"/>
  <c r="AD745" i="5"/>
  <c r="AD744" i="5"/>
  <c r="AD743" i="5"/>
  <c r="AD742" i="5"/>
  <c r="AD741" i="5"/>
  <c r="AD740" i="5"/>
  <c r="AD739" i="5"/>
  <c r="AD738" i="5"/>
  <c r="AD737" i="5"/>
  <c r="AD468" i="5"/>
  <c r="AD467" i="5"/>
  <c r="AD466" i="5"/>
  <c r="AD465" i="5"/>
  <c r="AD464" i="5"/>
  <c r="AD463" i="5"/>
  <c r="AD462" i="5"/>
  <c r="AD461" i="5"/>
  <c r="AD460" i="5"/>
  <c r="AD459" i="5"/>
  <c r="AD458" i="5"/>
  <c r="AD457" i="5"/>
  <c r="AD456" i="5"/>
  <c r="AD455" i="5"/>
  <c r="AD454" i="5"/>
  <c r="AD453" i="5"/>
  <c r="AD452" i="5"/>
  <c r="AD451" i="5"/>
  <c r="AD450" i="5"/>
  <c r="AD449" i="5"/>
  <c r="AD448" i="5"/>
  <c r="AD447" i="5"/>
  <c r="AD446" i="5"/>
  <c r="AD445" i="5"/>
  <c r="AD444" i="5"/>
  <c r="AD443" i="5"/>
  <c r="AD442" i="5"/>
  <c r="AD441" i="5"/>
  <c r="AD440" i="5"/>
  <c r="AD439" i="5"/>
  <c r="AD438" i="5"/>
  <c r="AD437" i="5"/>
  <c r="AD436" i="5"/>
  <c r="AD435" i="5"/>
  <c r="AD434" i="5"/>
  <c r="AD433" i="5"/>
  <c r="AD432" i="5"/>
  <c r="AD431" i="5"/>
  <c r="AD430" i="5"/>
  <c r="AD429" i="5"/>
  <c r="AD428" i="5"/>
  <c r="AD427" i="5"/>
  <c r="AD426" i="5"/>
  <c r="AD425" i="5"/>
  <c r="AD424" i="5"/>
  <c r="AD423" i="5"/>
  <c r="AD422" i="5"/>
  <c r="AD421" i="5"/>
  <c r="AD420" i="5"/>
  <c r="AD419" i="5"/>
  <c r="AD418" i="5"/>
  <c r="AD417" i="5"/>
  <c r="AD416" i="5"/>
  <c r="AD415" i="5"/>
  <c r="AD414" i="5"/>
  <c r="AD413" i="5"/>
  <c r="AD412" i="5"/>
  <c r="AD411" i="5"/>
  <c r="AD410" i="5"/>
  <c r="AD409" i="5"/>
  <c r="AD408" i="5"/>
  <c r="AD407" i="5"/>
  <c r="AD406" i="5"/>
  <c r="AD405" i="5"/>
  <c r="AD404" i="5"/>
  <c r="AD403" i="5"/>
  <c r="AD402" i="5"/>
  <c r="AD401" i="5"/>
  <c r="AD400" i="5"/>
  <c r="AD399" i="5"/>
  <c r="AD398" i="5"/>
  <c r="AD397" i="5"/>
  <c r="AD396" i="5"/>
  <c r="AD395" i="5"/>
  <c r="AD394" i="5"/>
  <c r="AD393" i="5"/>
  <c r="AD392" i="5"/>
  <c r="AD391" i="5"/>
  <c r="AD390" i="5"/>
  <c r="AD389" i="5"/>
  <c r="AD388" i="5"/>
  <c r="AD387" i="5"/>
  <c r="AD386" i="5"/>
  <c r="AD385" i="5"/>
  <c r="AD384" i="5"/>
  <c r="AD383" i="5"/>
  <c r="AD382" i="5"/>
  <c r="AD381" i="5"/>
  <c r="AD380" i="5"/>
  <c r="AD379" i="5"/>
  <c r="AD378" i="5"/>
  <c r="AD377" i="5"/>
  <c r="AD376" i="5"/>
  <c r="AD375" i="5"/>
  <c r="AD374" i="5"/>
  <c r="AD373" i="5"/>
  <c r="AD372" i="5"/>
  <c r="AD371" i="5"/>
  <c r="AD370" i="5"/>
  <c r="AD369" i="5"/>
  <c r="AD368" i="5"/>
  <c r="AD367" i="5"/>
  <c r="AD366" i="5"/>
  <c r="AD365" i="5"/>
  <c r="AD364" i="5"/>
  <c r="AD363" i="5"/>
  <c r="AD362" i="5"/>
  <c r="AD361" i="5"/>
  <c r="AD360" i="5"/>
  <c r="AD359" i="5"/>
  <c r="AD358" i="5"/>
  <c r="AD357" i="5"/>
  <c r="AD356" i="5"/>
  <c r="AD355" i="5"/>
  <c r="AD354" i="5"/>
  <c r="AD353" i="5"/>
  <c r="AD352" i="5"/>
  <c r="AD351" i="5"/>
  <c r="AD350" i="5"/>
  <c r="AD349" i="5"/>
  <c r="AD348" i="5"/>
  <c r="AD347" i="5"/>
  <c r="AD346" i="5"/>
  <c r="AD345" i="5"/>
  <c r="AD344" i="5"/>
  <c r="AD343" i="5"/>
  <c r="AD342" i="5"/>
  <c r="AD341" i="5"/>
  <c r="AD340" i="5"/>
  <c r="AD339" i="5"/>
  <c r="AD338" i="5"/>
  <c r="AD337" i="5"/>
  <c r="AD336" i="5"/>
  <c r="AD335" i="5"/>
  <c r="AD334" i="5"/>
  <c r="AD333" i="5"/>
  <c r="AD332" i="5"/>
  <c r="AD331" i="5"/>
  <c r="AD330" i="5"/>
  <c r="AD329" i="5"/>
  <c r="AD328" i="5"/>
  <c r="AD327" i="5"/>
  <c r="AD326" i="5"/>
  <c r="AD325" i="5"/>
  <c r="AD324" i="5"/>
  <c r="AD323" i="5"/>
  <c r="AD322" i="5"/>
  <c r="AD321" i="5"/>
  <c r="AD320" i="5"/>
  <c r="AD319" i="5"/>
  <c r="AD318" i="5"/>
  <c r="AD317" i="5"/>
  <c r="AD316" i="5"/>
  <c r="AD315" i="5"/>
  <c r="AD314" i="5"/>
  <c r="AD313" i="5"/>
  <c r="AD312" i="5"/>
  <c r="AD311" i="5"/>
  <c r="AD310" i="5"/>
  <c r="AD309" i="5"/>
  <c r="AD308" i="5"/>
  <c r="AD307" i="5"/>
  <c r="AD306" i="5"/>
  <c r="AD305" i="5"/>
  <c r="AD304" i="5"/>
  <c r="AD303" i="5"/>
  <c r="AD302" i="5"/>
  <c r="AD301" i="5"/>
  <c r="AD300" i="5"/>
  <c r="AD299" i="5"/>
  <c r="AD298" i="5"/>
  <c r="AD297" i="5"/>
  <c r="AD296" i="5"/>
  <c r="AD295" i="5"/>
  <c r="AD294" i="5"/>
  <c r="AD293" i="5"/>
  <c r="AD292" i="5"/>
  <c r="AD291" i="5"/>
  <c r="AD290" i="5"/>
  <c r="AD289" i="5"/>
  <c r="AD288" i="5"/>
  <c r="AD287" i="5"/>
  <c r="AD286" i="5"/>
  <c r="AD285" i="5"/>
  <c r="AD284" i="5"/>
  <c r="AD283" i="5"/>
  <c r="AD282" i="5"/>
  <c r="AD281" i="5"/>
  <c r="AD280" i="5"/>
  <c r="AD279" i="5"/>
  <c r="AD278" i="5"/>
  <c r="AD277" i="5"/>
  <c r="AD276" i="5"/>
  <c r="AD275" i="5"/>
  <c r="AD274" i="5"/>
  <c r="AD273" i="5"/>
  <c r="AD272" i="5"/>
  <c r="AD271" i="5"/>
  <c r="AD270" i="5"/>
  <c r="AD269" i="5"/>
  <c r="AD268" i="5"/>
  <c r="AD267" i="5"/>
  <c r="AD266" i="5"/>
  <c r="AD265" i="5"/>
  <c r="AD264" i="5"/>
  <c r="AD263" i="5"/>
  <c r="AD262" i="5"/>
  <c r="AD261" i="5"/>
  <c r="AD260" i="5"/>
  <c r="AD259" i="5"/>
  <c r="AD258" i="5"/>
  <c r="AD257" i="5"/>
  <c r="AD256" i="5"/>
  <c r="AD255" i="5"/>
  <c r="AD254" i="5"/>
  <c r="AD253" i="5"/>
  <c r="AD252" i="5"/>
  <c r="AD251" i="5"/>
  <c r="AD250" i="5"/>
  <c r="AD249" i="5"/>
  <c r="AD248" i="5"/>
  <c r="AD247" i="5"/>
  <c r="AD246" i="5"/>
  <c r="AD245" i="5"/>
  <c r="AD244" i="5"/>
  <c r="AD243" i="5"/>
  <c r="AD242" i="5"/>
  <c r="AD241" i="5"/>
  <c r="AD240" i="5"/>
  <c r="AD239" i="5"/>
  <c r="AD238" i="5"/>
  <c r="AD237" i="5"/>
  <c r="AD236" i="5"/>
  <c r="AD235" i="5"/>
  <c r="AD234" i="5"/>
  <c r="AD233" i="5"/>
  <c r="AD232" i="5"/>
  <c r="AD231" i="5"/>
  <c r="AD230" i="5"/>
  <c r="AD229" i="5"/>
  <c r="AD228" i="5"/>
  <c r="AD227" i="5"/>
  <c r="AD226" i="5"/>
  <c r="AD225" i="5"/>
  <c r="AD224" i="5"/>
  <c r="AD223" i="5"/>
  <c r="AD222" i="5"/>
  <c r="AD221" i="5"/>
  <c r="AD220" i="5"/>
  <c r="AD219" i="5"/>
  <c r="AD218" i="5"/>
  <c r="AD217" i="5"/>
  <c r="AD216" i="5"/>
  <c r="AD215" i="5"/>
  <c r="AD214" i="5"/>
  <c r="AD213" i="5"/>
  <c r="AD212" i="5"/>
  <c r="AD211" i="5"/>
  <c r="AD210" i="5"/>
  <c r="AD209" i="5"/>
  <c r="AD208" i="5"/>
  <c r="AD207" i="5"/>
  <c r="AD206" i="5"/>
  <c r="AD205" i="5"/>
  <c r="AD204" i="5"/>
  <c r="AD203" i="5"/>
  <c r="AD202" i="5"/>
  <c r="AD201" i="5"/>
  <c r="AD200" i="5"/>
  <c r="AD199" i="5"/>
  <c r="AD198" i="5"/>
  <c r="AD197" i="5"/>
  <c r="AD196" i="5"/>
  <c r="AD195" i="5"/>
  <c r="AD194" i="5"/>
  <c r="AD193" i="5"/>
  <c r="AD192" i="5"/>
  <c r="AD191" i="5"/>
  <c r="AD190" i="5"/>
  <c r="AD189" i="5"/>
  <c r="AD188" i="5"/>
  <c r="AD187" i="5"/>
  <c r="AD186" i="5"/>
  <c r="AD185" i="5"/>
  <c r="AD184" i="5"/>
  <c r="AD183" i="5"/>
  <c r="AD182" i="5"/>
  <c r="AD181" i="5"/>
  <c r="AD180" i="5"/>
  <c r="AD179" i="5"/>
  <c r="AD178" i="5"/>
  <c r="AD177" i="5"/>
  <c r="AD176" i="5"/>
  <c r="AD175" i="5"/>
  <c r="AD174" i="5"/>
  <c r="AD173" i="5"/>
  <c r="AD172" i="5"/>
  <c r="AD171" i="5"/>
  <c r="AD170" i="5"/>
  <c r="AD169" i="5"/>
  <c r="AD168" i="5"/>
  <c r="AD167" i="5"/>
  <c r="AD166" i="5"/>
  <c r="AD165" i="5"/>
  <c r="AD164" i="5"/>
  <c r="AD163" i="5"/>
  <c r="AD162" i="5"/>
  <c r="AD161" i="5"/>
  <c r="AD160" i="5"/>
  <c r="AD159" i="5"/>
  <c r="AD158" i="5"/>
  <c r="AD157" i="5"/>
  <c r="AD156" i="5"/>
  <c r="AD155" i="5"/>
  <c r="AD154" i="5"/>
  <c r="AD153" i="5"/>
  <c r="AD152" i="5"/>
  <c r="AD151" i="5"/>
  <c r="AD150" i="5"/>
  <c r="AD149" i="5"/>
  <c r="AD148" i="5"/>
  <c r="AD147" i="5"/>
  <c r="AD146" i="5"/>
  <c r="AD145" i="5"/>
  <c r="AD144" i="5"/>
  <c r="AD143" i="5"/>
  <c r="AD142" i="5"/>
  <c r="AD141" i="5"/>
  <c r="AD140" i="5"/>
  <c r="AD139" i="5"/>
  <c r="AD138" i="5"/>
  <c r="AD137" i="5"/>
  <c r="AD136" i="5"/>
  <c r="AD135" i="5"/>
  <c r="AD134" i="5"/>
  <c r="AD133" i="5"/>
  <c r="AD132" i="5"/>
  <c r="AD110" i="5"/>
  <c r="AD109" i="5"/>
  <c r="AD108" i="5"/>
  <c r="AD107" i="5"/>
  <c r="AD106" i="5"/>
  <c r="AD105" i="5"/>
  <c r="AD104" i="5"/>
  <c r="AD103" i="5"/>
  <c r="AD102" i="5"/>
  <c r="AD101" i="5"/>
  <c r="AD100" i="5"/>
  <c r="AD99" i="5"/>
  <c r="AD98" i="5"/>
  <c r="AD97" i="5"/>
  <c r="AD96" i="5"/>
  <c r="AD95" i="5"/>
  <c r="AD94" i="5"/>
  <c r="AD93" i="5"/>
  <c r="AD92" i="5"/>
  <c r="AD91" i="5"/>
  <c r="AD90" i="5"/>
  <c r="AD89" i="5"/>
  <c r="AD88" i="5"/>
  <c r="AD87" i="5"/>
  <c r="AD86" i="5"/>
  <c r="AD85" i="5"/>
  <c r="AD84" i="5"/>
  <c r="AD83" i="5"/>
  <c r="AD82" i="5"/>
  <c r="AD81" i="5"/>
  <c r="AD80" i="5"/>
  <c r="AD79" i="5"/>
  <c r="AD78" i="5"/>
  <c r="AD77" i="5"/>
  <c r="AD76" i="5"/>
  <c r="AD75" i="5"/>
  <c r="AD74" i="5"/>
  <c r="AD73" i="5"/>
  <c r="AD72" i="5"/>
  <c r="AD71" i="5"/>
  <c r="AD70" i="5"/>
  <c r="AD69" i="5"/>
  <c r="AD68" i="5"/>
  <c r="AD67" i="5"/>
  <c r="AD66" i="5"/>
  <c r="AD65" i="5"/>
  <c r="AD64" i="5"/>
  <c r="AD63" i="5"/>
  <c r="AD62" i="5"/>
  <c r="AD61" i="5"/>
  <c r="AD60" i="5"/>
  <c r="AD59" i="5"/>
  <c r="AD58" i="5"/>
  <c r="AD57" i="5"/>
  <c r="AD56" i="5"/>
  <c r="AD55" i="5"/>
  <c r="AD54" i="5"/>
  <c r="AD53" i="5"/>
  <c r="AD52" i="5"/>
  <c r="AD51" i="5"/>
  <c r="AD50" i="5"/>
  <c r="AD49" i="5"/>
  <c r="AD48" i="5"/>
  <c r="AD47" i="5"/>
  <c r="AD46" i="5"/>
  <c r="AD45" i="5"/>
  <c r="AD44" i="5"/>
  <c r="AD43" i="5"/>
  <c r="AD42" i="5"/>
  <c r="AD41" i="5"/>
  <c r="AD40" i="5"/>
  <c r="AD39" i="5"/>
  <c r="AD38" i="5"/>
  <c r="AD37" i="5"/>
  <c r="AD36" i="5"/>
  <c r="AD35" i="5"/>
  <c r="AD34" i="5"/>
  <c r="AD33" i="5"/>
  <c r="AD32" i="5"/>
  <c r="AD31" i="5"/>
  <c r="AD30" i="5"/>
  <c r="AD29" i="5"/>
  <c r="AD28" i="5"/>
  <c r="AD27" i="5"/>
  <c r="AD26" i="5"/>
  <c r="AD25" i="5"/>
  <c r="AD24" i="5"/>
  <c r="AD23" i="5"/>
  <c r="AD22" i="5"/>
  <c r="AD21" i="5"/>
  <c r="AD20" i="5"/>
  <c r="AD19" i="5"/>
  <c r="AD18" i="5"/>
  <c r="AD17" i="5"/>
  <c r="AD16" i="5"/>
  <c r="AD15" i="5"/>
  <c r="AD14" i="5"/>
  <c r="AD13" i="5"/>
  <c r="AD12" i="5"/>
  <c r="AD11" i="5"/>
  <c r="AD10" i="5"/>
  <c r="AD9" i="5"/>
  <c r="AD8" i="5"/>
  <c r="AD7" i="5"/>
  <c r="AD6" i="5"/>
  <c r="AD5" i="5"/>
  <c r="AD4" i="5"/>
  <c r="AD3" i="5"/>
  <c r="AD2" i="5"/>
  <c r="Z232" i="7" l="1"/>
  <c r="X232" i="7"/>
  <c r="W232" i="7"/>
  <c r="V232" i="7"/>
  <c r="U232" i="7"/>
  <c r="T232" i="7"/>
  <c r="S232" i="7"/>
  <c r="R232" i="7"/>
  <c r="Q232" i="7"/>
  <c r="O232" i="7"/>
  <c r="N232" i="7"/>
  <c r="M232" i="7"/>
  <c r="L232" i="7"/>
  <c r="K232" i="7"/>
  <c r="J232" i="7"/>
  <c r="I232" i="7"/>
  <c r="H232" i="7"/>
  <c r="G232" i="7"/>
  <c r="F232" i="7"/>
  <c r="E232" i="7"/>
  <c r="X143" i="3"/>
  <c r="W143" i="3"/>
  <c r="J143" i="3"/>
  <c r="Z143" i="3"/>
  <c r="V143" i="3"/>
  <c r="U143" i="3"/>
  <c r="T143" i="3"/>
  <c r="S143" i="3"/>
  <c r="R143" i="3"/>
  <c r="Q143" i="3"/>
  <c r="O143" i="3"/>
  <c r="N143" i="3"/>
  <c r="M143" i="3"/>
  <c r="L143" i="3"/>
  <c r="K143" i="3"/>
  <c r="E143" i="3"/>
  <c r="I143" i="3"/>
  <c r="H143" i="3"/>
  <c r="G143" i="3"/>
  <c r="F143" i="3"/>
</calcChain>
</file>

<file path=xl/comments1.xml><?xml version="1.0" encoding="utf-8"?>
<comments xmlns="http://schemas.openxmlformats.org/spreadsheetml/2006/main">
  <authors>
    <author>Helmut Hillebrand</author>
  </authors>
  <commentList>
    <comment ref="E1" authorId="0" shapeId="0">
      <text>
        <r>
          <rPr>
            <b/>
            <sz val="9"/>
            <color indexed="81"/>
            <rFont val="Segoe UI"/>
            <charset val="1"/>
          </rPr>
          <t>Helmut Hillebrand:</t>
        </r>
        <r>
          <rPr>
            <sz val="9"/>
            <color indexed="81"/>
            <rFont val="Segoe UI"/>
            <charset val="1"/>
          </rPr>
          <t xml:space="preserve">
Ankreuzen mit "X", wen beide dann beide</t>
        </r>
      </text>
    </comment>
    <comment ref="G1" authorId="0" shapeId="0">
      <text>
        <r>
          <rPr>
            <b/>
            <sz val="9"/>
            <color indexed="81"/>
            <rFont val="Segoe UI"/>
            <charset val="1"/>
          </rPr>
          <t>Helmut Hillebrand:</t>
        </r>
        <r>
          <rPr>
            <sz val="9"/>
            <color indexed="81"/>
            <rFont val="Segoe UI"/>
            <charset val="1"/>
          </rPr>
          <t xml:space="preserve">
Ankreuzen mit "X", wenn mehrere Ansätze dann mehrere Kreuze</t>
        </r>
      </text>
    </comment>
    <comment ref="K1" authorId="0" shapeId="0">
      <text>
        <r>
          <rPr>
            <b/>
            <sz val="9"/>
            <color indexed="81"/>
            <rFont val="Segoe UI"/>
            <charset val="1"/>
          </rPr>
          <t>Helmut Hillebrand:</t>
        </r>
        <r>
          <rPr>
            <sz val="9"/>
            <color indexed="81"/>
            <rFont val="Segoe UI"/>
            <charset val="1"/>
          </rPr>
          <t xml:space="preserve">
Species: Wenn nur eine Art und intraspezifische Größe
Multispecies: Wenn mehrere Arten aber intraspezifisch
Community: wenn mehrere Arten und über die Gemeinschaft</t>
        </r>
      </text>
    </comment>
    <comment ref="Y1" authorId="0" shapeId="0">
      <text>
        <r>
          <rPr>
            <b/>
            <sz val="9"/>
            <color indexed="81"/>
            <rFont val="Segoe UI"/>
            <charset val="1"/>
          </rPr>
          <t>Helmut Hillebrand:</t>
        </r>
        <r>
          <rPr>
            <sz val="9"/>
            <color indexed="81"/>
            <rFont val="Segoe UI"/>
            <charset val="1"/>
          </rPr>
          <t xml:space="preserve">
Wenn in Tabelle quantitative Zusammenhänge zwischen size und X o. Y
==&gt; YES
sonst NO
 </t>
        </r>
      </text>
    </comment>
    <comment ref="Z1" authorId="0" shapeId="0">
      <text>
        <r>
          <rPr>
            <b/>
            <sz val="9"/>
            <color indexed="81"/>
            <rFont val="Segoe UI"/>
            <charset val="1"/>
          </rPr>
          <t>Helmut Hillebrand:</t>
        </r>
        <r>
          <rPr>
            <sz val="9"/>
            <color indexed="81"/>
            <rFont val="Segoe UI"/>
            <charset val="1"/>
          </rPr>
          <t xml:space="preserve">
Aufzählen der Abb Nummern in denen quantitative Information steht</t>
        </r>
      </text>
    </comment>
  </commentList>
</comments>
</file>

<file path=xl/comments2.xml><?xml version="1.0" encoding="utf-8"?>
<comments xmlns="http://schemas.openxmlformats.org/spreadsheetml/2006/main">
  <authors>
    <author>Helmut Hillebrand</author>
  </authors>
  <commentList>
    <comment ref="E1" authorId="0" shapeId="0">
      <text>
        <r>
          <rPr>
            <b/>
            <sz val="9"/>
            <color indexed="81"/>
            <rFont val="Segoe UI"/>
            <charset val="1"/>
          </rPr>
          <t>Helmut Hillebrand:</t>
        </r>
        <r>
          <rPr>
            <sz val="9"/>
            <color indexed="81"/>
            <rFont val="Segoe UI"/>
            <charset val="1"/>
          </rPr>
          <t xml:space="preserve">
Ankreuzen mit "X", wen beide dann beide</t>
        </r>
      </text>
    </comment>
    <comment ref="G1" authorId="0" shapeId="0">
      <text>
        <r>
          <rPr>
            <b/>
            <sz val="9"/>
            <color indexed="81"/>
            <rFont val="Segoe UI"/>
            <charset val="1"/>
          </rPr>
          <t>Helmut Hillebrand:</t>
        </r>
        <r>
          <rPr>
            <sz val="9"/>
            <color indexed="81"/>
            <rFont val="Segoe UI"/>
            <charset val="1"/>
          </rPr>
          <t xml:space="preserve">
Ankreuzen mit "X", wenn mehrere Ansätze dann mehrere Kreuze</t>
        </r>
      </text>
    </comment>
    <comment ref="K1" authorId="0" shapeId="0">
      <text>
        <r>
          <rPr>
            <b/>
            <sz val="9"/>
            <color indexed="81"/>
            <rFont val="Segoe UI"/>
            <charset val="1"/>
          </rPr>
          <t>Helmut Hillebrand:</t>
        </r>
        <r>
          <rPr>
            <sz val="9"/>
            <color indexed="81"/>
            <rFont val="Segoe UI"/>
            <charset val="1"/>
          </rPr>
          <t xml:space="preserve">
Species: Wenn nur eine Art und intraspezifische Größe
Multispecies: Wenn mehrere Arten aber intraspezifisch
Community: wenn mehrere Arten und über die Gemeinschaft</t>
        </r>
      </text>
    </comment>
    <comment ref="AA1" authorId="0" shapeId="0">
      <text>
        <r>
          <rPr>
            <b/>
            <sz val="9"/>
            <color indexed="81"/>
            <rFont val="Segoe UI"/>
            <charset val="1"/>
          </rPr>
          <t>Helmut Hillebrand:</t>
        </r>
        <r>
          <rPr>
            <sz val="9"/>
            <color indexed="81"/>
            <rFont val="Segoe UI"/>
            <charset val="1"/>
          </rPr>
          <t xml:space="preserve">
Wenn in Tabelle quantitative Zusammenhänge zwischen size und X o. Y
==&gt; YES
sonst NO
 </t>
        </r>
      </text>
    </comment>
    <comment ref="AB1" authorId="0" shapeId="0">
      <text>
        <r>
          <rPr>
            <b/>
            <sz val="9"/>
            <color indexed="81"/>
            <rFont val="Segoe UI"/>
            <charset val="1"/>
          </rPr>
          <t>Helmut Hillebrand:</t>
        </r>
        <r>
          <rPr>
            <sz val="9"/>
            <color indexed="81"/>
            <rFont val="Segoe UI"/>
            <charset val="1"/>
          </rPr>
          <t xml:space="preserve">
Aufzählen der Abb Nummern in denen quantitative Information steht</t>
        </r>
      </text>
    </comment>
  </commentList>
</comments>
</file>

<file path=xl/comments3.xml><?xml version="1.0" encoding="utf-8"?>
<comments xmlns="http://schemas.openxmlformats.org/spreadsheetml/2006/main">
  <authors>
    <author>Helmut Hillebrand</author>
  </authors>
  <commentList>
    <comment ref="E1" authorId="0" shapeId="0">
      <text>
        <r>
          <rPr>
            <b/>
            <sz val="9"/>
            <color indexed="81"/>
            <rFont val="Segoe UI"/>
            <charset val="1"/>
          </rPr>
          <t>Helmut Hillebrand:</t>
        </r>
        <r>
          <rPr>
            <sz val="9"/>
            <color indexed="81"/>
            <rFont val="Segoe UI"/>
            <charset val="1"/>
          </rPr>
          <t xml:space="preserve">
Ankreuzen mit "X", wen beide dann beide</t>
        </r>
      </text>
    </comment>
    <comment ref="G1" authorId="0" shapeId="0">
      <text>
        <r>
          <rPr>
            <b/>
            <sz val="9"/>
            <color indexed="81"/>
            <rFont val="Segoe UI"/>
            <charset val="1"/>
          </rPr>
          <t>Helmut Hillebrand:</t>
        </r>
        <r>
          <rPr>
            <sz val="9"/>
            <color indexed="81"/>
            <rFont val="Segoe UI"/>
            <charset val="1"/>
          </rPr>
          <t xml:space="preserve">
Ankreuzen mit "X", wenn mehrere Ansätze dann mehrere Kreuze</t>
        </r>
      </text>
    </comment>
    <comment ref="K1" authorId="0" shapeId="0">
      <text>
        <r>
          <rPr>
            <b/>
            <sz val="9"/>
            <color indexed="81"/>
            <rFont val="Segoe UI"/>
            <charset val="1"/>
          </rPr>
          <t>Helmut Hillebrand:</t>
        </r>
        <r>
          <rPr>
            <sz val="9"/>
            <color indexed="81"/>
            <rFont val="Segoe UI"/>
            <charset val="1"/>
          </rPr>
          <t xml:space="preserve">
Species: Wenn nur eine Art und intraspezifische Größe
Multispecies: Wenn mehrere Arten aber intraspezifisch
Community: wenn mehrere Arten und über die Gemeinschaft</t>
        </r>
      </text>
    </comment>
    <comment ref="AA1" authorId="0" shapeId="0">
      <text>
        <r>
          <rPr>
            <b/>
            <sz val="9"/>
            <color indexed="81"/>
            <rFont val="Segoe UI"/>
            <charset val="1"/>
          </rPr>
          <t>Helmut Hillebrand:</t>
        </r>
        <r>
          <rPr>
            <sz val="9"/>
            <color indexed="81"/>
            <rFont val="Segoe UI"/>
            <charset val="1"/>
          </rPr>
          <t xml:space="preserve">
Wenn in Tabelle quantitative Zusammenhänge zwischen size und X o. Y
==&gt; YES
sonst NO
 </t>
        </r>
      </text>
    </comment>
    <comment ref="AB1" authorId="0" shapeId="0">
      <text>
        <r>
          <rPr>
            <b/>
            <sz val="9"/>
            <color indexed="81"/>
            <rFont val="Segoe UI"/>
            <charset val="1"/>
          </rPr>
          <t>Helmut Hillebrand:</t>
        </r>
        <r>
          <rPr>
            <sz val="9"/>
            <color indexed="81"/>
            <rFont val="Segoe UI"/>
            <charset val="1"/>
          </rPr>
          <t xml:space="preserve">
Aufzählen der Abb Nummern in denen quantitative Information steht</t>
        </r>
      </text>
    </comment>
  </commentList>
</comments>
</file>

<file path=xl/sharedStrings.xml><?xml version="1.0" encoding="utf-8"?>
<sst xmlns="http://schemas.openxmlformats.org/spreadsheetml/2006/main" count="87980" uniqueCount="3121">
  <si>
    <t>Authors</t>
  </si>
  <si>
    <t>Article Title</t>
  </si>
  <si>
    <t>Source Title</t>
  </si>
  <si>
    <t>Abstract</t>
  </si>
  <si>
    <t>Publication Year</t>
  </si>
  <si>
    <t>Volume</t>
  </si>
  <si>
    <t>Start Page</t>
  </si>
  <si>
    <t>End Page</t>
  </si>
  <si>
    <t>Article Number</t>
  </si>
  <si>
    <t>DOI</t>
  </si>
  <si>
    <t>Yan, P; Guo, JS; Zhang, P; Xiao, Y; Li, Z; Zhang, SQ; Zhang, YX; He, SX</t>
  </si>
  <si>
    <t/>
  </si>
  <si>
    <t>The role of morphological changes in algae adaptation to nutrient stress at the single-cell level</t>
  </si>
  <si>
    <t>SCIENCE OF THE TOTAL ENVIRONMENT</t>
  </si>
  <si>
    <t>Individual cell heterogeneity within a population can be critical to its peculiar function and fate. Conventional algal cell-based assays mainly analyze the average responses from a population of algal cells. Therefore, the mechanisms through which changes in population characteristics are driven by the behavior of single algal cells are still not well understood. Algal cells may modulate their physiology and metabolism by changing their morphology in response to environmental stress. In this study, an algal single-cell culture and analysis system was developed to investigate the potential role of morphological changes by algal cells during adaptation to nutrient stress based on a microwell array chip. The surface-to-volume ratio of Microcystis aeruginosa (M. aeruginosa) and the volume of Scenedesmus obliquus (S. obliquus) significantly increased with increasing culture time under nutrient stress. The eccentricity of M. aeruginosa and S. obliquus gradually increased and decreased, respectively, with increasing culture time, indicating that the morphology of M. aeruginosa and S. obliquus became increasingly irregular and regular, respectively, under nutrient stress. There were significant correlations between the morphological characteristics and physiological characteristics of M. aeruginosa and S. obliquus under nutrient stress. In M. aeruginosa, an increased surface-to-volume ratio facilitated a high specific fluorescence intensity, specific Raman intensity, and maximum electron transport rate. In S. obliquus, increased cell volume enhanced nutrient absorption, which facilitated a higher specific growth rate. M. aeruginosa and S. obliquus adopted different adaptation strategies in response to nutrient stress based on morphological changes. These findings facilitate the development of management strategies for controlling harmful cyanobacterial blooms. (C) 2020 Elsevier B.V. All rights reserved.</t>
  </si>
  <si>
    <t>10.1016/j.scitotenv.2020.142076</t>
  </si>
  <si>
    <t>Ryabov, A; Kerimoglu, O; Litchman, E; Olenina, I; Roselli, L; Basset, A; Stanca, E; Blasius, B</t>
  </si>
  <si>
    <t>Shape matters: the relationship between cell geometry and diversity in phytoplankton</t>
  </si>
  <si>
    <t>ECOLOGY LETTERS</t>
  </si>
  <si>
    <t>Size and shape profoundly influence an organism's ecophysiological performance and evolutionary fitness, suggesting a link between morphology and diversity. However, not much is known about how body shape is related to taxonomic richness, especially in microbes. Here we analyse global datasets of unicellular marine phytoplankton, a major group of primary producers with an exceptional diversity of cell sizes and shapes and, additionally, heterotrophic protists. Using two measures of cell shape elongation, we quantify taxonomic diversity as a function of cell size and shape. We find that cells of intermediate volume have the greatest shape variation, from oblate to extremely elongated forms, while small and large cells are mostly compact (e.g. spherical or cubic). Taxonomic diversity is strongly related to cell elongation and cell volume, together explaining up to 92% of total variance. Taxonomic diversity decays exponentially with cell elongation and displays a log-normal dependence on cell volume, peaking for intermediate-volume cells with compact shapes. These previously unreported broad patterns in phytoplankton diversity reveal selective pressures and ecophysiological constraints on the geometry of phytoplankton cells which may improve our understanding of marine ecology and the evolutionary rules of life.</t>
  </si>
  <si>
    <t>10.1111/ele.13680</t>
  </si>
  <si>
    <t>Liu, BQ; D'Sa, EJ; Maiti, K; Rivera-Monroy, VH; Xue, Z</t>
  </si>
  <si>
    <t>Biogeographical trends in phytoplankton community size structure using adaptive sentinel 3-OLCI chlorophyll a and spectral empirical orthogonal functions in the estuarine-shelf waters of the northern Gulf of Mexico</t>
  </si>
  <si>
    <t>REMOTE SENSING OF ENVIRONMENT</t>
  </si>
  <si>
    <t>The active hydrodynamics and complex circulation patterns in the northern Gulf of Mexico (nGoM) provide a dynamic scenario to investigate mesoscale responses of the size structure of phytoplankton communities to environmental variability. In this study, a large in-situ dataset acquired in inland, estuarine and coastal waters of the nGoM and U.S. East Coast were utilized to achieve a regional parameterization of the red-NIR ratio-based chlorophyll a (Chl a) algorithm for the high-spatial and spectral resolution Sentinel 3-OLCI ocean color sensor. Using an adaptive scheme, the algorithm was used in combination with other standard Chl a algorithms such as the Neural Network (C2RCC) and OC4ME to optimally extract Chl a in water types ranging from turbid estuarine to clear oceanic waters in the nGoM. This adaptive methodology (Chl a_AD) showed better performance in estimating OLCI-Chl a (R-2=0.84, N = 178) compared to any single algorithm in the estuarine-coastal-ocean waters of the nGoM. Next, OLCI-derived phytoplankton spectral absorption coefficients (OLCI-a(phy)) were obtained for comparison, using a regionally-tuned 3rd order function of OLCI-Chl a based on Multi-regression (MR), and an estuarine-to-ocean adaptive Quasi-Analytical Algorithm (QAA-AD). Finally, an Empirical Orthogonal Function (EOF) algorithm was applied to OLCI-aphy to retrieve phytoplankton size fractions (PSFs) for the river dominated nGoM region. Results indicate relatively better performance of MR-EOF in estimating f(micro) (R-2=0.87), f(nano)(R-2=0.76) and f(pico)(R-2=0.64) compared to QAA-AD-EOF. Chl a time-series (Oct 2016 - Jan 2020) obtained in the estuaries and shelf waters of the nGoM revealed seasonality (peak/lows in spring/fall) linked to river discharge, where hydrodynamics and wind driven variability due to storms further influenced the phytoplankton biomass spatiotemporal distribution. Microphytoplankton dominated in estuaries and the nGOM inner shelf waters, including the midshelf region during the spring peak river discharge period. PSF dynamics in the outer shelf is strongly influenced by Loop Current eddies where warm offshore waters contribute to the dominance of the picophytoplankton fraction. Floodwater discharge and strong winds due to Hurricane Barry (2019) transported estuarine microphytoplankton into the outer shelf and also increased nanophytoplankton fraction. Such fluctuations in phytoplankton size structure after hurricanes or storms can modify the pelagic food web dynamics in coastal systems.</t>
  </si>
  <si>
    <t>10.1016/j.rse.2020.112154</t>
  </si>
  <si>
    <t>Laiolo, L; Matear, R; Soja-Woiniak, M; Suggett, DJ; Hughes, DJ; Baird, ME; Doblin, MA</t>
  </si>
  <si>
    <t>Modelling the impact of phytoplankton cell size and abundance on inherent optical properties (IOPs) and a remotely sensed chlorophyll-a product</t>
  </si>
  <si>
    <t>JOURNAL OF MARINE SYSTEMS</t>
  </si>
  <si>
    <t>Ocean colour data are commonly used to quantify primary production, study phytoplankton dynamics and calibrate marine models, thus understanding the origin of errors in the retrieved chlorophyll-a (Chl-a) product is critical. One source of uncertainty in retrieved Chl-a products can be related to large photosynthetic cells, characterised by lower mass-specific absorption coefficients due to increased packaging effect. Here, we explore the relationship between phytoplankton size structure and an ocean colour product using optical simulations and in situ observations. Specifically, we use an optical model to explore how phytoplankton cell size and abundance influence phytoplankton absorption and backscattering coefficients and the implication this has for water leaving radiance and the estimated Chl-a derived from satellite ocean colour. The optical model simulations show phytoplankton cell size has a significant impact on the remote-sensing reflectance, with Chl-a packaged in 5 to 10 mu m cells resulting in about 54 to 76% the simulated ocean colour Chl-a compared to 1 mu m cells, as determined by an algorithm that converts reflectances to Chl-a. To support optical simulations, size-fractionated Chl-a samples were collected from several water masses to investigate the phytoplankton size contribution (i.e., 2 mu m, 2-10 mu m and 10 mu m) to the total Chl-a. We focused on the offshore eastern Australian ocean region, largely characterised by oligotrophic waters in which phytoplankton dominate the optical properties of the water column. Of the 22 stations sampled, a total of ten in situ size fractionated Chl-a measurements were matched-up with the corresponding clear-sky satellite Chl-a product. The matched-up points revealed a systematic underestimation of in situ Chl-a. With the low amount of data, it was not possible to statistically relate the satellite underestimation to a specific phytoplankton size class, but the observations showed that the largest satellite Chl-a underestimates were found when phytoplankton larger than 10 mu m represented more than 50% of the phytoplankton community. Additional measurements that combine in situ optical measurements with phytoplankton size distribution and carbon/Chl-a ratio would help to clarify the relationship between phytoplankton size structures and remotely sensed Chl-a product.</t>
  </si>
  <si>
    <t>10.1016/j.jmarsys.2020.103460</t>
  </si>
  <si>
    <t>Decembrini, F; Caroppo, C; Bergamasco, A</t>
  </si>
  <si>
    <t>Influence of lateral advection on phytoplankton size-structure and composition in a Mediterranean coastal area</t>
  </si>
  <si>
    <t>CONTINENTAL SHELF RESEARCH</t>
  </si>
  <si>
    <t>Phytoplankton size is a significant functional trait affecting many ecological processes and influencing the carbon fate and the trophic regimes of the ecosystems. In this study, we examined the effect of the lateral advection of nutrient-rich Messina Mixed Waters on the phytoplankton size structure and community composition in the euphotic layer of the Gulf of Augusta (Western Ionian Sea) in early autumn. The chlorophyll a concentration ranged from 0.08 to 0.8 mg m(-3) and the phytoplankton abundances ranged from 21 x 10(3) to 245 x 10(3) cells L-1. The size structure of phytoplankton biomass, obtained by sequential filtration of water samples, suggested the dominance of micro-planktonic diatoms in an active Deep Chlorophyll Maximum (DCM) whereas smaller forms were mainly represented by phytoflagellates. A short-term tidal-induced variability of the assemblage structure was observed at a sentinel station located at the Gulf shelf-break where lateral advection due to meso-scale dynamics sustained most of the phytoplankton biomass. Our research shows that, in stratified conditions, nutrient enrichment by lateral advection at DCM modifies the size-structure of phytoplankton with respect to that expected from the reference baseline oceanic model validated in open ocean waters. In particular, while smaller fraction incidences reveal a surface oligotrophic system, an increase of the micro-sized fraction is triggered at DCM: this indicates the prevalence of new production processes which is a quite unusual condition for the Mediterranean DCM in early autumn, when trophic web is typically sustained by regenerate production. Our observations suggest that both microbial and herbivore pathways could coexist and regulate the carbon flow in the Gulf in this season.</t>
  </si>
  <si>
    <t>10.1016/j.csr.2020.104216</t>
  </si>
  <si>
    <t>Malerba, ME; Marshall, DJ; Palacios, MM; Raven, JA; Beardall, J</t>
  </si>
  <si>
    <t>Cell size influences inorganic carbon acquisition in artificially selected phytoplankton</t>
  </si>
  <si>
    <t>NEW PHYTOLOGIST</t>
  </si>
  <si>
    <t>Cell size influences the rate at which phytoplankton assimilate dissolved inorganic carbon (DIC), but it is unclear whether volume-specific carbon uptake should be greater in smaller or larger cells. On the one hand, Fick's Law predicts smaller cells to have a superior diffusive CO2 supply. On the other, larger cells may have greater scope to invest metabolic energy to upregulate active transport per unit area through CO2-concentrating mechanisms (CCMs). Previous studies have focused on among-species comparisons, which complicates disentangling the role of cell size from other covarying traits. In this study, we investigated the DIC assimilation of the green alga Dunaliella tertiolecta after using artificial selection to evolve a 9.3-fold difference in cell volume. We compared CO2 affinity, external carbonic anhydrase (CA(ext)), isotopic signatures (delta C-13) and growth among size-selected lineages. Evolving cells to larger sizes led to an upregulation of CCMs that improved the DIC uptake of this species, with higher CO2 affinity, higher CA(ext) and higher delta C-13. Larger cells also achieved faster growth and higher maximum biovolume densities. We showed that evolutionary shifts in cell size can alter the efficiency of DIC uptake systems to influence the fitness of a phytoplankton species.</t>
  </si>
  <si>
    <t>10.1111/nph.17068</t>
  </si>
  <si>
    <t>Thompson, HF; Summers, S; Yuecel, R; Gutierrez, T</t>
  </si>
  <si>
    <t>Hydrocarbon-Degrading Bacteria Found Tightly Associated with the 50-70 mu m Cell-Size Population of Eukaryotic Phytoplankton in Surface Waters of a Northeast Atlantic Region</t>
  </si>
  <si>
    <t>MICROORGANISMS</t>
  </si>
  <si>
    <t>The surface of marine eukaryotic phytoplankton can harbour communities of hydrocarbon-degrading bacteria; however, this algal-bacterial association has, hitherto, been only examined with non-axenic laboratory cultures of micro-algae. In this study, we isolated an operationally-defined community of phytoplankton, of cell size 50-70 mu m, from a natural community in sea surface waters of a subarctic region in the northeast Atlantic. Using MiSeq 16S rRNA sequencing, we identified several recognized (Alcanivorax, Marinobacter, Oleispira, Porticoccus, Thalassospira) and putative hydrocarbon degraders (Colwelliaceae, Vibrionaceae) tightly associated with the phytoplankton population. We combined fluorescence in situ hybridisation with flow-cytometry (FISH-Flow) to examine the association of Marinobacter with this natural eukaryotic phytoplankton population. About 1.5% of the phytoplankton population contained tightly associated Marinobacter. The remaining Marinobacter population were loosely associated with either eukaryotic phytoplankton cells or non-chlorophyll particulate material. This work is the first to show the presence of obligate, generalist and putative hydrocarbonoclastic bacteria associated with natural populations of eukaryotic phytoplankton directly from sea surface water samples. It also highlights the suitability of FISH-Flow for future studies to examine the spatial and temporal structure and dynamics of these and other algal-bacterial associations in natural seawater samples.</t>
  </si>
  <si>
    <t>10.3390/microorganisms8121955</t>
  </si>
  <si>
    <t>Chen, M; Fan, M; Wang, X</t>
  </si>
  <si>
    <t>EFFECT OF TEMPERATURE ON ADAPTIVE EVOLUTION OF PHYTOPLANKTON CELL SIZE</t>
  </si>
  <si>
    <t>JOURNAL OF APPLIED ANALYSIS AND COMPUTATION</t>
  </si>
  <si>
    <t>We present a simple nutrient-phytoplankton model that incorporates adaptive evolution and allometric relations. This model allows us to examine the patterns and consequences of adaptive changes in the cell size of phytoplankton under the effect of changes in water temperature. A theoretical study reveals that the ecological reproductive index can be used to characterize the evolutionary dynamics of the nutrient-phytoplankton model. Numerical analysis suggests that phytoplankton should evolve toward the small sizes typical of picophytoplankton as the water temperature increases. This study provides a framework for studying the adaptive evolution of phytoplankton cell size in water ecosystem.</t>
  </si>
  <si>
    <t>10.11948/20200008</t>
  </si>
  <si>
    <t>Meler, J; Wozniak, SB; Ston-Egiert, J</t>
  </si>
  <si>
    <t>Comparison of methods for indirectly estimating the phytoplankton population size structure and their preliminary modifications adapted to the specific conditions of the Baltic Sea</t>
  </si>
  <si>
    <t>A number of methods for indirectly estimating the size structure of the phytoplankton population in the Baltic Sea were analysed. These analyses were based on similar to 1000 samples of phytoplankton pigment concentrations and light absorption coefficients taken from surface waters, mainly in the southern Baltic Sea. Standard reference methods of diagnostic pigment analysis (DPA), originally developed for open ocean conditions, were employed to determine the proportions of pico-, nano- and microplankton groups in the population. A new preliminary modification of DPA, better adapted to the specific nature of the phytoplankton population in the Baltic Sea, is also proposed. Specific relationships between diagnostic pigments and chlorophyll a concentration are taken into account. The accuracies of different methods potentially useful in remote sensing observations of the Baltic Sea were examined. Several standard methods based on the total abundance of phytoplankton known from the literature were compared with the two new proposed variants. One with the newly developed typical Baltic pattern of change, representing the average relationship between the chlorophyll a concentration and the percentage contributions of the various size groups, and the other based on spectral absorption properties. The comparison indicated that if the standard methods known from the literature were applied to Baltic data, the estimates would be encumbered with significant errors, both systematic (up to +/- 30%) and statistical (up to 24%). It was also shown that the systematic errors of such estimates could be substantially reduced by applying one of the two preliminary variants of the methods proposed here.</t>
  </si>
  <si>
    <t>10.1016/j.jmarsys.2020.103446</t>
  </si>
  <si>
    <t>Certnerova, D; Skaloud, P</t>
  </si>
  <si>
    <t>Substantial intraspecific genome size variation in golden-brown algae and its phenotypic consequences</t>
  </si>
  <si>
    <t>ANNALS OF BOTANY</t>
  </si>
  <si>
    <t>Background and Aims While nuclear DNA content variation and its phenotypic consequences have been well described for animals, vascular plants and macroalgae, much less about this topic is known regarding unicellular algae and protists in general. The dearth of data is especially pronounced when it comes to intraspecific genome size variation. This study attempts to investigate the extent of intraspecific variability in genome size and its adaptive consequences in a microalgal species. Methods Propidium iodide flow cytometry was used to estimate the absolute genome size of 131 strains (isolates) of the golden-brown alga Synura petersenii (Chrysophyceae, Stramenopiles), identified by identical internal transcribed spacer (ITS) rDNA barcodes. Cell size, growth rate and genomic GC content were further assessed on a sub-set of strains. Geographic location of 67 sampling sites across the Northern hemisphere was used to extract climatic database data and to evaluate the ecogeographical distribution of genome size diversity. Key Results Genome size ranged continuously from 0.97 to 2.02 pg of DNA across the investigated strains. The genome size was positively associated with cell size and negatively associated with growth rate. Bioclim variables were not correlated with genome size variation. No clear trends in the geographical distribution of strains of a particular genome size were detected, and strains of different genome size occasionally coexisted at the same locality. Genomic GC content was significantly associated only with genome size via a quadratic relationship. Conclusions Genome size variability in S. petersenii was probably triggered by an evolutionary mechanism operating via gradual changes in genome size accompanied by changes in genomic GC content, such as. for example, proliferation of transposable elements. The variation was reflected in cell size and relative growth rate, possibly with adaptive consequences.</t>
  </si>
  <si>
    <t>10.1093/aob/mcaa133</t>
  </si>
  <si>
    <t>Soja-Wozniak, M; Laiolo, L; Baird, ME; Matear, R; Clementson, L; Schroeder, T; Doblin, MA; Suthers, IM</t>
  </si>
  <si>
    <t>Effect of phytoplankton community size structure on remote-sensing refiectance and chlorophyll a products</t>
  </si>
  <si>
    <t>Remotely-sensed ocean colour is the main tool for estimating chlorophyll a (Chl-a) concentration and primary productivity on the global scale. In order to investigate the source of errors in remotely-sensed Chl-a concentration we obtained in situ bio-optical properties, in situ refiectances, satellite-derived refiectances and the Chl-a concentration satellite products of the Ocean and Land Colour Instrument (OLCI) Instrument on board Sentinel-3 A in waters off eastern Australia. The mesoscale eddies of these oligotrophic waters provide contrasting phytoplankton communities that allowed us to focus on the effect of phytoplankton size as a source of errors. In these waters, cold-core cyclonic eddies (CE) are dominated by large phytoplankton cells, while small cells dominate warm-core anticyclonic eddies (ACE). The chlorophyll-specific absorption and backscattering from contrasting sites show significant difference due to the differing package effect of phytoplankton size distributions. After normalising the absorption and backscattering spectra to Chl-a associated with just small phytoplankton, the spectra of optical properties become much more similar, showing that small-sized phytoplankton dominate IOPs even when large cells contain the greater fraction of Chl-a concentration of the phytoplankton community. Measured in situ refiectances agreed with refiectances calculated using a simple optical model based on measured IOPs. Furthermore, the in situ measured refiectances agreed well with the OLCI refiectance (mean normalised bias (MNB) of 7% for wavelengths &lt; 600 nm). However, a systematic under estimation of Chl-a concentrations by the OLCI algorithms was found in the region of cyclonic eddies characterised by increased Chl-a concentration and dominance of large-sized phytoplankton. A similar underprediction was found in Chl-a concentration calculated with the band-ratio OC4Me algorithm using in situ and IOP-calculated refiectance. Excluding Chl-a associated with large-sized phytoplankton, reduced the bias in the OC4Me from -31% to -0.1%. The large cells absorbed and scattered less per unit of chlorophyll resulting in a smaller impact on the refiectance, and therefore are less detectable by remotely-sensed band-ratio-based Chl-a algorithms than small cells.</t>
  </si>
  <si>
    <t>10.1016/j.jmarsys.2020.103400</t>
  </si>
  <si>
    <t>Malerba, ME; Ghedini, G; Marshall, DJ</t>
  </si>
  <si>
    <t>Genome Size Affects Fitness in the Eukaryotic Alga Dunaliella tertiolecta</t>
  </si>
  <si>
    <t>CURRENT BIOLOGY</t>
  </si>
  <si>
    <t>Genome size is tightly coupled to morphology, ecology, and evolution among species [1-5], with one of the best-known patterns being the relationship between cell size and genome size [6, 7]. Classic theories, such as the selfish DNA hypothesis,'' posit that accumulating redundant DNA has fitness costs but that larger cells can tolerate larger genomes, leading to a positive relationship between cell size and genome size [8, 9]. Yet the evidence for fitness costs associated with relatively larger genomes remains circumstantial. Here, we estimated the relationships between genome size, cell size, energy fluxes, and fitness across 72 independent lineages in a eukaryotic phytoplankton. Lineages with relatively smaller genomes had higher fitness, in terms of both maximum growth rate and total biovolume reached at carrying capacity, but paradoxically, they also had lower energy fluxes than lineages with relative larger genomes. We then explored the evolutionary trajectories of absolute genome size over 100 generations and across a 10-fold change in cell size. Despite consistent directional selection across all lineages, genome size decreased by 11% in lineages with absolutely larger genomes but showed little evolution in lineages with absolutely smaller genomes, implying a lower absolute limit in genome size. Our results suggest that the positive relationship between cell size and genome size in nature may be the product of conflicting evolutionary pressures, on the one hand, to minimize redundant DNA and maximize performance-as theory predicts-but also to maintain a minimum level of essential function.</t>
  </si>
  <si>
    <t>+</t>
  </si>
  <si>
    <t>10.1016/j.cub.2020.06.033</t>
  </si>
  <si>
    <t>Ignatiades, L</t>
  </si>
  <si>
    <t>Taxonomic diversity, size-functional diversity, and species dominance interrelations in phytoplankton communities: a critical analysis of data interpretation</t>
  </si>
  <si>
    <t>MARINE BIODIVERSITY</t>
  </si>
  <si>
    <t>Species diversity, functional diversity, species richness, and dominance are fundamental topics in conservation ecology, but studies on their interrelationship remain underexplored and controversial issues in the literature. This investigation is a critical analysis focusing on the interrelations between species taxonomic diversity (based on the Shannon diversity index), cell size-based functional diversity (as a measure of Rao'sQ), species richness (number of species), and species dominance (as per McNaughton's dominance index) in marine phytoplankton communities. The results revealed no statistical relationship between Shannon's and Rao'sQ diversity indices, as well as no correlation between these indices and species richness. The importance of the applied functional diversity metric (Rao'sQ) for data interpretation and the misuse of species richness as a species diversity surrogate in the literature were discussed. The taxonomic composition and cell size of the dominant species and the dominant index over time were described. The species dominance index was related to Shannon's species diversity and Rao'sQ functional diversity according to a negative linear regression, and the inverse correlation between these properties was statistically significant suggesting the species dominance control over the examined diversity system. Patterns across the data sets of species dominance and total community cell abundance showed resembling temporal fluctuations over a 2-year period, implying that species dominance may be a critical driver affecting temporal variations in total community cell abundance. This work provides a comprehensive critical evaluation of the link between taxonomic and functional diversity, and information on the importance of phytoplankton species dominance in maintaining ecosystem functioning.</t>
  </si>
  <si>
    <t>10.1007/s12526-020-01086-4</t>
  </si>
  <si>
    <t>Corredor-Acosta, A; Morales, CE; Rodriguez-Santana, A; Anabalon, V; Valencia, LP; Hormazabal, S</t>
  </si>
  <si>
    <t>The Influence of Diapycnal Nutrient Fluxes on Phytoplankton Size Distribution in an Area of Intense Mesoscale and Submesoscale Activity off Concepcion, Chile</t>
  </si>
  <si>
    <t>JOURNAL OF GEOPHYSICAL RESEARCH-OCEANS</t>
  </si>
  <si>
    <t>Mesoscale and submesoscale processes that contribute to localized increases in nutrients in the sunlit layer can stimulate phytoplankton growth and community changes, but the mechanisms involved remain sparsely documented with in situ data in the case of Eastern Boundary Upwelling Systems (EBUSs) and of most ocean regions. The role of diapycnal mixing in providing nutrients to the upper layer and in influencing phytoplankton size structure was analyzed in an area of intense mesoscale and submesoscale activity during the coastal upwelling season off Concepcion (similar to 36-37 degrees S), the Humboldt Current EBUS. Diapycnal nutrient fluxes based on conductivity, temperature, and depth vertical eddy diffusivity (k(z)) values (the Thorpe scale method) and on nutrient gradients were assessed in association with size-fractionated chlorophyll-a and microdiatom abundance derived from in situ sampling in an area including a mesoscale intrathermocline eddy (ITE) adjacent to a coastal upwelling front (CUF). The indirect estimates of K-z values spanned between 0.01 and 4 x 10(-4 )m(2) s(-1) ,and maxima in diapycnal nitrate flux per station ranged between 0.08 and 19.1 mmol m(-2) day(-1 ). Maxima in the upward fluxes were detected at the subsurface (15-40 m depth) in the CUF and ITE areas, coinciding with maxima in the micro- and nano-chlorophyll-a fractions and in microdiatom abundance. These results suggest that ITE and CUF features, as well as their interaction, can generate intense diapycnal mixing and, thereby, contribute to increasing nutrient availability below the mixed layer. In turn, these processes enhance the contribution of larger phytoplankton cells in the coastal transition zone of EBUSs. Plain Language Summary Phytoplankton in the upper ocean are the main primary producers of organic matter based on light, inorganic carbon (CO2), and nutrients. These cells range from small to large sizes in the micrometer scale (similar to 1-100 mu m diameter). In coastal upwelling regions, wind-driven events lead to a nutrient enrichment favoring increases of primary production in the coastal zone and to a dominance of large phytoplankton, which require higher nutrient levels than do smaller cells. In contrast, in the oceanic nutrient-poor zone, smaller phytoplankton are usually dominant. However, mesoscale and submesoscale activity (fronts, eddies, meanders, and filaments) in the zone between the coastal and oceanic waters, the coastal transition zone (CTZ), can generate localized injections of nutrients toward the surface and, thereby, contribute to an enhancement of productivity and to changes in the community in the CTZ. Several mechanisms can contribute to such injections, but field observations to document them are sparse. Based on observations in an area of intense mesoscale and submesoscale activity, we provide evidence of the contribution of the turbulent mixing in locally increasing nutrient availability in the upper layer and, in turn, to sustain patches of large-size phytoplankton cells in the CTZ.</t>
  </si>
  <si>
    <t>e2019JC015539</t>
  </si>
  <si>
    <t>10.1029/2019JC015539</t>
  </si>
  <si>
    <t>Menden-Deuer, S; Morison, F; Montalbano, AL; Franze, G; Strock, J; Rubin, E; McNair, H; Mouw, C; Marrec, P</t>
  </si>
  <si>
    <t>Multi-Instrument Assessment of Phytoplankton Abundance and Cell Sizes in Mono-Specific Laboratory Cultures and Whole Plankton Community Composition in the North Atlantic</t>
  </si>
  <si>
    <t>FRONTIERS IN MARINE SCIENCE</t>
  </si>
  <si>
    <t>The abundance and size distribution of plankton in the surface ocean are key metrics to understanding primary and export production, food web dynamics, and the optical properties of the water column. Here we quantified cell size and abundance of phytoplankton species from mono-specific laboratory cultures, using optical, electrical, and image-based benchtop instrumentation. Moreover, we combined particle size distribution and size fractionated chlorophyll a (Chl a) analysis with image analysis to estimate phytoplankton community composition and abundance comparing a high and low biomass station in the North Atlantic during springtime. In laboratory cultures, we found generally good agreement in estimates of both particle concentration and particle size among instruments. Image-based approaches (e.g., microscopy, RowCam) delivered somewhat lower cell abundance estimates, because image-based instruments distinguish cells from non-target particles. Image-based approaches also measured 10-20% greater cell sizes, because measurements were based only on infocus images of the target species. Compared to image-based instruments, particle counters delivered indistinguishable estimates of size and abundance with much lower effort and technical expertise required; maximum coefficient of variation for cell abundance and size did not exceed 10 and 15%, respectively. Measurement precision was consistent across instrument type and across a cell size spectrum from 3 to &gt;40 mu m equivalent spherical diameter (ESD). For whole plankton community analyses from the North Atlantic, combined estimation of Chl a concentration and imagebased diversity assessments resolved the dominant phytoplankton species and spatial differences in the size structure of the plankton community. These results provide strong support for using particle counters, that can rapidly process large volumes of samples, to quantify particle size and abundance, including rarer, larger particles. Species identities and community composition can be revealed by supplemental, image-based approaches. Application of this coupled approach can help identify fundamental ecosystem characteristics such as particle size spectra that affect primary production, trophic transfer, and export. Ultimately, the tremendous species diversity of plankton can be leveraged as particle tracking and identification keys, such as near-real time identification of coherent water masses.</t>
  </si>
  <si>
    <t>10.3389/fmars.2020.00254</t>
  </si>
  <si>
    <t>Waga, H; Hirawake, T</t>
  </si>
  <si>
    <t>Changing Occurrences of Fall Blooms Associated With Variations in Phytoplankton Size Structure in the Pacific Arctic</t>
  </si>
  <si>
    <t>Phytoplankton blooms in the Pacific Arctic have been characterized as a huge single bloom in spring. However, several studies have reported recent increases in the occurrence of fall blooms during the period after dissipation of the spring bloom. Here, we explored spatiotemporal variations in the occurrence of fall blooms in the region, using satellite remote-sensing data for 2003-2017. Seasonal time-series variation in satellite-derived chlorophyll-a concentrations (chla) was modeled using a Gaussian function to distinguish whether a peak in chla was evident in fall; an occurrence of a fall bloom was recognized if the model detected the presence of a chla peak in fall. In addition, phytoplankton size structure was estimated from the satellite data to examine the influence of fall blooms on seasonal variations in the size structure. The results indicate that fall blooms occurred in a wide area of the Pacific Arctic, and larger phytoplankton were predominant during fall blooms relative to the phytoplankton present before/after the bloom or in the absence of a fall bloom. Examining interannual variation in occurrences of fall blooms revealed clear increasing and decreasing trends in the southern Chukchi Sea and the St. Lawrence Island polynya region, respectively, possibly associated with temporal variations in atmospheric forcing as well as in the water-column structure. Because the cell sizes of phytoplankton largely determine their sinking rate, temporal trends in the occurrence of fall blooms modulating seasonal variations in phytoplankton size structure could significantly influence marine ecosystems. These results suggest that spatiotemporal monitoring of phytoplankton communities not only in spring but also after the spring period or the dissipation of the spring bloom would improve our understanding about processes causing variations within marine ecosystems, as might occur in the Pacific Arctic.</t>
  </si>
  <si>
    <t>10.3389/fmars.2020.00209</t>
  </si>
  <si>
    <t>Zohary, T; Flaim, G; Sommer, U</t>
  </si>
  <si>
    <t>Temperature and the size of freshwater phytoplankton</t>
  </si>
  <si>
    <t>HYDROBIOLOGIA</t>
  </si>
  <si>
    <t>We review the literature on the relationship between water temperature and size of freshwater phytoplankton, to examine the hypothesis that freshwater phytoplankton, like marine phytoplankton and many other groups of organisms, conform to Bergmann's Rule and become smaller with warming. We provide both experimental and field evidence in support of the above hypothesis, much of this evidence was hidden in studies focused on other issues, but presenting temperature and phytoplankton size data. Freshwater phytoplankton size shrinks with increasing temperature at both the species level (by cells or colonies becoming smaller) and at the community level (shift to smaller species). Exceptions to the Rule do occur but in most cases those exceptions can be explained by indirect effects of temperature on phytoplankton size, via processes such as grazing or nutrient availability. With global warming, freshwater phytoplankton are likely to be of smaller size. This article is dedicated to Colin S. Reynolds, who has had a leading role in our personal education and understanding of phytoplankton ecology.</t>
  </si>
  <si>
    <t>10.1007/s10750-020-04246-6</t>
  </si>
  <si>
    <t>Montes-Perez, JJ; Moreno-Ostos, E; Maranon, E; Blanco, JM; Rodriguez, V; Rodriguez, J</t>
  </si>
  <si>
    <t>Intermediate-size cell dominance in the phytoplankton community of an eutrophic, estuarine ecosystem (Guadalhorce River, Southern Spain)</t>
  </si>
  <si>
    <t>The size-abundance spectrum (SAS) of phytoplankton is controlled by the interplay of physical and biological factors whose particular relevance varies between ecosystems. Here we report the results of a study of phytoplankton SAS in a system of eight estuarine shallow, eutrophic lagoons (Guadalhorce river, South Spain). SAS were obtained through a combination of flow cytometry and image analysis microscopy techniques covering six orders of magnitude from picoplankton to microplankton. Cell numbers were classified into a log2 scale of cell volume to model the log-log relation between cell abundance (cells/mL) and cell volume (mu m(3)). The resulting averaged phytoplankton SAS can be described by a log-log transformed, power model with a slope of - 0.62 (that is, there is an allometric relation between the size and abundance of cells). The distribution of biovolume (mu m(3)/l) in broader size categories is characterized by the dominance of nanoplankton (67.4%), followed by microplankton (30.1%) and picoplankton (2.5%). The minor relative contribution of picoplankton to total biovolume can be explained by a combination of high and variable rates of nutrient inputs, light stress and grazing. The biomass dominance of intermediate-size cells (nanoplankton) is coherent with experimental findings describing the unimodal size scaling of growth rate, with maximum values centered in this size category.</t>
  </si>
  <si>
    <t>10.1007/s10750-020-04251-9</t>
  </si>
  <si>
    <t>Zhao, QY; Liu, ST; Niu, XL</t>
  </si>
  <si>
    <t>Stationary distribution and extinction of a stochastic nutrient-phytoplankton-zooplankton model with cell size</t>
  </si>
  <si>
    <t>MATHEMATICAL METHODS IN THE APPLIED SCIENCES</t>
  </si>
  <si>
    <t>In this paper, we study a stochastic nutrient-phytoplankton-zooplankton model with cell size that represents the interaction between internal mechanism of species and external environment. We first investigate the existence and uniqueness of the global positive solution with positive initial values. Then we construct sufficient conditions for the existence of an ergodic stationary distribution of positive solution. Once more, we find that large noise intensities cause the extinctions of phytoplankton and zooplankton. Finally, numerical simulations are given to verify the correctness of theoretical results.</t>
  </si>
  <si>
    <t>10.1002/mma.6114</t>
  </si>
  <si>
    <t>Cotti-Rausch, BE; Lomas, MW; Lachenmyer, EM; Baumann, EG; Richardson, TL</t>
  </si>
  <si>
    <t>Size-fractionated biomass and primary productivity of Sargasso Sea phytoplankton</t>
  </si>
  <si>
    <t>DEEP-SEA RESEARCH PART I-OCEANOGRAPHIC RESEARCH PAPERS</t>
  </si>
  <si>
    <t>The size structure of phytoplankton communities greatly influences the function of pelagic food webs and, ultimately, the flux of material from the surface ocean to the deep sea. While the biomass and taxonomic composition of organisms in a specific size class are important characteristics of a food web, the activity of that size fraction is more directly relevant to trophic dynamics and biogeochemical cycling. Even if a size class dominates cell abundance or biomass, does it necessarily contribute the most to total primary productivity (PP)? We asked this question for phytoplankton communities from the Sargasso Sea. The picophytoplankton (0.7-2 mu m) accounted for 53-85% of the total integrated chl-a and 46-99% or more of the total integrated PP. The microphytoplankton (20-200 mu m) were responsible for up to 38% of the total PP, but accounted for no more than 22% of total chl-a. Variations in the picophytoplankton size-class explained 84% of the variance in total integrated chl-a and 87% of the variance in total PP. Size-dependent relative contributions to chl-a versus PP varied with depth, with differences generally driven by vertical variations in C:chl-a ratios and chl-specific rates of PP. Use of the relative contributions of picophytoplankton to biomass as a predictor of their contributions to total primary productivity resulted in an average underestimate of similar to 7%.</t>
  </si>
  <si>
    <t>10.1016/j.dsr.2019.103141</t>
  </si>
  <si>
    <t>Pomati, F; Shurin, JB; Andersen, KH; Tellenbach, C; Barton, AD</t>
  </si>
  <si>
    <t>Interacting Temperature, Nutrients and Zooplankton Grazing Control Phytoplankton Size-Abundance Relationships in Eight Swiss Lakes</t>
  </si>
  <si>
    <t>FRONTIERS IN MICROBIOLOGY</t>
  </si>
  <si>
    <t>Biomass distribution among size classes follows a power law where the Log-abundance of taxa scales to Log-size with a slope that responds to environmental abiotic and biotic conditions. The interactions between ecological mechanisms controlling the slope of locally realized size-abundance relationships (SAR) are however not well understood. Here we tested how warming, nutrient levels, and grazing affect the slope of phytoplankton community SARs in decadal time-series from eight Swiss lakes of the peri-alpine region, which underwent environmental forcing due to climate change and oligotrophication. We expected rising temperature to have a negative effect on slope (favoring small phytoplankton), and increasing nutrient levels and grazing pressure to have a positive effect (benefiting large phytoplankton). Using a random forest approach to extract robust patterns from the noisy data, we found that the effects of temperature (direct and indirect through water column stability), nutrient availability (phosphorus and total biomass), and large herbivore (copepods and daphnids) grazing and selectivity on slope were non-linear and interactive. Increasing water temperature or total grazing pressure, and decreasing phosphorus levels, had a positive effect on slope (favoring large phytoplankton, which are predominantly mixotrophic in the lake dataset). Our results therefore showed patterns that were opposite to the expected long-term effects of temperature and nutrient levels, and support a paradigm in which (i) small phototrophic phytoplankton appear to be favored under high nutrients levels, low temperature and low grazing, and (ii) large mixotrophic algae are favored under oligotrophic conditions when temperature and grazing pressure are high. The effects of temperature were stronger under nutrient limitation, and the effects of nutrients and grazing were stronger at high temperature. Our study shows that the phytoplankton local SARs in lakes respond to both the independent and the interactive effects of resources, grazing and water temperature in a complex, unexpected way, and observations from long-term studies can deviate significantly from general theoretical expectations.</t>
  </si>
  <si>
    <t>10.3389/fmicb.2019.03155</t>
  </si>
  <si>
    <t>Kocum, E</t>
  </si>
  <si>
    <t>Autotrophic nanoplankton dynamics is significant on the spatio-temporal variation of phytoplankton biomass size structure along a coastal trophic gradient</t>
  </si>
  <si>
    <t>REGIONAL STUDIES IN MARINE SCIENCE</t>
  </si>
  <si>
    <t>The biomass size structure is an intrinsic feature of phytoplankton communities that changes along the gradients of temperature, light intensity, nutrient concentrations, water column turbulence, as well as with changes in the size and the composition of the grazer community. The variations in it alter the trophic structuring in pelagic food webs leading to the quantitative changes in the flow of organic matter to the fisheries and to the deep ocean via the biological pump. The spatio-temporal dynamics of bulk and size-fractionated phytoplankton chl a biomass were studied in relation to the environmental factors at two coastal sites along the Dardanelles Strait, to test the suitability of its use as a nutrient enrichment indicator. The magnitude and the pattern of temporal change of the bulk phytoplankton biomass were very similar at two sampling sites, despite the significant variations in the spatial distributions of nutrients. Nevertheless, the spatial variation in the size fractionation of phytoplankton biomass, with significantly higher contributions of nano- and picoplankton at the nutrient-poor site reflected the nutrient gradient. Nanoplankton size fraction influenced the dynamics of the size and the size fractionation of the phytoplankton biomass, revealed by the statistically significant relations of the biomass and the relative abundance of it with each other and with the bulk phytoplankton biomass. Thus, the study altogether demonstrated; (i) the partitioning of bulk chlorophyll a biomass into size fractions may undergo changes without an accompanying change in its magnitude along the nutrient gradients, (ii) biomass size structure is a promising attribute of phytoplankton to be used as a nutrient enrichment indicator, (iii) identification and an in-depth analysis of factors influencing nanoplankton abundance are necessary for a through understanding of the spatio-temporal dynamics of the bulk and size-fractionated phytoplankton chl a biomass in the study area. (C) 2019 Elsevier B.V. All rights reserved.</t>
  </si>
  <si>
    <t>10.1016/j.rsma.2019.100920</t>
  </si>
  <si>
    <t>Branco, P; Egas, M; Hall, SR; Huisman, J</t>
  </si>
  <si>
    <t>Why Do Phytoplankton Evolve Large Size in Response to Grazing?</t>
  </si>
  <si>
    <t>AMERICAN NATURALIST</t>
  </si>
  <si>
    <t>Phytoplankton are among the smallest primary producers on Earth, yet they display a wide range of cell sizes. Typically, small phytoplankton species are stronger nutrient competitors than large phytoplankton species, but they are also more easily grazed. In contrast, evolution of large phytoplankton is often explained as a physical defense against grazing. Conceptually, this explanation is problematic, however, because zooplankton can coevolve larger size to counter this size-dependent escape from grazing. Here, we hypothesize that there is another advantage for the evolution of large phytoplankton size not so readily overcome: larger phytoplankton often provide lower nutritional quality for zooplankton. We investigate this hypothesis by analyzing an eco-evolutionary model that combines the ecological stoichiometry of phytoplankton-zooplankton interactions with coevolution of phytoplankton and zooplankton size. In our model, evolution of cell size modifies the nutrient uptake kinetics of phytoplankton according to known allometric relationships, which in turn affect the nutritional quality of phytoplankton. With this size-based mechanism, the model predicts that low grazing pressure or nonselective grazing by zooplankton favors evolution of small phytoplankton cells of high nutritional quality. In contrast, selective grazing for nutritious food favors evolution of large phytoplankton of low nutritional quality, which are preyed on by medium- to large-sized zooplankton. This size-dependent change in food quality may explain the commonly observed shift from dominance by small picophytoplankton in oligotrophic waters with low grazing pressure to large phytoplankton species in nutrient-rich waters with high grazing pressure.</t>
  </si>
  <si>
    <t>E20</t>
  </si>
  <si>
    <t>E37</t>
  </si>
  <si>
    <t>10.1086/706251</t>
  </si>
  <si>
    <t>Sun, XR; Shen, F; Brewin, RJW; Liu, DY; Tang, RG</t>
  </si>
  <si>
    <t>Twenty-Year Variations in Satellite-Derived Chlorophyll-a and Phytoplankton Size in the Bohai Sea and Yellow Sea</t>
  </si>
  <si>
    <t>Phytoplankton cell size is a useful ecological indicator for evaluating the response of phytoplankton community structure to environmental changes. Ocean-color remote observations and algorithms have allowed us to estimate phytoplankton size classes (PSCs) at decadal scale, helping us to understand their trends under ocean warming. Here a large data set of pigments, derived through high performance liquid chromatography, was collected in the Bohai Sea (BS) and Yellow Sea (YS) between 2014 and 2016. The data set was used to reparametrize the sea surface temperature (SST)-dependent three-component model of Brewin et al. (2017) to the region. The model was validated using independent in situ data set and subsequently applied to satellite chlorophyll-a data from Ocean Colour Climate Change Initiative, spanning from 1997 to 2016, to derive percentages of three PSCs to total chlorophyll-a. Monthly-averaged PSCs exhibited spatial-temporal variations in the study area, linked to topography, temperature, solar radiation, currents, and monsoonal winds. In the surface central south Yellow Sea (SYS), influenced by bottom Yellow Sea Cold Water Mass, tight relationships between PSCs and environmental factors were observed, where high SST, high sea level anomaly, low mixed-layer depth, and low wind speed resulted in higher proportions of nanoplankton and picoplankton from June to October. Significant interannual anomlies in PSCs were found associated with El Nino events in the central SYS, related to anomalies in SST. The refined model characterized 20-year variations in chlorophyll-a concentration and PSCs in complicated optical, hydrodynamic, and biogeochemical environments in the BS and YS.</t>
  </si>
  <si>
    <t>10.1029/2019JC015552</t>
  </si>
  <si>
    <t>Abonyi, A; Kiss, KT; Hidas, A; Borics, G; Varbiro, G; Acs, E</t>
  </si>
  <si>
    <t>Cell Size Decrease and Altered Size Structure of Phytoplankton Constrain Ecosystem Functioning in the Middle Danube River Over Multiple Decades</t>
  </si>
  <si>
    <t>ECOSYSTEMS</t>
  </si>
  <si>
    <t>Reduced body size is among the universal ecological responses to global warming. Our knowledge on how altered body size affects ecosystem functioning in ectothermic aquatic organisms is still limited. We analysed trends in the cell size structure of phytoplankton in the middle Danube River over a 34-year period at multiple levels: (1) average cell size of assemblages (ACS), (2) within the centric diatom community and (3) in the dominant centric diatom taxon: Stephanodiscus. We asked whether global warming and human impacts affected the average cell size of phytoplankton. Also, whether the altered size structure affected how chlorophyll-a, as an ecosystem functioning measure, relates to the ACS of phytoplankton. The cell size of phytoplankton decreased significantly at all organisation levels, and the assemblages became more dispersed in cell size over time. Environmental variables related to global warming and human impacts affected the ACS of phytoplankton significantly. The relationship between chlorophyll-a and the ACS of phytoplankton shifted from negative linear to broad and then narrow hump shape over time. Longer water residence time, warming and decline in nutrients and suspended solids decrease the ACS of phytoplankton in the middle Danube and expectedly in other large rivers. Our results suggest that cell size decrease in phytoplankton, especially of centric diatoms, constrains planktic algal biomass production in large rivers, independently of algal density. Such cell size decrease may also affect higher trophic levels and enhance the more frequent occurrence of clear-water plankton in large, human-impacted rivers under global change.</t>
  </si>
  <si>
    <t>10.1007/s10021-019-00467-6</t>
  </si>
  <si>
    <t>Gittings, JA; Brewin, RJW; Raitsos, DE; Kheireddine, M; Ouhssain, M; Jones, BH; Hoteit, I</t>
  </si>
  <si>
    <t>Remotely sensing phytoplankton size structure in the Red Sea</t>
  </si>
  <si>
    <t>Phytoplankton size structure impacts ocean food-web dynamics and biogeochemical cycling, and is thus an important ecological indicator that can be utilised to quantitatively evaluate the state of marine ecosystems. Potential alterations to size structure are predicted to occur in tropical regions under future scenarios of climate change. Therefore, there is an increasing requirement for the synoptic monitoring of phytoplankton size structure in marine systems. The Red Sea remains a comparatively unexplored tropical marine ecosystem, particularly with regards to its large-scale biological dynamics. Using an in situ pigment dataset acquired in the Red Sea, we parameterise a two-component, abundance-based phytoplankton size model and apply it to remotely-sensed observations of chlorophyll-a (Chl-a) concentration, to infer Chl-a in two size classes of phytoplankton, small cells &lt; 2 mu m in size (picophytoplankton) and large cells &gt; 2 mu m in size. Satellite-derived estimates of phytoplankton size structure are in good agreement with corresponding in situ measurements and also capture the spatial variability related to regional mesoscale dynamics. Our analysis reveals that, for the estimation of Chl-a in the two size classes, the model performs comparably or in some cases better, to validations in other oceanic regions. Our model parameterisation will be useful for future studies on the seasonal and interannual variability of phytoplankton size classes in the Red Sea, which may ultimately be relevant for understanding trophic linkages between phytoplankton size structure and fisheries, and the development of marine management strategies.</t>
  </si>
  <si>
    <t>10.1016/j.rse.2019.111387</t>
  </si>
  <si>
    <t>Liao, TC; Yu, HG; Dai, CJ; Zhao, M</t>
  </si>
  <si>
    <t>Impact of Cell Size Effect on Nutrient-Phytoplankton Dynamics</t>
  </si>
  <si>
    <t>COMPLEXITY</t>
  </si>
  <si>
    <t>In this paper, a nutrient-phytoplankton model, which is described by a system of ordinary differential equations incorporating the effect of cell size, and its corresponding stochastic differential equation version are studied analytically and numerically. A key advantage of considering cell size effect is that it can more accurately reveal the intrinsic law of interaction between nutrient and phytoplankton. The main purpose of this paper is to research how cell size affects the nutrient-phytoplankton dynamics within the deterministic and stochastic environments. Mathematically, we show that the existence and stability of the equilibria in the deterministic model can be determined by cell size: the smaller or larger cell size can lead to the disappearance of the positive equilibrium, but the boundary equilibrium always exists and is globally asymptotically stable; the intermediate cell size is capable to drive the positive equilibrium to appear and be globally asymptotically stable, whereas the boundary equilibrium becomes unstable. In the case of the stochastic model, the stochastic dynamics including the stochastic extinction, persistence in the mean, and the existence of ergodic stationary distribution is found to be largely dependent on cell size and noise intensity. Ecologically, via numerical simulations, it is found that the smaller cell size or larger cell size can result in the extinction of phytoplankton, which is similar to the effect of larger random environmental fluctuations on the phytoplankton. More interestingly, it is discovered that the intermediate cell size is the optimal size for promoting the growth of phytoplankton, but increasing appropriately the cell size can rapidly reduce phytoplankton density and nutrient concentrations at the same time, which provides a possible strategy for biological control of algal blooms.</t>
  </si>
  <si>
    <t>10.1155/2019/8205696</t>
  </si>
  <si>
    <t>Waga, H; Hirawake, T; Ueno, H</t>
  </si>
  <si>
    <t>Impacts of Mesoscale Eddies on Phytoplankton Size Structure</t>
  </si>
  <si>
    <t>GEOPHYSICAL RESEARCH LETTERS</t>
  </si>
  <si>
    <t>The impact of mesoscale eddies on phytoplankton communities attracts considerable research attention because phytoplankton play numerous roles in marine ecosystems. Using remote sensing techniques, this study considered a synoptic relationship between phytoplankton size structure, which is a determinant of energy transfer efficiency in marine ecosystems, and mesoscale eddies, which are ubiquitous ocean features. We found clear spatial variation in the impacts of mesoscale eddies on phytoplankton size structure; phytoplankton communities with larger cell sizes were supported by anticyclonic eddies in oligotrophic regions and by cyclonic eddies in eutrophic regions. Differences in the phytoplankton size structure within these two types of mesoscale eddies became greater, accompanied by interannual trends in the phytoplankton size structure for 2003-2014. Our findings are the first to demonstrate the important linkage between mesoscale eddies and phytoplankton size structure on a global scale; this new knowledge might help better predict variability in marine ecosystems. Plain Language Summary Mesoscale eddies are ubiquitous ocean features and they play a significant role in phytoplankton dynamics. This study used satellite remote sensing techniques to examine the impact of mesoscale eddies on phytoplankton size structure, an important factor of marine ecosystems. We found clear regional and temporal variations in the impacts of two types of mesoscale eddies: communities of larger-sized phytoplankton were observed in anticyclonic eddies in oligotrophic regions and in cyclonic eddies in eutrophic regions, and differences in the phytoplankton size structure inside these two eddy types increased during the period 2003-2014. Our findings are the first to demonstrate the important linkage between the cell-size composition of phytoplankton communities and mesoscale eddies on a global scale; this new knowledge might help us to better predict variability in marine ecosystems both now and in the future.</t>
  </si>
  <si>
    <t>10.1029/2019GL085150</t>
  </si>
  <si>
    <t>Biggs, TEG; Alvarez-Fernandez, S; Evans, C; Mojica, KDA; Rozema, PD; Venables, HJ; Pond, DW; Brussaard, CPD</t>
  </si>
  <si>
    <t>Antarctic phytoplankton community composition and size structure: importance of ice type and temperature as regulatory factors</t>
  </si>
  <si>
    <t>POLAR BIOLOGY</t>
  </si>
  <si>
    <t>Climate change at the Western Antarctic Peninsula (WAP) is predicted to cause major changes in phytoplankton community composition, however, detailed seasonal field data remain limited and it is largely unknown how (changes in) environmental factors influence cell size and ecosystem function. Physicochemical drivers of phytoplankton community abundance, taxonomic composition and size class were studied over two productive austral seasons in the coastal waters of the climatically sensitive WAP. Ice type (fast, grease, pack or brash ice) was important in structuring the pre-bloom phytoplankton community as well as cell size of the summer phytoplankton bloom. Maximum biomass accumulation was regulated by light and nutrient availability, which in turn were regulated by wind-driven mixing events. The proportion of larger-sized (&gt; 20 mu m) diatoms increased under prolonged summer stratification in combination with frequent and moderate-strength wind-induced mixing. Canonical correspondence analysis showed that relatively high temperature was correlated with nano-sized cryptophytes, whereas prymnesiophytes (Phaeocystis antarctica) increased in association with high irradiance and low salinities. During autumn of Season 1, a large bloom of 4.5-mu m-sized diatoms occurred under conditions of seawater temperature &gt; 0 degrees C and relatively high light and phosphate concentrations. This bloom was followed by a succession of larger nano-sized diatoms (11.4 mu m) related to reductions in phosphate and light availability. Our results demonstrate that flow cytometry in combination with chemotaxonomy and size fractionation provides a powerful approach to monitor phytoplankton community dynamics in the rapidly warming Antarctic coastal waters.</t>
  </si>
  <si>
    <t>10.1007/s00300-019-02576-3</t>
  </si>
  <si>
    <t>Kim, Y; Lee, JH; Kang, JJ; Lee, JH; Lee, HW; Kang, CK; Lee, SH</t>
  </si>
  <si>
    <t>River discharge effects on the contribution of small-sized phytoplankton to the total biochemical composition of POM in the Gwangyang Bay, Korea</t>
  </si>
  <si>
    <t>ESTUARINE COASTAL AND SHELF SCIENCE</t>
  </si>
  <si>
    <t>It is hypothesized that the proportion of small phytoplankton increases if the water temperature increases. However, limited information on the biochemical compositions of small phytoplankton and their ecological contributions is currently available for estuary and coastal environments. In the present study, our goal is to determine the roles of small phytoplankton under different environmental conditions, which influence higher trophic consumers. Water samples were obtained in the Gwangyang Bay, Korea from 2012 to 2014. The contribution of small phytoplankton to the total chlorophyll-a (chl-a) concentration increased from the first period (October 2012 April 2013) to the following period (August 2013 April 2014), which was mainly due to lower nutrient inputs available to phytoplankton because of decreasing river input. Based on biochemical compositions (carbohydrates, proteins, and lipids), the overall contributions of small phytoplankton to the total food material (FM) and caloric content were significantly higher than the chl-a contribution of small phytoplankton. This result indicates that the small phytoplankton assimilated more FM and energy per unit of chl-a concentration compared to those of the large phytoplankton. These findings reveal that the potential impacts of river inputs on phytoplankton cell size and the photosynthetic biochemical composition of this primary food source should be considered in coastal management plans for anthropogenic influences, such as dam constructions.</t>
  </si>
  <si>
    <t>10.1016/j.ecss.2019.106293</t>
  </si>
  <si>
    <t>Zachleder, V; Ivanov, I; Vitova, M; Bisova, K</t>
  </si>
  <si>
    <t>Cell Cycle Arrest by Supraoptimal Temperature in the Alga Chlamydomonas reinhardtii</t>
  </si>
  <si>
    <t>CELLS</t>
  </si>
  <si>
    <t>Temperature is one of the key factors affecting growth and division of algal cells. High temperature inhibits the cell cycle in Chlamydomonas reinhardtii. At 39 degrees C, nuclear and cellular divisions in synchronized cultures were blocked completely, while DNA replication was partly affected. In contrast, growth (cell volume, dry matter, total protein, and RNA) remained unaffected, and starch accumulated at very high levels. The cell cycle arrest could be removed by transfer to 30 degrees C, but a full recovery occurred only in cultures cultivated up to 14 h at 39 degrees C. Thereafter, individual cell cycle processes began to be affected in sequence; daughter cell release, cell division, and DNA replication. Cell cycle arrest was accompanied by high mitotic cyclin-dependent kinase activity that decreased after completion of nuclear and cellular division following transfer to 30 degrees C. Cell cycle arrest was, therefore, not caused by a lack of cyclin-dependent kinase activity but rather a blockage in downstream processes.</t>
  </si>
  <si>
    <t>10.3390/cells8101237</t>
  </si>
  <si>
    <t>Song, L; Wu, J; Du, J; Li, N; Wang, K; Wang, P</t>
  </si>
  <si>
    <t>Comparison of Two Methods to Assess the Size Structure of Phytoplankton Community Assemblages, in Liaodong Bay, China</t>
  </si>
  <si>
    <t>JOURNAL OF OCEAN UNIVERSITY OF CHINA</t>
  </si>
  <si>
    <t>Liaodong Bay is one of the largest semi-enclosed bays located in Bohai Sea, in northeast China. It is an important feeding and spawning place, even wintering and breeding migration base for many marine organisms. The size structure of phytoplankton communities is a key feature of marine ecosystems and can be used as an indicator for algae disaster, but the methods to evalute is still challenging. Here, we compared the size-fractionated chlorophyll-a method with a high-throughout sequencing method in an evaluation of the size structure of phytoplankton assemblages in Liaodong Bay, China, in 2014. The proportion of picophytoplankton was estimated at just 19% according to the results based on size-fractionated chlorophyll-a, which likely represents a severe underestimation. The sequencing method confirmed that many kinds of phytoplankton species appeared in more than one size-fractionated filter membrane, with some even dominating where the filter membrane pore size was greater than the individual phytoplankton size. According to the sequencing method, the phytoplankton assemblages in Liaodong Bay were dominated by picophytoplankton (average proportion = 44%), followed by the nanophytoplankton (average 32%), a composition that is more consistent with other studies. The sequencing method provides a more robust way to assess the size structure and taxonomic diversity of marine phytoplankton communities.</t>
  </si>
  <si>
    <t>10.1007/s11802-019-3960-0</t>
  </si>
  <si>
    <t>Baho, DL; Pomati, F; Leu, E; Hessen, DO; Moe, SJ; Norberg, J; Nizzetto, L</t>
  </si>
  <si>
    <t>A single pulse of diffuse contaminants alters the size distribution of natural phytoplankton communities</t>
  </si>
  <si>
    <t>The presence of a multitude of bioactive organic pollutants collectively classified as pharmaceuticals and personal care products (PPCPs) in freshwaters is of concern, considering that ecological assessments of their potential impacts on natural systems are still scarce. In this field experiment we tested whether a single pulse exposure to a mixture of 12 pharmaceuticals and personal care products, which are commonly found in European inland waters, can influence the size distributions of natural lake phytoplankton communities. Size is one of the most influential determinants of community structure and functioning, particularly in planktonic communities and food webs. Using an in-situ microcosm approach, phytoplankton communities in two lakes with different nutrient levels (mesotrophic and eutrophic) were exposed to a concentration gradient of the PPCPs mixture at five levels. We tested whether sub-lethal PPCPs doses affect the scaling of organisms' abundances with their size, and the slope of these size spectra, which describe changes in the abundances of small relative to large phytoplankton. Our results showed that a large proportion (approximately 80%) of the dataset followed a power-law distribution, thus suggesting evidence of scale invariance of abundances, as expected in steady state ecosystems. PPCPs were however found to induce significant changes in the size spectra and community structure of natural phytoplankton assemblages. The two highest treatment levels of PPCPs were associated with decreased abundance of the most dominant size class (nano-phytoplankton: 2-5 mu m), leading to a flattening of the size spectra slope. These results suggest that a pulse exposure to PPCPs induce changes that potentially lead to unsteady ecosystem states and cascading effects in the aquatic food webs, by favoring larger non-edible algae at the expense of small edible species. We propose higher susceptibility due to higher surface to volume ratio in small species as the likely cause of these structural changes. (C) 2019 The Authors. Published by Elsevier B.V.</t>
  </si>
  <si>
    <t>10.1016/j.scitotenv.2019.05.229</t>
  </si>
  <si>
    <t>Ivanov, IN; Vitova, M; Bisova, K</t>
  </si>
  <si>
    <t>Growth and the cell cycle in green algae dividing by multiple fission</t>
  </si>
  <si>
    <t>FOLIA MICROBIOLOGICA</t>
  </si>
  <si>
    <t>Most cells divide into two daughter cells; however, some green algae can have different division patterns in which a single mother cell can sometimes give rise to up to thousands of daughter cells. Although such cell cycle patterns can be very complex, they are governed by the same general concepts as the most common binary fission. Moreover, cell cycle progression appears to be connected with size, since cells need to ensure that their size after division will not drop below the limit required for survival. Although the exact mechanism that lets cells measure cell size remains largely unknown, there have been several prominent hypotheses that try to explain it.</t>
  </si>
  <si>
    <t>10.1007/s12223-019-00741-z</t>
  </si>
  <si>
    <t>Zaoli, S; Giometto, A; Maranon, E; Escrig, S; Meibom, A; Ahluwalia, A; Stocker, R; Maritan, A; Rinaldo, A</t>
  </si>
  <si>
    <t>Generalized size scaling of metabolic rates based on single-cell measurements with freshwater phytoplankton</t>
  </si>
  <si>
    <t>PROCEEDINGS OF THE NATIONAL ACADEMY OF SCIENCES OF THE UNITED STATES OF AMERICA</t>
  </si>
  <si>
    <t>Kleiber's law describes the scaling of metabolic rate with body size across several orders of magnitude in size and across taxa and is widely regarded as a fundamental law in biology. The physiological origins of Kleiber's law are still debated and generalizations of the law accounting for deviations from the scaling behavior have been proposed. Most theoretical and experimental studies of Kleiber's law, however, have focused on the relationship between the average body size of a species and its mean metabolic rate, neglecting intraspecific variation of these 2 traits. Here, we propose a theoretical characterization of such variation and report on proof-of-concept experiments with freshwater phytoplankton supporting such framework. We performed joint measurements at the single-cell level of cell volume and nitrogen/carbon uptake rates, as proxies of metabolic rates, of 3 phytoplankton species using nanoscale secondary ion mass spectrometry ( NanoSIMS) and stable isotope labeling. Common scaling features of the distribution of nutrient uptake rates and cell volume are found to hold across 3 orders of magnitude in cell size. Once individual measurements of cell volume and nutrient uptake rate within a species are appropriately rescaled by a function of the average cell volume within each species, we find that intraspecific distributions of cell volume and metabolic rates collapse onto a universal curve. Based on the experimental results, this work provides the building blocks for a generalized form of Kleiber's law incorporating intraspecific, correlated variations of nutrient-uptake rates and body sizes.</t>
  </si>
  <si>
    <t>10.1073/pnas.1906762116</t>
  </si>
  <si>
    <t>Lin, FS; Ho, PC; Sastri, AR; Chen, CC; Gong, GC; Jan, S; Hsieh, CH</t>
  </si>
  <si>
    <t>Resource availability affects temporal variation of phytoplankton size structure in the Kuroshio east of Taiwan</t>
  </si>
  <si>
    <t>LIMNOLOGY AND OCEANOGRAPHY</t>
  </si>
  <si>
    <t>The on-going discussion concerning how environmental factors determine phytoplankton size structure has centered around two hypotheses: (H1) The resource-size relationship predicts that normalized biovolume size spectrum (NBSS) slopes for phytoplankton are progressively shallower with increasing resource availability and (H2) The temperature-size relationship predicts that phytoplankton NBSS slopes steepen with increasing water temperature. To test these hypotheses, we examined 72 phytoplankton assemblage collections in the Kuroshio east of Taiwan. Total phytoplankton biomass was used as a proxy for resource availability instead of nutrients because nutrients are depleted and do not represent resource availability for oligotrophic seas. We found no significant relationship between NBSS slopes with temperature, providing little support for the temperature-size rule. In contrast, a positive relationship between NBSS slopes and total biomass for most of the year lends general support to the resource-size relationship, except during the winter and early spring. To explain this exception, we hypothesize that resource pulses occurring during the cold seasons are used more efficiently by small cells and promote faster growth of small relative to large phytoplankton because these pulses take place after a long period of resource depletion in oligotrophic seas; thus, the NBSS slopes become much steeper than would be expected from a positive resource-size relationship. This deviation can be considered as nonsteady state in terms of phytoplankton size structure relative to resources. Nevertheless, we cannot rule out the possibility that grazing effects also play an important role in controlling phytoplankton size structure.</t>
  </si>
  <si>
    <t>10.1002/lno.11294</t>
  </si>
  <si>
    <t>Schulhof, MA; Shurin, JB; Declerck, SAJ; Van de Waal, DB</t>
  </si>
  <si>
    <t>Phytoplankton growth and stoichiometric responses to warming, nutrient addition and grazing depend on lake productivity and cell size</t>
  </si>
  <si>
    <t>GLOBAL CHANGE BIOLOGY</t>
  </si>
  <si>
    <t>Global change involves shifts in multiple environmental factors that act in concert to shape ecological systems in ways that depend on local biotic and abiotic conditions. Little is known about the effects of combined global change stressors on phytoplankton communities, and particularly how these are mediated by distinct community properties such as productivity, grazing pressure and size distribution. Here, we tested for the effects of warming and eutrophication on phytoplankton net growth rate and C:N:P stoichiometry in two phytoplankton cell size fractions (&lt;30 mu m and &gt;30 mu m) in the presence and absence of grazing in microcosm experiments. Because effects may also depend on lake productivity, we used phytoplankton communities from three Dutch lakes spanning a trophic gradient. We measured the response of each community to multifactorial combinations of temperature, nutrient, and grazing treatments and found that nutrients elevated net growth rates and reduced carbon:nutrient ratios of all three phytoplankton communities. Warming effects on growth and stoichiometry depended on nutrient supply and lake productivity, with enhanced growth in the most productive community dominated by cyanobacteria, and strongest stoichiometric responses in the most oligotrophic community at ambient nutrient levels. Grazing effects were also most evident in the most oligotrophic community, with reduced net growth rates and phytoplankton C:P stoichiometry that suggests consumer-driven nutrient recycling. Our experiments indicate that stoichiometric responses to warming and interactions with nutrient addition and grazing are not universal but depend on lake productivity and cell size distribution.</t>
  </si>
  <si>
    <t>10.1111/gcb.14660</t>
  </si>
  <si>
    <t>Fragoso, GM; Davies, EJ; Ellingsen, I; Chauton, MS; Fossum, T; Ludvigsen, M; Steinhovden, KB; Rajan, K; Johnsen, G</t>
  </si>
  <si>
    <t>Physical controls on phytoplankton size structure, photophysiology and suspended particles in a Norwegian biological hotspot</t>
  </si>
  <si>
    <t>PROGRESS IN OCEANOGRAPHY</t>
  </si>
  <si>
    <t>The impact of the physical environment and phytoplankton size on particle types (zooplankton, biogenic matter or phytodetritus) in the water column is poorly understood. Here, we investigate how hydrography (e.g. water column stratification) impacts phytoplankton size and photophysiology across a productive coastal bank area. Additionally, we investigate how the physical environment and phytoplankton size structure influence the concentrations of plankton (e.g. copepods and diatom chains), biogenic forms (fecal pellets) and other particles (minerals, aggregates or phytodetritus) using discrete samples and in-situ optical instruments. Microphytoplankton ( &gt; 20 mu m), including many chain-forming diatoms, dominated (average &gt; 90% of total size fraction) in un-stratified waters of the bank. Phytoplankton within the bank region also required more irradiance to saturate photosynthesis, as indicated by the onset light saturation parameter (E-k, average 297 mu mol photons m(-2)s(-1)), suggesting high plasticity to a dynamic light environment. Conversely, the contribution of nano- and picophytoplankton ( &lt; 20 gm), such as flagellates increased (up to 36% of total phytoplankton size fraction) towards stratified off-bank waters. The phytoplankton community from off-bank had lower E-k (average 199 mu mol photons m(-2)s(-1)) and presented higher concentrations of photoprotective pigments, such diatoxanthin - used in the xanthophyll cycle to cope with light stress and potential photo-damage. Higher concentrations of copepods ( &gt; 1 x 10(-3) counts m -3 ), fecal pellets ( &gt; 1 x 10(-4) counts m(-3)) and ammonium ( &gt; 0.5 gM) within the bank compared to off-bank regions, indicated that copepods were actively grazing in this region. Low stratification (average stratification index (SI) &lt; 6 x 10(-3) kg m -4 ) allowed for intensive mixing, which might have promoted the high concentration of aggregates ( &gt; 5 x 10(-5) counts m(-3)) within the bank when compared to off-bank (SI off-bank &gt; 10 x 10(-3) kg m(-4)). Our results, obtained using automated techniques measured in-situ, represent an innovative approach to demonstrate that phytoplankton size and stratification influence the nature of particles found in the water column (including aggregates, fecal pellets and grazer abundances).</t>
  </si>
  <si>
    <t>10.1016/j.pocean.2019.05.001</t>
  </si>
  <si>
    <t>Nunes, S; Perez, GL; Latasa, M; Zamanillo, M; Delgado, M; Ortega-Retuerta, E; Marrase, C; Simo, R; Estrada, M</t>
  </si>
  <si>
    <t>Size fractionation, chemotaxonomic groups and bio-optical properties of phytoplankton along a transect from the Mediterranean Sea to the SW Atlantic Ocean</t>
  </si>
  <si>
    <t>SCIENTIA MARINA</t>
  </si>
  <si>
    <t>The relationships between the structure of the phytoplankton community and the bio-optical properties of surface waters were studied during the TransPEGASO cruise along a transect across the Atlantic Ocean that covered seven biogeographical provinces, from the Alboran Sea (SW Mediterranean) to the Patagonian Shelf. We characterized the composition of the phytoplankton community by means of high-performance liquid chromatography and CHEMTAX pigment analyses applied to whole water and two filtration size classes (&lt;3 and &gt;= 3 mu m), flow cytometric determinations and microscopic observations. Additionally, the study was complemented by measurements of the absorption of particulate matter and coloured dissolved organic matter (CDOM). The size class distribution of the chlorophyll alpha (Chl alpha) obtained from the size-fractionated filtration (SFF) was compared with that resulting from the diagnostic pigment algorithms (VU) developed by Vidussi et al. (2001) and Uitz et al. (2006), and the total Chi alpha-based expressions (HI) of Hirata et al. (2011). The seven provinces crossed by the transect could be divided into an oligotrophic group with Chl alpha&lt;0.25 mg m(-3) comprising the tropical and subtropical Atlantic (including the Canary Current Coastal Province), and a eutrophic group (Chl alpha &gt;0.5 mg m(-3)) with a single Mediterranean (MEDI) sample and those from the southwestern Atlantic Shelf (SWAS). According to CHEMTAX, the most important taxa in the tropical and subtropical Atlantic were Prochlorococcus, haptophytes and Synechoccoccus, while the MEDI and SWAS were dominated by diatoms and haptophytes. Both the VU and HI algorithms, which are based on pigment composition or Chl alpha concentration, predicted for SWAS a high proportion of nano- and microphytoplankton, while the SFF indicated dominance of the &lt;3 mu m size class. In addition, the CHEMTAX results indicated a high average diatom contribution in this province. However, at several SWAS stations with relatively high values of diatom Chl alpha estimated by CHEMTAX, the microscopic observations found only small concentrations of nano- or microplankton-sized cells. This discrepancy appeared to be due to the presence, confirmed by scanning electron microscopy, of picoplankton-sized cells of the diatom Minidiscus sp. and of Parmales (a group sharing the pigment composition with the diatoms). These findings caution against a routine assignment of diatom pigments to the microplankton size class. The total non-water absorption in the water column was dominated by CDOM. The average contribution of phytoplankton absorption for the different provinces ranged from 19.3% in the MEDI to 45.7% in the SWAS and 47% in the western tropical Atlantic (WTRA). The CM alpha-specific phytoplankton absorption [a(ph)*(443), m(2) mg(-1)] was lower in the MEDI and SWAS than in the oligotrophic provinces. a(ph)*(443) was negatively correlated with the first principal component derived from a principal component analysis based on the concentration of the main pigments and was not correlated with indicators of phytoplankton community size structure such as the proportion of Chl alpha in the &lt;3 mu m class or a size index derived from the VU size class distribution. These findings indicate that the variability observed in a(ph)*(443) was mainly related to differences in pigment composition and possibly to photoacclimation processes, and that any package effects due to cell size were probably masked by other factors, an outcome that may be related to the relatively small influence of size within the narrow range of Chl alpha concentrations (all &lt;= 2.4 mg m(-3)) considered in our study.</t>
  </si>
  <si>
    <t>10.3989/scimar.04866.10A</t>
  </si>
  <si>
    <t>Mandal, S; Smith, SL; Priyadarshi, A; Yamazaki, H</t>
  </si>
  <si>
    <t>Micro-Scale Variability Impacts the Outcome of Competition Between Different Modeled Size Classes of Phytoplankton</t>
  </si>
  <si>
    <t>Previous modeling studies have shown that observed micro-scale (mm) variability of nutrients and phytoplankton biomass can strongly impact the large-scale mean growth response of phytoplankton in ways that cannot be represented by typical models based on the mean field approximation. Also, models accounting for the flexible eco-physiology of phytoplankton predict quite different responses to changing environmental conditions compared to most current (inflexible) models. Combining these two ideas for nutrient-phytoplankton systems we have developed a new Flexible NP closure model to represent competition among the three typically observed phytoplankton size classes: pico-, nano-, and micro-phytoplankton. Both micro-scale variability and flexible eco-physiology are expected to impact the competition among these size classes. With this work we begin to address how both these factors determine the size structure and size diversity of phytoplankton in the ocean. Under eutrophic conditions, variability does not impact the modeled growth rate of any size class. On the other hand, under oligotrophic conditions, variability preferentially enhances the biomass of the largest typically observed micro-size class, and reduces the biomass of the smallest nano- and intermediate pico-size classes.</t>
  </si>
  <si>
    <t>10.3389/fmars.2019.00259</t>
  </si>
  <si>
    <t>Pulina, S; Luglie, A; Mariani, MA; Sarria, M; Sechi, N; Padedda, BM</t>
  </si>
  <si>
    <t>Multiannual decrement of nutrient concentrations and phytoplankton cell size in a Mediterranean reservoir</t>
  </si>
  <si>
    <t>NATURE CONSERVATION-BULGARIA</t>
  </si>
  <si>
    <t>Reservoirs are primary water resources for many uses in the Mediterreanean region and need dedicated studies for understanding the complexity of their dynamics particularly vulnerable to local and global stressors. This study focused on phytoplankton variations in relation to seasonal environmental changes on a multiannual time scale (2006-2015) at a Mediterranean eutrophic reservoir (Bidighinzu Lake, Italy) belonging to the Italian, European and International Long Term Ecological Research networks. Phytoplankton cell density, volume and biomass and chlorophyll a concentrations were analysed together with meteo-climatic, hydrological, physical and chemical variables to detect trends and correlations. The period under study was also compared with previous years to assess the presence of significant differences in the environmental and planktonic compartments. Multiannual changes were more pronounced in summer than in the other seasons during the decade under study. The most conspicuous environmental changes were a significant decrease in summer nutrient concentrations in the reservoir and a simultaneous anthropic pressure reduction in the watershed. In addition, the mixing zone and euphotic zone ratio also increased. Multiannual changes in summer phytoplankton composition consisted of an increased density of smaller Bacillariophyceae and Cyanophyceae, which replaced larger species of the same phytoplankton classes. This resulted in opposite trends of total phytoplankton cell density (increasing) and mean phytoplankton cell volume (decreasing) over the study years. The nutrient decrement was statistically the strongest environmental driver of the phytoplankton changes observed in the reservoir. However, the mixing zone and the euphotic zone ratio and water temperature also significantly affected the multiannual phytoplankton variations. Therefore, we conclude that the success of small cell-sized phytoplankton in Bidighinzu Lake was most probably due to the synergic interactions of more environmental forces related to changing anthropic pressures and climate variability. Our results highlight the importance of long-term monitoring of reservoirs in the Mediterranean basin, especially in semi-arid regions where the need and scarcity of high quality water will be further exacerbated due to the global climate change.</t>
  </si>
  <si>
    <t>10.3897/natureconservation.34.30116</t>
  </si>
  <si>
    <t>Jiang, ZB; Du, P; Liu, JJ; Chen, Y; Zhu, YL; Shou, L; Zeng, JN; Chen, JF</t>
  </si>
  <si>
    <t>Phytoplankton biomass and size structure in Xiangshan Bay, China: Current state and historical comparison under accelerated eutrophication and warming</t>
  </si>
  <si>
    <t>MARINE POLLUTION BULLETIN</t>
  </si>
  <si>
    <t>To explore the effects of coastal eutrophication and warming on phytoplankton biomass and cell size, we analyzed current and historical data for size-fractionated chlorophyll a (chla) in Xiangshan Bay, China. Results showed that micro- and nanophytoplankton overwhelmingly dominated ( &gt; 84%) in all seasons. The contribution of micro-chla was significantly lower in warm than in cold seasons, whereas contribution of pico-chla showed the opposite result. Overall, the micro-chla contribution increased with decreasing pico-chla contribution from the stable, clear, eutrophic upper bay to the turbulent, turbid lower bay, indicating that phytoplankton size structure on a spatial scale was largely shaped by water column stability and light rather than by nutrients. Since the 1980s, phytoplankton biomass, primary productivity, and micro-chla contribution in Xiangshan Bay have increased sharply with increasing nutrient amounts and temperature. Additionally, it seems that algal bloom seasonality has shifted forward from spring to winter since the power plant operations in 2006.</t>
  </si>
  <si>
    <t>10.1016/j.marpolbul.2019.03.013</t>
  </si>
  <si>
    <t>Mouw, CB; Ciochetto, AB; Yoder, JA</t>
  </si>
  <si>
    <t>A Satellite Assessment of Environmental Controls of Phytoplankton Community Size Structure</t>
  </si>
  <si>
    <t>GLOBAL BIOGEOCHEMICAL CYCLES</t>
  </si>
  <si>
    <t>Phytoplankton play a key role as the base of the marine food web and a crucial component in the Earth's carbon cycle. There have been a few regional studies that have utilized satellite-estimated phytoplankton functional type products in conjunction with other environmental metrics. Here we expand to a global perspective and ask, what are the physical drivers of phytoplankton composition variability? Using a variety of satellite-observed ocean color products and physical properties spanning 1997-2015, we characterize spatial and temporal variability in phytoplankton community size structure in relation to satellite-based physical drivers. We consider the relationships globally and by major thermal regimes (cold and warm), dominant size distribution, and chlorophyll concentration variability. Globally, euphotic depth is the most important parameter driving phytoplankton size variability and also over the majority of the high-latitude ocean and the central gyres. In all other regions, size variability is driven by a balance of light and mode of nutrient delivery. We investigated the relationship between size composition and chlorophyll concentration and the physical drivers through correlation analysis. Changes in size composition over time are regionally varying and explained by temporal shifts in the varying physical conditions. These changes in phytoplankton size composition and the varying underlying physical drivers will ultimately impact carbon export and food web processes in our changing ocean.</t>
  </si>
  <si>
    <t>10.1029/2018GB006118</t>
  </si>
  <si>
    <t>Deng, L; Zhou, W; Cao, WX; Zheng, WD; Wang, GF; Xu, ZT; Li, C; Yang, YZ; Hu, SB; Zhao, WJ</t>
  </si>
  <si>
    <t>Retrieving Phytoplankton Size Class from the Absorption Coefficient and Chlorophyll A Concentration Based on Support Vector Machine</t>
  </si>
  <si>
    <t>REMOTE SENSING</t>
  </si>
  <si>
    <t>The phytoplankton size class (PSC) plays an important role in biogeochemical processes in the ocean. In this study, a regional model of PSCs is proposed to retrieve vertical PSCs from the total minus water absorption coefficient (a(t-w)()) and Chlorophyll a concentration (Chla). The PSC model is developed by first reconstructing phytoplankton absorption and Chla from a(t-w)(), and then extracting PSC from them using the support vector machine (SVM). In situ bio-optical data collected in the South China Sea from 2006 to 2013 were used to train the SVM. The proposed PSC model was subsequently validated using an independent PSC dataset from the Northeast South China Sea Cruise in 2015. The results indicate that the PSC model performed better than the three components model, with a value of r(2) between 0.35 and 0.66, and the absolute percentage difference between 56% and 181%. On the whole, our PSC model shows a remarkable utility in terms of inferring vertical PSCs from the South China Sea.</t>
  </si>
  <si>
    <t>10.3390/rs11091054</t>
  </si>
  <si>
    <t>Gallego, I; Venail, P; Ibelings, BW</t>
  </si>
  <si>
    <t>Size differences predict niche and relative fitness differences between phytoplankton species but not their coexistence</t>
  </si>
  <si>
    <t>ISME JOURNAL</t>
  </si>
  <si>
    <t>Here we aim to incorporate trait-based information into the modern coexistence framework that comprises a balance between stabilizing (niche-based) and equalizing (fitness) mechanisms among interacting species. Taking the modern coexistence framework as our basis, we experimentally tested the effect of size differences among species on coexistence by using fifteen unique pairs of resident vs. invading cyanobacteria, resulting in thirty unique invasibility tests. The cyanobacteria covered two orders of magnitude differences in size. We found that both niche and fitness differences increased with size differences. Niche differences increased faster with size differences than relative fitness differences and whereas coexisting pairs showed larger size differences than non-coexisting pairs, ultimately species coexistence could not be predicted on basis of size differences only. Our findings suggest that size is more than a key trait controlling physiological and population-level aspects of phytoplankton, it is also relevant for community-level phenomena such as niche and fitness differences which influence coexistence and biodiversity.</t>
  </si>
  <si>
    <t>10.1038/s41396-018-0330-7</t>
  </si>
  <si>
    <t>Waga, H; Hirawake, T; Fujiwara, A; Grebmeier, JM; Saitoh, SI</t>
  </si>
  <si>
    <t>Impact of spatiotemporal variability in phytoplankton size structure on benthic macrofaunal distribution in the Pacific Arctic</t>
  </si>
  <si>
    <t>DEEP-SEA RESEARCH PART II-TOPICAL STUDIES IN OCEANOGRAPHY</t>
  </si>
  <si>
    <t>The size structure of the phytoplankton community strongly affects energy flow through food webs; hence, monitoring the spatial and temporal dynamics of phytoplankton size structure is crucial to evaluate variability in marine ecosystems. In this study, the spatiotemporal changes in phytoplankton size structure and their impact on benthic macrofaunal distribution were examined in the Pacific Arctic as part of the international Distributed Biological Observatory effort. The exponent of the chlorophyll-a(Chia) size distribution (hereafter, CSD slope), which is an index of synoptic size structure of a phytoplankton community, was estimated based on spectral shape of the phytoplankton absorption coefficient using satellite ocean color data. The CSD slope during the post-bloom period was significantly correlated with sediment Chia concentration, suggesting that the amount of organic carbon input to the seafloor was strongly related to surface phytoplankton size structure after the spring bloom. Average macrofaunal biomass in the Pacific Arctic was persistently high (&gt; 20 g C m(-2)) throughout 2000-2013 in the regional hotspots, and the biomass-based latitudinal centroid of macrofaunal habitat in the region shifted significantly (p &lt; 0.05) northward. This northward shift is likely driven by a spatiotemporal change in phytoplankton size structure during the post-bloom period. Our results suggest that bottom-up forcing by the phytoplankton community affected the distribution of benthic macrofauna. We conclude that the remote estimate of phytoplankton size structure largely contributes to advancing our knowledge of ecosystem changes observed in the Pacific Arctic marine ecosystem.</t>
  </si>
  <si>
    <t>10.1016/j.dsr2.2018.10.008</t>
  </si>
  <si>
    <t>Cuevas, LA; Tapia, FJ; Iriarte, JL; Gonzalez, HE; Silva, N; Vargas, CA</t>
  </si>
  <si>
    <t>Interplay between freshwater discharge and oceanic waters modulates phytoplankton size-structure in fjords and channel systems of the Chilean Patagonia</t>
  </si>
  <si>
    <t>Here, we participated in five independent research cruises that spanned almost the entire Patagonian fjords region (from 41.5 to 56.0 degrees S) in order to determine the importance of the physical/chemical factors that influence phytoplankton size structure triggered by freshwater discharge and oceanic water intrusion. Throughout the Patagonian region phytoplankton biomass varies in association with freshwater discharge and mineral nutrient load, and to a lesser extent with surface solar radiation and photosynthesis. These correlations and the spatial domains changed depending on which size fraction was analyzed. Fresh water discharge negatively correlated with salinity and density, positively correlated with stratification and silicic acid concentration, and represents the primary influence on phytoplankton populations. More than 40% of the sites characterized as discharge-intensive locations exhibited lower total chlorophyll-a concentrations (chl-a) and phytoplankton size-structure that was dominated by small cells ( &lt; 20 mu m). Oceanic nutrients (nitrate and phosphate input) are the second-most important factor that control total chl-a, favoring total chlorophyll-a concentration in the southern half of the Patagonian region. Microphytoplankton contribute to more than 75% of the total community in high productivity waters with chl-a concentrations higher than 2 mu g L-1 and picophytoplankton dominate when chl-a is lower than 1 mu g L-1. Thus, in this extensive area, the relative success of different phytoplankton size classes may be sensitive to changes in hydrological cycles, continental runoffs, and potential anthropogenic eutrophication, modifying important ecological processes and the fate of organic matter.</t>
  </si>
  <si>
    <t>10.1016/j.pocean.2019.02.012</t>
  </si>
  <si>
    <t>Van Meerssche, E; Pinckney, JL</t>
  </si>
  <si>
    <t>Nutrient Loading Impacts on Estuarine Phytoplankton Size and Community Composition: Community-Based Indicators of Eutrophication</t>
  </si>
  <si>
    <t>ESTUARIES AND COASTS</t>
  </si>
  <si>
    <t>Water quality management strategies focus primarily on reducing nutrient loading in estuaries to limit total chlorophyll a (chl a) to less than 40gl(-1). However, potential alterations in phytoplankton community composition and subsequent ecological implications below this limit are not generally considered. The effect of moderate loadings of nitrate (N) and phosphate (P) on nutrient-limited phytoplankton composition and cell size was investigated using multiple bioassays from 2014 to 2016 to evaluate phytoplankton community shifts below the 40gl(-1) threshold. Water collected from North Inlet Estuary, SC, was spiked with 20moll(-1) N and of 10moll(-1) P and incubated for 2days. The proportion of diatoms, cryptophytes, cyanobacteria, prasinophytes, and chlorophytes was calculated for each treatment (i.e., control and NP addition) and for two size fractions (i.e., &lt;20m and whole water). Phytoplankton biomass increases were below the 40g chl al(-1) threshold and resulted in a variable shift in phytoplankton group abundances, likely due to the initial community composition. Nutrient additions enhanced the biomass of the fraction smaller than 20m and the proportion of diatoms at the expense of cyanobacteria and cryptophytes. Shifts in community composition could have potential cascading impacts on higher trophic levels in the estuary. These results highlight the importance of characterizing and monitoring eutrophication using abundances of algal groups in addition to total biomass as ecologically relevant alterations may occur at low levels of eutrophication.</t>
  </si>
  <si>
    <t>10.1007/s12237-018-0470-z</t>
  </si>
  <si>
    <t>Lamont, T; Barlow, RG; Brewin, RJW</t>
  </si>
  <si>
    <t>Long-Term Trends in Phytoplankton Chlorophyll a and Size Structure in the Benguela Upwelling System</t>
  </si>
  <si>
    <t>The Benguela Upwelling System (BUS) is among the most productive ecosystems globally, supporting numerous fisheries and ecosystem services in Southern Africa. Sea-viewing Wide Field-of-view Sensor and Moderate-resolution Imaging Spectroradiometer-Aqua chlorophyll a (Chla) concentrations between September 1997 and February 2018 were used to investigate long-term trends in phytoplankton biomass and size structure (microphytoplankton [&gt;20m], nanophytoplankton [2-20m], and picophytoplankton [&lt;2m]) in the Northern Benguela, Southern Benguela (SB), and Agulhas Bank (AB) shelf and open ocean regions of the BUS. Trends in upwelling and correlations with Chla and size structure were examined. Increasing Chla and microphytoplankton trends occurred in the Northern Benguela shelf and open ocean, while decreases were evident on the SB shelf in all seasons. In the SB open ocean, small increases occurred during austral winter, with a decrease in spring. On the AB shelf, increases in Chla and microphytoplankton occurred in summer with decreases during the other seasons. Patterns differed in the AB open ocean, with increases in winter and spring and decreases in summer and autumn. Although R-2 values indicated that linear trends accounted for a reasonable portion of the variance, and most trends were statistically significant, they showed only small changes on the shelf domains and little to no change in the open ocean. Strong correlations between upwelling, Chla, and the size classes were observed, but distinct seasonal differences occurred in each region. This is the first 20-year analysis of phytoplankton biomass and community structure in the BUS and provides a baseline against which future changes can be monitored. Plain Language Summary Two satellite ocean color data products were combined and used to examine trends in chlorophyll a and the proportions of microphytoplankton, nanophytoplankton, and picophytoplankton in three subregions of the Benguela Upwelling System, namely, the northern Benguela, southern Benguela, and Agulhas Bank. These trends were related to trends in upwelling-favorable winds and significant correlations were observed but with distinct seasonal differences in each region. Linear trends were mostly significant and accounted for a reasonable portion of the variance, but they showed only small changes on the shelf domains and little to no change in the open ocean regions. This study provides the first 20-year analysis of phytoplankton biomass and community structure in the Benguela Upwelling System and provides a baseline against which future changes can be monitored.</t>
  </si>
  <si>
    <t>10.1029/2018JC014334</t>
  </si>
  <si>
    <t>Jones, AR; Dewitte, W</t>
  </si>
  <si>
    <t>Cell size and cell cycle progression: the cyclin-dependent kinase link in green algae</t>
  </si>
  <si>
    <t>JOURNAL OF EXPERIMENTAL BOTANY</t>
  </si>
  <si>
    <t>The coordination of cell growth and cell division is a fundamental problem in biology. The experiments with unicellular algae of Zachleder et al. (2019) show that up-regulation of cyclin-dependent kinase (CDK) activity can drive cell progression even when biosynthesis is reduced, indicating that the main link between cell growth and cell division is CDK activity rather than overall biosynthesis. Understanding this coupling between cellular growth and CDK activity will be important not just in these algae, but also in higher plants.</t>
  </si>
  <si>
    <t>10.1093/jxb/erz008</t>
  </si>
  <si>
    <t>Perkins, DM; Perna, A; Adrian, R; Cermeno, P; Gaedke, U; Huete-Ortega, M; White, EP; Yvon-Durocher, G</t>
  </si>
  <si>
    <t>Energetic equivalence underpins the size structure of tree and phytoplankton communities</t>
  </si>
  <si>
    <t>NATURE COMMUNICATIONS</t>
  </si>
  <si>
    <t>The size structure of autotroph communities - the relative abundance of small vs. large individuals - shapes the functioning of ecosystems. Whether common mechanisms underpin the size structure of unicellular and multicellular autotrophs is, however, unknown. Using a global data compilation, we show that individual body masses in tree and phytoplankton communities follow power-law distributions and that the average exponents of these individual size distributions (ISD) differ. Phytoplankton communities are characterized by an average ISD exponent consistent with three-quarter-power scaling of metabolism with body mass and equivalence in energy use among mass classes. Tree communities deviate from this pattern in a manner consistent with equivalence in energy use among diameter size classes. Our findings suggest that whilst universal metabolic constraints ultimately underlie the emergent size structure of autotroph communities, divergent aspects of body size (volumetric vs. linear dimensions) shape the ecological outcome of metabolic scaling in forest vs. pelagic ecosystems.</t>
  </si>
  <si>
    <t>10.1038/s41467-018-08039-3</t>
  </si>
  <si>
    <t>Ismail, AH; Mills, S; Recknagel, F</t>
  </si>
  <si>
    <t>FEEDING EVALUATION OF MICROCRUSTACEA (CLADOCERA): RESPONSES TO VARIATIONS IN CELL VOLUME OF GREEN AND BLUE-GREEN ALGAE</t>
  </si>
  <si>
    <t>APPLIED ECOLOGY AND ENVIRONMENTAL RESEARCH</t>
  </si>
  <si>
    <t>The grazing rate of three zooplankton species; Daphnia carinata, D. lumholtzi and Ceriodaphnia cf. quadrangula on six algal species at three concentrations are described in this paper. The effect of food density on ingestion rate was assessed by adding a suspension of algae to the tumblers and following the changes in concentration in the tumbler as the cladocerans consumed the suspension. Samples were taken and algal densities were measured every 15 minutes with a spectrophotometer. This study aimed to examine the role of cladoceran as grazers of algae under laboratory conditions. D. carinata removed algal cells at higher rates than the other two species when feeding in unialgal suspension. Quantitative differences in rate of food intake were found in suspensions of Ankistrodesmus falcatus, Scenedesmus obliquus, Chlorella vulgaris, Chlamydomonas reinhardtii, Anabaena circinalis and Microcystis flos-aquae. The small cells contributed by far the greatest fragment of green algae ingested by grazers. Filamentous A. circinalis and colonial M. flos-aquae can also be utilized by the grazers though the species was previously reported to have lethal toxic effects on cladocerans. Therefore, a management strategy using cladocerans for controlling undesirable cyanobacteria in aquatic ecosystem is contemplated to be necessary in the future.</t>
  </si>
  <si>
    <t>10.15666/aeer/1704_77157725</t>
  </si>
  <si>
    <t>Li, L; Cen, JY; Cui, L; Lu, SH</t>
  </si>
  <si>
    <t>Response of size-fractionated phytoplankton to environmental factors near the Changjiang Estuary</t>
  </si>
  <si>
    <t>ACTA OCEANOLOGICA SINICA</t>
  </si>
  <si>
    <t>Size-based partitioning of phytoplankton is a useful tool for monitoring key phytoplankton traits, and it provides a better understanding of phytoplankton dynamics. Our aim is to determine the variation in the different size classes of phytoplankton to the total phytoplankton biomass during the spring and autumn of 2010 and examine the relationship between phytoplankton size structure and environmental variables and zooplankton community structure near the Changjiang Estuary. In the spring, phytoplankton populations were predominantly consisted of nanophytoplankton throughout the study region. In the autumn, picophytoplankton and nanophytoplankton collectively dominated the phytoplankton community. A Pearson correlation analysis highlighted the role of temperature and trophic conditions on the contributions of nanophytoplankton and picophytoplankton. The grazing pressure exerted by mesozooplankton could have played an important role in determining the microphytoplankton community structure.</t>
  </si>
  <si>
    <t>10.1007/s13131-018-1259-4</t>
  </si>
  <si>
    <t>Chen, BZ; Smith, SL; Wirtz, KW</t>
  </si>
  <si>
    <t>Effect of phytoplankton size diversity on primary productivity in the North Pacific: trait distributions under environmental variability</t>
  </si>
  <si>
    <t>While most biodiversity and ecosystem functioning (BEF) studies have found positive effects of species richness on productivity, it remain unclear whether similar patterns hold for marine phytoplankton with high local richness. We use the continuous trait-based modelling approach, which assumes infinite richness and represents diversity in terms of the variance of the size distribution, to investigate the effects of phytoplankton size diversity on productivity in a three-dimensional ocean circulation model driven by realistic physics forcing. We find a slightly negative effect of size diversity on primary production, which we attribute to several factors including functional trait-environment interactions, flexible stoichiometry and the saturation of productivity at low diversity levels. The benefits of trait optimisation, whereby narrow size distributions enhance productivity under relatively stable conditions, tend to dominate over those of adaptive capacity, whereby greater diversity enhances the ability of the community to respond to environmental variability.</t>
  </si>
  <si>
    <t>10.1111/ele.13167</t>
  </si>
  <si>
    <t>Sendra, M; Blasco, J; Araujo, CVM</t>
  </si>
  <si>
    <t>Is the cell wall of marine phytoplankton a protective barrier or a nanoparticle interaction site? Toxicological responses of Chlorella autotrophica and Dunaliella salina to Ag and CeO2 nanoparticles</t>
  </si>
  <si>
    <t>ECOLOGICAL INDICATORS</t>
  </si>
  <si>
    <t>The use of nanoparticles (NPs), such as Ag and CeO2 NPs, has increased considerably in the last decade due to their importance for the production of engineered nanomaterials applied to new consumer products. This generalized use in everyday products has made the presence of NPs in aquatic systems more frequent and makes them potential environmental disturbers. Marine phytoplankton is at the bottom of the food web and, therefore, microalgae are potentially susceptible to NPs at different levels: reproductive (population growth), structural and metabolic. One of the first mechanisms of toxicity is caused by the adsorption of NPs onto the cell wall later leading to their internalization. As the cell wall may be a barrier against the intake of NPs, species lacking a cell wall would be expected to show a higher sensitivity. In the present study, two microalgae species with a marked structural difference, D. salina, lacking a cell wall, and Chlorella autotrophica, with a typical cellulosic cell wall, were exposed to ionic and NP forms of the metals Ag and Ce for 72 h. The biomarkers used as indicative of toxicity were: cell density, cell viability, cell size, cell complexity, autofluorescence of chlorophyll a, active chlorophyll, effective quantum yield of PII (photosystem II) and reactive oxygen species (ROS). Exposure to Ag and Ce in both ion and NP forms affected the reproductive, structural and physiological mechanisms of D. saline and C. autotrophica. In general, toxicity resulted in a decrease in active chlorophyll, effective quantum yield of PII, and cell density and an increase in cell complexity and ROS. For both species, treatments with Ag were more toxic than those of Ce and, for both metals, the ionic form was more toxic than the NPs. Although D. salina lacks a cell wall, it was more tolerant than C. autotrophica, indicating that the absence of a cell wall does not make it a more sensitive species. The higher tolerance of D. salina might be related to different processes to manage metal exposure that prevent toxicity such as biosorption, by producing extracellular polymeric substances, and the elimination of the compounds to the external environment.</t>
  </si>
  <si>
    <t>10.1016/j.ecolind.2017.08.050</t>
  </si>
  <si>
    <t>Pulina, S; Satta, CT; Padedda, BM; Sechi, N; Luglie, A</t>
  </si>
  <si>
    <t>Seasonal variations of phytoplankton size structure in relation to environmental variables in three Mediterranean shallow coastal lagoons</t>
  </si>
  <si>
    <t>Seasonal dynamic of Utermohl fraction of phytoplankton (UFP, cell size &gt; 3 mu m) and picophytoplankton (Pico, cell size &lt; 3 mu m) were compared in three eutrophic coastal lagoons located in the same geographical area (Western Mediterranean Sea). Considering data on density, biomass, volume and composition of each size class, we focused on three aspects: i) the contribution of UFP and Pico to total phytoplankton; ii) the responses of UFP and Pico to seasonal variations of selected environmental variables; iii) the identification of the main environmental drivers of UFP and Pico seasonal dynamics. Pico contribution to total phytoplankton density was from 20% to 90%, highlighting the potential importance of Pico also in eutrophic ecosystems. Pico contribution to total phytoplankton biomass was lower, from 9% to 16%. Statistically, temperature resulted the strongest environmental factor controlling both the UFP and Pico seasonal variations in all the studied lagoons. In addition, the role of salinity, water transparency and nutrient concentrations was important in relation to the study site and the size class considered. In this work, the effects of temperature, salinity, transparency and nutrient availability on two different phytoplankton size classes have been described in Mediterranean shallow coastal lagoons for the first time, providing new insight for this ecosystem typology worldwide.</t>
  </si>
  <si>
    <t>10.1016/j.ecss.2018.07.002</t>
  </si>
  <si>
    <t>Liang, WZ; Tang, DL; Luo, X</t>
  </si>
  <si>
    <t>Phytoplankton size structure in the western South China Sea under the influence of a 'jet-eddy system'</t>
  </si>
  <si>
    <t>A northeastward jet in the western South China Sea (SCS) usually induces phytoplankton blooms during summertime. This jet is often sandwiched by a cyclonic eddy in the north and an anticyclonic eddy in the south. Using in situ and satellite data, the present study analyzes the combined impact of the northeastward jet and two eddies on the phytoplankton size structure (PSS) from August to September 2014. Generally, picophytoplankton is the major size fraction in surface water, contributing 73% of the total chlorophyll a concentration. The data showed that a high chlorophyll a belt (av. 0.29 +/- 0.18 mu g L-1) with a large percentage of microphytoplankton (av. 14%) appeared in the northeastward jet. Meanwhile, similar chlorophyll a concentrations were observed in the cyclonic (av. 0.072 +/- 0.019 mu g L-1) and anticyclonic eddies (av. 0.087 +/- 0.02 mu g L-1), but microphytoplankton contributed 6.7% more in the anticyclonic eddy. Below the surface, however, the dominant size of phytoplankton switched from pico to nano and micro with increasing depth. In contrast to the observations at the surface, the jet and anticyclonic eddy presented a lower microphytoplankton contribution than the cyclonic eddy. Horizontally, advection of coastal upwelling water by the northeastward jet enhanced the growth of phytoplankton and influenced the surface PSS. Meanwhile, divergence/convergence in cyclonic/anticyclonic eddy interaction with the northeastward jet formed the high chlorophyll a belt at the edge of the eddy and increased the microphytoplankton contribution through water mass transport and mixing. Nutrient supply and weakening of the light intensity below the surface layer synergistically influenced the concentration and size structure of phytoplankton in the cyclonic/anticyclonic eddies at different depths. Finally, this study proposed a jet-eddy system' to explain summer spatial characteristics of PSS in the western SCS. Source water (riverine and coastal upwelling water) that feeds the jet-eddy system' is another key factor affecting phytoplankton biomass and its size structure.</t>
  </si>
  <si>
    <t>10.1016/j.jmarsys.2018.07.001</t>
  </si>
  <si>
    <t>Iatskiu, P; Bovo-Scomparin, VM; Segovia, BT; Velho, LFM; Lemke, MJ; Rodrigues, LC</t>
  </si>
  <si>
    <t>Variability in mean size of phytoplankton in two floodplain lakes of different climatic regions</t>
  </si>
  <si>
    <t>Phytoplankton size has an important functional role in ecosystem processes, such as nutrient production and cycling. It has been suggested that warmer temperatures may favor the smaller organisms in biological communities. We evaluate the mean size of the phytoplankton organisms and apply a morphology-based functional groups (MBFG) approach. We use time series of two floodplain lakes that present mean annual temperature difference of 10A degrees C and similar hydrodynamic, area, and mean depth. We expected that a smaller mean size of MBFGs would be associated with higher temperatures. The Akaike Information Criterion was used to investigate environmental factors predicting the mean size of MBFGs within each lake. The mean size was most associated to nutrients and dissolved oxygen in the subtropical lake, and to temperature in the temperate lake. Large filaments with aerotopes and the small flagellated with siliceous exoskeletal structures showed high mean size at higher temperatures, thus contradicting temperature-size rules. Probably the high variability of mean size was provided by the high variability observed around environmental factors. Our findings reveal that other functional traits may be associated with the phytoplankters mean size, which result in adaptation to high variability of various environmental factors.</t>
  </si>
  <si>
    <t>10.1007/s10750-018-3702-0</t>
  </si>
  <si>
    <t>Pulina, S; Satta, CT; Luglie, A; Sechi, N; Padedda, BM</t>
  </si>
  <si>
    <t>Dataset of seasonal mean volumes of phytoplankton cell size classes in Mediterranean shallow coastal lagoons</t>
  </si>
  <si>
    <t>DATA IN BRIEF</t>
  </si>
  <si>
    <t>In this article, the floristic lists and the seasonal mean cell volumes of phytoplankton taxa observed in three Mediterranean lagoons are reported. These datasets include 40 species, 67 other taxa identified at least at genus level, and further 13 taxa attributed only at order or class level. These data are associated with Pulina et al. Seasonal variations of phytoplankton size structure in relation to environmental variables in three Mediterranean shallow coastal lagoons (Pulina et al., 2018) Ill, where phytoplankton taxa were included in two different cell size classes (Utermohl fraction of phytoplankton, cell size &gt; 3 mu m; Picophytoplankton, cell size &lt; 3 mu m) and in which their seasonal variations were interpreted and discussed. (C) 2018 The Authors. Published by Elsevier Inc.</t>
  </si>
  <si>
    <t>10.1016/j.dib.2018.08.001</t>
  </si>
  <si>
    <t>Padfield, D; Buckling, A; Warfield, R; Lowe, C; Yvon-Durocher, G</t>
  </si>
  <si>
    <t>Linking phytoplankton community metabolism to the individual size distribution</t>
  </si>
  <si>
    <t>Quantifying variation in ecosystem metabolism is critical to predicting the impacts of environmental change on the carbon cycle. We used a metabolic scaling framework to investigate how body size and temperature influence phytoplankton community metabolism. We tested this framework using phytoplankton sampled from an outdoor mesocosm experiment, where communities had been either experimentally warmed (+ 4 degrees C) for 10years or left at ambient temperature. Warmed and ambient phytoplankton communities differed substantially in their taxonomic composition and size structure. Despite this, the response of primary production and community respiration to long- and short-term warming could be estimated using a model that accounted for the size-and temperature dependence of individual metabolism, and the community abundance-body size distribution. This work demonstrates that the key metabolic fluxes that determine the carbon balance of planktonic ecosystems can be approximated using metabolic scaling theory, with knowledge of the individual size distribution and environmental temperature.</t>
  </si>
  <si>
    <t>10.1111/ele.13082</t>
  </si>
  <si>
    <t>Zhao, QY; Liu, ST; Tian, DD</t>
  </si>
  <si>
    <t>Dynamic behavior analysis of phytoplankton-zooplankton system with cell size and time delay</t>
  </si>
  <si>
    <t>CHAOS SOLITONS &amp; FRACTALS</t>
  </si>
  <si>
    <t>This paper focuses on the dynamic behavior of phytoplankton-zooplankton system with cell size and time delay. Remarkably, the existence of cell size and time delay make the dynamic behavior of the system more close to the real-world situation, essentially different from those in the existing related literature. To analyze the dynamic behavior of the system, the positiveness and boundedness of the solution are first derived. Then, the asymptotic stability of the coexistent equilibrium and Hopf bifurcation are studied by analyzing the associated characteristic equation. Once more, the direction of Hopf bifurcation and the stability of bifurcated periodic solution are determined. Finally, the theoretical results are illustrated by a numerical example. (C) 2018 Elsevier Ltd. All rights reserved.</t>
  </si>
  <si>
    <t>10.1016/j.chaos.2018.05.014</t>
  </si>
  <si>
    <t>Zhang, HL; Wang, SQ; Qiu, ZF; Sun, DY; Ishizaka, J; Sun, SJ; He, YJ</t>
  </si>
  <si>
    <t>Phytoplankton size class in the East China Sea derived from MODIS satellite data</t>
  </si>
  <si>
    <t>BIOGEOSCIENCES</t>
  </si>
  <si>
    <t>The distribution and variation of phytoplankton size class (PSC) are key to understanding ocean biogeochemical processes and ecosystems. Remote sensing of the PSC in the East China Sea (ECS) remains a challenge, although many algorithms have been developed to estimate PSC. Here based on a local dataset from the ECS, a regional model was tuned to estimate the PSC from the spectral features of normalized phytoplankton absorption (a(ph)) using a principal component analysis approach. Before applying the refined PSC model to MODIS (Moderate Resolution Imaging Spectroradiometer) data, reconstructing satellite remote sensing reflectance (R-rs) at 412 and 443 nm was critical through modeling them from R-rs between 469 and 555 nm using multiple regression analysis. Satellite-derived PSC results compared well with those derived from pigment composition, which demonstrated the potential of satellite ocean color data to estimate PSC distributions in the ECS from space. Application of the refined PSC model to the reconstructed MODIS data from 2003 to 2016 yielded the seasonal distributions of the PSC in the ECS, suggesting that the PSC distributions were heterogeneous in both temporal and spatial scales. Micro-phytoplankton were dominant in coastal waters throughout the year, especially in the Changjiang estuary. For the middle shelf region, the seasonal shifts from the dominance of micro- and nano-phytoplankton in the winter and spring to the dominance of nano-and pico-phytoplankton in the summer and autumn were observed. Pico-phytoplankton were especially dominant in the Kuroshio region in the spring, summer, and autumn. The seasonal variations of the PSC in the ECS were probably affected by a combination of the water column stability, upwelling, sea surface temperature, and the Kuroshio. Additionally, human activity and riverine discharge might also influence the PSC distribution in the ECS, especially in the coastal region.</t>
  </si>
  <si>
    <t>10.5194/bg-15-4271-2018</t>
  </si>
  <si>
    <t>Dong, Y; Li, QP; Liu, ZJ; Wu, ZC; Zhou, WW</t>
  </si>
  <si>
    <t>Size-dependent phytoplankton growth and grazing in the northern South China Sea</t>
  </si>
  <si>
    <t>MARINE ECOLOGY PROGRESS SERIES</t>
  </si>
  <si>
    <t>Field surveys of the northern South China Sea (NSCS) were conducted during the summer of 2015 and 2016 with size-fractionated chlorophyll a (chl a) measurements and sizespecific dilution experiments for 3 phytoplankton size classes, including micro-(20 to 200 mu m), nano-(2 to 20 mu m), and picophytoplankton (&lt; 2 mu m). Our results suggest that phytoplankton size structure and size-specific rates of growth and grazing mortality could vary substantially along the coastal, transition, and oceanic zones of the NSCS. There was an elevated microphytoplankton concentration in the inner shelf, in contrast to the dominance of nanophytoplankton over the middle and outer shelves. However, the phytoplankton community was mostly dominated by picocells in the oligotrophic oceanic regions. We found a nonlinear relationship between nanophytoplankton and total chl a, which is different from both pico-cells (a linear decrease) and micro-cells (a linear increase). By assessing the functional responses of the size-specific growth rates to nitrate concentrations, we found a higher nitrate-saturated maximal growth rate and a larger half-saturation constant for microphytoplankton, whereas nano-and picophytoplankton showed similar lower maximal rates and smaller half-saturation constants. There was also much higher grazing mortality of microphytoplankton in response to the increase in total chl a. These findings are important for understanding plankton dynamics and the associated biogeochemical fluxes in contrasting marine ecosystems, as well as for future size-structure modeling of the NSCS.</t>
  </si>
  <si>
    <t>10.3354/meps12614</t>
  </si>
  <si>
    <t>Variations in Remotely-Sensed Phytoplankton Size Structure of a Cyclonic Eddy in the Southwest Indian Ocean</t>
  </si>
  <si>
    <t>Phytoplankton size classes were derived from weekly-averaged MODIS Aqua chlorophyll a data over the southwest Indian Ocean in order to assess changes in surface phytoplankton community structure within a cyclonic eddy as it propagated across the Mozambique Basin in 2013. Satellite altimetry was used to identify and track the southwesterly movement of the eddy from its origin off Madagascar in mid-June until mid-October, when it eventually merged with the Agulhas Current along the east coast of South Africa. Nano- and picophytoplankton comprised most of the community in the early phase of the eddy development in June, but nanophytoplankton then dominated in austral winter (July and August). Microphytoplankton was entrained into the eddy by horizontal advection from the southern Madagascar shelf, increasing the proportion of microphytoplankton to 23% when the chlorophyll a levels reached a peak of 0.36 mg.m(-3) in the third week of July. Chlorophyll a levels declined to &lt;0.2 mg.m(-3) in austral spring (September and October) as the eddy propagated further to the southwest. Picophytoplankton dominated the community during the spring period, accounting for &gt;50% of the population. As far as is known, this is the first study to investigate temporal changes in chlorophyll a and community structure in a cyclonic eddy propagating across an ocean basin in the southwest Indian Ocean.</t>
  </si>
  <si>
    <t>10.3390/rs10071143</t>
  </si>
  <si>
    <t>Liu, XH; Devred, E; Johnson, C</t>
  </si>
  <si>
    <t>Remote Sensing of Phytoplankton Size Class in Northwest Atlantic from 1998 to 2016: Bio-Optical Algorithms Comparison and Application</t>
  </si>
  <si>
    <t>Phytoplankton community structure and phytoplankton size class (PSC) are linked to ecological and biogeochemical changes in the oceanic environment. Many models developed to obtain the fraction of PSCs from satellite remote sensing have only been evaluated in open oceans, and very limited effort has been carried out to report on the performance of these PSC models in productive continental shelf waters. In this study, we evaluated the performance of nine PSC models in the coastal Northwest Atlantic (NWA) by comparison of in situ phytoplankton pigment measurements with coincidental satellite data from the Sea-Viewing Wide Field-of-View Sensor (SeaWiFS), Moderate-resolution Imaging Spectroradiometer (MODIS), and the Visible Infrared Imaging Radiometer Suite (VIIRS). Our results show that no PSC model retrieved all three phytoplankton size classes (pico-, nano-, and micro-phytoplankton) with reliable accuracy in the region of interest. In particular, these PSC models showed poor performance for retrieval of the picophytoplankton fraction of total phytoplankton in our study region, which could be related to the under-representation of pico-dominated samples in the productive waters of the NWA. For the accuracy of retrieved microphytoplankton and combined nano-pico phytoplankton fraction, the regional model developed by Devred et al. (2011) yielded the best result, followed by the model of Brewin et al. (2011). The model of Devred et al. (2011) was applied to satellite-derived chlorophyll-a concentration from the Ocean Color Climate Change Initiative (OC-CCI) archive in the NWA from 1998 to 2016. We report solely on the microphytoplankton biomass and fraction given the inverse relationship that exists with the nano-pico class. The multi-decadal trend along with the deseasonalized trend of microphytoplankton fraction was computed and analyzed for six biogeochemical provinces located in the NWA. Over the 19-year time series, there were significant, positive trends for four of the six provinces, with a slope of 0.36%.yr(-1) in the Northwest Continental Shelf (NWCS), 0.25%.yr(-1) in the Arctic Waters (ARCT), 0.12%.yr(-1) in the Slope Waters (SW) and 0.06%.yr(-1) in the Gulf Stream (GFST). Strong positive anomalies of microphytoplankton fraction were found in winter months in NWCS between 2009 and 2014, which could be associated with changes in environmental factors.</t>
  </si>
  <si>
    <t>10.3390/rs10071028</t>
  </si>
  <si>
    <t>Corredor-Acosta, A; Morales, CE; Brewin, RJW; Auger, PA; Pizarro, O; Hormazabal, S; Anabalon, V</t>
  </si>
  <si>
    <t>Phytoplankton Size Structure in Association with Mesoscale Eddies off Central-Southern Chile: The Satellite Application of a Phytoplankton Size-Class Model</t>
  </si>
  <si>
    <t>Understanding the influence of mesoscale and submesoscale features on the structure of phytoplankton is a key aspect in the assessment of their influence on marine biogeochemical cycling and cross-shore exchanges of plankton in Eastern Boundary Current Systems (EBCS). In this study, the spatio-temporal evolution of phytoplankton size classes (PSC) in surface waters associated with mesoscale eddies in the EBCS off central-southern Chile was analyzed. Chlorophyll-a (Chl-a) size-fractionated filtration (SFF) data from in situ samplings in coastal and coastal transition waters were used to tune a three-component (micro-, nano-, and pico-phytoplankton) model, which was then applied to total Chl-a satellite data (ESA OC-CCI product) in order to retrieve the Chl-a concentration of each PSC. A sea surface, height-based eddy-tracking algorithm was used to identify and track one cyclonic (sC) and three anticyclonic (ssAC1, ssAC2, sAC) mesoscale eddies between January 2014 and October 2015. Satellite estimates of PSC and in situ SFF Chl-a data were highly correlated (0.64 &lt; r &lt; 0.87), although uncertainty values for the microplankton fraction were moderate to high (50 to 100% depending on the metric used). The largest changes in size structure took place during the early life of eddies (similar to 2 months), and no major differences in PSC between eddy center and periphery were found. The contribution of the microplankton fraction was similar to 50% (similar to 30%) in sC and ssAC1 (ssAC2 and sAC) eddies when they were located close to the coast, while nanoplankton was dominant (similar to 60-70%) and picoplankton almost constant (&lt;20%) throughout the lifetime of eddies. These results suggest that the three-component model, which has been mostly applied in oceanic waters, is also applicable to highly productive coastal upwelling systems. Additionally, the PSC changes within mesoscale eddies obtained by this satellite approach are in agreement with results on phytoplankton size distribution in mesoscale and submesoscale features in this region, and are most likely triggered by variations in nutrient concentrations and/or ratios during the eddies' lifetimes.</t>
  </si>
  <si>
    <t>10.3390/rs10060834</t>
  </si>
  <si>
    <t>Zeng, C; Rosengard, SZ; Burt, W; Pena, MA; Nemcek, N; Zeng, T; Arrigo, KR; Tortell, PD</t>
  </si>
  <si>
    <t>Optically-derived estimates of phytoplankton size class and taxonomic group biomass in the Eastern Subarctic Pacific Ocean</t>
  </si>
  <si>
    <t>We evaluate several algorithms for the estimation of phytoplankton size class (PSC) and functional type (PFT) biomass from ship-based optical measurements in the Subarctic Northeast Pacific Ocean. Using underway measurements of particulate absorption and backscatter in surface waters, we derived estimates of PSC/PFT based on chlorophyll-a concentrations (Chl-a), particulate absorption spectra and the wavelength dependence of particulate backscatter. Optically-derived [Chl-a] and phytoplankton absorption measurements were validated against discrete calibration samples, while the derived PSC/PFT estimates were validated using size-fractionated Chl-a measurements and HPLC analysis of diagnostic photosynthetic pigments (DPA). Our results showflo that PSC/PFT algorithms based on [Chl-a] and particulate absorption spectra performed significantly better than the backscatter slope approach. These two more successful algorithms yielded estimates of phytoplankton size classes that agreed well with HPLC-derived DPA estimates (RMSE = 12.9%, and 16.6%, respectively) across a range of hydrographic and productivity regimes. Moreover, the [Chl-a] algorithm produced PSC estimates that agreed well with size-fractionated [Chl-a] measurements, and estimates of the biomass of specific phytoplankton groups that were consistent with values derived from HPLC. Based on these results, we suggest that simple [Chl-a] measurements should be more fully exploited to improve the classification of phytoplankton assemblages in the Northeast Pacific Ocean.</t>
  </si>
  <si>
    <t>10.1016/j.dsr.2018.04.001</t>
  </si>
  <si>
    <t>Acevedo-Trejos, E; Maranon, E; Merico, A</t>
  </si>
  <si>
    <t>Phytoplankton size diversity and ecosystem function relationships across oceanic regions</t>
  </si>
  <si>
    <t>PROCEEDINGS OF THE ROYAL SOCIETY B-BIOLOGICAL SCIENCES</t>
  </si>
  <si>
    <t>Trait diversity, a key component of biodiversity, mediates many essential ecosystem functions and services. However, the mechanisms behind such relationships at large spatial scales are not fully understood. Here we adopt the functional biogeography approach to investigate how the size composition of phytoplankton communities relates to primary production and export production along a broad latitudinal gradient. Using in situ phytoplankton size distribution data and a trait-based model, we find an increase in the average phytoplankton size, size diversity, primary production and export when moving from low to high latitudes. Our analysis indicates that the interplay between spatio-temporal heterogeneities in environmental conditions and a trade-off between the high affinity for nutrients of smaller cells and the ability to avoid predation by larger cells are the main mechanisms driving the observed patterns. Our results also suggest that variations in size diversity alone do not directly lead to changes in primary production and export. The trade-off thus introduces a feedback that influences the relationship between size diversity and ecosystem functions. These findings support the importance of environmentally mediated trade-offs as crucial mechanisms shaping biodiversity and ecosystem function relationships at large spatial scales.</t>
  </si>
  <si>
    <t>10.1098/rspb.2018.0621</t>
  </si>
  <si>
    <t>Sun, XR; Shen, F; Liu, DY; Bellerby, RGJ; Liu, YY; Tang, RG</t>
  </si>
  <si>
    <t>In Situ and Satellite Observations of Phytoplankton Size Classes in the Entire Continental Shelf Sea, China</t>
  </si>
  <si>
    <t>Phytoplankton size classes (PSCs) is of great significance for exploring marine ecological and biogeochemical processes. Remote sensing of PSCs has been successfully applied to open oceans; however, it is still quite limited for optically complex coastal oceans. In this study, the entire continental shelf sea of China including Bohai Sea (BS), Yellow Sea (YS), and East China Sea (ECS) characterized by distinctive turbid waters and impacted by plumes of large world-class river (the Changjiang River) was taken as an example of turbid coastal ocean for remotely sensed spatial-temporal distributions of PSCs. In situ data were collected from cruises during April to June in 2014 and an improved algorithm for PSCs retrieval was proposed. PSCs derived from GOCI (Geostationary Ocean Color Imager) images revealed that microplankton was dominant in the BS, the YS, and the nearshore ECS and nanoplankton distributed widely in the entire study area, while picoplankton mainly distributed in the offshore ECS in April, which was consistent with in situ investigation and related to environmental factors. Validation indicated that the improved algorithm provided a more accurate estimation of PSCs, with the root mean square error (RMSE) between estimated and measured size-fractionated concentrations been 0.774, 0.257, and 0.142 mg m(-3) for micro, nano, and picoplankton, respectively. Diurnal variations of PSCs were mainly affected by tidal currents and light intensity depending on different water types. These illustrated that remote sensed spatial distributions as well as diurnal variations of PSCs are effective in turbid continental shelf seas of China.</t>
  </si>
  <si>
    <t>10.1029/2017JC013651</t>
  </si>
  <si>
    <t>Mousing, EA; Richardson, K; Ellegaard, M</t>
  </si>
  <si>
    <t>Global patterns in phytoplankton biomass and community size structure in relation to macronutrients in the open ocean</t>
  </si>
  <si>
    <t>Owing to the dynamic nature of nutrient-phytoplankton interactions, ambient macronutrient concentrations reveal little about the impact of nutrient availability on phytoplankton biomass and community composition at any given point in time or space. Here, however, we examine a global dataset (n=262) where phytoplankton community structure and biomass are related to ambient concentrations of dissolved inorganic nitrogen (DIN), phosphate (P), and silicate. The macroecological patterns emerging from the analysis suggests plausible causal relationships between nutrient availability and global phytoplankton community responses: When DIN and P are below ca. 5 mu M and 0.5 mu M, respectively, increases in the concentration of either nutrient correlate with increases in both biomass and the contribution of large cells to the total phytoplankton biomass. At higher concentrations, increasing DIN or P concentrations do not correlate with increases in biomass. However, the fraction of large phytoplankton continues to increase with increasing concentrations suggesting DIN and P availability to be important factors in controlling phytoplankton community composition over the entire spectrum of potential macronutrient availability in the open ocean. Ambient silicate concentrations were not strongly associated with phytoplankton community structure or biomass. Nor did the DIN/P ratio correlate with community structure indicating that this ratio is a poor descriptor of phytoplankton limitation at the community scale. No empirical evidence was found for commonly referred threshold values for nutrient limitation (i.e., 2 mu M, 0.2 mu M, and 2 mu M for DIN, P, and silicate, respectively) suggesting that these threshold values may not contain any practical information.</t>
  </si>
  <si>
    <t>10.1002/lno.10772</t>
  </si>
  <si>
    <t>Chindia, JA; Figueredo, CC</t>
  </si>
  <si>
    <t>Phytoplankton settling depends on cell morphological traits, but what is the best predictor?</t>
  </si>
  <si>
    <t>Our objective was to determine how different morphological traits of microalgae influence their settling rates, since settling is important to population dynamics and the loss of individuals affects phytoplankton communities. We hypothesized that different morphological characteristics can affect phytoplankton settling rate, and that surface to volume ratio (S:V) would be especially important in determining the settling rhythm than any other morphological trait alone. Experiments were conducted in settling columns, which generate subsamples for quantification of phytoplankton and allow the calculation of settling rate. The dependence of settling rate on various cell characteristics was assessed by predictive models generated by non-linear regression analyses in which settling rate was the independent variable, while the dependent variable was biovolume, surface area or S:V ratio. The resulting statistical coefficients were used to compare models in terms of their capacity to describe and predict settling. The results show that phytoplankton did not follow Stokes Law of particle settling. As expected, the model based on S:V ratio was the best predictor of phytoplankton settling rate. The balance between volume and surface was more important than each characteristic alone because although increasing volume could positively affect settling rates, surface area is fundamental to determine resistance to settling.</t>
  </si>
  <si>
    <t>10.1007/s10750-018-3505-3</t>
  </si>
  <si>
    <t>Font-Munoz, JS; Jordi, A; Angles, S; Ferriol, P; Garces, E; Basterretxea, G</t>
  </si>
  <si>
    <t>Assessing phytoplankton community composition using combined pigment and particle size distribution analysis</t>
  </si>
  <si>
    <t>Changes in phytoplankton composition reveal relevant information about the response of aquatic systems to environmental drivers. Here, we propose the combined use of particle size measurements and pigment signatures to analyze the changes in the composition of phyto plankton communities at a coastal location. Canonical correlation analysis (CCA) was applied to separate phytoplankton signals from non-algal components of particulate matter in concurrent measurements of particle size distribution and pigment concentrations (chlorophylls a, b and c). Using this method, we were able to identify phytoplankton community structure variations at size and functional levels associated with the water column during the spring to summer transition at a Mediterranean coastal site. Some taxa with characteristic size spectrum signatures such as Pseudo-nitzschia sp., which produced an intense (up to 5 x 10(5) cells l(-1)), but ephemeral bloom, could also be identified. The general patterns of phytoplankton succession obtained using this methodology were corroborated by light microscopy and flow cytometry identification. Phytoplankton biovolume comparisons between both methods were highly consistent (r = 0.75, p &lt; 0.01). We consider that combined pigment and size structure analysis using CCA is a useful tool to determine reorganization patterns of phytoplankton via changes in species composition.</t>
  </si>
  <si>
    <t>10.3354/meps12559</t>
  </si>
  <si>
    <t>Taylor, AG; Landry, MR</t>
  </si>
  <si>
    <t>Phytoplankton biomass and size structure across trophic gradients in the southern California Current and adjacent ocean ecosystems</t>
  </si>
  <si>
    <t>We used a combination of epifluorescence microscopy and flow cytometry to investigate variability of phytoplankton biomass and size structure with ocean richness, measured as autotrophic carbon (AC) or chlorophyll a (chl a). Samples were collected from mixed layers of 4 North Pacific ecosystems: the California Current (CCE), Equatorial Pacific, Costa Rica Dome, and subtropical gyre (station ALOHA). Both nano- (2-20 mu m) and microphytoplankton (20-200 mu m) in creased biomass as power functions with increasing richness, with a sharper slope leading to microphytoplankton dominance at high biomass. The AC: chl a ratio (mu g:mu g) was also well fit by a power function, varying from similar to 170 to 20 over the range of &lt;0.06 to &gt;11.7 mu g chl a l(-1). Prochlorococcus and diatoms were major biomass contributors at poorer and richer extremes, respectively, but mixed flagellates (prymnesiophytes, dinoflagellates, others) comprised a surprisingly consistent half of AC over the richness range. While pico- (&lt;2 mu m) and nanophytoplankton co-dominated at low chl a, all picophytoplankton (Prochlorococcus, Synechococcus, picoeukaryotes) declined significantly in richer coastal waters. Their decrease was consistent with a previously proposed mechanism linking Prochlorococcus decline to increased productivity and grazing pressure on heterotrophic bacteria, termed here the enhanced microbial loop hypothesis. Generalized additive models further indicated that biotic variables explained more of picophytoplankton variability than abiotic variables in CCE coastal waters. Density-independent grazing may be a strong driver of picophytoplankton selection across trophic gradients, with implications for strategy trade-offs in growth rate and grazing resistance, and for representing mortality in marine ecosystem models. [GRAPHICS] Conceptual depiction of the Enhanced Microbial Loop hypo thesis at high chl a Conceptual depiction: Dennis Mc Thompson</t>
  </si>
  <si>
    <t>10.3354/meps12526</t>
  </si>
  <si>
    <t>Hu, SB; Liu, HZ; Zhao, WJ; Shi, TZ; Hu, ZW; Li, QQ; Wu, GF</t>
  </si>
  <si>
    <t>Comparison of Machine Learning Techniques in Inferring Phytoplankton Size Classes</t>
  </si>
  <si>
    <t>The size of phytoplankton not only influences its physiology, metabolic rates and marine food web, but also serves as an indicator of phytoplankton functional roles in ecological and biogeochemical processes. Therefore, some algorithms have been developed to infer the synoptic distribution of phytoplankton cell size, denoted as phytoplankton size classes (PSCs), in surface ocean waters, by the means of remotely sensed variables. This study, using the NASA bio-Optical Marine Algorithm Data set (NOMAD) high performance liquid chromatography (HPLC) database, and satellite match-ups, aimed to compare the effectiveness of modeling techniques, including partial least square (PLS), artificial neural networks (ANN), support vector machine (SVM) and random forests (RF), and feature selection techniques, including genetic algorithm (GA), successive projection algorithm (SPA) and recursive feature elimination based on support vector machine (SVM-RFE), for inferring PSCs from remote sensing data. Results showed that: (1) SVM-RFE worked better in selecting sensitive features; (2) RF performed better than PLS, ANN and SVM in calibrating PSCs retrieval models; (3) machine learning techniques produced better performance than the chlorophyll-a based three-component method; (4) sea surface temperature, wind stress, and spectral curvature derived from the remote sensing reflectance at 490, 510, and 555 nm were among the most sensitive features to PSCs; and (5) the combination of SVM-RFE feature selection techniques and random forests regression was recommended for inferring PSCs. This study demonstrated the effectiveness of machine learning techniques in selecting sensitive features and calibrating models for PSCs estimations with remote sensing.</t>
  </si>
  <si>
    <t>10.3390/rs10030191</t>
  </si>
  <si>
    <t>Cloern, JE</t>
  </si>
  <si>
    <t>Why large cells dominate estuarine phytoplankton</t>
  </si>
  <si>
    <t>Surveys across the world oceans have shown that phytoplankton biomass and production are dominated by small cells (picoplankton) where nutrient concentrations are low, but large cells (microplankton) dominate when nutrient-rich deep water is mixed to the surface. I analyzed phytoplankton size structure in samples collected over 25 yr in San Francisco Bay, a nutrient-rich estuary. Biomass was dominated by large cells because their biomass selectively grew during blooms. Large-cell dominance appears to be a characteristic of ecosystems at the land-sea interface, and these places may therefore function as analogs to oceanic upwelling systems. Simulations with a size-structured NPZ model showed that runs of positive net growth rate persisted long enough for biomass of large, but not small, cells to accumulate. Model experiments showed that small cells would dominate in the absence of grazing, at lower nutrient concentrations, and at elevated (+5 degrees C) temperatures. Underlying these results are two fundamental scaling laws: (1) large cells are grazed more slowly than small cells, and (2) grazing rate increases with temperature faster than growth rate. The model experiments suggest testable hypotheses about phytoplankton size structure at the land-sea interface: (1) anthropogenic nutrient enrichment increases cell size; (2) this response varies with temperature and only occurs at mid-high latitudes; (3) large-cell blooms can only develop when temperature is below a critical value, around 15 degrees C; (4) cell size diminishes along temperature gradients from high to low latitudes; and (5) large-cell blooms will diminish or disappear where planetary warming increases temperature beyond their critical threshold.</t>
  </si>
  <si>
    <t>S392</t>
  </si>
  <si>
    <t>S409</t>
  </si>
  <si>
    <t>10.1002/lno.10749</t>
  </si>
  <si>
    <t>Kheireddine, M; Ouhssain, M; Organelli, E; Bricaud, A; Jones, BH</t>
  </si>
  <si>
    <t>Light Absorption by Suspended Particles in the Red Sea: Effect of Phytoplankton Community Size Structure and Pigment Composition</t>
  </si>
  <si>
    <t>The light absorption properties of phytoplankton (a(ph)()) and nonalgal particles (a(nap)()) associated with phytoplankton pigments were analyzed across the Red Sea, in the upper 200 m depth, between October 2014 and August 2016. The contribution by nonalgal particles to the total particulate light absorption (a(ph)()+a(nap)()) was highly variable (2317% at 440 nm) and no relationship between a(nap)(440) and chlorophyll a concentration, [TChl a], was observed. Phytoplankton-specific phytoplankton absorption coefficients at 440 and 676 nm for a given [TChl a], a(ph)*(440), and (676) were slightly higher than those derived from average relationships for open ocean waters within the surface layer as well as along the water column. Variations in the concentration of photosynthetic and photoprotective pigments were noticeable by changes in phytoplankton community size structure as well as in (). This study revealed that a higher proportion of picophytoplankton and an increase in photoprotective pigments (mainly driven by zeaxanthin) tended to be responsible for the higher () values found in the Red Sea as compared to other oligotrophic regions with similar [TChl a]. Understanding this variability across the Red Sea may help improve the accuracy of biogeochemical parameters, such as [TChl a], derived from in situ measurements and ocean color remote sensing at a regional scale.</t>
  </si>
  <si>
    <t>10.1002/2017JC013279</t>
  </si>
  <si>
    <t>Robinson, A; Bouman, HA; Tilstone, GH; Sathyendranath, S</t>
  </si>
  <si>
    <t>Size Class Dependent Relationships between Temperature and Phytoplankton Photosynthesis-Irradiance Parameters in the Atlantic Ocean</t>
  </si>
  <si>
    <t>Over the past decade, a number of methods have been developed to estimate size-class primary production from either in situ phytoplankton pigment data or remotely-sensed data. In this context, the first objective of this study was to compare two methods of estimating size class specific (micro-, nano-, and pico-phytoplankton) photosynthesis-irradiance (PE) parameters from pigment data. The second objective was to analyse the relationship between environmental variables (temperature, nitrate and PAR) and PE parameters in the different size-classes. A large dataset was used of simultaneous measurements of the PE parameters (n = 1,260) and phytoplankton pigment markers (n = 2,326), from 3 different institutes. There were no significant differences in mean PE parameters of the different size classes between the chemotaxonomic method of Uitz et al. (2008) and the pigment markers and carbon-to-Chl a ratios method of Sathyendranath et al. (2009). For both methods, mean maximum photosynthetic rates (P-m(B)) for micro-phytoplankton were significantly lower than those for pico-phytoplankton and nano-phytoplankton. The mean light limited slope (alpha(B)) for nano-phytoplankton were significantly higher than for the other size taxa. For micro-phytoplankton dominated samples identified using the Sathyendranath et al. (2009) method, both P-m(B) and alpha(B) exhibited a significant, positive linear relationship with temperature, whereas for pico-phytoplankton the correlation with temperature was negative. Nano-phytoplankton dominated samples showed a positive correlation between P-m(B) and temperature, whereas for alpha(B) and the light saturation parameter (E-k) the correlations were not significant. For the Uitz et al. (2008) method, only micro-phytoplankton P-m(B), pico-phytoplankton alpha(B), nano- and pico-phytoplankton E-k exhibited significant relationships with temperature. The temperature ranges occupied by the size classes derived using these methods differed. The Uitz et al. (2008) method exhibited a wider temperature range compared to those derived from the Sathyendranath et al. (2009) method. The differences arise from the classification of mixed populations. Based on these patterns, we therefore recommend using the Sathyendranath et al. (2009) method to derive micro-phytoplankton PE parameters at sea water temperatures up to 8 degrees C during monospecific blooms and the Uitz et al. (2008) method to derive PE parameters of mixed populations over the temperature range from 8 to 18 degrees C. Both methods exhibited similar relationships between pico-phytoplankton PE parameters and temperatures &gt;18 degrees C.</t>
  </si>
  <si>
    <t>10.3389/fmars.2017.00435</t>
  </si>
  <si>
    <t>Chrachri, A; Hopkinson, BM; Flynn, K; Brownlee, C; Wheeler, GL</t>
  </si>
  <si>
    <t>Dynamic changes in carbonate chemistry in the microenvironment around single marine phytoplankton cells</t>
  </si>
  <si>
    <t>Photosynthesis by marine diatoms plays a major role in the global carbon cycle, although the precise mechanisms of dissolved inorganic carbon (DIC) uptake remain unclear. A lack of direct measurements of carbonate chemistry at the cell surface has led to uncertainty over the underlying membrane transport processes and the role of external carbonic anhydrase (eCA). Here we identify rapid and substantial photosynthesis-driven increases in pH and [CO32-] primarily due to the activity of eCA at the cell surface of the large diatom Odontella sinensis using direct simultaneous microelectrode measurements of pH and CO32- along with modelling of cell surface inorganic carbonate chemistry. Our results show that eCA acts to maintain cell surface CO2 concentrations, making a major contribution to DIC supply in O. sinensis. Carbonate chemistry at the cell surface is therefore highly dynamic and strongly dependent on cell size, morphology and the carbonate chemistry of the bulk seawater.</t>
  </si>
  <si>
    <t>10.1038/s41467-017-02426-y</t>
  </si>
  <si>
    <t>Kang, JH; Liang, QY; Wang, JJ; Lin, YL; He, XB; Xia, Z; Zheng, XQ; Wang, Y</t>
  </si>
  <si>
    <t>Size structure of biomass and primary production of phytoplankton: environmental impact analysis in the Dongsha natural gas hydrate zone, northern South China Sea</t>
  </si>
  <si>
    <t>The size-fractionated biomass and primary production of phytoplankton, and the influence of environmental factors on it were studied in the Dongsha natural gas hydrate zone of the northern South China Sea in May 2013. Low nutrient, low chlorophyll a (Chl a) and primary productivity characteristics were found in these waters. The phenomena of subsurface Chl a maximum layers (SCMLs) and primary production maximum layers (SPMLs) were observed in the Dongsha waters. There were significant differences in the size-fractionated biomass and primary production that showed picophytoplankton &gt; nanophytoplankton &gt; microphytoplankton in terms of biomass and degree of contribution to production. Vertical biomass distribution indicated there were considerable differences among different phytoplankton within the euphotic zone (Zeu) in spring. For example, microphytoplankton was distributed evenly in the euphotic layer and nanophytoplankton was mainly distributed in the subsurface or in the middle of the euphotic layer, while picophytoplankton was mainly distributed in the middle or bottom of the euphotic layer. Smaller cell size and larger relative surface area allow picophytoplankton to benefit from nutrient competition and to hold a dominant position in the tropical oligotrophic waters of low latitudes. There was a positive correlation between size-fractionated biomass and temperature with pH and a negative correlation between size-fractionated biomass and silicate with phosphate. There was a positive correlation between size-fractionated primary production and temperature and a negative correlation between size-fractionated biomass and salinity with phosphate. Phosphate was an important factor influencing the size structure of phytoplankton. Meanwhile, irradiation and the euphotic layer were more important in regulating the vertical distribution of size-fractionated phytoplankton in the Dongsha natural gas hydrate zone.</t>
  </si>
  <si>
    <t>10.1007/s13131-017-1123-y</t>
  </si>
  <si>
    <t>Lamont, T; Brewin, RJW; Barlow, RG</t>
  </si>
  <si>
    <t>Seasonal variation in remotely-sensed phytoplankton size structure around southern Africa</t>
  </si>
  <si>
    <t>The three-component model of Brewin et al. (2010) computes fractional contributions of three phytoplankton size classes (micro- (&gt; 20 mu m), nano- (2-20 mu m), picophytoplankton (&lt; 2 mu m)) to the overall chlorophyll a concentration (Chla). Using in situ pigment data, model coefficients were adjusted for application to the southern African marine region. The refined model was applied to seasonal and monthly climatologies of MODIS Aqua Chla around Southern Africa. Chla &gt; 1 mg m(-3) was limited to shelf regions along the coasts of Southern Africa and Madagascar, while values &lt; 0.1 mg(-3) were found over most of the open ocean between the equator and 38 S during austral summer and autumn. In winter and spring, low values (&lt; 0.1 mg m(-3)) were restricted to smaller regions within subtropical gyres, while values up to 0.7 mg m(-3) extended over a much greater area of the open ocean. Shelf regions in the northern (NB) and southern Benguela (SB), Agulhas Bank (AB), Agulhas region (AR), and Mozambique Channel (MC) all showed similar seasonal cycles of size structure. On average, microphytoplankton comprised &gt; 50% of the total Chia in these regions with little change throughout the year. The AR shelf differed, with picophytoplankton dominating in summer, and micro- and nanophytoplankton the rest of the year. In the open ocean domains of the NB, SB, and AB regions, nanophytoplankton dominated for most of the year, with picophytoplankton being more prevalent during summer and autumn. In contrast, in the AR open ocean, nanophytoplankton were dominant only during winter and early spring, whereas picophytoplankton dominated throughout the year in the MC open ocean. The refined model characterised previously unknown spatial and temporal changes in size structure in various ecosystems around Southern Africa.</t>
  </si>
  <si>
    <t>10.1016/j.rse.2017.09.038</t>
  </si>
  <si>
    <t>Shin, JW; Park, J; Choi, JG; Jo, YH; Kang, JJ; Joo, H; Lee, SH</t>
  </si>
  <si>
    <t>Variability of Phytoplankton Size Structure in Response to Changes in Coastal Upwelling Intensity in the Southwestern East Sea</t>
  </si>
  <si>
    <t>The aim of this study was to examine the size structure of phytoplankton under varying coastal upwelling intensities and to determine the resulting primary productivity in the southwestern East Sea. Samples of phytoplankton assemblages were collected on five occasions from the Hupo Bank, off the east coast of Korea, during 2012-2013. Because two major surface currents have a large effect on water mass transport in this region, we first performed a Backward Particle Tracking Experiment (BPTE) to determine the coastal sea from which the collected samples originated according to advection time of BPTE particles, following which we used upwelling age (UA) to determine the intensity of coastal upwelling in the region of origin for each sample. Only samples that were affected by coastal upwelling in the region of origin were included in subsequent analyses. We found that as UA increased, there was a decreasing trend in the concentration of picophytoplankton, and increasing trends in the concentration of nanophytoplankton and microphytoplankton. We also examined the relationship between the size structure of phytoplankton and primary productivity in the Ulleung Basin (UB), which has experienced significant variation over the past decade. We found that primary productivity in UB was closely related to the strength of the southerly wind, which is the most important mechanism for coastal upwelling in the southwestern East Sea. Thus, the size structure of phytoplankton is determined by the intensity of coastal upwelling, which is regulated by the southerly wind, and makes an important contribution to primary productivity.</t>
  </si>
  <si>
    <t>10.1002/2017JC013467</t>
  </si>
  <si>
    <t>Jong, LW; Fujiwara, T; Nozaki, H; Miyagishima, S</t>
  </si>
  <si>
    <t>Cell size for commitment to cell division and number of successive cell divisions in multicellular volvocine green algae Tetrabaena socialis and Gonium pectorale</t>
  </si>
  <si>
    <t>PROCEEDINGS OF THE JAPAN ACADEMY SERIES B-PHYSICAL AND BIOLOGICAL SCIENCES</t>
  </si>
  <si>
    <t>Volvocine algae constitute a green algal lineage comprising unicellular Chlamydomonas, four-celled Tetrabaena, eight to 32-celled Gonium, and others up to Volvox spp., which consist of up to 50,000 cells. These algae proliferate by multiple fissions with cellular growth up to several fold in size and subsequent successive cell divisions. Chlamydomonas reinhardtii cells produce two to 32 daughter cells by one to five divisions, depending on cellular growth in the G1 phase. By contrast, in this study, we found that Tetrabaena socialis and Gonium pectorals cells mostly produced four and eight daughter cells by two and three successive divisions, respectively. In contrast to C. reinhardtii, which is committed to cell division when the cell has grown two-fold, T. socialis and G. pectorale are committed only when the cells have grown four- and eight-fold, respectively. Thus, our results suggest that evolutionary changes in cellular size for commitment largely contributes to the emergence and evolution of multicellularity in volvocine algae.</t>
  </si>
  <si>
    <t>10.2183/pjab.93.052</t>
  </si>
  <si>
    <t>Malerba, ME; White, CR; Marshall, DJ</t>
  </si>
  <si>
    <t>Phytoplankton size-scaling of net-energy flux across light and biomass gradients</t>
  </si>
  <si>
    <t>ECOLOGY</t>
  </si>
  <si>
    <t>Many studies examine how body size mediates energy use, but few investigate how size simultaneously regulates energy acquisition. Furthermore, rarely energy fluxes are examined while accounting for the role of biotic and abiotic factors in which they are nested. These limitations contribute to an incomplete understanding of how size affects the transfer of energy through individuals, populations, and communities. Here we characterized photosynthesis-irradiance (P-I) curves and per-cell net-energy use for 21 phytoplankton species spanning across four orders of magnitude of size and seven phyla, each measured across six light intensities and four population densities. We then used phylogenetic mixed models to quantify how body size influences the energy turnover rates of a species, and how this changes across environments. Rate-parameters for the P-I curve and net-energy budgets were mostly highly correlated and consistent with an allometric size-scaling exponent of &lt;1. The energy flux of a cell decreased with population density and increased with light intensity, but the effect of body size remained constant across all combinations of treatment levels (i.e. no size x population density interaction). The negative effect of population density on photosynthesis and respiration is mostly consistent with an active downregulation of metabolic rates following a decrease in per-cell resource availability, possibly as an adaptive strategy to reduce the minimum requirements of a cell and improve its competitive ability. Also, because an increase in body size corresponds to a less-than-proportional increase in net-energy (i.e. exponent&lt;1), we propose that volume-specific net-energy flux can represent an important cost of evolving larger body sizes in autotrophic single-cell organisms.</t>
  </si>
  <si>
    <t>10.1002/ecy.2032</t>
  </si>
  <si>
    <t>Soria-Piriz, S; Garcia-Robledo, E; Papaspyrou, S; Aguilar, V; Seguro, I; Acuna, J; Morales, A; Corzo, A</t>
  </si>
  <si>
    <t>Size fractionated phytoplankton biomass and net metabolism along a tropical estuarine gradient</t>
  </si>
  <si>
    <t>Size structure of phytoplankton determines to a large degree the trophic interactions in oceanic and coastal waters and eventually the destiny of its biomass. Although, tropical estuarine systems are some of the most productive systems worldwide compared to temperate systems, little is known about phytoplankton biomass size fractions, their contribution to net metabolism, or the ecological factors driving phytoplankton size distribution in tropical estuaries. Hence, we measured the size-fractionated biomass and net metabolism of the plankton community along a salinity and nutrient gradient in the Gulf of Nicoya estuary (Costa Rica), during the dry season. Respiration (23.6 mmol O-2 m(-3) h(-1)) was highest at the estuary head, whereas maximum net primary production (23.1 mmol O-2 m(-3) h(-1)) was observed in the middle of the estuary, coinciding with the chlorophyll a maximum (15.9 mg m(-3)). Thus, only the middle section of the estuary was net autotrophic (2.9 g C m(-2) d(-1)), with the rest of the estuary being net heterotrophic. Regression analysis identified light availability, and not nutrients, as the principal factor limiting primary production in the estuary due to increased turbidity. The changes in net metabolism along the estuary were also reflected in the phytoplankton's size structure. Although micro- and picophytoplankton were the most productive fractions overall, in the middle section of the estuary nanophytoplankton dominated primary production, chlorophyll, and autotrophic biomass.</t>
  </si>
  <si>
    <t>S309</t>
  </si>
  <si>
    <t>S326</t>
  </si>
  <si>
    <t>10.1002/lno.10562</t>
  </si>
  <si>
    <t>Zhou, W; Wang, GF; Li, C; Xu, ZT; Cao, WX; Shen, F</t>
  </si>
  <si>
    <t>Retrieval of phytoplankton cell size from chlorophyll a specific absorption and scattering spectra of phytoplankton</t>
  </si>
  <si>
    <t>APPLIED OPTICS</t>
  </si>
  <si>
    <t>Phytoplankton cell size is an important property that affects diverse ecological and biogeochemical processes, and analysis of the absorption and scattering spectra of phytoplankton can provide important information about phytoplankton size. In this study, an inversion method for extracting quantitative phytoplankton cell size data from these spectra was developed. This inversion method requires two inputs: chlorophyll a specific absorption and scattering spectra of phytoplankton. The average equivalent-volume spherical diameter (ESDv) was calculated as the single size approximation for the log-normal particle size distribution (PSD) of the algal suspension. The performance of this method for retrieving cell size was assessed using the datasets from cultures of 12 phytoplankton species. The estimations of a(lambda) and b(lambda) for the phytoplankton population using ESDv had mean error values of 5.8%-6.9% and 7.0%-10.6%, respectively, compared to the a(lambda) and b(lambda) for the phytoplankton populations using the log-normal PSD. The estimated values of CiESDv were in good agreement with the measurements, with r(2) = 0.88 and relative root mean square error (NRMSE) = 25.3%, and relatively good performances were also found for the retrieval of ESDv with r(2) = 0.78 and NRMSE = 23.9%. (C) 2017 Optical Society of America</t>
  </si>
  <si>
    <t>10.1364/AO.56.008362</t>
  </si>
  <si>
    <t>Sun, DY; Huan, Y; Qiu, ZF; Hu, CM; Wang, SQ; He, YJ</t>
  </si>
  <si>
    <t>Remote-Sensing Estimation of Phytoplankton Size Classes From GOCI Satellite Measurements in Bohai Sea and Yellow Sea</t>
  </si>
  <si>
    <t>Phytoplankton size class (PSC), a measure of different phytoplankton functional and structural groups, is a key parameter to the understanding of many marine ecological and biogeochemical processes. In turbid waters where optical properties may be influenced by terrigenous discharge and nonphytoplankton water constituents, remote estimation of PSC is still a challenging task. Here based on measurements of phytoplankton diagnostic pigments, total chlorophyll a, and spectral reflectance in turbid waters of Bohai Sea and Yellow Sea during summer 2015, a customized model is developed and validated to estimate PSC in the two semienclosed seas. Five diagnostic pigments determined through high-performance liquid chromatography (HPLC) measurements are first used to produce weighting factors to model phytoplankton biomass (using total chlorophyll a as a surrogate) with relatively high accuracies. Then, a common method used to calculate contributions of microphytoplankton, nanophytoplankton, and picophytoplankton to the phytoplankton assemblage (i.e., F-m, F-n, and F-p) is customized using local HPLC and other data. Exponential functions are tuned to model the size-specific chlorophyll a concentrations (C-m, C-n, and C-p for microphytoplankton, nanophytoplankton, and picophytoplankton, respectively) with remote-sensing reflectance (R-rs) and total chlorophyll a as the model inputs. Such a PSC model shows two improvements over previous models: (1) a practical strategy (i.e., model C-p and C-n first, and then derive C-m as C-C-p-C-n) with an optimized spectral band (680 nm) for R-rs as the model input; (2) local parameterization, including a local chlorophyll a algorithm. The performance of the PSC model is validated using in situ data that were not used in the model development. Application of the PSC model to GOCI (Geostationary Ocean Color Imager) data leads to spatial and temporal distribution patterns of phytoplankton size classes (PSCs) that are consistent with results reported from field measurements by other researchers. While the applicability of the PSC model together with its parameterization to other optically complex regions and to other seasons is unknown, the findings of this study suggest that the approach to develop such a model may be extendable to other cases as long as local data are used to select the optimal band and to determine the model coefficients.</t>
  </si>
  <si>
    <t>10.1002/2017JC013099</t>
  </si>
  <si>
    <t>Size scaling patterns of species richness and carbon biomass for marine phytoplankton functional groups</t>
  </si>
  <si>
    <t>MARINE ECOLOGY-AN EVOLUTIONARY PERSPECTIVE</t>
  </si>
  <si>
    <t>Phytoplankton assemblages were clustered into associations according to functional taxonomic (diatoms, dinoflagellates and coccolithophores) and ataxonomic unimodal (nanoplankton, microplankton and macroplankton) size-based criteria. Scaling relations of species richness-cell size were performed in terms of histogram and log-transformed data analyses for both taxonomic and ataxonomic groups. Frequency distribution histograms were fitted to a negative power function, which was strongly unimodal and right skewed and invariant across taxonomic and ataxonomic units. Regression analyses of the log-transformed data were fitted to negative linear curves, which had common patterns and they were independent of taxonomic or ataxonomic affiliation. Species carbon biomass-cell size spectra produced by log transformation of the relevant data yielded positive slopes for both taxonomic and ataxonomic groups. In contrast, comparisons of the relative cell abundance, cell volume and carbon biomass levels showed large differences among these variables across taxonomic and ataxonomic groups. This work demonstrates that phytoplankton taxonomic and ataxonomic functional group relationships should be considered when developing future models of phytoplankton community structure.</t>
  </si>
  <si>
    <t>e12454</t>
  </si>
  <si>
    <t>10.1111/maec.12454</t>
  </si>
  <si>
    <t>Taherzadeh, N; Kerimoglu, O; Wirtz, KW</t>
  </si>
  <si>
    <t>Can we predict phytoplankton community size structure using size scalings of eco-physiological traits?</t>
  </si>
  <si>
    <t>ECOLOGICAL MODELLING</t>
  </si>
  <si>
    <t>Cell size is an important determining factor for predicting the physiological and ecological properties of phytoplankton. Size dependencies in eco-physiological properties are in general reported as log log linear scaling relationships. Considerable uncertainty in these allometries, hence, limits our ability to link them to observed changes in phytoplankton community structures. In this study, we develop a size-based multi-species phytoplankton model and assess the sensitivity of the predicted community size structure to variations in allometric coefficients. The model describes the nutrient phytoplankton detritus dynamics within the upper mixed layer for a matrix of habitats, which are characterized by the deep layer nutrient concentration and mixing frequency. Predicted diatom community mean cell size becomes maximal at intermediate mixing frequencies, which confirms the importance of storage capacity (relative to the subsistence demand) at intermittent nutrient supplies. Smaller subsistence demand of large diatoms makes a critical factor in shaping the community size structure, while in environments with either short or long nutrient replenishment periods, maximum growth rate gains similar or more importance. Notably, in these environments, the diatom community converges towards unrealistically small species when we assumed a uniform (log log linear) allometry in maximum growth rate. Independent theoretical and empirical arguments motivated the usage of non-uniform growth scaling, with which the minimal diatom cell size actually observed in nature is realized in long-term simulations. Using allometries parameterized for the entire phytoplankton community, the subsistence advantage of the larger species becomes insignificant, leading to a ubiquitous dominance of smaller species, even when assuming non-uniform scaling in maximum growth rate. This finding corresponds with the observed dominance of pico-phytoplankton in many parts of the ocean. All combinations of physiological allometries for diatom or mixed communities, however, underestimate both the mean cell size of the community and also size diversity. This may indicate a significant role of other ecological selection mechanisms, such as arising from size-selective grazing. The approach outlined in this paper helps to better assess the limits and the potential of size based phytoplankton models as an increasingly important tool in plankton research. (C) 2017 Elsevier B.V. All rights reserved.</t>
  </si>
  <si>
    <t>10.1016/j.ecolmodel.2017.07.008</t>
  </si>
  <si>
    <t>Marken, E; Ssebiyonga, N; Lotsberg, JK; Stamnes, JJ; Hamre, B; Frette, O; Kristoffersen, AS; Erga, SR</t>
  </si>
  <si>
    <t>Measurement and modeling of volume scattering functions for phytoplankton from Norwegian coastal waters</t>
  </si>
  <si>
    <t>JOURNAL OF MARINE RESEARCH</t>
  </si>
  <si>
    <t>The volume scattering function (VSF) describes the angular distribution of scattered light, and the VSF of phytoplankton is one of the most important inherent optical properties of oceanic water. Despite its importance, relatively few measurements of the VSF have been carried out in aquatic environments, and we present here data and analyses of measured VSFs at 442, 490, and 550 nm for 15 representative phytoplankton species from Norwegian coastal waters. In addition, the analytic scattering phase functions Henyey-Greenstein (HG) and Fournier-Forand, as well as Mie theory, were fitted and compared to the measured VSFs. The measured VSFs for all the species were strongly, but unequally forward peaked with HG-fitted asymmetry factors in the range 0.897-0.988. The VSF of Synechococcus sp., Phaeodactylum tricornutum, and Emiliania huxleyi (naked) had shoulders in the forward direction, whereas the VSF of the cylindrically shaped Chaetoceros calcitrans and Chaetoceros wighamii had minima in the backward direction. Results from this work indicate that internal structures influence the angular and spectral shape of the VSF more significantly than the morphology and size of the phytoplankton cells.</t>
  </si>
  <si>
    <t>Hunt, BPV; Carlotti, F; Donoso, K; Pagano, M; D'Ortenzio, F; Taillandier, V; Conan, P</t>
  </si>
  <si>
    <t>Trophic pathways of phytoplankton size classes through the zooplankton food web over the spring transition period in the north-west Mediterranean Sea</t>
  </si>
  <si>
    <t>Knowledge of the relative contributions of phytoplankton size classes to zooplankton biomass is necessary to understand food-web functioning and response to climate change. During the Deep Water formation Experiment (DEWEX), conducted in the north-west Mediterranean Sea in winter (February) and spring (April) of 2013, we investigated phytoplankton-zooplankton trophic links in contrasting oligotrophic and eutrophic conditions. Size fractionated particulate matter (pico-POM, nano-POM, and micro-POM) and zooplankton (64 to &gt;4000 mu m) composition and carbon and nitrogen stable isotope ratios were measured inside and outside the nutrient-rich deep convection zone in the central Liguro-Provencal basin. In winter, phytoplankton biomass was low (0.28 mg m(-3)) and evenly spread among picophytoplankton, nanophytoplankton, and microphytoplankton. Using an isotope mixing model, we estimated average contributions to zooplankton biomass by pico-POM, nano-POM, and micro-POM of 28, 59, and 15%, respectively. In spring, the nutrient poor region outside the convection zone had low phytoplankton biomass (0.58 mg m(-3)) and was dominated by pico/nanophytoplankton. Estimated average contributions to zooplankton biomass by pico-POM, nano-POM, and micro-POM were 64, 28 and 10%, respectively, although the model did not differentiate well between pico-POM and nano-POM in this region. In the deep convection zone, spring phytoplankton biomass was high (1.34 mg m(-3)) and dominated by micro/nano phytoplankton. Estimated average contributions to zooplankton biomass by pico-POM, nano-POM, and micro-POM were 42, 42, and 20%, respectively, indicating that a large part of the microphytoplankton biomass may have remained ungrazed.</t>
  </si>
  <si>
    <t>10.1002/2016JC012658</t>
  </si>
  <si>
    <t>Sendra, M; Yeste, PM; Moreno-Garrido, I; Gatica, JM; Blasco, J</t>
  </si>
  <si>
    <t>CeO2 NPs, toxic or protective to phytoplankton? Charge of nanoparticles and cell wall as factors which cause changes in cell complexity</t>
  </si>
  <si>
    <t>CeO2 nanoparticles (CeO2 NPs) are well-known for their catalytic properties and antioxidant potential. Recent uses in therapy are based on the Ce+3 ions released by CeO2 NPs. Reactions involving redox cycles between Ce+3 and Ce+4 oxidation stage seem to promote scavenging of reactive oxygen species (ROS), thus protecting cells from oxygen damage. However, the internalization of CeO2 NPs and release of Ce+3 could be responsible for a toxic effect on cells. The literature reports controversial results on the toxicity of CeO2 NPs to phytoplankton. Therefore, we have tested the potential toxic effect of two CeO2 NPs (with positive and negative zeta potential) and bulk CeO2 (at 0.1, 1, 10, 100 and 200 mg center dot L-1) on three species of microalgae from different environments: marine diatom (Phaeodactylum tricornutum), marine chlorophyte (Nannochloris atomus) and freshwater chlorophyte (Chlamydomonas reinhardtii) over 72 h in batch cultures. Responses measured in the microalgae population are: growth, chlorophyll a, cell size, cell complexity, percentage of ROS, and percentage of cell membrane damage. Positive zeta potential CeO2 NPs provoked greater cell complexity (up to 78, 172 and 23 times more cell complexity than in controls found for C.reinhardtii, P.tricornutum and N.atomus respectively) than negative zeta potential CeO2 NPs. The SSC signal detected by flow cytometry measured increases of particles entering cells, and this is related to cell viability and levels of intracellular ROS (correlation between SSC and percentage of ROS of 0.72 and 0.97 found for C.reinhardtii and P.tricornutum). When increased cellular complexity over controls is between 2 and 6 times greater, CeO2 (in bulk or nanoparticulate form) seems to protect against ROS. When increased cellular complexity is from 7 to 23 times greater, CeO2 does not provoke toxic responses; however, when increased cellular complexity over controls is very high, from 61 to 172 times, increased ROS production and toxic responses are found. Results show that two factors, the charge of CeO2 NPs and cell wall structure, constitute theprimary barrier to the possible accumulation of CeO2 NPs within phytoplankton cytosol. (C) 2017 Elsevier B.V. All rights reserved.</t>
  </si>
  <si>
    <t>10.1016/j.scitotenv.2017.03.007</t>
  </si>
  <si>
    <t>Kremer, CT; Thomas, MK; Litchman, E</t>
  </si>
  <si>
    <t>Temperature- and size-scaling of phytoplankton population growth rates: Reconciling the Eppley curve and the metabolic theory of ecology</t>
  </si>
  <si>
    <t>Quantifying how environmental factors control the growth of phytoplankton communities is essential for building a mechanistic understanding of global biogeochemical cycles and aquatic food web dynamics. The strong effects of temperature on population growth rate have inspired two frameworksthe Eppley curve and the metabolic theory of ecologythat produce different quantitative relationships and employ distinct statistical approaches. Reconciling these relationships is necessary to ensure the accuracy of ecosystem models. In this paper, we develop ways to compare these frameworks, overcoming their methodological differences. Then, analyzing an extensive dataset (&gt; 4200 growth rate measurements), we find that increases in population growth rate with temperature are consistent with metabolic theory, and weaker than previous estimates of the Eppley curve. A 10 degrees C temperature increase will increase growth rates by a factor of 1.53, rather than 1.88 as in previous studies of the Eppley curve. Size and functional group membership are also critical. Population growth rates decrease with size, but much less strongly that metabolic theory predicts. The growth rates of different functional groups scale similarly with temperature, but some groups grow faster than others, independent of temperature. Our results reconcile the analytical methods of the Eppley curve and metabolic theory, demonstrate that metabolic theory's temperature-scaling predictions are more accurate, and provide new insights into the factors controlling phytoplankton growth. To avoid over-estimating the effects of temperature on primary productivity, the parameterization of ecosystem models should be revised.</t>
  </si>
  <si>
    <t>10.1002/lno.10523</t>
  </si>
  <si>
    <t>Roy, S; Sathyendranath, S; Platt, T</t>
  </si>
  <si>
    <t>Size-partitioned phytoplankton carbon and carbon-to-chlorophyll ratio from ocean colour by an absorption-based bio-optical algorithm</t>
  </si>
  <si>
    <t>The standing stock of phytoplankton carbon is a fundamental property of oceanic ecosystems, and of critical importance to the development of Earth System models for assessing global carbon pools and cycles. Some methods to estimate phytoplankton carbon at large scales from ocean colour data rely on the parameterisation of carbon-to-chlorophyll ratio, which is known to depend on factors such as the phytoplankton community structure, whereas other methods are based on the estimation of total particulate organic carbon (POC), and rely on the assumption that a known fraction of POC is made up of phytoplankton carbon. The carbon-to-chlorophyll ratio is also used in marine ecosystem models to convert between carbon and chlorophyll, a common requirement. In this paper we present a novel bio-optical algorithm to estimate the carbon-to-chlorophyll ratio, and the standing stocks of phytoplankton carbon partitioned into various size classes, from ocean colour. The approach combines empirical allometric relationships of phytoplankton size structure with an absorption-based algorithm for estimating phytoplankton size spectra developed earlier. Applying the new algorithm to satellite ocean colour data from September 1997 to December 2013, the spatio-temporal variations of carbon-to-chlorophyll ratio and phytoplankton carbon across various size classes are computed on a global scale. The average annual stock of phytoplankton carbon, integrated over the oceanic mixed-layer depth, is estimated to be similar to 0.26 gigatonnes, with the size-partitioned stocks of 0.14 gigatonnes for picoplankton, 0.08 gigatonnes for nanoplankton and 0.04 gigatonnes for microplankton. The root-mean-square error and the bias in the satellite-derived estimates of picoplankton carbon, when compared with corresponding in situ data, are found to be 36.23 mgC m(-3) and 13.53 mgC m(-3), respectively, on individual pixels. The regional uncertainties in the estimates of phytoplankton carbon are calculated to be less than the relative uncertainties in other satellite derived products, for most parts of the global ocean, and can amplify only for certain oceanographic regions. Although the new estimates of phytoplankton are of the same order of magnitude as those based on existing models, our study suggests that a consensus is yet to be built on the accurate sizes of the phytoplankton carbon pools; improved satellite chlorophyll products, and better estimates of inherent optical properties would be essential pre-requisites to minimising the uncertainties. (C) 2017 Elsevier Inc. All rights reserved.</t>
  </si>
  <si>
    <t>10.1016/j.rse.2017.02.015</t>
  </si>
  <si>
    <t>Beltran-Heredia, E; Aksnes, DL; Cao, FJ</t>
  </si>
  <si>
    <t>Phytoplankton size scaling with nutrient concentration</t>
  </si>
  <si>
    <t>Phytoplankton, the autotrophic component of the plankton community, is a key factor in oceanic ecosystems and in biogeochemical cycling. Over much of the ocean, phytoplankton growth is limited by nitrogen uptake (as nitrate), which is commonly described in ecosystem modelling by the Michaelis-Menten equation: V = V-max S/(K + S). Previous phytoplankton data compilations have shown that the maximum uptake rate, V-max, and the half-saturation constant, K, increase with organism size. Independent studies have also reported that K increases with nitrate concentration, S. Here, we assume that this K increase with S is due to an increase in the dominant organism size in the phytoplankton community with increasing nutrient concentration. Previous studies support this assumption, showing that nitrate abundance is the main factor determining dominant organism size. Based on this assumption and on previously published experimental observations for K, we show that phytoplankton dominant size, r, scales approximately with S-0.85. This increase in dominant size can also entail size-related changes in traits (such as the number of porters) that impact K and V-max. Furthermore, by combining a trait-based uptake model with the experimental results of K and V-max, we derive scaling relations for the number of porters and the handling time in terms of r. Our results indicate that handling time decreases approximately with r(-0.90) while porter number increases approximately with r(1.56). These results may be useful in characterizing size-dependent nutrient uptake in marine ecosystems and biogeochemical cycling models.</t>
  </si>
  <si>
    <t>10.3354/meps12132</t>
  </si>
  <si>
    <t>Sommer, U; Charalampous, E; Genitsaris, S; Moustaka-Gouni, M</t>
  </si>
  <si>
    <t>Benefits, costs and taxonomic distribution of marine phytoplankton body size</t>
  </si>
  <si>
    <t>JOURNAL OF PLANKTON RESEARCH</t>
  </si>
  <si>
    <t>Phytoplankton cell or colony sizes range from &lt; 1 A mu m to several cm, i.e. 4-5 orders of magnitude in linear dimensions, which is roughly equivalent to the log-size span within terrestrial vegetation. It is commonplace to assume that smaller phytoplankton have an advantage in growth related traits while larger ones are more resistant to losses. However, the current state of literature calls for a more differentiated view. It is still controversial, whether smaller phytoplankton have higher maximal growth rates (A mu(max)) or if there is a peak of A mu(max) at intermediate size (10(2) A mu m(3) cell volume). Smaller phytoplankton have an advantage in nutrient acquisition at low concentrations while larger phytoplankton have an advantage in utilizing nutrient pulses and exploiting vertical gradients. At equal density, larger phytoplankton experience bigger sinking losses. Small phytoplankton (&lt; 5-10 A mu m) are more affected mostly from grazing by protists and tunicates, while larger phytoplankton are more affected by copepod and krill grazing. Size spectra within the most important higher taxa show some conspicuous differences between marine and lake phytoplankton, e.g. the absence of very large diatoms (&gt; 10(5) A mu m(3)) in lake phytoplankton and the absence of large (&gt; 10(3) A mu m(3)) green algae in marine plankton. Overall, size is one of the most important traits for the performance of phytoplankton, but it is overly simplistic to equate small size with metabolic advantages.</t>
  </si>
  <si>
    <t>10.1093/plankt/fbw071</t>
  </si>
  <si>
    <t>Font-Munoz, JS; Jordi, A; Tuval, I; Arrieta, J; Angles, S; Basterretxea, G</t>
  </si>
  <si>
    <t>Advection by ocean currents modifies phytoplankton size structure</t>
  </si>
  <si>
    <t>JOURNAL OF THE ROYAL SOCIETY INTERFACE</t>
  </si>
  <si>
    <t>Advection by ocean currents modifies phytoplankton size structure at small scales (1-10 cm) by aggregating cells in different regions of the flow depending on their size. This effect is caused by the inertia of the cells relative to the displaced fluid. It is considered that, at larger scales (greater than or equal to 1 km), biological processes regulate the heterogeneity in size structure. Here, we provide observational evidence of heterogeneity in phytoplankton size structure driven by ocean currents at relatively large scales (1-10 km). Our results reveal changes in the phytoplankton size distribution associated with the coastal circulation patterns. A numerical model that incorporates the inertial properties of phytoplankton confirms the role of advection on the distribution of phytoplankton according to their size except in areas with enhanced nutrient inputs where phytoplankton dynamics is ruled by other processes. The observed preferential concentration mechanism has important ecological consequences that range from the phytoplankton level to the whole ecosystem.</t>
  </si>
  <si>
    <t>10.1098/rsif.2017.0046</t>
  </si>
  <si>
    <t>Alvarez, E; Nogueira, E; Lopez-Urrutia, A</t>
  </si>
  <si>
    <t>In Vivo Single-Cell Fluorescence and Size Scaling of Phytoplankton Chlorophyll Content</t>
  </si>
  <si>
    <t>APPLIED AND ENVIRONMENTAL MICROBIOLOGY</t>
  </si>
  <si>
    <t>In unicellular phytoplankton, the size scaling exponent of chlorophyll content per cell decreases with increasing light limitation. Empirical studies have explored this allometry by combining data from several species, using average values of pigment content and cell size for each species. The resulting allometry thus includes phylogenetic and size scaling effects. The possibility of measuring single-cell fluorescence with imaging-in-flow cytometry devices allows the study of the size scaling of chlorophyll content at both the inter-and intraspecific levels. In this work, the changing allometry of chlorophyll content was estimated for the first time for single phytoplankton populations by using data from a series of incubations with monocultures exposed to different light levels. lnterspecifically, our experiments confirm previous modeling and experimental results of increasing size scaling exponents with increasing irradiance. A similar pattern was observed intraspecifically but with a larger variability in size scaling exponents. Our results show that size-based processes and geometrical approaches explain variations in chlorophyll content. We also show that the single-cell fluorescence measurements provided by imaging-in-flow devices can be applied to field samples to understand the changes in the size dependence of chlorophyll content in response to environmental variables affecting primary production. IMPORTANCE The chlorophyll concentrations in phytoplankton register physiological adjustments in cellular pigmentation arising mainly from changes in light conditions. The extent of these adjustments is constrained by the size of the phytoplankton cells, even within single populations. Hence, variations in community chlorophyll derived from photoacclimation are also dependent on the phytoplankton size distribution.</t>
  </si>
  <si>
    <t>e03317-16</t>
  </si>
  <si>
    <t>10.1128/AEM.03317-16</t>
  </si>
  <si>
    <t>Waga, H; Hirawake, T; Fujiwara, A; Kikuchi, T; Nishino, S; Suzuki, K; Takao, S; Saitoh, SI</t>
  </si>
  <si>
    <t>Differences in Rate and Direction of Shifts between Phytoplankton Size Structure and Sea Surface Temperature</t>
  </si>
  <si>
    <t>Species distributions are changing with various rates and directions in response to recent global warming. The velocity of sea surface temperature (SST) has been used to predict species migration and persistence as an expectation of how species track their thermal niches; however, several studies have found that evidence for species shifts has deviated from the velocity of SST. This study investigated whether estimation of the velocity of shifts in phytoplankton size structure using remote sensing data could contribute to better prediction of species shifts. A chlorophyll-a (Chla) size distribution (CSD) model was developed by quantifying the relationships between the size structure of the phytoplankton community and the spectral features of the phytoplankton absorption coefficient (a(ph)()), based on the principal component analysis approach. Model validation demonstrated that the exponent of CSD (hereafter, CSD slope), which can describe the synoptic size structure of a phytoplankton community, was derived successfully with a relative root mean square error of 18.5%. The median velocity of CSD slope across the ocean was 485.2 kmdecade(-1), broadly similar to Chla (531.5 kmdecade(-1)). These values were twice the velocity of SST, and the directions of shifts in CSD slope and Chla were quite different from that of SST. Because Chla is generally covariant with the size structure of a phytoplankton community, we believe that spatiotemporal changes in Chla can explain the variations of phytoplankton size structure. Obvious differences in both rate and direction of shifts were found between the phytoplankton size structure and SST, implying that shifts of phytoplankton size structure could be a powerful tool for assessing the distributional shifts of marine species. Our results will contribute to generate global and regional maps of expected species shifts in response to environmental forcing.</t>
  </si>
  <si>
    <t>10.3390/rs9030222</t>
  </si>
  <si>
    <t>Valdes, V; Escribano, R; Vergara, O</t>
  </si>
  <si>
    <t>Scaling copepod grazing in a coastal upwelling system: the importance of community size structure for phytoplankton C flux</t>
  </si>
  <si>
    <t>LATIN AMERICAN JOURNAL OF AQUATIC RESEARCH</t>
  </si>
  <si>
    <t>Crustacean zooplankton, often dominated by copepods and euphausiids, are the major phytoplankton grazers in coastal upwelling systems. It has been argued that zooplankton grazing is a sizedependent process, such that models incorporating the size structure of zooplankton are appropriate for describing herbivore C-transfer. Here, based on the size-spectrum theory and on gut-fluorescence experiments, conducted with numerically dominant copepods from two upwelling sites off the Chilean coast, we show that C-specific ingestion rates of copepods are size-dependent. We further show that the size structure of the copepod community, synthesized by the slope of the normalized size spectrum, determines the impact of grazing on phytoplankton. C-specific ingestion rates, depending on species size, were in the range of 0.14-353.97 (ng C mu g C-1 h(-1)). A modelled normalized biomass-spectra of a copepod community in the size range of 0.5 to 74.0 mu g C showed that C-specific grazing impact can increase by a factor of 4 when small-sized species (0.1-10 mu g C ind(-1)), such as Paracalanus cf. indicus, Acartia tonsa, Oncaea spp. and Corycaeus spp., dominate the community in terms of biomass. By contrast, when larger-sized copepods dominate (10-100 mu g C ind(-1)), such as Calanus chilensis, Calanoides patagoniensis and Rhyncalanus nasutus, total zooplankton biomass may increase, but with a sharp decrease in the efficiency of C transfer via herbivores. Our findings indicate that processes affecting the size structure of zooplankton communities can substantially impact the phytoplankton C flux through the pelagic food web, thus controlling production of higher trophic levels.</t>
  </si>
  <si>
    <t>10.3856/vol45-issue1-fulltext-5</t>
  </si>
  <si>
    <t>Elferink, S; Neuhaus, S; Wohlrab, S; Toebe, K; Voss, D; Gottschling, M; Lundholm, N; Krock, B; Koch, BP; Zielinski, O; Cembella, A; John, U</t>
  </si>
  <si>
    <t>Molecular diversity patterns among various phytoplankton size-fractions in West Greenland in late summer</t>
  </si>
  <si>
    <t>Arctic regions have experienced pronounced biological and biophysical transformations as a result of global change processes over the last several decades. Current hypotheses propose an elevated impact of those environmental changes on the biodiversity, community composition and metabolic processes of species. The effects on ecosystem function and services, particularly when invasive or toxigenic harmful species become dominant, can be expressed over a wide range of temporal and spatial scales in plankton communities. Our study focused on the comparison of molecular biodiversity of three size-fractions (micro-, nano-, picoplankton) in the coastal pelagic zone of West Greenland and their association with environmental parameters. Molecular diversity was assessed via parallel amplicon sequencing the 28S rRNA hypervariable D1/D2 region. We showed that biodiversity distribution within the area of Uummannaq Fjord, Vaigat Strait and Disko Bay differed markedly within and among size-fractions. In general, we observed a higher diversity within the picoplankton size fraction compared to the nano- and microplankton. In multidimensional scaling analysis, community composition of all three size fractions correlated with cell size, silicate and phosphate, chlorophyll alpha (chl alpha) and dinophysistoxin (DTX). Individually, each size fraction community composition also correlated with other different environmental parameters, i.e. temperature and nitrate. We observed a more homogeneous community of the picoplankton across all stations compared to the larger size classes, despite different prevailing environmental conditions of the sampling areas. This suggests that habitat niche occupation for larger-celled species may lead to higher functional trait plasticity expressed as an enhanced range of phenotypes, whereas smaller organisms may compensate for lower potential plasticity with higher diversity. The presence of recently identified toxigenic harmful algal bloom (HAB) species (such as Alexandrium fundyense and A. ostenfeldiz) in the area points out the potential risk for this vulnerable ecosystem in a changing world.</t>
  </si>
  <si>
    <t>10.1016/j.dsr.2016.11.002</t>
  </si>
  <si>
    <t>Ward, BA; Maranon, E; Sauterey, B; Rault, J; Claessen, D</t>
  </si>
  <si>
    <t>The Size Dependence of Phytoplankton Growth Rates: A Trade-Off between Nutrient Uptake and Metabolism</t>
  </si>
  <si>
    <t>Rates of metabolism and population growth are often assumed to decrease universally with increasing organism size. Recent observations have shown, however, that maximum population growth rates among phytoplankton smaller than similar to 6 mu m in diameter tend to increase with organism size. Here we bring together observations and theory to demonstrate that the observed change in slope is attributable to a trade-off between nutrient uptake and the potential rate of internal metabolism. Specifically, we apply an established model of phytoplankton growth to explore a trade-off between the ability of cells to replenish their internal quota (which increases with size) and their ability to synthesize new biomass (which decreases with size). Contrary to the metabolic theory of ecology, these results demonstrate that rates of resource acquisition (rather than metabolism) provide the primary physiological constraint on the growth rates of some of the smallest and most numerically abundant photosynthetic organisms on Earth.</t>
  </si>
  <si>
    <t>10.1086/689992</t>
  </si>
  <si>
    <t>Palijan, G</t>
  </si>
  <si>
    <t>Short-term response of the phytoplankton size structure to flooding</t>
  </si>
  <si>
    <t>INLAND WATERS</t>
  </si>
  <si>
    <t>Phytoplankton in floodplain lakes are frequently characterised as small algae but are rarely described with respect to size category (pico-, nano-, or microphytoplankton). Moreover, it is not clear which size category responds first to flood or which category total phytoplankton biomass is most related to. These questions are important in understanding the development of floodplain ecosystems following flooding and were evaluated on the dataset collected from a thermally stratified floodplain lake, Lake Sakadas (Kopacki Rit, Croatia), during spring flood conditions. Relationships of phytoplankton with hydrology and environmental conditions and contribution of each size fraction to total phytoplankton biomass were evaluated using path analysis. At the surface water layer, picophytoplankton developed first, followed by nanophytoplankton and microphytoplankton, suggesting temporal niche separation. Picophytoplankton increased in abundance just before every maxima of chlorophyll concentration, a pattern absent at the bottom water layer where picophytoplankton were a dominant group. The results suggest that analyses of the smallest phytoplankton size category are needed to better understand the controlling mechanisms of whole phytoplankton dynamics in floodplain lakes, with specific emphasis on smallest pico-sized component as first-responders to floodplain inundation.</t>
  </si>
  <si>
    <t>10.1080/20442041.2017.1325591</t>
  </si>
  <si>
    <t>Zohary, T; Fishbein, T; Shlichter, M; Naselli-Flores, L</t>
  </si>
  <si>
    <t>Larger cell or colony size in winter, smaller in summer - a pattern shared by many species of Lake Kinneret phytoplankton</t>
  </si>
  <si>
    <t>We examined an 8.5-year record (2004-2012) of cell size data for phytoplankton species from Lake Kinneret, Israel, sampled weekly or at 2-week intervals and determined microscopically by the same person. Many of the species abundant enough to be counted year-round showed a typical seasonal cell size pattern that repeated annually: cell diameter was maximal in winter and minimal in summer. This pattern was shared by species from different taxonomic groups including cyanobacteria, chlorophyta, and dinoflagellates. Similarly, in colonial species of diatoms, chlorophyta, and cyanobacteria the number of cells per colony was larger in winter and smaller in summer. We postulated that the seasonal changes in cell or colony size constituted an adaptation that enabled species to overcome temperature-dependent changes in water density and viscosity and adjust their sinking velocities in the different seasons. A series of computations based on Stokes' law supported our hypothesis. If this phenomenon of larger cells or colonies of the same species at lower temperatures is widespread in lake phytoplankton, then (1) phytoplankton biomass estimates should be based on seasonally determined biovolume per species data rather than fixed values; and (2) we would expect to see smaller-sized organisms in the future as global warming changes ambient temperatures.</t>
  </si>
  <si>
    <t>10.1080/20442041.2017.1320505</t>
  </si>
  <si>
    <t>Makhlough, A; Saravi, HHN; Eslami, F; Leroy, SAG</t>
  </si>
  <si>
    <t>Changes in size and form in the dominant phytoplankton species in the southern Caspian Sea</t>
  </si>
  <si>
    <t>IRANIAN JOURNAL OF FISHERIES SCIENCES</t>
  </si>
  <si>
    <t>Due to the recent destructive pressures on the Caspian environment, an effect on phytoplankton communities is expected in different aspects such as cell size and form. This paper aims to survey the size and form in the dominant phytoplankton species in the years of 1996, 2001, 2006, 2009, 2011 and 2012 in the Iranian coast of the Caspian Sea. Results of current study showed that the dominant species and along with it their sizes and forms remained quite similar in the fall of different years, but the greatest shift in size and form were observed during spring, summer and winter. It is suggested that these changes reflect an ecological disturbance and instability in the Caspian environment.</t>
  </si>
  <si>
    <t>Chae, Y; Kim, D; An, YJ</t>
  </si>
  <si>
    <t>Effect of fluoride on the cell viability, cell organelle potential, and photosynthetic capacity of freshwater and soil algae</t>
  </si>
  <si>
    <t>ENVIRONMENTAL POLLUTION</t>
  </si>
  <si>
    <t>Although fluoride occurs naturally in the environment, excessive amounts of fluoride in freshwater and terrestrial ecosystems can be harmful. We evaluated the toxicity of fluoride compounds on the growth, viability, and photosynthetic capacity of freshwater (Chlamydomonas reinhardtii and Pseudokirchneriella subcapitata) and terrestrial (Chlorococcum infusionum) algae. To measure algal growth inhibition, a flow cytometric method was adopted (i.e., cell size, granularity, and auto-fluorescence measurements), and algal yield was calculated to assess cell viability. Rhodamine123 and fluorescein diacetate were used to evaluate mitochondrial membrane potential (MMA, Delta Psi(m)) and cell permeability. Nine parameters related to the photosynthetic capacity of algae were also evaluated. The results indicated that high concentrations of fluoride compounds affected cell viability, cell organelle potential, and photosynthetic functions. The cell viability measurements of the three algal species decreased, but apoptosis was only observed in C. infusionum. The MMA (Delta Psi(m)) of cells exposed to fluoride varied among species, and the cell permeability of the three species generally decreased. The decrease in the photosynthetic activity of algae may be attributable to the combination of fluoride ions (F-) with magnesium ions (Mg2+) in chlorophyll. Our results therefore provide strong evidence for the potential risks of fluoride compounds to microflora and microfauna in freshwater and terrestrial ecosystems. (C) 2016 Elsevier Ltd. All rights reserved.</t>
  </si>
  <si>
    <t>10.1016/j.envpol.2016.10.063</t>
  </si>
  <si>
    <t>Acevedo-Trejos, E; Brandt, G; Smith, SL; Merico, A</t>
  </si>
  <si>
    <t>PhytoSFDM version 1.0.0: Phytoplankton Size and Functional Diversity Model</t>
  </si>
  <si>
    <t>GEOSCIENTIFIC MODEL DEVELOPMENT</t>
  </si>
  <si>
    <t>Biodiversity is one of the key mechanisms that facilitate the adaptive response of planktonic communities to a fluctuating environment. How to allow for such a flexible response in marine ecosystem models is, however, not entirely clear. One particular way is to resolve the natural complexity of phytoplankton communities by explicitly incorporating a large number of species or plankton functional types. Alternatively, models of aggregate community properties focus on macroecological quantities such as total biomass, mean trait, and trait variance (or functional trait diversity), thus reducing the observed natural complexity to a few mathematical expressions. We developed the PhytoSFDM modelling tool, which can resolve species discretely and can capture aggregate community properties. The tool also provides a set of methods for treating diversity under realistic oceanographic settings. This model is coded in Python and is distributed as open-source software. PhytoSFDM is implemented in a zero-dimensional physical scheme and can be applied to any location of the global ocean. We show that aggregate community models reduce computational complexity while preserving relevant macroecological features of phytoplankton communities. Compared to species-explicit models, aggregate models are more manageable in terms of number of equations and have faster computational times. Further developments of this tool should address the caveats associated with the assumptions of aggregate community models and about implementations into spatially resolved physical settings (one-dimensional and three-dimensional). With PhytoSFDM we embrace the idea of promoting open-source software and en-courage scientists to build on this modelling tool to further improve our understanding of the role that biodiversity plays in shaping marine ecosystems.</t>
  </si>
  <si>
    <t>10.5194/gmd-9-4071-2016</t>
  </si>
  <si>
    <t>Mouw, CB; Barnett, A; McKinley, GA; Gloege, L; Pilcher, D</t>
  </si>
  <si>
    <t>Phytoplankton size impact on export flux in the global ocean</t>
  </si>
  <si>
    <t>Efficiency of the biological pump of carbon to the deep ocean depends largely on biologically mediated export of carbon from the surface ocean and its remineralization with depth. Global satellite studies have primarily focused on chlorophyll concentration and net primary production (NPP) to understand the role of phytoplankton in these processes. Recent satellite retrievals of phytoplankton composition now allow for the size of phytoplankton cells to be considered. Here we improve understanding of phytoplankton size structure impacts on particle export, remineralization, and transfer. A global compilation of particulate organic carbon (POC) flux estimated from sediment traps and Th-234 are utilized. Annual climatologies of NPP, percent microplankton, and POC flux at four time series locations and within biogeochemical provinces are constructed. Parameters that characterize POC flux versus depth (export flux ratio, labile fraction, and remineralization length scale) are fit for time series locations, biogeochemical provinces, and times of the year dominated by small and large phytoplankton cells where phytoplankton cell size show enough dynamic range over the annual cycle. Considering all data together, our findings support the idea of high export flux but low transfer efficiency in productive regions and vice versa for oligotrophic regions. However, when parsing by dominant size class, we find periods dominated by small cells to have both greater export flux efficiency and lower transfer efficiency than periods when large cells comprise a greater proportion of the phytoplankton community.</t>
  </si>
  <si>
    <t>10.1002/2015GB005355</t>
  </si>
  <si>
    <t>Ponomareva, YA; Ivanova, EA</t>
  </si>
  <si>
    <t>Ratio between living and dead cells and the size structure of the Yenisei River phytoplankton downstream of the Krasnoyarsk Hydroelectric Power Station</t>
  </si>
  <si>
    <t>CONTEMPORARY PROBLEMS OF ECOLOGY</t>
  </si>
  <si>
    <t>Based on a daily examination of phytoplankton in the Yenisei River downstream of the Krasnoyarsk Hydroelectric Power Station (HPS) within a 4-year period, the ratio between living and dead cells is estimated and the size fractions of phytoplankton are described. It is found that, despite the certain negative effects of passing through the turbine blades of the high-head dam, high current speed, and influence of water discharges from the HPS, living algae cells dominate over dead ones in the water column of the studied reach of the Yenisei River during almost the entire year, except for several dates in late autumn and winter. It is shown that microphytoplankton (20-64 mu m in size) and nanophytoplankton (2-20 mu m), which make up 83% of the total algae count, pass through the turbine blades of the HPS and mostly remain undamaged, with the fraction of living cells varying from 21% in the winter period to 96% in the spring-summer period.</t>
  </si>
  <si>
    <t>10.1134/S1995425516050115</t>
  </si>
  <si>
    <t>Kline, A; Pinckney, JL</t>
  </si>
  <si>
    <t>Size-selective toxicity effects of the antimicrobial tylosin on estuarine phytoplankton communities</t>
  </si>
  <si>
    <t>The purpose of this study was to determine the lethal and sublethal effects of the antimicrobial tylosin on natural estuarine phytoplankton communities. Bioassays were used in experimental treatments with final concentrations of 5 to 1000 mu g tylosin l(-1). Maximum percent inhibition ranged from 57 to 85% at concentrations of 200-400 mu g tylosin l(-1). Half maximum inhibition concentrations of tylosin were ca. 5x lower for small phytoplankton (&lt;20 mu m) relative to larger phytoplankton (&gt;20 mu m) and suggests that small phytoplankton are more sensitive to tylosin exposure. Sublethal effects occurred at concentrationS as low as 5 mu g tylosin l(-1). Environmental concentrations of tylosin (e.g., 0.2-3 mu g l(-1)) may have a significant sublethal effect that alters the size structure and composition of phytoplankton communities. The results of this study highlight the potential importance of cell size on toxicity responses of estuarine phytoplankton. (C) 2016 Elsevier Ltd. All rights reserved.</t>
  </si>
  <si>
    <t>10.1016/j.envpol.2016.06.050</t>
  </si>
  <si>
    <t>Giannini, MFC; Ciotti, AM</t>
  </si>
  <si>
    <t>Parameterization of natural phytoplankton photo-physiology: Effects of cell size and nutrient concentration</t>
  </si>
  <si>
    <t>Estimating phytoplankton primary productivity through non-invasive photosystem II (PSII) photophysiology is desirable as a result of high throughput in situ assessment. However, interpretation of photophysiological parameters remains challenging where fundamental relationships between photosynthetic processes and carbon fixation rates need to be quantified. Photosynthetic rates vary across phytoplankton taxa, and in particular cell size constrains the efficiency of converting absorbed light into fixed carbon. This study therefore aimed to examine the relationships between phytoplankton community size and photo-physiological parameters, including the functional absorption cross-section for PSII at 452 nm (sigma(PSII(452))) and the maximal (F-v/F-m) and effective (F'(q)=F-m(')) PSII efficiencies, key to estimates of PSII primary productivity (so-called electron transfer rates, ETRPSII). Data from meso-oligotrophic waters in southeastern Brazil show that environmental factors did not explain patterns in the distribution of phytoplankton dominant community size at the temporal scale studied, however, the dominant size was responsible for the major variability of photo-physiological parameters. F'(q)/F'(m) was significantly higher for larger groups, while Fv/Fm was positively and sigma(PSII(452)) negatively correlated to the community size, although only significant when the communities were exposed to nutrient levels above the overall median conditions. This dependence is likely due to the high variability in nutrient availability inherent to this system, operating over scales of hours to days, precluding steady-state growth of the phytoplankton community. This study proposes a novel dominant size-based parameterization of an ETRPSII model for communities exposed to nutrients concentration above median values, and discusses ETRPSII as a tool to estimate primary production across highly hydrodynamic regions.</t>
  </si>
  <si>
    <t>10.1002/lno.10317</t>
  </si>
  <si>
    <t>Tang, CH; Wong, CK</t>
  </si>
  <si>
    <t>The size structure and pigment composition of phytoplankton in a semi-enclosed bay, Hong Kong, after a 12-year nutrient reduction</t>
  </si>
  <si>
    <t>Eutrophication is one of the major factors contributing to the globally increasing occurrence of harmful algal blooms, which may consequently do harms to aquatic lives in the regional ecosystems. Tolo Harbor, a semi-enclosed bay located in the north-eastern part of Hong Kong, has a long history of eutrophication and frequent algal blooms occurrence. This paper presents a 11-month (September 2010-July 2011) examination of the spatial and seasonal variations in the size structure and pigment composition of phytoplankton after 12 years of nutrient reduction. Concentration of chlorophyll a (Chl a) increased landward and the phytoplankton was dominated by algae in the 2-20 and 20-200 mu m size fractions. Algal blooms were recorded in the inner part of Tolo Harbor in May (dinoflagellate bloom) and June (diatom bloom) 2011. High performance liquid chromatography (HPLC) analysis revealed that the composition of phytoplankton pigments varied seasonally, but did not differ between the inner and outer parts of the harbor. The prevalence of fucoxanthin in all size fractions indicated that diatoms were the most dominant phytoplankton taxa. Peridinin, an unambiguous marker of dinoflagellates, appeared sporadically. The presence of cryptophytes, green algae, prymnesiophytes, and cyanobacteria was denoted by the pigments alloxanthin, chlorophyll b, 19'-hexanoyloxyfucoxanthin, and zeaxanthin, respectively. Nutrient concentrations correlated poorly with Chl a concentrations from micro-(20-200 mu m) and nano-sized (2-20 mu m) algal cells while temperature affected significantly the pigment concentrations of pico-sized (&lt; 2 mu m) and taxonomically minor algal groups. (C) 2016 Elsevier B.V. All rights reserved.</t>
  </si>
  <si>
    <t>10.1016/j.rsma.2016.02.007</t>
  </si>
  <si>
    <t>Soulies, A; Pruvost, J; Castelain, C; Burghelea, T</t>
  </si>
  <si>
    <t>Microscopic flows of suspensions of the green non-motile Chlorella micro-alga at various volume fractions: Applications to intensified photobioreactors</t>
  </si>
  <si>
    <t>JOURNAL OF NON-NEWTONIAN FLUID MECHANICS</t>
  </si>
  <si>
    <t>An experimental study of flows of the green non-motile Chlorella micro-alga in a plane micro-channel is presented. Depending on the value of the cell volume fraction, three distinct flow regimes are observed. For low values of the cell volume fraction a Newtonian flow regime characterised by a Poiseuille like flow field, absence of wall slip and hydrodynamic reversibility of the flow states is observed. For intermediate values of the cell volume fraction, the flow profiles are consistent with a Poiseuille flow of a shear thinning fluid in the presence of slip at the channel's wall. For even larger cell volume fractions, a yield stress like behaviour manifested through the presence of a central solid plug is observed. Except for the Newtonian flow regime, a strong hydrodynamic irreversibility of the flow and wall slip are found. The calculation of the wall shear rate and wall stress based on the measured flow fields allows one to identify the mechanisms of wall slip observed in the shear thinning and yield stress regimes. (C) 2016 Elsevier B.V. All rights reserved.</t>
  </si>
  <si>
    <t>10.1016/j.jnnfm.2016.03.012</t>
  </si>
  <si>
    <t>Fu, TT; Chen, BH; Ji, WD; Chen, HZ; Chen, WF; Dong, X; Kuang, WM; Chen, JM; Wang, JG; Lin, H</t>
  </si>
  <si>
    <t>Size structure of phytoplankton community and its response to environmental factors in Xiamen Bay, China</t>
  </si>
  <si>
    <t>ENVIRONMENTAL EARTH SCIENCES</t>
  </si>
  <si>
    <t>To investigate the response of phytoplankton size structure to changes of environmental factors, total and size-fractionated (pico-, nano- and micro-phytoplankton) Chla concentrations were studied in autumn in Xiamen Bay of China. Total Chla concentration was higher in west area than that in east area, similar to the spatial distribution of SiO3-Si and DIN concentration. Comparing different water areas, the proportion of micro-Chla and size index of phytoplankton were highest in the Da'deng water with lowest DIN and PO4-P. The highest value of pico-Chla concentration and proportion was in the nutrient-rich West water. Compared with historical results in Xiamen Bay, nano- phytoplankton was still the dominant contributor in the bay, and pico- phytoplankton proportion increased in the West water. Besides nutrient increasing, it might be relative to global climate warming. Based on historical data from 1954 to 2010, phytoplankton community under observation of microscope also showed a miniaturizing trend. Correlations between phytoplankton and environmental factors indicated that nutrient availability, temperature and irradiance probably impacted size structure of phytoplankton community in Xiamen Bay. It implies that more studies are needed to explore how environmental factors especially eutrophication and global climate change affect size structure of phytoplankton community and the subsequent impact on the marine ecosystem structure in the future.</t>
  </si>
  <si>
    <t>10.1007/s12665-016-5552-2</t>
  </si>
  <si>
    <t>Portalier, SMJ; Cherif, M; Zhang, L; Fussmann, GF; Loreau, M</t>
  </si>
  <si>
    <t>Size-related effects of physical factors on phytoplankton communities</t>
  </si>
  <si>
    <t>Phytoplankton communities are influenced by light availability. Therefore, one factor promoting phytoplankton species persistence is their ability to stay within the euphotic zone. This ability is determined by the interplay between species mass, buoyancy and dispersion, which are driven by physical factors. In this study, we investigate how these physical factors and light-use efficiency, all correlated with cell size, influence species persistence. Our model shows, first, that species can persist only within a size-dependent range of turbulence strength. The minimal level of turbulence required for persistence increases drastically with cell size, while all species reach similar maximal levels of turbulence. Second, the maximal water column depth allowing persistence is also size-dependent: large cells show a maximal depth at both low and high turbulence strength, while small cells show this pattern only at high turbulence strength. This study emphasizes the importance of the physical medium in ecosystems and its interplay with cell size for phytoplankton dynamics and bloom condition. (C) 2015 Elsevier B.V. All rights reserved.</t>
  </si>
  <si>
    <t>10.1016/j.ecolmodel.2015.12.003</t>
  </si>
  <si>
    <t>Alvarez, E; Moran, XAG; Lopez-Urrutia, A; Nogueira, E</t>
  </si>
  <si>
    <t>Size-dependent photoacclimation of the phytoplankton community in temperate shelf waters (southern Bay of Biscay)</t>
  </si>
  <si>
    <t>Shelf waters of the Cantabrian Sea (southern Bay of Biscay) are productive ecosystems with a marked seasonality. We present the results from 1 yr of monthly monitoring of the phytoplankton community together with an intensive sampling carried out in 2 contrasting scenarios during the summer and autumn in a mid-shelf area. Stratification was apparent on the shelf in summer, while the water column was comparatively well mixed in autumn. The size structure of the photoautotrophic community, from pico-to micro-phytoplankton, was tightly coupled with the meteo-climatic and hydrographical conditions. Over the short term, variations in the size structure and chlorophyll content of phytoplankton cells were related to changes in the physico-chemical environment, through changes in the availability of nutrients and light. Uncoupling between the dynamics of carbon biomass and chlorophyll resulted in chlorophyll to carbon ratios dependent on body size. The slope of the size dependence of chlorophyll content increased with increasing irradiance, reflecting different photoacclimation plasticity from pico-to micro-phytoplankton. The results have important implications for the productivity and the fate of biogenic carbon in this region, since the size dependence of photosynthetic rates is directly related to the size scaling of chlorophyll content.</t>
  </si>
  <si>
    <t>10.3354/meps11580</t>
  </si>
  <si>
    <t>Neustupa, J</t>
  </si>
  <si>
    <t>Static allometry of unicellular green algae: scaling of cellular surface area and volume in the genus Micrasterias (Desmidiales)</t>
  </si>
  <si>
    <t>JOURNAL OF EVOLUTIONARY BIOLOGY</t>
  </si>
  <si>
    <t>The surface area-to-volume ratio of cells is one of the key factors affecting fundamental biological processes and, thus, fitness of unicellular organisms. One of the general models for allometric increase in surface-to-volume scaling involves fractal-like elaboration of cellular surfaces. However, specific data illustrating this pattern in natural populations of the unicellular organisms have not previously been available. This study shows that unicellular green algae of the genus Micrasterias (Desmidiales) have positive allometric surface-to-volume scaling caused by changes in morphology of individual species, especially in the degree of cell lobulation. This allometric pattern was also detected within most of the cultured and natural populations analysed. Values of the allometric S:V scaling within individual populations were closely correlated to the phylogenetic structure of the clade. In addition, they were related to species-specific cellular morphology. Individual populations differed in their allometric patterns, and their position in the allometric space was strongly correlated with the degree of allometric S:V scaling. This result illustrates that allometric shape patterns are an important correlate of the capacity of individual populations to compensate for increases in their cell volumes by increasing the surface area. However, variation in allometric patterns was not associated with phylogenetic structure. This indicates that the position of the populations in the allometric space was not evolutionarily conserved and might be influenced by environmental factors.</t>
  </si>
  <si>
    <t>10.1111/jeb.12781</t>
  </si>
  <si>
    <t>Klymiuk, V; Barinova, S</t>
  </si>
  <si>
    <t>Phytoplankton Cell Size in Saline Lakes</t>
  </si>
  <si>
    <t>RESEARCH JOURNAL OF PHARMACEUTICAL BIOLOGICAL AND CHEMICAL SCIENCES</t>
  </si>
  <si>
    <t>We studied 62 of the most abundant species from 7 lakes and 121 phytoplankton samples collected during 20072013. We compared the algal cell volumes in the studied lakes with the averaged species-specific cell volume. From all studied species, we observed a downward trend in cell size in the summer, when there was an active biomass production. Salinity is a regulatory factor for the value of cell surface and, thus, for the intensity of the metabolic processes of the organisms at the first trophic level. The cell volume for most studied species in partly ephemeral lakes (Levadne, Chervone, and Ozero) was generally higher than in perennial lakes (Ripne, Veysove, Garache, and Slipne) and thus it can be assumed that the ecological succession stage of ephemeral lakes has a more significant effect on the dimensional characteristics of algae than the factors related to seasonal summer desiccation and water salinity. Previously, dimensional characteristics of algal cells in non-marine water bodies has been calculated for freshwater lakes only, therefore the data obtained for the mineralized lakes are presented for the first time and can be used for the purpose of monitoring of saline lakes ecosystem.</t>
  </si>
  <si>
    <t>Redeinition of cell size classiication of phytoplankton - a potential tool for improving the quality and assurance of data interpretation</t>
  </si>
  <si>
    <t>MEDITERRANEAN MARINE SCIENCE</t>
  </si>
  <si>
    <t>To date, phytoplankton cell size classiication is based on linear metrics (nano: 2-20 mu m; micro: 20-200 mu m; macro: &gt;200 mu m) although three-dimensional metrics are used for cell or body size descriptions of all terrestrial and aquatic organisms. This study proposes a redeinition of phytoplankton size classiication expressed in terms of cell volume (mu m(3)) metrics by analyzing statistically a data set of 397 species from three major groups of eukaryotic taxa (diatoms, dinolagellates, coccolithophores). The three size classes based on cell volume metrics are nanoplankton (10-10(3) mu m(3)), microplankton (10(3)-10(6) mu m(3)) and macroplankton (10(6)-10(9)mu m(3)). Size spectra of cell volume frequencies, species richness-cell size and cell abundance-cell size relationships were evaluated with the use of cell volume (mu m(3)) metrics while fitting of the relevant equations signiicantly accounted for the data. The analysis of size classes versus taxonomic composition based on cell volume metrics revealed taxonomic group (diatoms, dinolagellates, coccolithophores) differentiations in nano-micro-macro size classes, thus providing an accurate size classiication within and among taxa. This classiication offers more precise information on the taxon-size relationships, which are valuable for phytoplankton community structure studies and useful for further development of the remote sensing models designed for differentiating phytoplankton taxa by satellite.</t>
  </si>
  <si>
    <t>Fujiwara, A; Hirawake, T; Suzuki, K; Eisner, L; Imai, I; Nishino, S; Kikuchi, T; Saitoh, SI</t>
  </si>
  <si>
    <t>Influence of timing of sea ice retreat on phytoplankton size during marginal ice zone bloom period on the Chukchi and Bering shelves</t>
  </si>
  <si>
    <t>The size structure and biomass of a phytoplankton community during the spring bloom period can affect the energy use of higher-trophic-level organisms through the predator-prey body size relationships. The timing of the sea ice retreat (TSR) also plays a crucial role in the seasonally ice-covered marine ecosystem, because it is tightly coupled with the timing of the spring bloom. Thus, it is important to monitor the temporal and spatial distributions of a phytoplankton community size structure. Prior to this study, an ocean colour algorithm was developed to derive phytoplankton size index F-L, which is defined as the ratio of chlorophyll a (chl a) derived from cells larger than 5 mu m to the total chl a, using satellite remote sensing for the Chukchi and Bering shelves. Using this method, we analysed the pixel-by-pixel relationships between F-L during the marginal ice zone (MIZ) bloom period and TSR over the period of 1998-2013. The influences of the TSR on the sea surface temperature (SST) and changes in ocean heat content (Delta OHC) during the MIZ bloom period were also investigated. A significant negative relationship between F-L and the TSR was widely found in the shelf region during the MIZ bloom season. However, we found a significant positive (negative) relationship between the SST (Delta OHC) and TSR. Specifically, an earlier sea ice retreat was associated with the dominance of larger phytoplankton during a colder and weakly stratified MIZ bloom season, suggesting that the duration of the nitrate supply, which is important for the growth of large-sized phytoplankton in this region (i.e. diatoms), can change according to the TSR. In addition, under-ice phytoplankton blooms are likely to occur in years with late ice retreat, because sufficient light for phytoplankton growth can pass through the ice and penetrate into the water columns as a result of an increase in solar radiation toward the summer solstice. Moreover, we found that both the length of the ice-free season and the annual median of F-L positively correlated with the annual net primary production (APP). Thus, both the phytoplankton community composition and growing season are important for the APP in the study area. Our findings showed a quantitative relationship between the interannual variability of F-L, the TSR, and the APP, which suggested that satellite remote sensing of the phytoplankton community size structure is suitable to document the impact of a recent rapid sea ice loss on the ecosystem of the study region.</t>
  </si>
  <si>
    <t>10.5194/bg-13-115-2016</t>
  </si>
  <si>
    <t>Atkins, JF; Moloney, CL; Probyn, TA; Bernard, S</t>
  </si>
  <si>
    <t>In situ Measurements and Model Estimates of NO3 and NH4 Uptake by Different Phytoplankton Size Fractions in the Southern Benguela Upwelling System</t>
  </si>
  <si>
    <t>Bulk measurements can be made of phytoplankton standing stocks on a quasi-synoptic scale but it is more difficult to measure rates of production and nutrient uptake. We present a method to estimate nitrogen uptake rates in productive coastal environments. We use observed phytoplankton cell size distributions and ambient nitrogen concentrations to calculate uptake rates of nitrate, ammonium and total nitrogen by different size fractions of diverse phytoplankton communities in a coastal upwelling system. The data are disaggregated into size categories, uptake rates are calculated and these uptake rates are reaggregated to obtain bulk estimates. The calculations are applied to 72 natural assemblages for which nitrogen uptake rates and particle size distributions were measured in situ. The calculated values of total N uptake integrated across all size classes are similar to those of in situ bulk measurements (N slope = 0.90), (NH4 slope = 0.96) indicating dependence of NH4 and total N uptake on ambient N concentrations and cell size distributions of the phytoplankton assemblages. NO3 uptake was less well explained by cell size and ambient concentrations, but regressions between measured and estimated rates were still significant. The results suggest that net nitrogen dynamics can be quantified at an assemblage scale using size dependencies of Michaelis-Menten uptake parameters. These methods can be applied to particle size distributions that have been routinely measured in eutrophic systems to estimate and subsequently analyse variability in nitrogen uptake.</t>
  </si>
  <si>
    <t>10.3389/fmars.2016.00194</t>
  </si>
  <si>
    <t>Cabre, A; Shields, D; Marinov, I; Kostadinov, TS</t>
  </si>
  <si>
    <t>Phenology of Size-Partitioned Phytoplankton Carbon-Biomass from Ocean Color Remote Sensing and CMIP5 Models</t>
  </si>
  <si>
    <t>We use a novel satellite time series of size-partitioned phytoplankton biomass to construct and analyze classical and novel seasonality metrics. Biomass is computed from SeaWiFS ocean color data using retrievals of the particle size distribution with the KSMO9 algorithm and existing allometric relationships to convert volume to carbon. The phenological metrics include the peak blooming date, bloom strength, shape of the seasonal cycle, and reproducibility of the seasonal cycle. We compare the seasonal cycle of total biomass with that of three classical size classes (pico-, nano-, and micro-phytoplankton), which are correlated with phytoplankton functional types (PFTs). The spatial distribution of phenological metrics based on the new biomass and PFT data is qualitatively realistic, and is strongly correlated with bottom-up drivers such as sea surface temperature, mixed layer depth, winds, and photosynthetic available radiation. We find that low-biomass regions and non-blooming seasons are dominated by small phytoplankton sizes while high-biomass regions and blooming seasons are dominated by large phytoplankton. The biomass peak date doesn't change much across PFTs, but the blooming period is more prominent for large PFTs. Small PFTs act as a more constant biomass background, with smoother (less pronounced) seasonal cycles. We find significant differences between seasonality metrics in the SeaWiFS data and the latest generation of IPCC AR5 Earth System models (CMIP5). Models in the CMIP5 archive do not capture the pronounced mid-latitude and frontal PFT patterns found in the satellite data. In models, phytoplankton biomass peaks later at high latitudes and earlier at low latitudes. The models exhibit a higher reproducibility of the biomass seasonal cycle and larger phenological differences between PFTs than observed. Models fail to capture secondary peaks at mid and high latitudes. Continuous improvement of satellite algorithms that retrieve phytoplankton groups is necessary to advance the modelization of phytoplankton in Earth System Models.</t>
  </si>
  <si>
    <t>10.3389/fmars.2016.00039</t>
  </si>
  <si>
    <t>Staniszewska, M; Nehring, I; Zgrundo, A</t>
  </si>
  <si>
    <t>The role of phytoplankton composition, biomass and cell volume in accumulation and transfer of endocrine disrupting compounds in the Southern Baltic Sea (The Gulf of Gdansk)</t>
  </si>
  <si>
    <t>Endocrine disrupting compounds (EDCs) like bisphenol A (BPA), 4-tert-octylphenol (OP) and 4-nonylphenol (NP) are introduced to the trophic webs through among others phytoplankton. This paper describes BPA, OP and NP concentrations in phytoplankton in the Gulf of Gdansk (Southern Baltic Sea) in the years 2011-2012. The assays of BPA, OP and NP in samples were performed using HPLC with fluorescence detection. The concentrations of BPA, the most commonly used of the three compounds, were over ten times higher than OP and NP concentrations. The concentrations of the studied EDCs in phytoplankton from the Gulf of Gdansk depended on anthropogenic factors and on phytoplankton properties (species composition, biomass, volume). An increase in phytoplankton biomass did not always result in an increase of BPA, OP and NP concentrations. However, the load of the studied EDCs accumulated in phytoplankton biomass increase with a rise of biomass. An increase in BPA, OP and NP concentrations was effected by biomass growth and the proportions ofciliates, dinoflagellates, diatoms and green algae. A strong positive correlation between OP and NP concentrations and negative correlation between BPA concentrations and biomass of organisms with cells measuring &lt;1000 mu m(3) in volume results from the differing properties of these compounds. (C) 2015 Elsevier Ltd. All rights reserved.</t>
  </si>
  <si>
    <t>10.1016/j.envpol.2015.09.031</t>
  </si>
  <si>
    <t>Moreno-Ostos, E; Blanco, JM; Agusti, S; Lubian, LM; Rodriguez, V; Palomino, RL; Llabres, M; Rodriguez, J</t>
  </si>
  <si>
    <t>Phytoplankton biovolume is independent from the slope of the size spectrum in the oligotrophic Atlantic Ocean</t>
  </si>
  <si>
    <t>Modelling the size-abundance spectrum of phytoplankton has proven to be a very useful tool for the analysis of physical-biological coupling and the vertical flux of carbon in oceanic ecosystems at different scales. A frequent observation relates high phytoplankton biovolume in productive regions with flatter spectrum slope and the opposite in oligotrophic ecosystems. Rather than this, the relationship between high biovolume phytoplankton assemblages and flatter size-abundance spectra does not correspond with measurements of the phytoplankton community in the Atlantic Ocean open waters. As part of the Malaspina Circunnavegation Expedition, sixty seven sampling stations within the Atlantic Ocean covering six oceanographic provinces, at different seasons, produced a complete set of phytoplankton size-spectra whose slope and biovolume did not show any obvious interrelation. In these oligotrophic sites, small (procaryotes) and medium-size (nanoplankton) cells are responsible for the most part of biovolume, and their response to environmental conditions does not apply to changes in the size-abundance spectrum slope as expected in richer, large-cell dominated ecosystems. (C) 2015 Elsevier B.V. All rights reserved.</t>
  </si>
  <si>
    <t>10.1016/j.jmarsys.2015.07.008</t>
  </si>
  <si>
    <t>Hsu, SB; Mei, LF; Wang, FB</t>
  </si>
  <si>
    <t>On a nonlocal reaction-diffusion-advection system modelling the growth of phytoplankton with cell quota structure</t>
  </si>
  <si>
    <t>JOURNAL OF DIFFERENTIAL EQUATIONS</t>
  </si>
  <si>
    <t>Phytoplankton species in a water column compete for mineral nutrients and light, and the existing models usually neglect differences in the nutrient content and the amount of light absorbed of individuals. In this current paper, we examine a size-structured and nonlocal reaction diffusion advection system which describes the dynamics of a single phytoplankton species in a water column where the species depends simply on light for its growth. Our model is under the assumption that the amount of light absorbed by individuals is proportional to cell size, which varies for populations that reproduce by simple division into two equally-sized daughters. We first establish the existence of a critical death rate and our analysis indicates that the phytoplankton survives if and only if its death rate is less than the critical death rate. The critical death rate depends on a general reproductive rate, the characteristics of the water column (e.g., turbulent diffusion rate, sinking, depth), cell growth, cell division, and cell size. (C) 2015 Elsevier Inc. All rights reserved.</t>
  </si>
  <si>
    <t>10.1016/j.jde.2015.06.030</t>
  </si>
  <si>
    <t>Brewin, RJW; Sathyendranath, S; Jackson, T; Barlow, R; Brotas, V; Airs, R; Lamont, T</t>
  </si>
  <si>
    <t>Influence of light in the mixed-layer on the parameters of a three-component model of phytoplankton size class</t>
  </si>
  <si>
    <t>Phytoplankton size structure is an important indicator of the state of the pelagic ecosystem. Stimulated by the paucity of in situ observations on size structure, and by the sampling advantages of autonomous remote platforms, new efforts are being made to infer the size-structure of the phytoplankton from oceanographic variables that may be measured at high temporal and spatial resolution, such as total chlorophyll concentration. Largescale analysis of in situ data has revealed coherent relationships between size-fractionated chlorophyll and total chlorophyll that can be quantified using the three-component model of Brewin et al. (2010). However, there are variations surrounding these general relationships. In this paper, we first revise the three-component model using a global dataset of surface phytoplankton pigment measurements. Then, using estimates of the average irradiance in the mixed-layer, we investigate the influence of ambient light on the parameters of the three-component model. We observe significant relationships between model parameters and the average irradiance in the mixed-layer, consistent with ecological knowledge. These relationships are incorporated explicitly into the three-component model to illustrate variations in the relationship between size-structure and total chlorophyll, ensuing from variations in light availability. The new model may be used as a tool to investigate modifications in size-structure in the context of a changing climate. (C) 2015 Elsevier Inc. All rights reserved.</t>
  </si>
  <si>
    <t>10.1016/j.rse.2015.07.004</t>
  </si>
  <si>
    <t>Jakobsen, HH; Carstensen, J; Harrison, PJ; Zingone, A</t>
  </si>
  <si>
    <t>Estimating time series phytoplankton carbon biomass: Inter-lab comparison of species identification and comparison of volume-to-carbon scaling ratios</t>
  </si>
  <si>
    <t>An inter-calibration exercise was conducted to assess the performance of six phytoplankton taxonomists working within the Danish National Aquatic Monitoring and Assessment Program (DNAMAP). For species abundance and cell volume, a 2-fold difference was found among different estimates for subsamples from the same sample, which in turn cascaded into large differences in the species-specific carbon biomass contribution. The mean total carbon biomass estimated showed high variability (CV 43%) among the six taxonomists, but large variations were present within results produced by individual taxonomists (CV 8-50%), and one of the taxonomists produced significantly lower estimates than the others. Using data from phytoplankton time series samples, we also assessed the effect using a table of species-specific cell volumes versus cell volume measurements from a sample on carbon biomass values. For an example, the older cell-volume-to-carbon conversion method with fixed carbon-conversion constants was compared to the more recent approach of scaling biovolume to carbon biomass based on established regressions. We found that the regression between community biomass estimated by the old method versus the more recent equation yielded a slope close to 1, thus indicating general similar community biomass estimated between the methods. Type II regression suggested a high degree of variability in the estimates (17%). The highest degree of uncertainty was found by type II linear regression, when we compared the community biomass of diatoms estimated by cell sizes measured by sample to diatom community biomass estimated from cell sizes from a table of fixed cell sizes. In this analysis variation among methods for carbon estimation of individual samples was as high as 114%. Therefore, we recommend that, particularly for diatoms, cell volumes should be determined from the sample, or that table values be based on monthly estimates for at least the dominant diatom species for each study area. (C) 2015 Elsevier Ltd. All rights reserved.</t>
  </si>
  <si>
    <t>10.1016/j.ecss.2015.05.006</t>
  </si>
  <si>
    <t>Harrison, PJ; Zingone, A; Mickelson, MJ; Lehtinen, S; Ramaiah, N; Kraberg, AC; Sun, J; McQuatters-Gollop, A; Jakobsen, HH</t>
  </si>
  <si>
    <t>Cell volumes of marine phytoplankton from globally distributed coastal data sets</t>
  </si>
  <si>
    <t>Globally there are numerous long-term time series measuring phytoplanton abundance. With appropriate conversion factors, numerical species abundance can be expressed as biovolume and then converted to phytoplankton carbon. To-date there has been no attempt to analyze globally distributed phytoplankton data sets to determine the most appropriate species-specific mean cell volume. We have determined phytoplankton cell volumes for 214 of the most common species found in globally distributed coastal time series. The cell volume, carbon/cell and cell density of large diatoms is 200,000, 20,000 and 0.1 times respectively, compared to small diatoms. The cell volume, carbon/cell and cell density of large dinoflagellates is 1500, 1000 and 0.7 times respectively, compared to small dinoflagellates. The range in diatom biovolumes is 100 times greater than across dinoflagellates (i.e. &gt;200,000 vs. 1500 times) and within any diatom species, the range in biovolume is up to 10-fold. Variation in diatom cell volumes are the single largest source of uncertainty in community phytoplankton carbon estimates and greatly exceeds the uncertainty associated with the different volume to carbon estimates. Small diatoms have 10 times more carbon density than large diatoms and small dinoflagellates have 1.5 times more carbon density than large cells. However, carbon density varies relatively little compared to biovolume. We recommend that monthly biovolumes should be determined on field samples, at least for the most important species in each study area, since these measurements will incorporate the effects of variations in light, temperature, nutrients and life cycles. Since biovolumes of diatoms are particularly variable, the use of size classes will help to capture the percentage of large and small cells for each species at certain times of the year. This summary of global datasets of phytoplankton biovolumes is useful in order to evaluate where locally determined biovolumes lie within the global spectrum of spatial and temporal variations and may be used as a species cell volume reference where no locally determined volume estimates are available. There is a need to adopt standard protocols for measuring biovolumes and documenting the accompanying metadata which would improve inter-comparability among time series data sets. (C) 2015 Elsevier Ltd. All rights reserved.</t>
  </si>
  <si>
    <t>10.1016/j.ecss.2015.05.026</t>
  </si>
  <si>
    <t>Togashi, T; Horinouchi, Y; Sasaki, H; Yoshimura, J</t>
  </si>
  <si>
    <t>Evidence for equal size cell divisions during gametogenesis in a marine green alga Monostroma angicava</t>
  </si>
  <si>
    <t>SCIENTIFIC REPORTS</t>
  </si>
  <si>
    <t>In cell divisions, relative size of daughter cells should play fundamental roles in gametogenesis and embryogenesis. Differences in gamete size between the two mating types underlie sexual selection. Size of daughter cells is a key factor to regulate cell divisions during cleavage. In cleavage, the form of cell divisions (equal/unequal in size) determines the developmental fate of each blastomere. However, strict validation of the form of cell divisions is rarely demonstrated. We cannot distinguish between equal and unequal cell divisions by analysing only the mean size of daughter cells, because their means can be the same. In contrast, the dispersion of daughter cell size depends on the forms of cell divisions. Based on this, we show that gametogenesis in the marine green alga, Monostroma angicava, exhibits equal size cell divisions. The variance and the mean of gamete size (volume) of each mating type measured agree closely with the prediction from synchronized equal size cell divisions. Gamete size actually takes only discrete values here. This is a key theoretical assumption made to explain the diversified evolution of isogamy and anisogamy in marine green algae. Our results suggest that germ cells adopt equal size cell divisions during gametogenesis.</t>
  </si>
  <si>
    <t>10.1038/srep13672</t>
  </si>
  <si>
    <t>Maranon, E; Cermeno, P; Latasa, M; Tadonleke, RD</t>
  </si>
  <si>
    <t>Resource supply alone explains the variability of marine phytoplankton size structure</t>
  </si>
  <si>
    <t>Due to the covariation between temperature and resource availability in the surface ocean, a correct assessment of resource supply is crucial to determine if temperature has a direct effect on phytoplankton size structure. To remove the effect of resources, Lopez-Urrutia and Moran analyzed data subsets with narrow ranges of variation in Chlorophyll a (Chl a) concentration and found that temperature is correlated with Chl a partitioning among size classes, from which they concluded that temperature is an important variable to explain the variability of phytoplankton size structure. Our analysis, however, shows that resource supply varies widely also within these subsets and, importantly, that it is inversely correlated with temperature. Therefore, the relationship between temperature and size structure reflects instead the effect of resources. When groups of samples with similar resource supply conditions are considered, no correlation between temperature and phytoplankton size structure is observed, which invalidates the conclusion of Lopez-Urrutia and Moran. Even within restricted ranges of variation for phytoplankton biomass and production, changes in resource supply alone are sufficient to explain the variability of phytoplankton size structure in the sea.</t>
  </si>
  <si>
    <t>10.1002/lno.10138</t>
  </si>
  <si>
    <t>Tang, CH; Wong, CK; Lie, AAY; Yung, YK</t>
  </si>
  <si>
    <t>Size structure and pigment composition of phytoplankton communities in different hydrographic zones in Hong Kong's coastal seas</t>
  </si>
  <si>
    <t>JOURNAL OF THE MARINE BIOLOGICAL ASSOCIATION OF THE UNITED KINGDOM</t>
  </si>
  <si>
    <t>The abundance and community composition of phytoplankton are influenced by a suite of interacting environmental factors. Hong Kong's marine environment features a hydrographic gradient from an estuarine zone in the west to a transition zone in the middle and an oceanic zone in the east. Size fractionation combined with high performance liquid chromatography (HPLC) pigment analyses were used to investigate the phytoplankton communities in different hydrographic zones during summer (July-August 2009) and winter (December 2009-January 2010). Clear temporal and spatial variations in environmental parameters occurred among hydrographic zones. Results of principal component analysis (PCA) revealed that the major deviating factors among hydrographic zones were turbidity and salinity in summer and nitrate and phosphate in winter. Phytoplankton abundance showed significant temporal variations, but no zonal variations. Phytoplankton communities in all hydrographic zones were dominated by cells &gt;5 mu m in both summer and winter. Chlorophyll a concentrations for most size fractions correlated significantly with temperature. The high concentration of fucoxanthin indicated that the phytoplankton community was dominated by diatoms in both summer and winter, while dinoflagellates, cryptophytes, cyanobacteria and other minor groups occurred sporadically in low abundance. The spatial pattern of phytoplankton in Hong Kong's coastal seas did not reflect the hydrographic zonation, but the phytoplankton in the semi-enclosed Tolo Harbour and Deep Bay were different from those in the other zones.</t>
  </si>
  <si>
    <t>10.1017/S0025315415000223</t>
  </si>
  <si>
    <t>Van Oostende, N; Dunne, JP; Fawcett, SE; Ward, BB</t>
  </si>
  <si>
    <t>Phytoplankton succession explains size-partitioning of new production following upwelling-induced blooms</t>
  </si>
  <si>
    <t>Large and chain-forming diatoms typically dominate the phytoplankton biomass after initiation of coastal upwelling. The ability of these diatoms to accelerate and maintain elevated nitrate uptake rates has been proposed to explain the dominance of diatoms over all other phytoplankton groups. Moreover, the observed delay in biomass accumulation following nitrate supply after initiation of upwelling events has been hypothesised to result from changes in the diatom community structure or from physiological acclimation. To investigate these mechanisms, we used both numerical modelling and experimental incubations that reproduced the characteristic succession from small to large species in phytoplankton community composition and size structure. Using the Tracers Of Phytoplankton with Allometric Zooplankton (TOPAZ) ecosystem model as a framework, we find that variations in functional group-specific traits must be taken into account, through adjustments of group-dependent maximum production rates (P-Cmax, s(-1)), in order to accurately reproduce the observed patterns and timescales of size-partitioned new production in a non-steady state environment. Representation of neither nutrient acclimation, nor diatom diversity in the model was necessary as long as lower than theoretical maximum production rates were implemented. We conclude that this physiological feature, PCmax, is critical in representing the early, relatively higher specific nitrate uptake rate of large diatoms, and explains the differential success of small and large phytoplankton communities in response to nitrate supply during upwelling. (C) 2015 Elsevier B.V. All rights reserved.</t>
  </si>
  <si>
    <t>10.1016/j.jmarsys.2015.01.009</t>
  </si>
  <si>
    <t>McFarland, MN; Rines, J; Sullivan, J; Donaghay, P</t>
  </si>
  <si>
    <t>Impact of phytoplankton size and physiology on particulate optical properties determined with scanning flow cytometry</t>
  </si>
  <si>
    <t>Layers and patches of phytoplankton at sub-meter scales in the vertical dimension and kilometer scales in horizontal dimensions are common features in the coastal ocean. These heterogeneous distributions of cells are fundamental to their population dynamics and the function of pelagic ecosystems. To better understand biological processes at these small scales, methods were developed to assess phytoplankton community composition and physiological characteristics based on high-resolution, in situ optical measurements. Scanning flow cytometry of discrete samples was used to determine the effects of phytoplankton and non-algal particle abundance, size, and pigment content on the spectral shape and relative magnitude of particulate attenuation, absorption, scatter, and backscatter coefficients. The slope of particulate attenuation varied with phytoplankton size and morphology, the slope of particulate absorption and the ratio of scatter to absorption varied primarily with cellular pigment content, and the backscatter ratio varied primarily with the relative abundance of non-algal particles. Determination of particle and phytoplankton characteristics from optical measurements over small spatial and temporal scales was tested with 2 independent high-resolution data sets collected from an in situ autonomous profiling system. Comparison of these high-resolution optical data with flow cytometric sample analyses generally agreed with the previously determined relationships but suggest that complex morphology of large colonial diatoms may result in higher than expected particulate attenuation slopes. High-resolution data revealed variations in community size structure and physiology that would be difficult to visualize with discrete samples or measures of total chlorophyll concentration.</t>
  </si>
  <si>
    <t>10.3354/meps11325</t>
  </si>
  <si>
    <t>Font-Munoz, JS; Jordi, A; Angles, S; Basterretxea, G</t>
  </si>
  <si>
    <t>Estimation of phytoplankton size structure in coastal waters using simultaneous laser diffraction and fluorescence measurements</t>
  </si>
  <si>
    <t>The size structure of phytoplankton reveals relevant information on the structure and response of aquatic systems to environmental drivers. To estimate the phytoplankton size distribution, we combined simultaneous particle size measurements obtained with a laser in situ scattering and transmissometry instrument (LISST) and fluorescence profiles using canonical correlation analysis (CCA). We tested the performance of this method with a series of synthetic laboratory samples generated by mixing cultured phytoplankton cells and natural sediments with grain sizes within the size range of phytoplankton. Our results revealed that the method yields reliable estimation of the algal fraction allowing the discrimination of phytoplankton size distribution when algal cells constitute &gt;25% of total suspended particulate matter. Uncertainties arise in very turbid waters and when samples are composed of two phytoplankton species with very different contribution to chlorophyll in terms of cell size. Application of the proposed method in a survey of 37 stations carried out in Palma Bay (Mediterranean Sea) effectively represented the patterns of four main size fractions dominating coastal phytoplankton biomass, demonstrating the utility of the method. Compared to previous published methods, the proposed method is more robust because it is not impeded by the presence of non-algal components.</t>
  </si>
  <si>
    <t>10.1093/plankt/fbv041</t>
  </si>
  <si>
    <t>Sal, S; Alonso-Saez, L; Bueno, J; Garcia, FC; Lopez-Urrutia, A</t>
  </si>
  <si>
    <t>Thermal adaptation, phylogeny, and the unimodal size scaling of marine phytoplankton growth</t>
  </si>
  <si>
    <t>Studies on the size-scaling of phytoplankton growth rate are usually based on temperature-corrected growth rates or experiments performed at a fixed temperature, but the effects of differing thermal adaptation of small and large species have not been considered. We use an extensive dataset of phytoplankton growth rate responses to temperature and cell size to show that the unimodal size-scaling of phytoplankton growth depends strongly on temperature, and is not significant at high temperatures where the most common picophytoplankton species grow at their optimum. Furthermore, we show that the unimodality results from the different growth rate scaling of picophytoplankton, which differs phylogenetically from larger phytoplankton taxa. Using ribosomal RNA sequences we recalculated the size-scaling allometry with Phylogenetic Generalized Least Squares regression. After phylogenetic correction, the unimodal relationship is not significant at any temperature, suggesting that the observed curvature reflects the evolutionary adaptation of picophytoplankton to the warm conditions usually encountered in oligotrophic environments.</t>
  </si>
  <si>
    <t>10.1002/lno.10094</t>
  </si>
  <si>
    <t>Zhang, XD; Huot, Y; Bricaud, A; Sosik, HM</t>
  </si>
  <si>
    <t>Inversion of spectral absorption coefficients to infer phytoplankton size classes, chlorophyll concentration, and detrital matter</t>
  </si>
  <si>
    <t>Measured spectral absorption coefficients were inverted to infer phytoplankton concentration in three size classes (picoplankton, nanoplankton, and microplankton), chlorophyll concentration[Chl], and both magnitude and spectral shape of absorption by colored detrital matter (CDM). Our algorithm allowed us to solve for the nonlinear factor of CDM absorption slope separately from the other linear factors, thus fully utilizing the additive characteristic inherent in absorption coefficients. We validated the inversion with three datasets: two spatially distributed global datasets, the Laboratoire d'Oceanographie de Villefranche dataset and the NASA bio-Optical Marine Algorithm Dataset, and a time series coastal dataset, the Martha's Vineyard Coastal Observatory dataset. Comparison with high performance liquid chromatography analyses showed that the phytoplankton size classes can be retrieved with correlation coefficients (r)&gt; 0.7, root mean square errors of 0.2, and median relative errors of 20% in oceanic waters and with similar performance in coastal waters. Much improved agreement was found for the entire phytoplankton population, with r &gt; 0.90 for[Chl] and absorption coefficients (a(ph)) for all three datasets. The inferred a(CDM) (400) and CDM spectral slope agree within +/- 4% of measurements in both oceanic and coastal waters. The results indicate that the chlorophyll-a specific absorption spectra used as an inversion kernel represent well the global mean states for each of the three phytoplankton size classes. The method can be applied to either bulk or particulate absorption data and is spectrally flexible. (C) 2015 Optical Society of America</t>
  </si>
  <si>
    <t>10.1364/AO.54.005805</t>
  </si>
  <si>
    <t>Kuroiwa, T; Ohnuma, M; Nozaki, H; Imoto, Y; Misumi, O; Kuroiwa, H</t>
  </si>
  <si>
    <t>Cytological Evidence of Cell-Nuclear Genome Size of a New Ultra-Small Unicellular Freshwater Green Alga, Medakamo hakoo strain M-hakoo 311 I. Comparison with Cyanidioschyzon merolae and Ostreococcus tauri</t>
  </si>
  <si>
    <t>CYTOLOGIA</t>
  </si>
  <si>
    <t>Ultra-small unicellular algae provide information on the basic cellular mechanisms and essential genes that support the lives of photosynthetic eukaryotes, including higher plants. We have discovered the smallest free-living photosynthetic picoeukaryote to date, a green alga, Medakamo hakoo (provisional name) strain M-hakoo 311, which was isolated from freshwater. Based on its pigment composition, M. hakoo belongs to the Chlorophyta. Its cell size and nuclear genome size were compared with those of the primitive red alga Cyanidioschyzon merolae, which lives in freshwater, and with the green alga Ostreococcus tauri, which lives in seawater. The minor and major axes of M hakoo, C. merolae and O. tauri in the G(1) phase were 0.73 and 0.98 mu m, 1.2 and 2.37 mu m, and 0.76 and 0.96 mu m, respectively. The cell size of M hakoo was thus very similar to that of 0. tauri. The nuclear genome sizes of the three algae in the G(1) phase were examined using the video-intensified photon-counting system (VIMPCS). The nuclear genome size of C. merolae has previously been determined as 16.5 Mbp by sequencing. Using that value as a standard, the genome sizes of M. hakoo and O. tauri were determined as 9.2 Mbp and 20 Mbp, respectively.</t>
  </si>
  <si>
    <t>10.1508/cytologia.80.143</t>
  </si>
  <si>
    <t>Nam, SH; An, YJ</t>
  </si>
  <si>
    <t>Cell size and the blockage of electron transfer in photosynthesis: Proposed endpoints for algal assays and its application to soil alga Chlorococcum infusionum</t>
  </si>
  <si>
    <t>CHEMOSPHERE</t>
  </si>
  <si>
    <t>This study evaluated multiple endpoints of algal assays to identify sensitive and easy to use endpoints that could be applied to evaluate algal toxicity in metal-polluted soil extracts. Soil algae play an important role in trophic levels; thus, Chlorococcum infusionum was selected as the test species. Soil extracts were used because they might help identify potential soil retention and ecological hazards caused by pollutants that are present in the soil aqueous phase. The multi-endpoints measured were growth yield, photosynthetic activities, and cell viabilities. Nine parameters were measured to evaluate photosynthetic activity; namely, specific energy fluxes per quinone A-reducing photosystem II reaction center (absorption flux, trapped energy flux, electron transport flux, and dissipated energy flux per reaction center), quantum yields (maximum quantum yield of primary photochemistry, quantum yield of electron transport, quantum yield of energy dissipation, and average quantum yield of primary photochemistry), and the blockage of electron transfer from the reaction center to the quinone pool. Cell viability was evaluated by measuring cell size, cell granularity, and the autofluorescence of chlorophyll using flow cytometry. The results showed that heavy metals reduced growth yield, cell viability, and the photosynthetic activity of C infusionum in soil extracts. Out of the 13 tested endpoints, the blockage of electron transfer from the reaction center to the quinone pool and cell size represented the most sensitive endpoints. We propose that both endpoints should be measured, along with conventional growth yield, to determine the effect of soil pollutants and to lower pollutant concentrations in soils. (C) 2015 Elsevier Ltd. All rights reserved.</t>
  </si>
  <si>
    <t>10.1016/j.chemosphere.2015.01.005</t>
  </si>
  <si>
    <t>Roselli, L; Basset, A</t>
  </si>
  <si>
    <t>Decoding Size Distribution Patterns in Marine and Transitional Water Phytoplankton: From Community to Species Level</t>
  </si>
  <si>
    <t>PLOS ONE</t>
  </si>
  <si>
    <t>Understanding the mechanisms of phytoplankton community assembly is a fundamental issue of aquatic ecology. Here, we use field data from transitional (e.g. coastal lagoons) and coastal water environments to decode patterns of phytoplankton size distribution into organization and adaptive mechanisms. Transitional waters are characterized by higher resource availability and shallower well-mixed water column than coastal marine environments. Differences in physico-chemical regime between the two environments have been hypothesized to exert contrasting selective pressures on phytoplankton cell morphology (size and shape). We tested the hypothesis focusing on resource availability (nutrients and light) and mixed layer depth as ecological axes that define ecological niches of phytoplankton. We report fundamental differences in size distributions of marine and freshwater diatoms, with transitional water phytoplankton significantly smaller and with higher surface to volume ratio than marine species. Here, we hypothesize that mixing condition affecting size-dependent sinking may drive phytoplankton size and shape distributions. The interplay between shallow mixed layer depth and frequent and complete mixing of transitional waters may likely increase the competitive advantage of small phytoplankton limiting large cell fitness. The nutrient regime appears to explain the size distribution within both marine and transitional water environments, while it seem does not explain the pattern observed across the two environments. In addition, difference in light availability across the two environments appear do not explain the occurrence of asymmetric size distribution at each hierarchical level. We hypothesize that such competitive equilibria and adaptive strategies in resource exploitation may drive by organism's behavior which exploring patch resources in transitional and marine phytoplankton communities.</t>
  </si>
  <si>
    <t>e0127193</t>
  </si>
  <si>
    <t>10.1371/journal.pone.0127193</t>
  </si>
  <si>
    <t>Lopez-Urrutia, A; Moran, XAG</t>
  </si>
  <si>
    <t>Temperature affects the size-structure of phytoplankton communities in the ocean</t>
  </si>
  <si>
    <t>The strong inverse correlation between resource availability and temperature in the ocean poses a challenge to determine the relative effect of these two variables on the size-structure of natural phytoplankton communities. Maranon et al (2012) compiled a dataset of concurrent temperature and resource level proxies that they claim disentangled the effect of temperature from that of resource supply. They concluded that the hypothesis that temperature per se plays a direct role in controlling phytoplankton size structure should be rejected. But our reanalysis of their data reaches a very different conclusion and suggests that they failed to separate the effects of temperature from the effects of resources. Although we obviously concur with Maranon et al (2012) in the long-known predominance of small phytoplankton cells under oligotrophic conditions, from our point of view this should not deter us from considering temperature as an important explanatory variable at a global scale since we show that, for the vast oligotrophic areas of the world's oceans where chlorophyll concentrations are below &lt;1 g L-1 temperature explains a high proportion of the variability in the size distribution of phytoplankton communities, a variability that can not be explained on the basis of the resource level proxies advocated by Maranon et al. (2012).</t>
  </si>
  <si>
    <t>10.1002/lno.10049</t>
  </si>
  <si>
    <t>Wang, SQ; Ishizaka, J; Hirawake, T; Watanabe, Y; Zhu, YL; Hayashi, M; Yoo, S</t>
  </si>
  <si>
    <t>Remote estimation of phytoplankton size fractions using the spectral shape of light absorption</t>
  </si>
  <si>
    <t>OPTICS EXPRESS</t>
  </si>
  <si>
    <t>Phytoplankton size structure plays an important role in ocean biogeochemical processes. The light absorption spectra of phytoplankton provide a great potential for retrieving phytoplankton size structure because of the strong dependence on the packaging effect caused by phytoplankton cell size and on different pigment compositions related to phytoplankton taxonomy. In this study, we investigated the variability in light absorption spectra of phytoplankton in relation to the size structure. Based on this, a new approach was proposed for estimating phytoplankton size fractions. Our approach use the spectral shape of the normalized phytoplankton absorption coefficient (a(ph)(lambda)) through principal component analysis (PCA). Values of a(ph)(lambda) were normalized to remove biomass effects, and PCA was conducted to separate the spectral variance of normalized a(ph)(lambda) into uncorrelated principal components (PCs). Spectral variations captured by the first four PC modes were used to build relationships with phytoplankton size fractions. The results showed that PCA had powerful ability to capture spectral variations in normalized a(ph)(lambda), which were significantly related to phytoplankton size fractions. For both hyperspectral a(ph)(lambda) and multiband a(ph)(lambda), our approach is applicable. We evaluated our approach using wide in situ data collected from coastal waters and the global ocean, and the results demonstrated a good and robust performance in estimating phytoplankton size fractions in various regions. The model performance was further evaluated by a(ph)(lambda) derived from in situ remote sensing reflectance (R-rs(lambda)) with a quasi-analytical algorithm. Using R-rs(lambda) only at six bands, accurate estimations of phytoplankton size fractions were obtained, with R-2 values of 0.85, 0.61, and 0.76, and root mean-square errors of 0.130, 0.126, and 0.112 for micro-, nano-, and picophytoplankton, respectively. Our approach provides practical basis for remote estimation of phytoplankton size structure using a(ph)(lambda) derived from satellite observations or rapid field instrument measurements in the future. (C)2015 Optical Society of America</t>
  </si>
  <si>
    <t>10.1364/OE.23.010301</t>
  </si>
  <si>
    <t>Acevedo-Trejos, E; Brandt, G; Bruggeman, J; Merico, A</t>
  </si>
  <si>
    <t>Mechanisms shaping size structure and functional diversity of phytoplankton communities in the ocean</t>
  </si>
  <si>
    <t>The factors regulating phytoplankton community composition play a crucial role in structuring aquatic food webs. However, consensus is still lacking about the mechanisms underlying the observed biogeographical differences in cell size composition of phytoplankton communities. Here we use a trait-based model to disentangle these mechanisms in two contrasting regions of the Atlantic Ocean. In our model, the phytoplankton community can self-assemble based on a trade-off emerging from relationships between cell size and (1) nutrient uptake, (2) zooplankton grazing, and (3) phytoplankton sinking. Grazing 'pushes' the community towards larger cell sizes, whereas nutrient uptake and sinking 'pull' the community towards smaller cell sizes. We find that the stable environmental conditions of the tropics strongly balance these forces leading to persistently small cell sizes and reduced size diversity. In contrast, the seasonality of the temperate region causes the community to regularly reorganize via shifts in species composition and to exhibit, on average, bigger cell sizes and higher size diversity than in the tropics. Our results raise the importance of environmental variability as a key structuring mechanism of plankton communities in the ocean and call for a reassessment of the current understanding of phytoplankton diversity patterns across latitudinal gradients.</t>
  </si>
  <si>
    <t>10.1038/srep08918</t>
  </si>
  <si>
    <t>Maguer, JF; L'Helguen, S; Waeles, M</t>
  </si>
  <si>
    <t>Effects of mixing-induced irradiance fluctuations on nitrogen uptake in size-fractionated coastal phytoplankton communities</t>
  </si>
  <si>
    <t>In coastal waters subjected to strong tidal forcing, phytoplankton populations are exposed to highly variable light regimes. To grow under such fluctuating light environments, phytoplankton adjust their physiological properties. Here, we investigated nitrogen (N) uptake patterns in the western English Channel to determine whether phytoplankton modify their physiological processes involved in N uptake in response to changing irradiance conditions induced by spring-neap tidal cycles. Nitrate (NO3-) and ammonium (NH4+) uptake kinetics as a function of irradiance (V-N-E curves) were assessed using N-15 tracer techniques on two size fractions (&lt;10 and &gt;10 mu m) of phytoplankton collected at 50% and 1% of surface irradiance during two spring-neap tidal cycles. Overall, the results showed that both small and large phytoplankton, whatever their vertical position in the water column, increased their maximum uptake capacity and their light utilization efficiency for the two N substrates following the decrease in vertical mixing intensity. Moreover, the improvement of irradiance conditions at neap tides was of greater benefit for the larger cells than for the smaller ones and was more favorable for NOT uptake than for NH4+ uptake. These findings show that the light regime fluctuation resulting from the relaxation of tidal mixing during spring-neap tidal cycle leads to profound physiological adjustments of N uptake processes in phytoplanlcton communities. They suggest that the changes in NO3- uptake by large phytoplankton associated with the fortnightly spring-neap tidal cycle can account for most of the deviation in background productivity in the western English Channel which is based on NH4+ and is dominated by small cells. The dynamic light regime inherent to macrotidal coastal ecosystems could therefore determine, to a large extent, the importance of new vs. regenerated production as well as the size structure of the phytoplankton community. (C) 2014 Elsevier Ltd. All rights reserved.</t>
  </si>
  <si>
    <t>10.1016/j.ecss.2014.12.008</t>
  </si>
  <si>
    <t>Peter, KH; Sommer, U</t>
  </si>
  <si>
    <t>Interactive effect of warming, nitrogen and phosphorus limitation on phytoplankton cell size</t>
  </si>
  <si>
    <t>ECOLOGY AND EVOLUTION</t>
  </si>
  <si>
    <t>Cell size is one of the ecologically most important traits of phytoplankton. The cell size variation is frequently related to temperature and nutrient limitation. In order to disentangle the role of both factors, an experiment was conducted to determine the possible interactions of these factors. Baltic Sea water containing the natural plankton community was used. We performed a factorial combined experiment of temperature, type of nutrient limitation (N vs. P), and strength of nutrient limitation. The type of nutrient limitation was manipulated by altering the N:P ratio of the medium (balanced, N and P limitation) and strength by the dilution rate (0% and 50%) of the semicontinuous cultures. The negative effect of temperature on cell size was strongest under N limitation, intermediate under P limitation, and weakest when N and P were supplied at balanced ratios. However, temperature also influenced the intensity of nutrient imitation, because at higher temperature there was a tendency for dissolved nutrient concentrations to be lower, while the C:N or C:P ratio being higher...higher at identical dilution rates and medium composition. Analyzing the response ofcell size to C:N ratios (as index of N limitation) and C:P ratios (as index of P limitation) indicated a clear dominance of the nutrient effect over the direct temperature effect, although the temperature effect was also significant.</t>
  </si>
  <si>
    <t>10.1002/ece3.1241</t>
  </si>
  <si>
    <t>Varunan, T; Shanmugam, P</t>
  </si>
  <si>
    <t>A model for estimating size-fractioned phytoplankton absorption coefficients in coastal and oceanic waters from satellite data</t>
  </si>
  <si>
    <t>One of the central goals of using satellite ocean color remote sensing is to detect and identify different phytoplankton groups (size classes) and describe their variability continuously and synoptically for various applications including marine ecosystem dynamics, carbon and biogeochemical cycles, and related fields in oceanography. Taking the advantage of phytoplankton communities having distinct optical properties, this study presents a new model to explicitly detect and differentiate between three phytoplankton size-classes namely, picophytoplankton, nanophytoplankton, and microphytoplankton, based on distinct differences in the optical signatures of these phytoplankton groups in a wide variety of coastal and oceanic waters. The model is based on the assumption that there is a significant relationship between chlorophyll-a concentration, and total as well as the size-fractioned absorption coefficients of phytoplankton. The new model is validated using three different in-situ datasets collected from a wide variety of locations in the global and regional oceans (including turbid coastal and eutrophic waters) and its results are further compared with those of the existing two- and three-component models. The new model performs better than other models in terms of yielding more accurate estimates of the total and size-dependent phytoplankton absorption coefficients across the entire visible wavelengths. Since satellite observation of 'ocean color' as detected by a remote sensor provides an estimate of the chlorophyll-a concentration, commonly used as an index of phytoplankton biomass, the new model is also applied to regional and global images of seasonal climatology over a decade of satellite ocean color observations provided by the MODIS-Aqua sensor. When applied to the MODIS-Aqua images of the Arabian Sea dominated by spatially intense algal blooms, the present model is generally excellent at predicting and describing the spatial distribution of these phytoplankton groups within cyclonic eddies and adjacent regions in the Arabian Sea. Conversely, size-fractioned phytoplankton absorption coefficients derived from global images of seasonal climatology are found to vary depending on the season and ocean basin. These global images imply that when phytoplankton abundance increases, larger size-classes are added incrementally to a background of smaller cells. Further examination of these data showed that picophytoplankton population is generally low, although dominating a major part of the surface ocean during summer and winter. Nanophytoplankton and microphytoplankton populations are high in surface waters of the North and South Atlantic, North and South Pacific Oceans, Arabian Sea, and equatorial region, showing an increasing trend in summer and a decreasing trend in winter in each hemisphere. These results suggest that the new model is an important tool which will inspire further research to investigate different phytoplankton size classes and their variability on regional and global scales. (C) 2014 Elsevier Inc All rights reserved.</t>
  </si>
  <si>
    <t>10.1016/j.rse.2014.11.008</t>
  </si>
  <si>
    <t>Sin, Y; Jeong, B; Park, C</t>
  </si>
  <si>
    <t>Semidiurnal Dynamics of Phytoplankton Size Structure and Taxonomic Composition in a Macrotidal Temperate Estuary</t>
  </si>
  <si>
    <t>The semidiurnal dynamics of phytoplankton in a temperate macrotidal estuary were explored by monitoring phytoplankton size structure and taxonomic composition at a fixed station on a seasonal basis. Phytoplankton chlorophyll a (chl a, a proxy for biomass) varied out of phase with the tidal height in February, May, and November, but varied in phase with the tidal height in July. The in-phase pattern in July was observed because the horizontal gradient of chl a differed from other seasons. The horizontal chl a gradient was affected by salinity decrease resulting from the regulated freshwater discharge that occurred 1 day before the diel monitoring in July. This suggests that phytoplankton chl a varies with the rapid change in salinity resulting from anthropogenic freshwater inputs from sea dikes, in addition to varying with tidal currents in the estuary. This season-dependent pattern of response to tidal forcing has not been observed in other temperate estuaries. The relationship with tidal height was enhanced as cell size increased from pico- to micro-size, as the horizontal chl a gradients of larger cells were more evident than those of pico-sized cells. The abundance of diatoms, a dominant group throughout all seasons, fluctuated with tidal height, as did the large cells, whereas the dominant diatom species shifted quickly, and tidal effects on phytoplankton species were not evident. The intra-tidal variations in the phytoplankton community were substantial, but were explained mainly by tidal currents (except at the species level) and as the effect of regulated freshwater input, even when freshwater was no longer being discharged. This suggests that tidal phase and salinity are important parameters to consider in determining long-term trends and seasonal variations in the phytoplankton communities of macrotidal estuaries altered by engineered structures such as sea dikes.</t>
  </si>
  <si>
    <t>10.1007/s12237-014-9838-x</t>
  </si>
  <si>
    <t>Jyothibabu, R; Vinayachandran, PN; Madhu, NV; Robin, RS; Karnan, C; Jagadeesan, L; Anjusha, A</t>
  </si>
  <si>
    <t>Phytoplankton size structure in the southern Bay of Bengal modified by the Summer Monsoon Current and associated eddies: Implications on the vertical biogenic flux</t>
  </si>
  <si>
    <t>The present study combines field and satellite observations to investigate how hydrographical transformations influence phytoplankton size structure in the southern Bay of Bengal during the peak Southwest Monsoon/Summer Monsoon (July-August). The intrusion of the Summer Monsoon Current (SMC) into the Bay of Bengal and associated changes in sea surface chemistry, traceable eastward up to 90 degrees E along 8 degrees N, seems to influence biology of the region significantly. Both in situ and satellite (MODIS) data revealed low surface chlorophyll except in the area influenced by the SMC During the study period, two well-developed cydonic eddies (north) and an anti-cyclonic eddy (south), closely linked to the main eastward flow of the SMC, were sampled. Considering the capping effect of the low-saline surface water that is characteristic of the Bay of Bengal, the impact of the cyclonic eddy, estimated in terms of enhanced nutrients and chlorophyll, was mostly restricted to the subsurface waters (below 20 m depth). Conversely, the anti-cyclonic eddy aided by the SMC was characterized by considerably higher nutrient concentration and chlorophyll in the upper water column (upper 60 m), which was contrary to the general characteristic of such eddies. Albeit smaller phytoplankton predominated the southern Bay of Bengal (60-95% of the total chlorophyll), the contribution of large phytoplankton was double in the regions influenced by the SMC and associated eddies. Multivariate analysis revealed the extent to which SMC-associated eddies spatially influence phytoplankton community structure. The study presents the first direct quantification of the size structure of phytoplankton from the southern Bay of Bengal and demonstrates that the SMC-associated hydrographical ramifications significantly increase the phytoplankton biomass contributed by larger phytoplankton and thereby influence the vertical opal and organic carbon flux in the region. (C) 2014 Elsevier B.V. All rights reserved.</t>
  </si>
  <si>
    <t>10.1016/j.jmarsys.2014.10.018</t>
  </si>
  <si>
    <t>Guenther, M; Araujo, M; Flores-Montes, M; Gonzalez-Rodriguez, E; Neumann-Leitao, S</t>
  </si>
  <si>
    <t>Eutrophication effects on phytoplankton size-fractioned biomass and production at a tropical estuary</t>
  </si>
  <si>
    <t>Size-fractioned phytoplankton (pico, nano and microplankton) biomass and production were estimated throughout a year at Recife harbor (NE Brazil), a shallow well mixed tropical hypereutrophic estuary with short residence times but restricted water renewal. Intense loads of P-PO4 (maximum 14 mu M) resulted in low N:P ratios (around 2:1), high phytoplankton biomass (B = 7.1-72 mu g chl-a L-1), production (PP = 102657 mu g C L-1 h(-1)) and photosynthetic efficiency (P-B = 0.5-45 mu g C mu g chl-a(-1)), but no oxygen depletion (average O-2 saturation: 109.6%). Nanoplankton dominated phytoplankton biomass (66%) but micro and nanoplankton performed equivalent primary production rates (47% each). Production-biomass models indicate an export of the exceeding microplankton biomass during most of the year, possibly through grazing. The intense and constant nutrient and organic matter loading at Recife harbor is thus supporting the high microplankton productivity that is not accumulating on the system nor contributing to oxygen depletion, but supporting the whole system's trophic web. (C) 2014 Elsevier Ltd. All rights reserved.</t>
  </si>
  <si>
    <t>10.1016/j.marpolbul.2014.09.048</t>
  </si>
  <si>
    <t>Zohary, T; Shlichter, M; Naselli-Flores, L</t>
  </si>
  <si>
    <t>SEASONALITY OF INTRA-SPECIFIC CELL SIZE IN THE PHYTOPLANKTON OF LAKE KINNERET</t>
  </si>
  <si>
    <t>EUROPEAN JOURNAL OF PHYCOLOGY</t>
  </si>
  <si>
    <t>Al-Hashmi, K; Claereboudt, M; Piontkovski, S; Al Azri, A; Amin, SMN</t>
  </si>
  <si>
    <t>Seasonal variability of size-classes of phytoplankton biomass in a sub-tropical embayment, Muscat, Sea of Oman</t>
  </si>
  <si>
    <t>The contribution of three different cell size classes of picoplankton: 0.74-2 mu m, nanoplankton:2-20 mu m and microplankton, &gt;20 mu m of the phytoplankton population and their relationship to environmental conditions were studied over two annual cycles at one station in Bandar Khyran Bay, Sea of Oman, from May 2006 to August 2008. Nanoplankton was the most important class contributing 54.4% to total Chl a (range 6-82%). Its seasonal highest concentrations was during the cold periods when temperature ranged from 28-29 degrees C in fall and near 24 C in winter when the supply of nutrients was sufficient to sustain their growth. Picoplankton had the second level of the contribution, comprising (23.5%, range 4-74 %) of the total Chl a. and their concentration was generally constant (0.04-.06 mu g l(-1)) throughout the study period. The drop of picoplankton population coincided with an increase in the microplankton and nanoplankton populations indicating a high grazing pressure exerted on the picoplankton population. Microplankton size-class occupied the third level of the contribution comprising (22.2%, range 3-65 %). Their general concentration was below 0.1 mu g l(-1) and only dominant when temperatures were lowest and nitrate, nitrite, silicate and phosphate concentrations were the highest. The temporal variability observed was associated with changes in the nanaoplankton indicating that in some cases, it is the small fraction of phytoplankton that drives changes in abundances and productivity.</t>
  </si>
  <si>
    <t>Maranon, E</t>
  </si>
  <si>
    <t>Cell Size as a Key Determinant of Phytoplankton Metabolism and Community Structure</t>
  </si>
  <si>
    <t>ANNUAL REVIEW OF MARINE SCIENCE, VOL 7</t>
  </si>
  <si>
    <t>Phytoplankton size structure controls the trophic organization of planktonic communities and their ability to export biogenic materials toward the ocean's interior. Our understanding of the mechanisms that drive the variability in phytoplankton size structure has been shaped by the assumption that the pace of metabolism decreases allometrically with increasing cell size. However, recent field and laboratory evidence indicates that biomass-specific production and growth rates are similar in both small and large cells but peak at intermediate cell sizes. The maximum nutrient uptake rate scales isometrically with cell volume and superisometrically with the minimum nutrient quota. The unimodal size scaling of phytoplankton growth arises from ataxonomic, size-dependent trade-off processes related to nutrient requirement, acquisition, and use. The superior ability of intermediate-size cells to exploit high nutrient concentrations explains their biomass dominance during blooms. Biogeographic patterns in phytoplankton size structure and growth rate are independent of temperature and driven mainly by changes in resource supply.</t>
  </si>
  <si>
    <t>10.1146/annurev-marine-010814-015955</t>
  </si>
  <si>
    <t>Brito, AC; Sa, C; Brotas, V; Brewin, RJW; Silva, T; Vitorino, J; Platt, T; Sathyendranath, S</t>
  </si>
  <si>
    <t>Effect of phytoplankton size classes on bio-optical properties of phytoplankton in the Western Iberian coast: Application of models</t>
  </si>
  <si>
    <t>Chlorophyll-a satellite products are routinely used in oceanography, providing a synoptic and global view of phytoplankton abundance. However, these products lack information on the community structure of the phytoplankton, which is crucial for ecological modelling and ecosystem studies. To assess the usefulness of existing methods to differentiate phytoplankton functional types (PFT) or phytoplankton size classes from satellite data, in-situ phytoplankton samples collected in the Western Iberian coast, on the North-East Atlantic, were analysed for pigments and absorption spectra. Water samples were collected in five different locations, four of which were located near the shore and another in an open-ocean, seamount region. Three different modelling approaches for deriving phytoplankton size classes were applied to the in situ data. Approaches tested provide phytoplankton size class information based on the input of pigments data (Brewin et al., 2010), absorption spectra data (Ciotti et al., 2002) or both (Uitz et al., 2008). Following Uitz et al. (2008), results revealed high variability in microphytoplankton chlorophyll-specific absorption coefficients, ranging from 0.01 to 0.09 m(2) (mg chl)(-1) between 400 and 500 nm. This spectral analysis suggested, in one of the regions, the existence of small cells (&lt;20 mu m) in the fraction of phytoplankton presumed to be microphytoplankton (based on diagnostic pigments). Ciotti et al. (2002) approach yielded the highest differences between modelled and measured absorption spectra for the locations where samples had high variability in community structure and cell size. The Brewin et al. (2010) pigment-based model was adjusted and a set of model coefficients are presented and recommended for future studies in offshore water of the Western Iberian coast. (C) 2014 Elsevier Inc. All rights reserved.</t>
  </si>
  <si>
    <t>10.1016/j.rse.2014.10.020</t>
  </si>
  <si>
    <t>Martinez-Almeida, VM; Gaxiola-Castro, G; Durazo, R; Lara-Lara, JR</t>
  </si>
  <si>
    <t>Phytoplankton size-fractionated chlorophyll-a off Baja California during winter, spring, and summer 2008</t>
  </si>
  <si>
    <t>HIDROBIOLOGICA</t>
  </si>
  <si>
    <t>Spatial and temporal size-fractionated phytoplankton chlorophyll-a (Chl-a) variability as pico-nanoplankton (PN, 0.4-8.0 mu m) and nano-microplankton (NM, &gt;8.0 mu m) off Baja California is shown. Chl-a samples from the upper 200 m were obtained from nearshore, offshore, and intermediate locations during winter, spring, and summer 2008. PN-Chl-a contribution to phytoplankton biomass was similar to 4 times higher than NM fraction. Chl-a PN/NM ratio increased toward offshore, while total Chl-a (PN + NM) decreased. Seasonally, offshore phytoplankton cells abundance had a comparable contribution for both size-fractions, without an apparent change by the integrated water-column total Chl-a (60 mg m(-2)). Vertical Chl-a profiles were similar for winter and summer seasons. The highest Chl-a concentration and phytoplankton-cells abundance arose in spring, predominantly for NM at nearshore locations, reaching from 2.7-fold (nearshore: middle) to 4.2-fold (middle: offshore) ratios. Phytoplankton Chl-a increased from winter to spring (5.4 times), with maximum contribution of NM (6.6 times) at nearshore zones. Water-column integrated phytoplankton abundance was 5-fold higher in spring than winter, and 2-fold over summer. Using optical microscopy, dinoflagellate cells were the most abundant and variable phytoplankton recognizable group at intermediate zone. Smaller phytoplankton cells sustained approximately continuous biomass off Baja California. The spatial and temporal phytoplankton biomass variability was mainly influenced by an increase of larger cells as result of spring coastal upwelling events.</t>
  </si>
  <si>
    <t>Motokawa, S; Hattori, H; Sasaki, H; Taguchi, S</t>
  </si>
  <si>
    <t>Photoprotective acclimation of micro- and nano-size phytoplankton assemblages in the Indian sector of the Southern Ocean</t>
  </si>
  <si>
    <t>Phytoplankton in the mixed layer is exposed to increasing levels of light when transported to the surface layer of the ocean. The photoprotective response of natural assemblages of phytoplankton can differ among community structures. We investigated photoprotective acclimation and xanthophyll cycle pigments in size-fractionated natural phytoplankton assemblages during the austral summer in the Indian sector of the Southern Ocean. We estimated concentrations of phytoplankton pigments in the micro-size fractions (&gt; 20 mu m) and nano-size fractions (2-20 mu m) by subtracting concentrations in the &lt; 20 mu m fractions from concentrations in the bulk samples, and by subtracting concentrations in the &lt; 2 mu m fractions from concentrations in the &lt; 20 mu m fractions, respectively. Changes in the ratios of the xanthophyll cycle pigments diadinoxanthin (DD) and diatoxanthin (DT) were determined at three optical depths in the mixed layer and during 48 h deck incubations under solar photosynthetically available radiation and ultraviolet radiation. Large variations in (DD + DT)/Chl a in the mixed layer (percent coefficient of variation &gt; 67 %) and in deck incubation bottles under variable light conditions (&gt; 75 % of the temporal variation) for the micro-size fractions suggest a higher potential for photoprotective acclimation than for the nano-size fractions. Decreases in DT/(DD + DT) with increases in the optical depth of the mixed layer (zeta (MLD)) suggest that larger variations in light availability in the mixed layer might predict lower values of DT/(DD + DT) at the surface, regardless of cell size.</t>
  </si>
  <si>
    <t>10.1007/s00300-014-1527-5</t>
  </si>
  <si>
    <t>Mitra, A; Zaman, S; Raha, AK</t>
  </si>
  <si>
    <t>Phytoplankton cell volume and diversity in Indian Sundarbans</t>
  </si>
  <si>
    <t>INDIAN JOURNAL OF GEO-MARINE SCIENCES</t>
  </si>
  <si>
    <t>Present study focuses on the cell volume and diversity of phytoplankton, which are unique indicators of aquatic salinity. Cell volume and Shannon Weiner Species Diversity Index values of the documented phytoplankton in two significantly different salinity sectors in the Indian Sundarbans: western and central were compared. Western sector exhibited higher Shannon Weiner Species Diversity Index value (mean (H) over cap value = 3.2715) compared to that of the central sector (mean (H) over cap value = 3.2504). Cell volume of the observed species was also more in the western sector (118.83 mu m(3) to 304322.23 mu m(3)) compared to the central sector (114.23 mu m(3) to 295199.31 mu m(3)), thus indicating the regulatory role of salinity on the free floating producer community in the aquatic ecosystem. ANOVA results indicate significant differences (p &lt; 0.05) in phytoplankton diversity and cell volume between the western and central Indian Sundarbans.</t>
  </si>
  <si>
    <t>Smith, SL; Merico, A; Hohn, S; Brandt, G</t>
  </si>
  <si>
    <t>Sizing-up nutrient uptake kinetics: combining a physiological trade-off with size-scaling of phytoplankton traits</t>
  </si>
  <si>
    <t>We present a new model for the kinetics of nutrient uptake by phytoplankton, which we derive by combining existing models: (1) a size-based modeling framework that accounts for the effects of extra-cellular diffusive limitation, and (2) a model of optimal resource allocation that maximizes uptake rate subject to a physiological trade-off. We show that the new model, unlike either of its pre-existing components, is able to reproduce the observed range of variation in the half-saturation constant for nitrate uptake as a function of both ambient nitrate concentration and cell size. Our results illustrate that the combination of mechanistic trait-based modeling and physiological trade-offs can greatly advance our understanding of plankton ecology.</t>
  </si>
  <si>
    <t>10.3354/meps10903</t>
  </si>
  <si>
    <t>Dugenne, M; Thyssen, M; Nerini, D; Mante, C; Poggiale, JC; Garcia, N; Garcia, F; Gregori, GJ</t>
  </si>
  <si>
    <t>Consequence of a sudden wind event on the dynamics of a coastal phytoplankton community: an insight into specific population growth rates using a single cell high frequency approach</t>
  </si>
  <si>
    <t>Phytoplankton is a key component in marine ecosystems. It is responsible for most of the marine primary production, particularly in eutrophic lagoons, where it frequently blooms. Because they are very sensitive to their environment, the dynamics of these microbial communities has to be observed over different time scales, however, assessment of short term variability is often out of reach of traditional monitoring methods. To overcome these limitations, we set up a Cytosense automated flow cytometer (Cytobuoy b.v.), designed for high frequency monitoring of phytoplankton composition, abundance, cell size, and pigment content, in one of the largest Mediterranean lagoons, the Berre lagoon (South-Eastern France). During October 2011, it recorded the cell optical properties of 12 groups of pico-, nano-, and microphytoplankton. Daily variations in the cluster optical properties were consistent with individual changes observed using microscopic imaging, during the cell cycle. We therefore used an adaptation of the size-structured matrix population model, developed by Sosik et al. (2003) to process the single cell analysis of the clusters and estimate the division rates of 2 dinoflagellate populations before, during, and after a strong wind event. The increase in the estimated in situ daily cluster growth rates suggest that physiological changes in the cells can prevail over the response of abundance.</t>
  </si>
  <si>
    <t>10.3389/fmicb.2014.00485</t>
  </si>
  <si>
    <t>Kim, H; Van Duong, H; Kim, E; Lee, BG; Han, S</t>
  </si>
  <si>
    <t>Effects of Phytoplankton Cell Size and Chloride Concentration on the Bioaccumulation of Methylmercury in Marine Phytoplankton</t>
  </si>
  <si>
    <t>ENVIRONMENTAL TOXICOLOGY</t>
  </si>
  <si>
    <t>In the current study, the effects of phytoplankton cell size and methylmercury (MeHg) speciation on the bioaccumulation of MeHg by marine phytoplankton were investigated. Volume concentration factors (VCFs) of MeHg were determined in relation to the surface area to volume ratio of the cells for four species of diatom and a cyanobacteria species cultured in unenriched seawater. The VCFs of MeHg, ranging from 7.3 x 10(4) to 1.6 x 10(6), increased linearly as the cell surface area-to-volume ratio increased. It suggests that pico- and nano-dominated phytoplankton communities may lead to larger MeHg accumulation than the one dominated by microphytoplankton. MeHg VCFs increased with increasing chloride concentration from 0.47 to 470 mM, indicating that MeHg bioaccumulation is enhanced under conditions that facilitate membrane permeability by the formation of neutral MeHgCl species. Overall results suggest that the size distributions of the planktonic community as well as the seawater chemistry affect MeHg bioaccumulation by marine phytoplankton. (C) 2012 Wiley Periodicals, Inc.</t>
  </si>
  <si>
    <t>10.1002/tox.21821</t>
  </si>
  <si>
    <t>Lopez-Sandoval, DC; Rodriguez-Ramos, T; Cermeno, P; Sobrino, C; Maranon, E</t>
  </si>
  <si>
    <t>Photosynthesis and respiration in marine phytoplankton: Relationship with cell size, taxonomic affiliation, and growth phase</t>
  </si>
  <si>
    <t>JOURNAL OF EXPERIMENTAL MARINE BIOLOGY AND ECOLOGY</t>
  </si>
  <si>
    <t>We determined the rates of photosynthesis and respiration in batch cultures of 22 marine phytoplankton species from five phyla covering a range of 7 orders of magnitude in cell size. Rates were determined during the exponential growth phase and also during the stationary phase, when cell growth was limited by nitrogen availability. We observed, in all growth phases, a curvature in the size scaling of carbon fixation, such that the relationship between carbon-specific photosynthesis and cell size was unimodal, with the highest rates being measured in intermediate-size species. The log-log relationship between individual metabolic rates and cell size showed an overall lineal pattern with a slope equal or near 1, irrespective of whether volume or carbon is used as a metric for cell size. Thus, our results demonstrate that when small species (&lt;50 mu m(3) cell diameter) are considered together with intermediate- and large-sized species phytoplankton metabolism does not follow Kleiber's 3/4-power rule. Considering all species together, respiration losses represented on average 9% and 22% of total carbon fixation during the exponential growth and stationary phases, respectively. Carbon-specific respiration was largely independent of cell size and growth phase, but tended to take higher values in the dinoflagellates. During the stationary growth phase, and contrary to other groups, most diatoms were able to maintain carbon fixation rates similar to those measured during exponential growth. Our results highlight the ability of intermediate-to-large size species to sustain high metabolic rates in spite of their cell size, which helps to explain why they dominate phytoplankton blooms in the ocean. (C) 2014 Elsevier B.V. All rights reserved.</t>
  </si>
  <si>
    <t>10.1016/j.jembe.2014.04.013</t>
  </si>
  <si>
    <t>Kocum, E; Sutcu, A</t>
  </si>
  <si>
    <t>Analysis of Variations in Phytoplankton Community Size-Structure along a Coastal Trophic Gradient</t>
  </si>
  <si>
    <t>JOURNAL OF COASTAL RESEARCH</t>
  </si>
  <si>
    <t>The phytoplankton community size structure is a significant factor in the ecological and biogeochemical functioning of marine ecosystems. Various environmental factors, including nutrients, can cause variations in the size structure of phytoplankton community, ultimately determining the potential for downward carbon transport and productivity in marine ecosystems. In the present study, microscale spatial variation in phytoplankton size structure was investigated at two coastal stations having different nutrient environments. The variation in phytoplankton size structure was characterized by a significantly (p &lt; 0.05) higher contribution of larger cells and diminishing abundance of picoplankton under increasing nutrient concentrations observed at both sites, although at different threshold unfractionated phytoplankton chlorophyll a biomass levels. The average percent contributions of picoplankton to total biomass were 30.02 and 19.07% at less enriched site I and at enriched site II, respectively. Thus, we concluded that the variation in phytoplankton size structure was led by the factors that regulated the contribution of large phytoplankton cells; that is, the dominance of picoplankton was only possible when nutrient concentrations precluded accumulation of the larger size classes in the phytoplankton community.</t>
  </si>
  <si>
    <t>10.2112/JCOASTRES-D-12-00045.1</t>
  </si>
  <si>
    <t>Lin, JF; Cao, WX; Wang, GF; Hu, SB</t>
  </si>
  <si>
    <t>Satellite-observed variability of phytoplankton size classes associated with a cold eddy in the South China Sea</t>
  </si>
  <si>
    <t>Ocean-color remote sensing has been used as a tool to detect phytoplankton size classes (PSCs). In this study, a three-component model of PSC was reparameterized using seven years of pigment measurements acquired in the South China Sea (SCS). The model was then used to infer PSC in a cyclonic eddy which was observed west of Luzon Island from SeaWiFS chlorophyll-a (chla) and sea-surface height anomaly (SSHA) products. Enhanced productivity and a shift in the PSC were observed, which were likely due to upwelling of nutrient-rich water into the euphotic zone. The supply of nutrients promoted the growth of larger cells (micro- and nanoplankton), and the PSC shifted to greater sizes. However, the picoplankton were still important and contributed similar to 48% to total chla concentration. In addition, PSC time series revealed a lag period of about three weeks between maximum eddy intensity and maximum chlorophyll, which may have been related to phytoplankton growth rate and duration of eddy intensity. (C) 2014 Elsevier Ltd. All rights reserved.</t>
  </si>
  <si>
    <t>10.1016/j.marpolbul.2014.03.052</t>
  </si>
  <si>
    <t>Bisova, K; Zachleder, V</t>
  </si>
  <si>
    <t>Cell-cycle regulation in green algae dividing by multiple fission</t>
  </si>
  <si>
    <t>Green algae dividing by multiple fission comprise unrelated genera but are connected by one common feature: under optimal growth conditions, they can divide into more than two daughter cells. The number of daughter cells, also known as the division number, is relatively stable for most species and usually ranges from 4 to 16. The number of daughter cells is dictated by growth rate and is modulated by light and temperature. Green algae dividing by multiple fission can thus be used to study coordination of growth and progression of the cell cycle. Algal cultures can be synchronized naturally by alternating light/dark periods so that growth occurs in the light and DNA replication(s) and nuclear and cellular division(s) occur in the dark; synchrony in such cultures is almost 100% and can be maintained indefinitely. Moreover, the pattern of cell-cycle progression can be easily altered by differing growth conditions, allowing for detailed studies of coordination between individual cell-cycle events. Since the 1950s, green algae dividing by multiple fission have been studied as a unique model for cell-cycle regulation. Future sequencing of algal genomes will provide additional, high precision tools for physiological, taxonomic, structural, and molecular studies in these organisms.</t>
  </si>
  <si>
    <t>10.1093/jxb/ert466</t>
  </si>
  <si>
    <t>Brewin, RJW; Sathyendranath, S; Tilstone, G; Lange, PK; Platt, T</t>
  </si>
  <si>
    <t>A multicomponent model of phytoplankton size structure</t>
  </si>
  <si>
    <t>Size-fractionated filtration (SFF) is a direct method for estimating pigment concentration in various size classes. It is also common practice to infer the size structure of phytoplankton communities from diagnostic pigments estimated by high-performance liquid chromatography (HPLC). In this paper, the three-component model of Brewin et al. (2010) was fitted to coincident data from HPLC and from SFF collected along Atlantic Meridional Transect cruises. The model accounted for the variability in each data set, but the fitted model parameters differed for the two data sets. Both HPLC and SFF data supported the conceptual framework of the three-component model, which assumes that the chlorophyll concentration in small cells increases to an asymptotic maximum, beyond which further increase in chlorophyll is achieved by the addition of larger celled phytoplankton. The three-component model was extended to a multicomponent model of size structure using observed relationships between model parameters and assuming that the asymptotic concentration that can be reached by cells increased linearly with increase in the upper bound on the cell size. The multicomponent model was verified using independent SFF data for a variety of size fractions and found to perform well (0.628 &lt;= r &lt;= 0.989) lending support for the underlying assumptions. An advantage of the multicomponent model over the three-component model is that, for the same number of parameters, it can be applied to any size range in a continuous fashion. The multicomponent model provides a useful tool for studying the distribution of phytoplankton size structure at large scales.</t>
  </si>
  <si>
    <t>10.1002/2014JC009859</t>
  </si>
  <si>
    <t>Evers-King, H; Bernard, S; Lain, LR; Probyn, TA</t>
  </si>
  <si>
    <t>Sensitivity in reflectance attributed to phytoplankton cell size: forward and inverse modelling approaches</t>
  </si>
  <si>
    <t>Synoptic scale knowledge of the size structure of phytoplankton communities can offer insight in to primary ecosystem diversity and biogeochemical variability from operational to the decadal scales. Accordingly, obtaining estimates of size and other phytoplankton functional type descriptors within known confidence limits from remotely sensed data has become a major objective to extend the use of ocean colour data beyond chlorophyll a retrievals. Here, a new forward and inverse modelling structure is proposed to determine information about the cell size of phytoplankton communities using Standard size distributions of two layered spheres to derive a full suite of algal inherent optical properties for a coupled radiative transfer model. This new capability allows explicit quantification of the remote sensing reflectance signal attributable to changes in phytoplankton cell size. Inversion of this model reveals regions within the parameter space where ambiguity may limit potential of inversion algorithms. Validation of the algorithm within the Benguela upwelling system using independent data shows promise for ecosystem applications and further investigation of the interaction between phytoplankton functional types and optical signals. The results here suggest that the utility of assemblage related signals in spectral reflectance is highly sensitive to algal biomass, the presence of other absorbing and scattering constituents and the resultant constituent-specific inherent optical property budget. As such, optimal methods for determining phytoplankton size from (in situ or satellite) ocean colour data will likely rely on appropriately spectrally dense and optimised sensors, well characterised measurement errors including those from atmospheric correction, and an ability to appropriately limit ambiguity within the context of regional inherent optical properties. (C) 2014 Optical Society of America</t>
  </si>
  <si>
    <t>10.1364/OE.22.011536</t>
  </si>
  <si>
    <t>Lin, JF; Cao, WX; Zhou, W; Sun, ZH; Xu, ZT; Wang, GF; Hu, SB</t>
  </si>
  <si>
    <t>Novel method for quantifying the cell size of marine phytoplankton based on optical measurements</t>
  </si>
  <si>
    <t>Phytoplankton size is important for the pelagic food web and oceanic ecosystems. However, the size of phytoplankton is difficult to quantify because of methodological constraints. To address this limitation, we have exploited the phytoplankton package effect to develop a new method for estimating the mean cell size of individual phytoplankton populations. This method was validated using a data set that contained simultaneous measurements of phytoplankton absorption and cell size distributions from 13 phytoplankton species. Comparing with existing methods, our method is more efficient with good accuracy, and it could potentially be applied in current in situ optical instruments. (C) 2014 Optical Society of America</t>
  </si>
  <si>
    <t>10.1364/OE.22.010467</t>
  </si>
  <si>
    <t>Brewin, RJW; Sathyendranath, S; Lange, PK; Tilstone, G</t>
  </si>
  <si>
    <t>Comparison of two methods to derive the size-structure of natural populations of phytoplankton</t>
  </si>
  <si>
    <t>Various methods have been proposed to estimate the size structure of phytoplankton in situ, each exhibiting limitations and advantages. Two common approaches are size-fractionated filtration (SFF) and analysis of pigments derived from High Performance Liquid Chromatography (HPLC), and yet these two techniques have rarely been compared. In this paper, size-fractionated chlorophylls for pico- (&lt; 2 pm), nano- (2-20 mu m) and micro-phytoplankton (&gt; 20 mu m) were estimated independently from concurrent measurements of HPLC and SFF data collected along Atlantic Meridional Transect cruises. Three methods for estimating size-fractionated chlorophyll from HPLC data were tested. Size-fractionated chlorophylls estimated from HPLC and SFF data were significantly correlated, with HPLC data explaining between 40 and 88% of the variability in the SFF data. However, there were significant biases between the two methods, with HPLC methods overestimating nanoplankton chlorophyll and underestimating picoplankton chlorophyll when compared with SFF. Uncertainty in both HPLC and SFF data makes it difficult to ascertain which is more reliable. Our results highlight the importance of using multiple methods when determining the size-structure of phytoplankton in situ, to reduce uncertainty and facilitate interpretation of data. (C) 2013 Elsevier Ltd. All rights reserved.</t>
  </si>
  <si>
    <t>10.1016/j.dsr.2013.11.007</t>
  </si>
  <si>
    <t>Landeira, JM; Ferron, B; Lunven, M; Morin, P; Marie, L; Sourisseau, M</t>
  </si>
  <si>
    <t>Biophysical Interactions Control the Size and Abundance of Large Phytoplankton Chains at the Ushant Tidal Front</t>
  </si>
  <si>
    <t>Phytoplankton blooms are usually dominated by chain-forming diatom species that can alter food pathways from primary producers to predators by reducing the interactions between intermediate trophic levels. The food-web modifications are determined by the length of the chains; however, the estimation is biased because traditional sampling strategies damage the chains and, therefore, change the phytoplankton size structure. Sedimentological studies around oceanic fronts have shown high concentrations of giant diatom mats (&gt;1 cm in length), suggesting that the size of diatom chains is underestimated in the pelagic realm. Here, we investigate the variability in size and abundance of phytoplankton chains at the Ushant tidal front (NW France) using the Video Fluorescence Analyzer (VFA), a novel and non-invasive system. CTD and Scanfish profiling characterized a strong temperature and chlorophyll front, separating mixed coastal waters from the oceanic-stratified domain. In order to elucidate spring-neap variations in the front, vertical microstructure profiler was used to estimate the turbulence and vertical nitrate flux. Key findings were: (1) the VFA system recorded large diatom chains up to 10.7 mm in length; (2) chains were mainly distributed in the frontal region, with maximum values above the pycnocline in coincidence with the maximum chlorophyll; (3) the diapycnal fluxes of nitrate enabled the maintenance of the bloom in the frontal area throughout the spring-neap tidal cycle; (4) from spring to neap tide the chains length was significantly reduced; (5) during neap tide, the less intense vertical diffusion of nutrients, as well as the lower turbulence around the chains, intensified nutrient-depleted conditions and, thus, very large chains became disadvantageous. To explain this pattern, we suggest that size plasticity is an important ecological trait driving phytoplankton species competition. Although this plasticity behavior is well known from experiments in the laboratory, it has never been reported from observations in the field.</t>
  </si>
  <si>
    <t>e90507</t>
  </si>
  <si>
    <t>10.1371/journal.pone.0090507</t>
  </si>
  <si>
    <t>Mitra, A; Zaman, S; Sett, S; Raha, AK; Banerjee, K</t>
  </si>
  <si>
    <t>Present study focuses on the cell volume and diversity of phytoplankton, which are unique indicators of aquatic salinity. We compared the cell volume and Shannon Weiner Species Diversity Index values of the documented phytoplankton in two significantly different salinity sectors in the Indian Sundarbans: Western and Central. Western sector exhibited higher Shannon Weiner Species. Diversity Index value (mean $' value = 3.2715) compared to that of the central sector (mean $' value = 3.2504). Cell volume of the observed species was also more in the western sector (118.83 mu m(3) to 304322.23 mu m(3)) compared to the central sector (114.23 mu m(3) to 295199.31 mu m(3)), thus indicating the regulatory role of salinity on the free floating producer community in the aquatic ecosystem. ANOVA results indicate significant differences (P &lt; 0.05) in phytoplankton diversity and cell volume between the western and central Indian Sundarbans.</t>
  </si>
  <si>
    <t>Mercado, JM; Sala, I; Salles, S; Cortes, D; Ramirez, T; Liger, E; Yebra, L; Bautista, B</t>
  </si>
  <si>
    <t>Effects of community composition and size structure on light absorption and nutrient uptake of phytoplankton in contrasting areas of the Alboran Sea</t>
  </si>
  <si>
    <t>Biomass size distribution, light absorption properties and carbon and nitrogen uptake rates were analysed in phytoplankton assemblages along coast-offshore gradients. During sampling, the coastal stations were affected by upwelling. In contrast, the offshore stations were located at the western Alboran anticyclonic gyre core. Surface nitrate concentration was &gt;1 mu M at the coastal stations and lower than the detection limit at the offshore stations. Further more, the lower limit of the upper mixed layer was deeper at the coast (ca. 20-30 m depth) than off shore (80-100 m depth). In terms of biomass, the coastal communities were dominated by diatoms; dinoflagellates and picoplankton contributed to phytoplankton biomass by &lt;30 and 7%, respectively. At the offshore stations, diatom abundance decreased while dinoflagellate abundance did not change significantly in comparison to the coastal stations, with dinoflagellates be coming the dominant group in terms of biomass. The mean length of the microplankton cells increased from the coast to offshore due to a decrease in abundance of diatoms &lt;50 mu m in length. The coastal communities featured lower chl a specific absorption coefficients in the blue spectral band than found in the offshore communities. In contrast, the biomass-specific uptake rates of inorganic carbon and nitrate estimated for the coastal communities (3.5 nmol C mu g(-1) POC h(-1) and 0.2 nmol N mu g(-1) POC h(-1), respectively) were higher than for the offshore communities (1.0 nmol C mu g(-1) POC h(-1) and 0.03 nmol N mu g(-1) POC h(-1), respectively). These differences in light absorption efficiency and nutrient uptake rates were significantly correlated with the change in the mean cell size of the communities moving from the coast to offshore, which were mainly due to the decrease in biomass of diatoms &lt;50 mu m which effectively increased the dinoflagellate contribution to phytoplankton biomass.</t>
  </si>
  <si>
    <t>10.3354/meps10630</t>
  </si>
  <si>
    <t>Mousing, EA; Ellegaard, M; Richardson, K</t>
  </si>
  <si>
    <t>Global patterns in phytoplankton community size structure-evidence for a direct temperature effect</t>
  </si>
  <si>
    <t>In this study, a global data set on size-fractionated chlorophyll distributions collected in the open ocean (depth &gt;400 m) is used to investigate phytoplankton community size structure in relation to temperature and inorganic nutrient availability in an attempt to identify the individual and shared effects of these 2 factors. The macroecological patterns show an increase in the fraction of large phytoplankton with increasing nutrient availability and a decrease with increasing temperature. We empirically demonstrate that temperature has both a nutrient-independent effect and a nutrient-shared effect on phytoplankton community size structure. We argue that the nutrient-independent effect is likely a direct effect of temperature, whereas the nutrient-shared effect may be an indirect effect of temperature (where thermal stratification influences the introduction of nutrients to surface waters). When regional differences in the average contribution of large cells were accounted for, the nutrient-independent effect of temperature explained 8% of the variation in phytoplankton community size structure compared with the 23% explained by the nutrient-shared effect. The results suggest that the relationship between phytoplankton community size structure and temperature change is the same in all ocean regions and leads to a decrease in the relative contribution of large cells in the community as temperature increases regardless of ambient nutrient availability. As phytoplankton size is an important factor influencing carbon transport to the deep ocean, it is important to incorporate any possible direct temperature effect on phytoplankton community size composition in models addressing carbon flow and metabolism in a warming ocean.</t>
  </si>
  <si>
    <t>10.3354/meps10583</t>
  </si>
  <si>
    <t>Ruiz-Halpern, S; Echeveste, P; Agusti, S; Duarte, CM</t>
  </si>
  <si>
    <t>Size-dependence of volatile and semi-volatile organic carbon content in phytoplankton cells</t>
  </si>
  <si>
    <t>The content of volatile and semivolatile organic compounds (VOC and SOC), measured as exchangeable dissolved organic carbon (EDOC), was quantified in 9 phytoplanktonic species that spanned 4 orders of magnitude in cell volume, by disrupting the cells and quantifying the gaseous organic carbon released. EDOC content varied 4 orders of magnitude, from 0.0015 to 14.12 pg C cell(-1) in the species studied and increased linearly with increasing phytoplankton cell volume following the equation EDOC (pg C cell(-1))= -2.35 x cellular volume (CV, mu m(3) cell(-1)) (0.90 (+/-0.3)), with a slope (0.90) not different from 1 indicating a constant increase in volatile carbon as the cell size of phytoplankton increased. The percentage of EDOC relative to total cellular carbon was small but varied 20 fold from 0.28 to 5.17%, and no obvious taxonomic pattern in the content of EDOC was appreciable for the species tested. The cell release rate of EDOC is small compared to the amount of carbon in the cell and difficult to capture. Nonetheless, the results point to a potentialf flux of volatile and semivolatile phytoplankton-derived organic carbon to the atmosphere that has been largely underestimated and deserves further attention in the future.</t>
  </si>
  <si>
    <t>10.3389/fmars.2014.00025</t>
  </si>
  <si>
    <t>Huete-Ortega, M; Rodiguez-Ramos, T; Lopez-Sandoval, DC; Cermeno, P; Blanco, JM; Palomino, RL; Rodriguez, J; Maranon, E</t>
  </si>
  <si>
    <t>Distinct patterns in the size-scaling of abundance and metabolism in coastal and open-ocean phytoplankton communities</t>
  </si>
  <si>
    <t>This study was aimed at identifying macroecological patterns in the relationship between phytoplankton cell size, abundance and metabolism in 2 marine ecosystems characterised by marked differences in resource availability and water-column stability. Several patterns emerged: (1) nearly isometric size-scaling of phytoplankton carbon fixation rate was described for both open-ocean and coastal ecosystems (mean slope: 1.17 and 0.90, respectively), supporting the idea that biomass-specific photosynthesis rates are largely independent of cell size; (2) less steep values for the size-scaling of abundance (mean slope: -0.73) were found in the coastal ecosystem compared to the open ocean (mean slope: -1.15); (3) large phytoplankton used more photosynthetic energy than smaller cells in the coastal ecosystem, but a constant flow of energy along the size spectrum was found in the open ocean; and (4) phytoplankton biomass turnover rates were 1 order of magnitude higher in the coastal ecosystem than in the open ocean, implying physiological limitation of phytoplankton growth in the oligotrophic ocean. Bottom-up and top-down mechanisms and their interaction with nutrient supply dynamics were suggested as major factors determining the contrasting phytoplankton size abundance distributions observed in coastal and open-ocean waters.</t>
  </si>
  <si>
    <t>10.3354/meps11007</t>
  </si>
  <si>
    <t>Lie, AAY; Wong, LC; Wong, CK</t>
  </si>
  <si>
    <t>Phytoplankton community size structure, primary production and copepod production in a subtropical coastal inlet in Hong Kong</t>
  </si>
  <si>
    <t>Phytoplankton primary production and copepod production, and the size composition of the phytoplankton community in Tolo Harbour, a semi-enclosed bay in north-eastern Hong Kong, were studied from February 2008 to March 2009. Chlorophyll-a (Chl a) concentrations decreased from an average of 9.07 mu g l(-1) in the inner part of the bay to 3.07 mu g l(-1) at the mouth of the bay. In terms of contribution to total Chl a biomass, the &gt;20 mu m size fraction dominated the phytoplankton community. The zooplankton community in Tolo Harbour was dominated by small copepods, with cephalothorax length ranging from similar to 0.3 to 0.4 mm, and the density of copepods decreased from similar to 15,000 ind.m(-3) in the inner part of the bay to similar to 9,700 ind.m(-3) at the mouth of the bay. Depth-integrated net primary production in Tolo Harbour was high, ranging from 0.34 to 10.40 g C m(-2) day(-1), with an overall mean of 2.64 g C m(-2) day(-1). In contrast, copepod production was low, ranging from 0.19 to 16.64 mg C m(-3) day(-1), with an overall mean of 2.73 mg C m(-3) day(-1). The low transfer efficiency of 1.4% between phytoplankton primary production and copepod secondary production suggests that the large phytoplankton was inefficiently grazed by the small copepods in Tolo Harbour.</t>
  </si>
  <si>
    <t>10.1017/S0025315413000702</t>
  </si>
  <si>
    <t>Lin, SQ; Huang, LF; Zhu, ZS; Jia, XY</t>
  </si>
  <si>
    <t>Changes in size and trophic structure of the nanoflagellate assemblage in response to a spring phytoplankton bloom in the central Yellow Sea</t>
  </si>
  <si>
    <t>On a multidisciplinary investigation cruise from March 25 to April 14, 2009, the dynamics of the nanoflagellate (NF) assemblage in response to a spring phytoplankton bloom was observed in the central Yellow Sea (similar to 33.5-37 degrees N, similar to 120.5-124.5 degrees E). The water mass of the bloom was followed with a drifting buoy-guided Lagrangian tracing approach. The results showed that the abundance, biomass, cell size composition and trophic structure of NFs dramatically changed with the succession of the bloom. Compared with that in the Pre-bloom phase, the cell abundance and biomass of NFs increased more than two-fold in the Bloom phase and the Post-bloom phase in the water column, respectively, especially in the deep chlorophyll maximum (DCM) layer. NF cell abundance was composed mainly of 2-5 mu m pigmented photosynthetic nanoflagellates (PNFs), whose rapid growth in response to the bloom outbreak characterized the NF dynamics in the bloom phase. Although larger (5-20 mu m) flagellates constituted less than 20% of NF cell abundance in most samples, they accounted for a rather larger percentage in NF biomass, especially in the bloom decline phase, when the response of the NF assemblage to the spring bloom was characterized by a dramatic increase in NF biomass, mainly contributed by 10-20 mu m PNFs and non-pigmented heterotrophic nanoflagellates (HNFs). Compared to PNFs, HNFs showed a rather mild response during the bloom, especially in the 2-5 mu m fraction, which decreased during the bloom, despite a significant increase of both HNFs and PNFs in the early stage of the bloom. However, when PNFs were declining in the Post-bloom phase, HNFs, especially the 5-10 mu m fraction, had in contrast shown an ascending trend. This is the first systematic report on short-term dynamics of different nano-sized flagellate components, and our results suggested an inherent mechanism associated with cell size as well as trophic strategies for the dynamics of the NF assemblage in response to the spring phytoplankton bloom, within which mixotrophy in PNFs might play a substantially important role. (C) 2013 Elsevier Ltd. All rights reserved.</t>
  </si>
  <si>
    <t>10.1016/j.dsr2.2013.05.017</t>
  </si>
  <si>
    <t>Acevedo-Trejos, E; Brandt, G; Merico, A; Smith, SL</t>
  </si>
  <si>
    <t>Biogeographical patterns of phytoplankton community size structure in the oceans (vol 22, pg 1060, 2013)</t>
  </si>
  <si>
    <t>GLOBAL ECOLOGY AND BIOGEOGRAPHY</t>
  </si>
  <si>
    <t>10.1111/geb.12131</t>
  </si>
  <si>
    <t>Roy, S; Sathyendranath, S; Bouman, H; Platt, T</t>
  </si>
  <si>
    <t>The global distribution of phytoplankton size spectrum and size classes from their light-absorption spectra derived from satellite data</t>
  </si>
  <si>
    <t>The absorption spectra of phytoplankton in the visible domain hold implicit information on the phytoplankton community structure. Here we use this information to retrieve quantitative information on phytoplankton size structure by developing a novel method to compute the exponent of an assumed power-law for their particle-size spectrum. This quantity, in combination with total chlorophyll-a concentration, can be used to estimate the fractional concentration of chlorophyll in any arbitrarily-defined size class of phytoplankton. We further define and derive expressions for two distinct measures of cell size of mixed. populations, namely, the average spherical diameter of a bio-optically equivalent homogeneous population of cells of equal size, and the average equivalent spherical diameter of a population of cells that follow a power-law particle-size distribution. The method relies on measurements of two quantities of a phytoplankton sample: the concentration of chlorophyll-a, which is an operational index of phytoplankton biomass, and the total absorption coefficient of phytoplankton in the red peak of visible spectrum at 676 nm. A sensitivity analysis confirms that the relative errors in the estimates of the exponent of particle size spectra are reasonably low. The exponents of phytoplankton size spectra, estimated for a large set of in situ data from a variety of oceanic environments (similar to 2400 samples), are within a reasonable range; and the estimated fractions of chlorophyll in pico-, nano- and micro-phytoplankton are generally consistent with those obtained by an independent, indirect method based on diagnostic pigments determined using high-performance liquid chromatography. The estimates of cell size for in situ samples dominated by different phytoplankton types (diatoms, prymnesiophytes, Prochlorococcus, other cyanobacteria and green algae) yield nominal sizes consistent with the taxonomic classification. To estimate the same quantities from satellite-derived ocean-colour data, we combine our method with algorithms for obtaining inherent optical properties from remote sensing. The spatial distribution of the size-spectrum exponent and the chlorophyll fractions of pico-, nano- and micro-phytoplankton estimated from satellite remote sensing are in agreement with the current understanding of the biogeography of phytoplankton functional types in the global oceans. This study contributes to our understanding of the distribution and time evolution of phytoplankton size structure in the global oceans. (C) 2013 Elsevier Inc. All rights reserved.</t>
  </si>
  <si>
    <t>10.1016/j.rse.2013.08.004</t>
  </si>
  <si>
    <t>Vadrucci, MR; Stanca, E; Mazziotti, C; Umani, SF; Georgia, A; Moncheva, S; Romano, A; Bucci, R; Ungaro, N; Basset, A</t>
  </si>
  <si>
    <t>Ability of phytoplankton trait sensitivity to highlight anthropogenic pressures in Mediterranean lagoons: A size spectra sensitivity index (ISS-phyto)</t>
  </si>
  <si>
    <t>Size spectra exhibit common patterns of variation and predictable responses to pressures across ecosystem types, functional guilds and taxonomic groups. Here, we extend the size spectra approach to phytoplankton ecological status assessment in transitional waters by developing, testing and validating a multi-metric index of size spectra sensitivity (ISS-phyto), which integrates size structure metrics with others such as phytoplankton diversity, biomass and sensitivity of size classes to anthropogenic disturbance. The ability of various theoretical models of size spectra sensitivity to discriminate between disturbed and undisturbed ecosystems and levels of anthropogenic stress was evaluated. We used data on phytoplankton samples collected in 14 Mediterranean and Black sea transitional water ecosystems (coastal lagoons) from Italy, Albania, Greece, Bulgaria and Romania, and compared the models' efficiency by looking at their pressure-impact response along salinity and enrichment gradients, the latter quantified as variations in dissolved inorganic nitrogen (DIN) and dissolved inorganic phosphorus (DIP). Data from a fifteenth Mediterranean lagoon was used for external validation purposes. Right asymmetric models of size class sensitivity, implying higher sensitivity of smaller cell size classes, were found to contribute to the ISS-phyto multimetric tool more effectively than symmetric and left asymmetric models, distinguishing disturbed from undisturbed lagoons and disturbed from undisturbed stations within the same lagoon. When based on right asymmetric sensitivity models, i.e., those that were most efficient in identifying anthropogenic impacts, ISS-phyto also showed the best fit of pressure-response relationships along the salinity and enrichment gradients; at low to high levels of impact ISS response was driven by size class sensitivity and at very high impacts by phytoplankton biomass. A scheme for the classification of Ecological Quality Status based on ISS-phyto is proposed and validated. The validation procedure found that ISS-phyto is an effective and sensitive monitoring tool, robust, easy to apply and to inter-calibrate among laboratories. (C) 2013 Elsevier Ltd. All rights reserved.</t>
  </si>
  <si>
    <t>10.1016/j.ecolind.2013.04.013</t>
  </si>
  <si>
    <t>Phytoplankton Cell Size Reduction in Response to Warming Mediated by Nutrient Limitation</t>
  </si>
  <si>
    <t>Shrinking of body size has been proposed as one of the universal responses of organisms to global climate warming. Using phytoplankton as an experimental model system has supported the negative effect of warming on body-size, but it remains controversial whether the size reduction under increasing temperatures is a direct temperature effect or an indirect effect mediated over changes in size selective grazing or enhanced nutrient limitation which should favor smaller cell-sizes. Here we present an experiment with a factorial combination of temperature and nutrient stress which shows that most of the temperature effects on phytoplankton cell size are mediated via nutrient stress. This was found both for community mean cell size and for the cell sizes of most species analyzed. At the highest level of nutrient stress, community mean cell size decreased by 46% per degrees C, while it decreased only by 4.7% at the lowest level of nutrient stress. Individual species showed qualitatively the same trend, but shrinkage per degrees C was smaller. Overall, our results support the hypothesis that temperature effects on cell size are to a great extent mediated by nutrient limitation. This effect is expected to be exacerbated under field conditions, where higher temperatures of the surface waters reduce the vertical nutrient transport.</t>
  </si>
  <si>
    <t>e71528</t>
  </si>
  <si>
    <t>10.1371/journal.pone.0071528</t>
  </si>
  <si>
    <t>Lin, JF; Cao, WX; Zhou, W; Hu, SB; Wang, GF; Sun, ZH; Xu, ZT; Song, QJ</t>
  </si>
  <si>
    <t>A bio-optical inversion model to retrieve absorption contributions and phytoplankton size structure from total minus water spectral absorption using genetic algorithm</t>
  </si>
  <si>
    <t>CHINESE JOURNAL OF OCEANOLOGY AND LIMNOLOGY</t>
  </si>
  <si>
    <t>We propose a bio-optical inversion model that retrieves the absorption contributions of phytoplankton and colored detrital matter (CDM), as well as the phytoplankton size classes (PSCs), from total minus water absorption spectra. The model is based on three-component separation of phytoplankton size structure and a genetic algorithm. The model performance was tested on two independent datasets (the NASA bio-Optical Marine Algorithm Dataset (NOMAD) and the northern South China Sea (NSCS) dataset). The relationships between the estimated and measured values were strongly linear, especially for a (CDM) (412), and the Root Mean Square Error (RMSE) of the CDM exponential slope (S (CDM)) was relatively low. Next, the inversion model was directly applied to in-situ total minus water absorption spectra determined by an underwater meter during a cruise in September 2008, to retrieve the phytoplankton size structure in the seawater. By comparing the measured and retrieved chlorophyll a concentrations, we demonstrated that total and size-specific chlorophyll a concentrations could be retrieved by the model with relatively high accuracy. Finally, we applied the bio-optical inversion model to investigate changes in phytoplankton size structure induced by an anti-cyclonic eddy in the NSCS.</t>
  </si>
  <si>
    <t>10.1007/s00343-013-2330-9</t>
  </si>
  <si>
    <t>Wirtz, KW</t>
  </si>
  <si>
    <t>Mechanistic origins of variability in phytoplankton dynamics: Part I: niche formation revealed by a size-based model</t>
  </si>
  <si>
    <t>MARINE BIOLOGY</t>
  </si>
  <si>
    <t>This paper aims to unravel the complexity of how cell size determines major ecological and physiological functions in unicellular algae. It assembles recent mechanistic descriptions for size dependencies of respiration and maximal resource uptake rates. New dependencies are derived for mortality due to sinking and grazing. The model also describes how internal nutrient quota varies within an autotrophic community due to the allometry of nutrient uptake. Net production, grazing, and sedimentation can be shown to be uni- or multi-modal functions of cell size, in accordance with literature data. Grazing mortality attains maxima at distinct prey sizes, which result from overlaying major zooplankton feeding spectra. Sedimentation vanishes for small cells due to Stokes' law, but also for huge diatoms as long as they are vital. Their greater degree of vacuolation possibly promotes the capacity of buoyancy regulation. After synthesizing the physiological, morphological, and ecological relationships, intricate and eventually multi-modal growth-size dependencies arise. This niche building may explain part of the great diversity in phytoplankton. Multi-modal allometries can also induce paradoxical community shifts or enlarge the variety of community responses to external changes.</t>
  </si>
  <si>
    <t>10.1007/s00227-012-2163-7</t>
  </si>
  <si>
    <t>Biogeographical patterns of phytoplankton community size structure in the oceans</t>
  </si>
  <si>
    <t>Aim Develop a biogeographical classification of phytoplankton size distributions for the Atlantic Ocean and predict the global phytoplankton size composition based on prevailing environmental conditions. Location Atlantic Ocean and Global Ocean Methods Using phytoplankton size composition data, nutrient concentrations (nitrite+nitrate, phosphate, and silicate), irradiance, temperature and zooplankton abundances of the Atlantic Meridional Transect programme, we derived and tested an environmental classification method of phytoplankton size distribution with a k-means clustering technique. We then used principal component and Dirichlet multivariate regression analyses to disentangle the relative influence of different environmental conditions on the phytoplankton size composition. Subsequently, we evaluated different probabilisitic models and selected the most parsimonious one to estimate the global phytoplankton size distributions in the world oceans based on global climatology data of the World Ocean Atlas 2009. Results Based only on prevailing environmental conditions and without a priori knowledge concerning, for example, the position of oceanic fronts, the primary productivity, the distribution of organisms or any geographical information, our classification method captures the size structures of phytoplankton communities across the Atlantic. We find a strong influence of temperature and nitrite+nitrate concentration on the prevalence of the different size classes, and we present evidence that both factors may act independently on structuring phytoplankton communities. While at low nitrite+nitrate concentrations temperature has a major structuring impact, at high nitrite+nitrate concentrations its influence is reduced. Finally, we show that the global distribution of phytoplankton community size structure can be predicted by a probabilistic model based only on temperature and nitrite+nitrate. Main conclusion The global distribution of phytoplankton community size structure can be predicted with good approximation using a parsimonious probabilistic model forced by only temperature and nitrite+nitrate data.</t>
  </si>
  <si>
    <t>10.1111/geb.12071</t>
  </si>
  <si>
    <t>Engstrom-Ost, J; Repka, S; Brutemark, A; Nieminen, A</t>
  </si>
  <si>
    <t>Clay- and algae-induced effects on biomass, cell size and toxin concentration of a brackish-water cyanobacterium</t>
  </si>
  <si>
    <t>We studied if biomass, cell dimensions and microcystin concentration of the cyanobacterium Anabaena sp. (strain BIR 257; recently also referred to as Dolichospermum) change in the presence of turbidity caused by clay and a eukaryotic green algal species. Anabaena sp. was incubated in experimental lab bioassays, with added clay and the chlorophyte Brachiomonas submarina. A control was established containing a single species of Anabaena sp. Biomass of Anabaena, given as carbon concentration increased in response to clay addition, suggesting that Anabaena was stimulated by lower light conditions whereas B. submarina was not. Cell lengths increased most likely as a response to lower light conditions. Dissolved toxin concentration decreased in treatments containing clay. Increased clay turbidity may favour the cyanobacterium Anabaena sp. over its eukaryotic competitors in the future Baltic Sea, especially in low-salinity estuaries.</t>
  </si>
  <si>
    <t>10.1007/s10750-013-1523-8</t>
  </si>
  <si>
    <t>Li, L; Lu, SH; Jiang, T; Li, X</t>
  </si>
  <si>
    <t>Seasonal variation of size-fractionated phytoplankton in the Pearl River estuary</t>
  </si>
  <si>
    <t>CHINESE SCIENCE BULLETIN</t>
  </si>
  <si>
    <t>To investigate the dynamics of phytoplankton size structure in the Pearl River estuary, concentrations of size-fractionated chlorophyll a (Chl a) were determined during four cruises carried out in 2008 and 2010. The distribution of Chl a in this geographical location showed a high degree of temporal variation. Chl a concentrations were highest in autumn, approximately three times higher than those in summer and winter. Microphytoplankton was the dominant contributor, accounting for 66.9% of the Chl a concentration in autumn 2008. In summer and spring 2008, nano-sized cells dominated the phytoplankton population throughout the study region. During the winter cruise, two different areas of water were found, characterized by (1) low salinity and high nutrient content and (2) high salinity and low nutrient content; nano- and picophytoplankton co-dominated the first area, while microphytoplankton dominated the second. It is arguable that grazing could have played a role in determining phytoplankton community size structure in winter. Nutrient concentrations were assumed not to limit phytoplankton growth during the investigation period. Size-differential capacity in competing for the resources available under different hydrodynamic conditions seemed to be the major factor in determining seasonal variation in the structure of the phytoplankton communities. High N:P ratios in the Pearl River estuary had major implications for nutrient pollution control. Our results indicated that studies of phytoplankton size structure provide greater insight into phytoplankton dynamics and are necessary to better manage water quality in the Pearl River estuary.</t>
  </si>
  <si>
    <t>10.1007/s11434-013-5823-1</t>
  </si>
  <si>
    <t>Brotas, V; Brewin, RJW; Sa, C; Brito, AC; Silva, A; Mendes, CR; Diniz, T; Kaufmann, M; Tarran, G; Groom, SB; Platt, T; Sathyendranath, S</t>
  </si>
  <si>
    <t>Deriving phytoplankton size classes from satellite data: Validation along a trophic gradient in the eastern Atlantic Ocean</t>
  </si>
  <si>
    <t>In recent years, the global distribution of phytoplankton functional types (PFT) and phytoplankton size classes (PSC) has been determined by remote sensing. Many of these methods rely on interpretation of phytoplankton size or type from pigment data, but independent validation has been difficult due to lack of appropriate in situ data on cell size. This work uses in situ data (photosynthetic pigments concentration and cell abundances) from the north-east Atlantic, along a trophic. gradient, sampled from 2005 to 2010, as well as Atlantic Meridional Transect (AMT) data for the same region, to test a previously developed conceptual model, which calculates the fractional contributions of pico-, nano- and micro-plankton to total phytoplankton chlorophyll biomass (Brewin et al., 2010). The application of the model proved to be successful, as shown by low mean absolute error between data and model fit. However, regional values obtained for the model parameters had some effect on the relative distribution of size classes as a function of chlorophyll-a, compared with the results according to the original model. The regional parameterisation yielded a dominance of micro-plankton contribution for chlorophyll-a concentrations greater than 0.5 mg m(-3), rather than from 1.3 mg m(-3) in the original model. Intracellular chlorophyll-a (Chla) per cell, for each size class, was computed from the cell enumeration results (microscope counts and flow cytometry) and the chlorophyll-a concentration for that size class given by the model. The median intracellular chlorophyll-a values computed were 0.004, 0.224 and 26.78 pg Chla cell(-1) for pico-, nano-, and micro-plankton respectively. This is generally consistent with the literature, thereby providing an indirect validation of the method based on pigments to assign size classes. Using a satellite-derived composite image of chlorophyll-a for the study area, a map of cell abundance was generated based on the computed intracellular chlorophyll-a for each size-class, thus extending the remote-sensing method for mapping size classes of phytoplankton from chlorophyll-a concentration to mapping cell numbers in each class. The map reveals the ubiquitous presence of pico-plankton, and shows that all size classes are more abundant in more productive areas. (c) 2013 Elsevier Inc. All rights reserved.</t>
  </si>
  <si>
    <t>10.1016/j.rse.2013.02.013</t>
  </si>
  <si>
    <t>Crichton, M; Hutchings, L; Lamont, T; Jarre, A</t>
  </si>
  <si>
    <t>From physics to phytoplankton: prediction of dominant cell size in St Helena Bay in the Southern Benguela</t>
  </si>
  <si>
    <t>An index of upwelling and temperature profiles (indicating the dynamics of the upper mixed layer) gave a good qualitative prediction of the dominance of either small (410 m) or intermediate-to-large (1074 m) phytoplankton cells in surface waters of St Helena Bay, a semi-enclosed bay in the Southern Benguela upwelling region on the west coast of South Africa. Phytoplankton cell size was determined with particle volume estimates obtained with a Coulter Counter. Predictions were made using a decision tree incorporating size-based theory and requiring wind and temperature data. Overall, the dominant phytoplankton cell size was correctly predicted 84 of the time. Successful prediction was higher in winter than in summer and higher for water offshore of the upwelling front. The transport of phytoplankton cells from adjacent water masses, variable re-seeding mechanisms and undetected non-phytoplankton cells hampered the achievement of full prediction success. The results of this study are of relevance to the assessment of the monthly feeding habitat available to zooplankton and juveniles of small pelagic fish, and a step towards understanding the trophic functioning of the Southern Benguela at the sub-annual scale.</t>
  </si>
  <si>
    <t>10.1093/plankt/fbt012</t>
  </si>
  <si>
    <t>Organelli, E; Bricaud, A; Antoine, D; Uitz, J</t>
  </si>
  <si>
    <t>Multivariate approach for the retrieval of phytoplankton size structure from measured light absorption spectra in the Mediterranean Sea (BOUSSOLE site)</t>
  </si>
  <si>
    <t>Models based on the multivariate partial least squares (PLS) regression technique are developed for the retrieval of phytoplankton size structure from measured light absorption spectra (BOUSSOLE site, northwestern Mediterranean Sea). PLS-models trained with data from the Mediterranean Sea showed good accuracy in retrieving, over the nine-year BOUSSOLE time series, the concentrations of total chlorophyll a [Tchl a], of the sum of seven diagnostic pigments and of pigments associated with micro, nano, and picophytoplankton size classes separately. PLS-models trained using either total particle or phytoplankton absorption spectra performed similarly, and both reproduced seasonal variations of biomass and size classes derived by high performance liquid chromatography. Satisfactory retrievals were also obtained using PLS-models trained with a data set including various locations of the world's oceans, with however a lower accuracy. These results open the way to an application of this method to absorption spectra derived from hyperspectral and field satellite radiance measurements. (C) 2013 Optical Society of America</t>
  </si>
  <si>
    <t>10.1364/AO.52.002257</t>
  </si>
  <si>
    <t>Sin, Y; Hyun, B; Jeong, B; Soh, HY</t>
  </si>
  <si>
    <t>Impacts of eutrophic freshwater inputs on water quality and phytoplankton size structure in a temperate estuary altered by a sea dike</t>
  </si>
  <si>
    <t>MARINE ENVIRONMENTAL RESEARCH</t>
  </si>
  <si>
    <t>Phytoplankton size structure and water properties in the Youngsan River estuary, which has been altered by a sea dike, were monitored over an annual cycle (2003-2004) to investigate the effects of freshwater inputs on their spatial and temporal variation. Trophic status was also evaluated using the trophic status index (TRIX). Freshwater was discharged from an artificial reservoir throughout the year, supplying nutrients (except for NH4+) and low levels of dissolved oxygen to the estuary, which resulted in eutrophication (greatest trophic level). Turbidity increased, and density stratification developed in the water column. The density stratification in turn affected the reduction of dissolved oxygen concentration in the bottom water during the freshwater discharge. Chlorophyll a concentrations, dominated by nanosized (&lt;20 mu m) particles, were generally much lower when the water column was stratified by freshwater discharge (.90-5.03 mu g chl L-1) than when the water column was well-mixed with no freshwater inputs from the dike (3.42-47.0 mu g chl L-1). The net-scale (&gt;20 mu m) decrease in phytoplankton biomass differed from that in tropical estuaries affected by monsoons and in other temperate estuaries. Temporal variations in water quality and phytoplankton size structure were more strongly influenced by artificial regulation of the freshwater discharge than by monsoon meteorological events. This study implies that a different paradigm than that for natural estuaries or larger estuaries with dams is required for the better understanding and management of ecosystems in estuaries altered by anthropogenic activities, such as the construction of sea dikes. (C) 2013 Elsevier Ltd. All rights reserved.</t>
  </si>
  <si>
    <t>10.1016/j.marenvres.2013.01.001</t>
  </si>
  <si>
    <t>Maranon, E; Cermeno, P; Lopez-Sandoval, DC; Rodriguez-Ramos, T; Sobrino, C; Huete-Ortega, M; Blanco, JM; Rodriguez, J</t>
  </si>
  <si>
    <t>Unimodal size scaling of phytoplankton growth and the size dependence of nutrient uptake and use</t>
  </si>
  <si>
    <t>Phytoplankton size structure is key for the ecology and biogeochemistry of pelagic ecosystems, but the relationship between cell size and maximum growth rate (max) is not yet well understood. We used cultures of 22 species of marine phytoplankton from five phyla, ranging from 0.1 to 106 m3 in cell volume (Vcell), to determine experimentally the size dependence of growth, metabolic rate, elemental stoichiometry and nutrient uptake. We show that both max and carbon-specific photosynthesis peak at intermediate cell sizes. Maximum nitrogen uptake rate (VmaxN) scales isometrically with Vcell, whereas nitrogen minimum quota scales as Vcell0.84. Large cells thus possess high ability to take up nitrogen, relative to their requirements, and large storage capacity, but their growth is limited by the conversion of nutrients into biomass. Small species show similar volume-specific VmaxN compared to their larger counterparts, but have higher nitrogen requirements. We suggest that the unimodal size scaling of phytoplankton growth arises from taxon-independent, size-related constraints in nutrient uptake, requirement and assimilation.</t>
  </si>
  <si>
    <t>10.1111/ele.12052</t>
  </si>
  <si>
    <t>Ferreira, A; Stramski, D; Garcia, CAE; Garcia, VMT; Ciotti, AM; Mendes, CRB</t>
  </si>
  <si>
    <t>Variability in light absorption and scattering of phytoplankton in Patagonian waters: Role of community size structure and pigment composition</t>
  </si>
  <si>
    <t>Intense phytoplankton blooms were observed along the Patagonian shelf-break with satellite ocean color data, but few in situ optical observations were made in that region. We examine the variability of phytoplankton absorption and particulate scattering coefficients during such blooms on the basis of field data. The chlorophyll-a concentration, [Chla], ranged from 0.1 to 22.3 mg m(-3) in surface waters. The size fractionation of [Chla] showed that 80% of samples were dominated by nanophytoplankton (N-group) and 20% by microphytoplankton (M-group). Chlorophyll-specific phytoplankton absorption coefficients at 440 and 676 nm, a(ph)*(440) and a(ph)*(676), and particulate scattering coefficient at 660 nm, b(p)*(660), ranged from 0.018 to 0.173, 0.009 to 0.046, and 0.031 to 2.37m(2) (mg Chla) (1), respectively. Both a(ph)*(440) and a(ph)*(676) were statistically higher for the N-group than M-group and also considerably higher than expected from global trends as a function of [Chla]. This result suggests that size of phytoplankton cells in Patagonian waters tends to be smaller than in other regions at similar [Chla]. The phytoplankton cell size parameter, S-f, derived from phytoplankton absorption spectra, proved to be useful for interpreting the variability in the data around the general inverse dependence of a(ph)*(440), a(ph)*(676), and b(p)*(660) on [Chla]. S-f also showed a pattern along the increasing trend of a(ph)*(440) and a(ph)*(676) as a function of the ratios of some accessory pigments to [Chla]. Our results suggest that the variability in phytoplankton absorption and scattering coefficients in Patagonian waters is caused primarily by changes in the dominant phytoplankton cell size accompanied by covariation in the concentrations of accessory pigments. Citation: Ferreira, A., D. Stramski, C. A. E. Garcia, V. M. T. Garcia, A. M. Ciotti, and C. R. B. Mendes (2013), Variability in light absorption and scattering of phytoplankton in Patagonian waters: Role of community size structure and pigment composition, J. Geophys. Res. Oceans, 118, 698-714, doi:10.1002/jgrc.20082.</t>
  </si>
  <si>
    <t>10.1002/jgrc.20082</t>
  </si>
  <si>
    <t>Dao, MH</t>
  </si>
  <si>
    <t>Reassessment of the cell surface area limitation to nutrient uptake in phytoplankton</t>
  </si>
  <si>
    <t>In many past theoretical and empirical studies of phytoplankton nutrient allometry, cell surface area has been considered the main limiting factor to nutrient uptake rates because of an assumption that the cell surface area is not large enough to accommodate enough uptake sites to meet the uptake demand. However, calculations in this paper show that the required uptake sites may only cover approximately 76% of the surface area of a typical phytoplankton cell. Cell volume could be the main factor controlling the maximum nutrient uptake rates of phytoplankton cells with a cell volume of &lt; 40 mu m(3), while the cell surface becomes limiting for larger cells. The maximum nutrient uptake rate of phytoplankton cells generally increases almost linearly with cell volume, and that of smaller cells increases faster than that of larger cells.</t>
  </si>
  <si>
    <t>10.3354/meps10434</t>
  </si>
  <si>
    <t>Lopez-Sandoval, DC; Rodriguez-Ramos, T; Cermeno, P; Maranon, E</t>
  </si>
  <si>
    <t>Exudation of organic carbon by marine phytoplankton: dependence on taxon and cell size</t>
  </si>
  <si>
    <t>We determined the relationship between photosynthetic production of dissolved organic carbon (OC) and phytoplankton cell size and taxonomic composition in cultures of marine phytoplankton at 3 different growth stages. We measured OC exudation in 22 species belonging to 5 phyla and spanning &gt;7 orders of magnitude in cell volume. The extracellular release of OC in our cultures represented on average similar to 2% of total carbon fixation, was not statistically different between growth stages, and was not correlated to cell size. The cell-specific OC exudation rate held an isometric relationship with cell size during the different growth phases (average slope: 0.95), which implies that general allometric models cannot be used to predict exudation in marine phytoplankton.</t>
  </si>
  <si>
    <t>10.3354/meps10174</t>
  </si>
  <si>
    <t>Ben Othman, H; Leboulanger, C; Le Floc'h, E; Mabrouk, HH; Hlaili, AS</t>
  </si>
  <si>
    <t>Toxicity of benz(a)anthracene and fluoranthene to marine phytoplankton in culture: Does cell size really matter?</t>
  </si>
  <si>
    <t>JOURNAL OF HAZARDOUS MATERIALS</t>
  </si>
  <si>
    <t>The toxicity of benz(a)anthracene and fluoranthene (polycyclic aromatic hydrocarbons, PAHs) was evaluated on seven species of marine algae in culture belonging to pico-, nano-, and microphytoplankton, exposed to increasing concentrations of up to 2 mg L-1. The short-term (24 h) toxicity was assessed using chlorophyll a fluorescence transients, linked to photosynthetic parameters. The maximum quantum yield Fv/Fm was lower at the highest concentrations tested and the toxicity thresholds were species-dependent. For acute effects, fluoranthene was more toxic than benz(a)anthracene, with LOECs of 50.6 and 186 mu g L-1, respectively. After 72 h exposure, there was a dose-dependent decrease in cell density, fluoranthene being more toxic than benz(a)anthracene. The population endpoint at 72 h was affected to a greater extent than the photosynthetic endpoint at 24 h. EC50 was evaluated using the Hill model, and species sensitivity was negatively correlated to cell biovolume. The largest species tested, the dinoflagellate Alexandrium catenella, was almost insensitive to either PAH. The population endpoint EC50s for fluoranthene varied from 54 mu g L-1 for the picophytoplankton Picochlorum sp. to 418 mu g L-1 for the larger diatom Chaetoceros muelleri. The size/sensitivity relationship is proposed as a useful model when there is a lack of ecotoxicological data on hazardous chemicals, especially in marine microorganisms. (C) 2012 Elsevier B.V. All rights reserved.</t>
  </si>
  <si>
    <t>10.1016/j.jhazmat.2012.10.020</t>
  </si>
  <si>
    <t>Mitra, A; Zaman, S; Ray, SK; Sinha, S; Banerjee, K</t>
  </si>
  <si>
    <t>Inter-relationship Between Phytoplankton Cell Volume and Aquatic Salinity in Indian Sundarbans</t>
  </si>
  <si>
    <t>NATIONAL ACADEMY SCIENCE LETTERS-INDIA</t>
  </si>
  <si>
    <t>Cell volumes of phytoplankton collected from 12 different stations distributed in western and central Indian Sundarbans were estimated through calculation of similar type of geometric models. 12 geometric shapes have been assigned to calculate the cell volume of 47 phytoplankton species documented during the study period. The cell volume of the observed species was more in the western sector (112.89-269383.60 mu m(3)) compared to the central sector (108.37-225131.20 mu m(3)). Among 47 species recorded during December 2011, cell volumes of 6 species exhibited significant inverse relationships, and 2 species exhibited significant positive relationships with aquatic salinity. Our results suggest that cell volume of certain phytoplankton species can be used as indicator of aquatic salinity.</t>
  </si>
  <si>
    <t>10.1007/s40009-012-0083-1</t>
  </si>
  <si>
    <t>Zhou, W; Sun, ZH; Cao, WX; Wang, GF</t>
  </si>
  <si>
    <t>Variations in the Optical Absorption and Attenuation Properties of Cultured Phytoplankton and Their Relationships with Cell Size</t>
  </si>
  <si>
    <t>SPECTROSCOPY AND SPECTRAL ANALYSIS</t>
  </si>
  <si>
    <t>The spectral absorption and attenuation coefficients of 16 phytoplankton species were measured in the laboratory using acs instrument. Ancillary measurements included particle size distribution and chlorophyll a concentration (Chl a). The results indicated that both algal cell size and Chl a were the two major factors dominating the magnitudes of the spectral absorption and attenuation coefficients. The spectral behaviors of attenuation spectra were dominated by algal cell size, the relationship of them didn't follow the monotonic function. Both the ratio of absorption in blue and red waveband and the spectral slope of absorption coefficient were influenced by the product of algal cell density and squares of cell size rather than algal cell size alone. The relationship between algal cell size and both absorption and attenuation spectra would be interpreted by Mie theory for homogenous sphere, which imply that the heterogeneity and non-spherical shape in algal cell morphology and internal structure have little effect on the inherent association among them.</t>
  </si>
  <si>
    <t>10.3964/j.issn.1000-0593(2012)12-3347-06</t>
  </si>
  <si>
    <t>Phytoplankton Cell Size: Intra- and Interspecific Effects of Warming and Grazing</t>
  </si>
  <si>
    <t>Decreasing body size has been suggested as the third universal biological response to global warming after latitudinal/altitudinal range shifts and shifts in phenology. Size shifts in a community can be the composite result of intraspecific size shifts and of shifts between differently sized species. Metabolic explanations for the size shifts dominate in the literature but top down effects, i.e. intensified size-selective consumption at higher temperatures, have been proposed as alternative explanation. Therefore, we performed phytoplankton experiments with a factorial combination of warming and consumer type (protist feeding mainly on small algae vs. copepods mainly feeding on large algae). Natural phytoplankton was exposed to 3 (1st experiment) or 4 (2nd experiment) temperature levels and 3 (1st experiment: nano-, microzooplankton, copepods) or 2 (2nd experiment: microzooplankton, copepods) types of consumers. Size shifts of individual phytoplankton species and community mean size were analyzed. Both, mean cell size of most of the individual species and mean community cell size decreased with temperature under all grazing regimes. Grazing by copepods caused an additional reduction in cell size. Our results reject the hypothesis, that intensified size selective consumption at higher temperature would be the dominant explanation of decreasing body size. In this case, the size reduction would have taken place only in the copepod treatments but not in the treatments with protist grazing (nano-and microzooplankton).</t>
  </si>
  <si>
    <t>e49632</t>
  </si>
  <si>
    <t>10.1371/journal.pone.0049632</t>
  </si>
  <si>
    <t>Brewin, RJW; Hirata, T; Hardman-Mountford, NJ; Lavender, SJ; Sathyendranath, S; Barlow, R</t>
  </si>
  <si>
    <t>The influence of the Indian Ocean Dipole on interannual variations in phytoplankton size structure as revealed by Earth Observation</t>
  </si>
  <si>
    <t>Using a decade of satellite ocean-colour observations and a model that links chlorophyll-a to the size of the phytoplankton cells, parameterised using pigment data from the Indian Ocean, we examine the implications of the Indian Ocean Dipole (IOD) for phytoplankton size structure. The inferred interannual anomalies in phytoplankton size structure are related to those in sea-surface temperature (SST) and sea-surface height (SSH), derived using satellite radiometry and altimetry, and stratification, derived using the Simple Ocean Data Assimilation (SODA) database. In regions influenced by the Indian Ocean Dipole, we observe a tight correlation between phytoplankton size structure and the physical variables, such that interannual variations in the physical variables accounts for up to 70% of the total variance in phytoplankton size structure. For much of the Indian Ocean, low temperature. low SSH and low stratification (indicative of a turbulent environment) are correlated with larger size classes, consistent with theories on coupling between physical-chemical processes and ecosystem structure. To the extent that phytoplankton function is related to its size structure, changes in physical forcing are likely to influence biogeochemical cycles in the region and the pelagic food web. The limitations of our approach are discussed and we highlight future challenges in satellite ocean-colour monitoring, should climate change lead to any modification in our marine ecosystem. (c) 2012 Elsevier Ltd. All rights reserved.</t>
  </si>
  <si>
    <t>77-80</t>
  </si>
  <si>
    <t>10.1016/j.dsr2.2012.04.009</t>
  </si>
  <si>
    <t>Polovina, JJ; Woodworth, PA</t>
  </si>
  <si>
    <t>Declines in phytoplankton cell size in the subtropical oceans estimated from satellite remotely-sensed temperature and chlorophyll, 1998-2007</t>
  </si>
  <si>
    <t>Satellite remotely-sensed sea surface temperature (SST) and surface chlorophyll were used to estimate median phytoplankton cell size at monthly and 11 km(2) resolution over the global ocean, 1998-2007. The temporal dynamics of median phytoplankton cell size were examined for the Pacific equatorial upwelling region and the subtropical oceans. For the equatorial upwelling region, cell size varied coherently with the El Nino Southern Oscillation with smaller (larger) median cell size during El Ninos (La Ninas). Specifically, estimated median cell diameter increased by 34% between the 1998 El Nino and the 1999-2001 La Nina. In the subtropical oceans, over the period 1998-2007, median cell diameter exhibited statistically significant linear declines of about 2% in the North and South Pacific, and 4% in the North Atlantic. Pooling the data over all subtropical oceans, over the period 1998-2007, global median cell diameter declined by about 2%. These results suggest that phytoplankton cell size may vary on interannual and decadal scales resulting in changes in food chain length and hence energy transfer to higher trophic levels. Further, a shift to smaller sized phytoplankton has been hypothesized as a response to ocean warming. Thus, this approach, estimating phytoplankton cell size from remotely-sensed temperature and chlorophyll, has the potential to provide global monitoring of an aspect of phytoplankton community structure likely to be responsive to future climate change. Published by Elsevier Ltd.</t>
  </si>
  <si>
    <t>10.1016/j.dsr2.2012.04.006</t>
  </si>
  <si>
    <t>Klauschies, T; Bauer, B; Aberle-Malzahn, N; Sommer, U; Gaedke, U</t>
  </si>
  <si>
    <t>Climate change effects on phytoplankton depend on cell size and food web structure</t>
  </si>
  <si>
    <t>We investigated the effects of warming on a natural phytoplankton community from the Baltic Sea, based on six mesocosm experiments conducted 2005-2009. We focused on differences in the dynamics of three phytoplankton size groups which are grazed to a variable extent by different zooplankton groups. While small-sized algae were mostly grazer-controlled, light and nutrient availability largely determined the growth of medium- and large-sized algae. Thus, the latter groups dominated at increased light levels. Warming increased mesozooplankton grazing on medium-sized algae, reducing their biomass. The biomass of small-sized algae was not affected by temperature, probably due to an interplay between indirect effects spreading through the food web. Thus, under the higher temperature and lower light levels anticipated for the next decades in the southern Baltic Sea, a higher share of smaller phytoplankton is expected. We conclude that considering the size structure of the phytoplankton community strongly improves the reliability of projections of climate change effects.</t>
  </si>
  <si>
    <t>10.1007/s00227-012-1904-y</t>
  </si>
  <si>
    <t>Temperature, resources, and phytoplankton size structure in the ocean</t>
  </si>
  <si>
    <t>We conducted a meta-analysis of temperature, phytoplankton size structure, and productivity in cold, temperate, and warm waters of the world's oceans. Our data set covers all combinations of temperature and resource availability, thus allowing us to disentangle their effects. The partitioning of biomass between different size classes is independent of temperature, but depends strongly on the rate of resource use as reflected in the rate of primary production. Temperature and primary production explained 2% and 62%, respectively, of the variability in the contribution of microphytoplankton to total biomass. This contribution increases rapidly with total biomass and productivity, reaching values &gt; 80% when chlorophyll a concentration is &gt; 2 mu g L-1 or primary production is &gt; 100 mg C L-1 d(-1), irrespective of water temperature. Conversely, picophytoplankton contribution is substantial (&gt; 40%), at all temperatures, only when chlorophyll a concentration is, 1 mu g L-1 or primary production is &lt; 50 mu g C L-1 d(-1). The temperature-size rule cannot explain these changes, which instead reflect fundamental reorganizations in the species composition of the assemblage, arising from taxon- and size-dependent differences in resource acquisition and use. Given that resource availability, rather than temperature per se, is the key factor explaining the relative success of different algal size classes, there will be no single, universal effect of global warming on phytoplankton size structure.</t>
  </si>
  <si>
    <t>10.4319/lo.2012.57.5.1266</t>
  </si>
  <si>
    <t>Echeveste, P; Agusti, S; Tovar-Sanchez, A</t>
  </si>
  <si>
    <t>Toxic thresholds of cadmium and lead to oceanic phytoplankton: Cell size and ocean basin-dependent effects</t>
  </si>
  <si>
    <t>ENVIRONMENTAL TOXICOLOGY AND CHEMISTRY</t>
  </si>
  <si>
    <t>Thresholds of cadmium (Cd) and lead (Pb) toxic to oceanic phytoplankton were examined in natural communities from the Mediterranean and Black Seas and the North East Atlantic Ocean. At concentrations of added Cd and Pb greater than 0.11?mu g?L-1, cell abundances and growth rates decreased with increasing addition of Cd and Pb, for all phytoplankton populations. The lethal concentrations at which populations decreased by half (LC50s), ranged from 0.23 to 498.7?mu g?L-1 Cd for Atlantic Prochlorococcus and Black Sea picoeukaryotes, respectively, and from 20 to 465.2?mu g?L-1 Pb for Mediterranean Synechococcus and Black Sea nanoplankton, respectively. These lethal concentrations were significantly lower than those previously reported for phytoplankton cultures. The LC50s were strongly related to population cell size, increasing as cell size increased, indicating that oceanic picocyanobacteria Prochlorococcus and Synechococcus populations were the most sensitive, and the largest phytoplankton cells the most resistant. Based on this relationship, differences in sensitivity to Cd across systems were detected, with Black Sea phytoplankton communities being more resistant (up to 100 times) than similar sized phytoplankton of the Mediterranean Sea and Atlantic Ocean. Environ. Toxicol. Chem. 2012; 31: 18871894. (c) 2012 SETAC</t>
  </si>
  <si>
    <t>10.1002/etc.1893</t>
  </si>
  <si>
    <t>Brewin, RJW; Dall'Olmo, G; Sathyendranath, S; Hardman-Mountford, NJ</t>
  </si>
  <si>
    <t>Particle backscattering as a function of chlorophyll and phytoplankton size structure in the open-ocean</t>
  </si>
  <si>
    <t>Using an extensive database of in situ observations we present a model that estimates the particle backscattering coefficient as a function of the total chlorophyll concentration in the open-ocean (Case-1 waters). The parameters of the model include a constant background component and the chlorophyll-specific backscattering coefficients associated with small (&lt;20 mu m) and large (&gt; 20 mu m) phytoplankton. The new model performed with similar accuracy when compared with a traditional power-law function, with the additional benefit of providing information on the role of phytoplankton size. The observed spectral-dependency (gamma) of model parameters was consistent with past observations, such that gamma associated with the small phytoplankton population was higher than that of large phytoplankton. Furthermore, gamma associated with the constant background component suggests this component is likely attributed to submicron particles. We envisage that the model would be useful for improving Case-1 ocean-colour models, assimilating light into multi-phytoplankton ecosystem models and improving estimates of phytoplankton size structure from remote sensing. (C) 2012 Optical Society of America</t>
  </si>
  <si>
    <t>10.1364/OE.20.017632</t>
  </si>
  <si>
    <t>Zhang, YL; Yin, Y; Wang, MZ; Liu, XH</t>
  </si>
  <si>
    <t>Effect of phytoplankton community composition and cell size on absorption properties in eutrophic shallow lakes: field and experimental evidence</t>
  </si>
  <si>
    <t>We investigated phytoplankton absorption properties of Lake Taihu, in the spring and summer of 2005 and 2006, and for 17 days studied laboratory cultures of Scenedesmus obliquus (chlorophyta) and Microcystis aeruginosa (cyanophyta) to determine the effect of phytoplankton community composition and cell size on the absorption properties. There were significant seasonal differences in phytoplankton community composition and absorption coefficients. In spring, the phytoplankton community was dominated by chlorophyta with large cells, whereas in summer was dominated by cyanophyta with small cells. Phytoplankton absorption coefficients increased significantly from spring to summer, with the increase in chlorophyll a (Chla) concentration. In addition, Chla-specific absorption coefficients increased with the phytoplankton community succession from chlorophyta to cyanophyta. In culture, the cells density of S. obliquus was generally lower than that of M. aeruginosa, and Chla concentrations of S. obliquus were significantly higher than those of M. aeruginosa. Correspondingly, the Chla-specific absorption coefficients of S. obliquus were significantly lower than those of M. aeruginosa. Significant exponential correlations were found between absorption and Chla-specific absorption coefficients and Chla concentration for S. obliquus and M. aeruginosa. In addition, we developed a model to predict absorption and Chla-specific absorption coefficients using Chla concentration and cell size when data from two species was grouped together. Field and experimental results both showed that the Chla-specific absorption coefficients of cyanophyta were significantly higher than those of chlorophyta. The variability in specific absorption can attributed to phytoplankton community composition, cell size and pigment composition. As phytoplankton community composition changed significantly with season in the lake, and as variation in the cell sizes and accessory pigments of the phytoplankton community influenced the Chla-specific absorption coefficient, these factors may be considered explicitly in future improvements to bio-optical algorithms to more accurately estimate Chla concentration, primary production and phytoplankton community composition. (c) 2012 Optical Society of America</t>
  </si>
  <si>
    <t>10.1364/OE.20.011882</t>
  </si>
  <si>
    <t>Kerimoglu, O; Straile, D; Peeters, F</t>
  </si>
  <si>
    <t>Role of phytoplankton cell size on the competition for nutrients and light in incompletely mixed systems</t>
  </si>
  <si>
    <t>JOURNAL OF THEORETICAL BIOLOGY</t>
  </si>
  <si>
    <t>We investigate the effects of algal cell size on the competition for nutrients and light in an incompletely mixed water column, employing a spatially explicit variable internal stores approach and previously published allometric scaling relationships for modeling phytoplankton growth. We analyze the interplay between the size-dependent vertical assimilation and uptake profiles and the role of environmental settings such as mixing intensity, nutrient loading and background turbidity for the outcome of competition. Our results suggest that a potentially beneficial factor for resource competition in spatially heterogeneous systems is a low ratio of subsistence nutrient quota to the maximal quota, q(min)/q(max), which is a decreasing function of cell size according to allometric relationships. Environmental parameters such as mixing intensity and nutrient availability are shown to modulate the relevance of the q(min)/q(max) ratio for the competitive outcome and thereby have non-monotonic impacts on the algal size selection. The outcome of competition further depends on the temporal and spatial variability of mixing. In particular, the presence of a metalimnion with low diffusivity and periodic perturbation of the depth of the metalimnion strongly influences the relative success of differently sized algae. This suggests that the anticipated reduction in wind induced mixing events due to climate warming will have context-dependent consequences for algal size selection. (C) 2012 Elsevier Ltd. All rights reserved.</t>
  </si>
  <si>
    <t>10.1016/j.jtbi.2012.01.044</t>
  </si>
  <si>
    <t>Huete-Ortega, M; Cermeno, P; Calvo-Diaz, A; Maranon, E</t>
  </si>
  <si>
    <t>Isometric size-scaling of metabolic rate and the size abundance distribution of phytoplankton</t>
  </si>
  <si>
    <t>The relationship between phytoplankton cell size and abundance has long been known to follow regular, predictable patterns in near steady-state ecosystems, but its origin has remained elusive. To explore the linkage between the size-scaling of metabolic rate and the size abundance distribution of natural phytoplankton communities, we determined simultaneously phytoplankton carbon fixation rates and cell abundance across a cell volume range of over six orders of magnitude in tropical and subtropical waters of the Atlantic Ocean. We found an approximately isometric relationship between carbon fixation rate and cell size (mean slope value: 1.16; range: 1.03-1.32), negating the idea that Kleiber's law is applicable to unicellular autotrophic protists. On the basis of the scaling of individual resource use with cell size, we predicted a reciprocal relationship between the size-scalings of phytoplankton metabolic rate and abundance. This prediction was confirmed by the observed slopes of the relationship between phytoplankton abundance and cell size, which have a mean value of -1.15 (range: -1.29 to -0.97), indicating that the size abundance distribution largely results from the size-scaling of metabolic rate. Our results imply that the total energy processed by carbon fixation is constant along the phytoplankton size spectrum in near steady-state marine ecosystems.</t>
  </si>
  <si>
    <t>10.1098/rspb.2011.2257</t>
  </si>
  <si>
    <t>Sin, Y; Hyun, B; Bach, QD; Yang, S; Park, C</t>
  </si>
  <si>
    <t>Phytoplankton Size and Taxonomic Composition in a Temperate Estuary Influenced by Monsoon</t>
  </si>
  <si>
    <t>Temporal and spatial variations in phytoplankton in Asan Bay, a temperate estuary under the influence of monsoon, were investigated over an annual cycle (2004). Phytoplankton blooms started in February (&gt; 20 mu g chl l(-1)) and continued until April (&gt; 13 mu g chl l(-1)) during the dry season, especially in upstream regions. The percentage contribution of large phytoplankton (micro-sized) was high (78-95%) during the blooms, and diatoms such as Skeletonema costatum and Thalassiosira spp. were dominant. The precipitation and freshwater discharge from embankments peaked and supplied nutrients into the bay during the monsoon event, especially in July. Species that favor freshwater, such as Oscillatoria spp. (cyanobacteria), dominated during the monsoon period. The phytoplankton biomass was minimal in this season despite nutrient concentrations that were relatively sufficient (enriched), and this pattern differed from that in tropical estuaries affected by monsoon and in temperate estuaries where phytoplankton respond to nutrient inputs during wet seasons. The flushing time estimated from the salinity was shorter than the doubling time in Asan Bay, which suggests that exports of phytoplankton maximized by high discharge directly from embankments differentiate this bay from other estuaries in temperate and tropical regions. This implies that the change in physical properties, especially in the freshwater discharge rates, has mainly been a regulator of phytoplankton dynamics since the construction of embankments in Asan Bay.</t>
  </si>
  <si>
    <t>10.1007/s12237-011-9470-y</t>
  </si>
  <si>
    <t>Li, G; Ke, ZX; Lin, Q; Ni, GY; Shen, PP; Liu, HX; Yin, JQ; Li, KZ; Huang, LM; Tan, YH</t>
  </si>
  <si>
    <t>Longitudinal patterns of spring-intermonsoon phytoplankton biomass, species compositions and size structure in the Bay of Bengal</t>
  </si>
  <si>
    <t>Vertical distributions of phytoplankton biomass, compositions and size structure were investigated during the spring-intermonsoon (April 22 to 30) of 2010 along transact 10 degrees N of the Bay of Bengal, northern Indian Ocean. Surface phytoplankton biomass (Chl a) was (0.065 +/- 0.009) mu g/L, being greater than 80% of which was contributed by pico-phytoplankton (&lt;3 mu m). The Chl a concentration vertically increased to the maximal values at deep chlorophyll maximum (DCM) layer that shoaled eastwards from 75 to 40 m. The Chl a biomass at DCM layer generally varied between 0.2 and 0.4 mu g/L, reaching the maximum of 0.56 mu g/L with micro-phytoplankton cells (&gt;20 mu m) accounting for 58% and nano- (3-20 mu m) or pico-cells for 15% and 27%, respectively. In particular, the cells concentration coupling well with phosphate level was observed at middle layer (75-100 m) of 87 degrees to 89 degrees E, dominated by micro-cells diatoms (e.g., Chaetoceros atlanticus v. neapolitana, Chaetoceros femur and Pseudonitzschia sp.) and cyanobacteria (i.e., Trichodesmium hildebrandtii), with the cells concentration reached as high as 4.0x10(4) and 4.3x10(4) cells/L. At the rest of the transact however, dinoflagellates (e.g., Amphisdinium carterae and Prorocentrum sp.) were the dominant species, with the cells concentration varying from 0.3x10(3) to 6.8x10(3) cells/L. Our results also indicate that the regulation of large cells (micro-, nano-) on phytoplankton biomass merely occurred at DCM layer of the Bay.</t>
  </si>
  <si>
    <t>10.1007/s13131-012-0198-8</t>
  </si>
  <si>
    <t>Haupt, F; Stockenreiter, M; Boersma, M; Stibor, H</t>
  </si>
  <si>
    <t>Initial size structure of natural phytoplankton communities determines the response to Daphnia diel vertical migration</t>
  </si>
  <si>
    <t>JOURNAL OF LIMNOLOGY</t>
  </si>
  <si>
    <t>Diel vertical migration (DVM) is a common behavior of many pelagic herbivorous zooplankton species in response to predation pressure. It is characterized by a twice daily habitat shift of the zooplankton species: staying in the epilimnion only during night time and migrating down in the crack of dawn in deeper water layers, staying there during the day time. This causes a discontinuous grazing regime and previous studies have shown that the direction and strength of phytoplankton community responses to zooplankton DVM most probably depends on the size of phytoplankton species. To examine the influence of zooplankton DVM on different sized phytoplankton communities, we designed an experiment where we manipulated the size distribution of a natural phytoplankton community a priori in field mesocosms. We investigated the influence of DVM of the cladoceran Daphnia hyalina on two different phytoplankton communities, by the use of deep (10 m) field enclosures. Epilimnetic lake water, containing a summer phytoplankton community, was filtered with two different mesh sizes (11 mu m and 64 mu m). The 11 mu m phytoplankton community (small) contained mainly small algal species, while the 64 mu m community (large) had a wider range of phytoplankton sizes. To simulate zooplankton DVM, D. hyalina were placed in mesh cages that were lowered or raised (migration) as dictated by the study design; a no migration (representing absence of DVM) treatment was also tested. Phytoplankton abundance was measured using chlorophyll-a and biovolume; size distribution of the algae and nutrient availability was also determined in each treatment. The results indicated that DVM had contrasting effects on the two evaluated phytoplankton communities. Comparison of migration'' and no migration zooplankton treatments showed that nutrient availability and total phytoplankton biovolume was higher in (I) no migration treatments with phytoplankton communities comprising mainly small algae and (2) migration treatments with phytoplankton communities of a broader size spectrum of algae. Hence our study showed two different mechanisms of zooplankton DVM may influence the phytoplankton community dynamics. Nutrient cycling was an important factor in phytoplankton communities of mainly small algae, whereas the refuge effect was the main driver of phytoplankton dynamics in phytoplankton communities of a large size spectrum of algae</t>
  </si>
  <si>
    <t>10.4081/jlimnol.2012.e13</t>
  </si>
  <si>
    <t>Bosak, S; Silovic, T; Ljubesic, Z; Kuspilic, G; Pestoric, B; Krivokapic, S; Vilicic, D</t>
  </si>
  <si>
    <t>Phytoplankton size structure and species composition as an indicator of trophic status in transitional ecosystems: the case study of a Mediterranean fjord-like karstic bay</t>
  </si>
  <si>
    <t>OCEANOLOGIA</t>
  </si>
  <si>
    <t>The species composition and size-structure of the phytoplankton community in the Boka Kotorska Bay (SE Adriatic Sea) were analysed with respect to abundance and carbon biomass, together with the physico-chemical parameters, with the aim of evaluating the predefined oligo-mesotrophic status of this transitional water ecosystem. Three stations located in the inner part of the Bay were sampled with seasonal frequency in 2008/2009. Picophytoplankton cells were counted using flow cytometry; nanophytoplankton and microphytoplankton were identified and counted by light microscopy. The relative importance of the picoplankton in the Bay, in terms of both abundance and biomass, during all the investigated seasons emphasized their significance in the phytoplankton community. Picocyanobacteria (Synechococcus) constituted a significant part of the summer assemblages with regard to both abundance (up to 3.38 x 10(8) cells L-1) and carbon biomass (up to 73% of total phytoplankton carbon). The contribution of the nanophytoplankton was found to be generally low (&lt; 20% of the total phytoplankton carbon) in all seasons, and was dominated by autotrophic/mixotrophic flagellates. Species with a preference towards nutrient-enriched conditions, like the diatom Skeletonema marinoi, dominated the microphytoplankton fraction. S. marinoi was the most abundant in spring/winter (up to 2.86 x 10(6) cells L-1) above the halocline (making a 96% contribution to the microphytoplankton). The potentially toxin-producing diatom Pseudo-nitzschia pseudodelicatissima was recorded at abundances greater than 10(5) cells L-1, together with Thalassionema frauenfeldii, as well as the dinoflagellates Prorocentrum, micans and the potentially harmful P. minimum. The higher values of phytoplankton biomass and the dominance of phytoplankton species or groups with preferences for nutrient-enriched conditions appear to be consistent with the oligo-mesotrophic status of this specific ecosystem.</t>
  </si>
  <si>
    <t>10.5697/oc.54-2.255</t>
  </si>
  <si>
    <t>Mouw, CB; Yoder, JA; Doney, SC</t>
  </si>
  <si>
    <t>Impact of phytoplankton community size on a linked global ocean optical and ecosystem model</t>
  </si>
  <si>
    <t>We isolated the effect phytoplankton cell size has on varying remote sensing reflectance spectra (R-rs(lambda)) in the presence of optically active constituents by using optical and radiative transfer models linked in an offline diagnostic calculation to a global biogeochemical/ecosystem/circulation model with explicit phytoplankton size classes. Two case studies were carried out, each with several scenarios to isolate the effects of chlorophyll concentration, phytoplankton cell size, and size-varying phytoplankton absorption on R-rs(lambda). The goal of the study was to determine the relative contribution of phytoplankton cell size and chlorophyll to overall R-rs(lambda) and to understand where a standard band ratio algorithm (OC4) may under/overestimate chlorophyll due to R-rs(lambda) being significantly affected by phytoplankton size. Phytoplankton cell size was found to contribute secondarily to R-rs(lambda) variability and to amplify or dampen the seasonal cycle in R-rs(lambda), driven by chlorophyll. Size and chlorophyll were found to change in phase at low to mid-latitudes, but were anti-correlated or poorly correlated at high latitudes. Phytoplankton size effects increased model calculated R-rs(443) in the subtropical ocean during local spring through early fall months in both hemispheres and decreased R-rs(443) in the Northern Hemisphere high latitude regions during local summer to fall months. This study attempts to tease apart when/where variability about the OC4 relationship may be associated with cell size variability. The OC4 algorithm may underestimate [Chl] when the fraction of microplankton is elevated, which occurs in the model simulations during local spring/summer months at high latitudes in both hemispheres. (C) 2011 Elsevier B.V. All rights reserved.</t>
  </si>
  <si>
    <t>10.1016/j.jmarsys.2011.08.002</t>
  </si>
  <si>
    <t>Goericke, R</t>
  </si>
  <si>
    <t>THE SIZE STRUCTURE OF MARINE PHYTOPLANKTON-WHAT ARE THE RULES?</t>
  </si>
  <si>
    <t>CALIFORNIA COOPERATIVE OCEANIC FISHERIES INVESTIGATIONS REPORTS</t>
  </si>
  <si>
    <t>It has been suggested that the size structure of marine phytoplankton communities varies with concentrations of chlorophyll a (CM a):When total biomass is low, biomass is added only to the smallest size class until an upper limit to Chl a in this size class-its biomass quota-has been reached. At this point biomass can only be added to the community by adding Chl a to the next larger size class until its quota too is reached, whereupon the next largest size class is filled up, etc. These rules predict a maximum biomass for all size classes, except for the largest one whose maximum biomass is set by the availability of inorganic nutrients, and abundance thresholds for all size classes except for the smallest one. Here these predictions were tested in a variety of environments, the California Current system, the Eastern Tropical North Pacific, and the Sargasso Sea. Even though the smallest and largest size classes followed the above rules, i.e., these had an upper biomass limit and an abundance threshold, respectively, biomass distributions</t>
  </si>
  <si>
    <t>Aizdaicher, NA; Markina, ZV</t>
  </si>
  <si>
    <t>Influence of changes in sea water salinity on the growth, photosynthetic pigment content, and cell size of the benthic alga Attheya ussurensis Stonik, Orlova et Crawford, 2006 (Bacillariophyta)</t>
  </si>
  <si>
    <t>RUSSIAN JOURNAL OF MARINE BIOLOGY</t>
  </si>
  <si>
    <t>The study deals with the effect of changes in salinity from 32 to 4aEuro degrees (at an interval of 4aEuro degrees) on the growth, chlorophyll a and carotenoid contents, and cell size of the benthic alga Attheya ussurensis (Bacillariophyta). A. ussurensis showed high tolerance to reduced salinity and ability to adapt to salinity changes from 16 to 12aEuro degrees. In this salinity range, the cells restored their shapes, sizes, and physiological functions. The number of cells and photosynthetic pigment content were highest at a salinity reduction to 24aEuro degrees. At 8aEuro degrees, algal cells remained alive, but the process of cell division was inhibited; as a result, the number of cells was significantly lower than in the control, the cells did not restore their sizes and shapes and remained deformed until the end of the experiment. A drop in salinity to 4aEuro degrees caused a complete loss of cell viability of A. ussurensis within a day of exposure to this factor.</t>
  </si>
  <si>
    <t>10.1134/S1063074011060034</t>
  </si>
  <si>
    <t>Garmendia, M; Revilla, M; Bald, J; Franco, J; Laza-Martinez, A; Orive, E; Seoane, S; Valencia, V; Borja, A</t>
  </si>
  <si>
    <t>Phytoplankton communities and biomass size structure (fractionated chlorophyll a), along trophic gradients of the Basque coast (northern Spain)</t>
  </si>
  <si>
    <t>BIOGEOCHEMISTRY</t>
  </si>
  <si>
    <t>Eutrophication is a major threat to coastal ecosystems. Within Europe, the Water Framework Directive (WFD) has established the need of developing methods of assessment. Bulk chlorophyll a is used world-wide as an indicator of eutrophication. However, the size structure of the phytoplankton communities has not been investigated, in detail, in relation to eutrophication pressures. This study investigates the suitability of fractionated chlorophyll a (&lt; 10 and &gt; 10 mu m), as an indicator of eutrophication. Along the Basque coast (northern Spain) several water bodies, ranging from offshore waters to the heads of the estuaries, were surveyed during 2008. Physico-chemical conditions and chlorophyll a showed a distinct spatial gradient. Trophic richness increased towards the middle and inner parts of the estuaries, where nutrient inputs, from natural or anthropogenic sources, together with the residence time of the water are usually higher. In summer, phytoplankton biomass and abundance decreased, generally, in offshore and coastal waters; in estuaries, they tended to increase. The chlorophyll distribution within the two size fractions was coherent with the phytoplankton taxonomic composition. In summer, the relative abundance of small-sized cells (diatoms and non-siliceous taxa) increased. The relationships between size-fractionated chlorophyll and physico-chemical variables differed, when comparing the offshore and coastal waters, with the estuaries. In the offshore and coastal waters, a strong seasonality was observed; in estuaries, an important spatial component was found. Fractionated chlorophyll provided complementary useful information on anthropogenic pressures. However, more research is necessary to utilise this variable as a tool for ecological status assessment, within the WFD.</t>
  </si>
  <si>
    <t>10.1007/s10533-010-9445-2</t>
  </si>
  <si>
    <t>Influence of changes in salinity of sea water on the growth, photosynthetic pigment content and cell size of the benthic alga Attheya ussurensis Stonik, Orlova et Crawford, 2006 (Bacillariophyta)</t>
  </si>
  <si>
    <t>BIOLOGIYA MORYA-MARINE BIOLOGY</t>
  </si>
  <si>
    <t>This study deals with the effect of changes in salinity from 32 to 4 parts per thousand (at an interval of 4 parts per thousand) on the growth, chlorophyll a and carotinoid contents, and cell size of the benthic alga Attheya ussurensis (Bacillariophyta). A. ussurensis showed a high tolerance to reduced salinity and ability for adaptation at a salinity from 16 to 12 parts per thousand, when the cells restored their shape, size, and physiological functions. The number of cells and photosynthetic pigment content were the highest at a salinity of up to 24 parts per thousand. At 8 parts per thousand, algal cells remained alive, but the process of cell division was disturbed; as a result, the number of cells was significantly lower than in the control, the cells did not restore their size and shape and remained deformed until the end of the experiment. A drop in salinity to 4 parts per thousand caused a complete loss of viability in A. ussurensis within a day of exposure to this factor.</t>
  </si>
  <si>
    <t>Edwards, KF; Klausmeier, CA; Litchman, E</t>
  </si>
  <si>
    <t>Evidence for a three-way trade-off between nitrogen and phosphorus competitive abilities and cell size in phytoplankton</t>
  </si>
  <si>
    <t>Trade-offs among functional traits are essential for explaining community structure and species coexistence. While two-way trade-offs have been investigated in many systems, higher-dimensional trade-offs remain largely hypothetical. Here we demonstrate a three-way trade-off between cell size and competitive abilities for nitrogen and phosphorus in marine and freshwater phytoplankton. At a given cell size, competitive abilities for N and P are negatively correlated, but as cell size increases, competitive ability decreases for both nutrients. The relative importance of the two trade-off axes appears to be environment dependent, suggesting different selective pressures: freshwater phytoplankton separate more along the N vs. P competition axis, and marine phytoplankton separate more along the nutrient competition vs. cell size axis. Our results demonstrate the multidimensional nature of key trade-offs among traits and suggest that such trade-offs may drive species interactions and structure ecological communities.</t>
  </si>
  <si>
    <t>10.1890/11-0395.1</t>
  </si>
  <si>
    <t>Huete-Ortega, M; Calvo-Diaz, A; Grana, R; Mourino-Carballido, B; Maranon, E</t>
  </si>
  <si>
    <t>Effect of environmental forcing on the biomass, production and growth rate of size-fractionated phytoplankton in the central Atlantic Ocean</t>
  </si>
  <si>
    <t>To ascertain the response of phytoplankton size classes to changes in environmental forcing, we determined size-fractionated biomass, carbon fixation and growth (production/biomass) rates in surface waters along the central Atlantic Ocean (26 degrees N-5 degrees S). As a result of the enhanced input of nutrients into the euphotic layer and the higher water column stability found at the equatorial upwelling, we observed increases not only in phytoplankton biomass and primary production, but also in turnover rates, suggesting nutrient limitation of phytoplankton physiology in the oligotrophic central Atlantic. The phytoplankton groups analysed (pico-, small nano-, large nano- and micro-phytoplankton) showed different responses to the equatorial environmental forcing, in terms of carbon biomass, primary production and growth rate. Large nano- and micro-phytoplankton consistently showed higher growth rates and carbon fixation to chl a ratios than smaller phytoplankton. We observed a higher stimulating effect of increased nitrate supply on the small phytoplankton growth rates. This observation can be explained by the dynamics of the equatorial upwelling, where the continuous but small nutrient input into the euphotic layer provide a competitive advantage for smaller cells adapted to oligotrophic conditions. The size-fractionated approach shown here reveals important group-specific differences in the response to environmental forcing, which cannot be appreciated in bulk measurements of the whole community. (C) 2011 Elsevier B.V. All rights reserved.</t>
  </si>
  <si>
    <t>10.1016/j.jmarsys.2011.04.007</t>
  </si>
  <si>
    <t>Svensen, O; Stamnes, JJ; Kildemo, M; Aas, LMS; Erga, SR; Frette, O</t>
  </si>
  <si>
    <t>Mueller matrix measurements of algae with different shape and size distributions</t>
  </si>
  <si>
    <t>The full Mueller matrix was measured to obtain the polarization state of the scattered light for a variety of algae with different shapes, wall compositions, sizes, and refractive indices. The experimental setup was a multiple laser Mueller matrix ellipsometer, by which measurements were performed for scattering angles from 16 degrees to 160 degrees sampled at every second degree for wavelengths of 473 nm and 532 nm. Previously, the polarization of light scattered from microalgae was investigated only for a few species, and the Mueller matrix was found to have little variation between the species. In our work a total of 11 algal species were investigated, representing diatoms, dinoflagellates, coccolithophorids, green algae, and a cryptophyte. The selection of species was made to obtain high variability in shape, size, cell wall, and refractive index. As in previous investigations, very small variations were found between species for most of the Mueller matrix elements, but noticeable variations were found for M-11, (M-12 + M-21)/2 and (M-33 + M-44)/2. (C) 2011 Optical Society of America</t>
  </si>
  <si>
    <t>10.1364/AO.50.005149</t>
  </si>
  <si>
    <t>Zingone, A; Sarno, D; Siano, R; Marino, D</t>
  </si>
  <si>
    <t>The importance and distinctiveness of small-sized phytoplankton in the Magellan Straits</t>
  </si>
  <si>
    <t>The distribution of summer phytoplankton across the Straits of Magellan (SOM) was studied with the aims of tracing differences among the distinct subregions of the area and contributing to the knowledge of its biodiversity. Samples collected at 25 stations were observed and counted in light microscopy. Selected samples were observed with transmission electron microscopy. The main unifying feature of the phytoplankton in the SOM was the high abundance and numerical dominance of small-sized (&lt; 10 mu m) eukaryotic species, among which coccoid cells of &lt; 3 mu m size were predominant (56.2 +/- A 30.6 of the total phytoplankton abundance). They mostly belonged to the prasinophyte Pycnococcus provasolii, which was abundant (0.8-6,834 cells x 10(3) ml(-1)) at all stations with the exception of those in proximity to the Atlantic entrances, where it was not recorded. Small-sized (&lt; 3 and 3-5 mu m) diatoms (Minidiscus trioculatus, Lennoxia faveolata and other undetermined centric species) attained high densities (&lt; 3,757 cells 10(3) ml(-1)) especially at stations of the Patagonian sectors, whereas microplanktonic diatoms were only found at the two entrances of the Straits. Dinoflagellates were constituted mainly by &gt; 10 mu m forms in the Andean subregion and &lt; 10 mu m naked species in the Patagonian subregion, contributing up to 75.9 and 41.8% of the total carbon in these two areas, respectively. In the Patagonian subregion, flagellates mainly constituted by &lt; 5 mu m forms and by cryptomonads &lt; 10 mu m comprised up to 53.9% of the total biomass. Several species identified in this study have never been reported in other investigations in the SOM, while others, including Pycnococcus provasolii and Lennoxia faveolata, have rarely been recorded elsewhere. Overall, the summer phytoplankton of the Straits does not resemble that of any other region of the world's seas. Although some of the predominant species might have been overlooked elsewhere, their abundance and relative importance apparently constitute a distinctive feature of the SOM.</t>
  </si>
  <si>
    <t>10.1007/s00300-010-0937-2</t>
  </si>
  <si>
    <t>Hilligsoe, KM; Richardson, K; Bendtsen, J; Sorensen, LL; Nielsen, TG; Lyngsgaard, MM</t>
  </si>
  <si>
    <t>Data collected at open water stations (depth &gt; 400 m) in all major ocean basins in 2006-2008 are used to examine the relationship between the size structure of the phytoplankton community (determined by size fractionated chlorophyll filtration), temperature and inorganic nutrient availability. A significant relationship (p &lt; 0.0005) was found between community size structure and temperature, with the importance of large cells in the community decreasing with increase in temperature. Although weaker than the temperature relationship, significant relationships were also noted between community cell size and DIN (nitrate, nitrite and ammonium: p = 0.034) and phosphate (p = 0.031) concentrations. When the data were divided into two groups of equal size, representing the samples with the highest and lowest DIN/phosphate concentrations, respectively, no difference could be identified between the slopes of the lines representing the relationship between size structure and temperature. There was, however, a difference in the intercepts between the two groups. If the relationship between size and temperature was only a response to nutrient availability, we would expect that the response would be the strongest in the groups with the lowest nutrient concentrations. These results suggest that, in addition to a nutrient effect, temperature may also directly influence the size structure of phytoplankton communities. The size structure of the phytoplankton community in this study correlated to the magnitude of primary production, export production (determined after Laws et al., 2000) and integrated water column chlorophyll. Significant relationships were also found between mesozoo-plankton production (determined using the proxy of calanoid+cyclopoid nauplii abundance as a percentage of the total number of these copepods) and both temperature and phytoplankton size, with production being the lowest in the warmest waters where phytoplankton were the smallest. In the North Atlantic, export production and community size structure appear to be related to ocean uptake of CO2 from the atmosphere. The reported results suggest that ocean warming may directly alter plankton community structure. This, in turn, may alter the structure of marine food webs and impact the performance of the open ocean as a natural carbon sink. (C) 2011 Elsevier Ltd. All rights reserved.</t>
  </si>
  <si>
    <t>10.1016/j.dsr.2011.06.004</t>
  </si>
  <si>
    <t>Jahnke, J; Mahlmann, DM; Jacobs, P; Priefer, UB</t>
  </si>
  <si>
    <t>The influence of growth conditions on the cell dry weight per unit biovolume of Klebsormidium flaccidum (Charophyta), a typical ubiquitous soil alga</t>
  </si>
  <si>
    <t>JOURNAL OF APPLIED PHYCOLOGY</t>
  </si>
  <si>
    <t>The dry weight per unit biovolume of 810 single, living cells of the ubiquitous soil algae Klebsormidium flaccidum from 80 experiments were determined using a Mach-Zehnder double-beam interference microscope. Different substrates such as agarized nutrient solution, different soils, and slag heap material, different pH values, temperatures and light intensities were used and cells from both growth and stationary phase were measured. The total possible range of dry weight with respect to carbon per unit biovolume (C/ubv) values was 93-226 fg mu m(-3). The mean value of all data was 147 fg mu m(-3), which concurs with the average value as taken from literature data of several planktonic algal species and groups within the respective size range (cell volume 300-1,000 mu m(3)). We could show that C/ubv is suitable to quantify environmental stress conditions: C/ubv values a parts per thousand currency sign140 fg mu m(-3) are characteristic of cells grown under optimum conditions, and values a parts per thousand yen160 fg mu m(-3) reflect quantitatively graded stress situations. We propose integrating the microscope interferometric method using K. flaccidum as a test organism into a soil test system to determine the prevailing environmental conditions.</t>
  </si>
  <si>
    <t>10.1007/s10811-010-9557-z</t>
  </si>
  <si>
    <t>Moreno-Ostos, E; Fernandez, A; Huete-Ortega, M; Mourino-Carballido, B; Calvo-Diaz, A; Moran, XAG; Maranon, E</t>
  </si>
  <si>
    <t>Size-fractionated phytoplankton biomass and production in the tropical Atlantic</t>
  </si>
  <si>
    <t>Two meridional transects were conducted in the tropical and subtropical Atlantic to describe (i) the spatial variability of total and size-fractionated (picophytoplankton and phytoplankton &gt;2 mu m) chlorophyll a (chl a) concentration and primary production, (ii) the relative contribution of each phytoplankton size fraction to total biomass and carbon fixation, and (iii) the spatial variability of size-fractionated phytoplankton growth rate (P/B) and assimilation number (P/chl a) in the ocean. The highest chl a for both size fractions was observed in the Western Tropical Atlantic province (WTRA), while the lowest chl a was found in the upper mixed layer (UML) of the South Atlantic Tropical gyre (SATL). A similar pattern was found for carbon fixation. Within the SATL, the highest picophytoplankton contribution to total production was recorded at the Deep Chlorophyll Maximum (DCM), while the contribution of phytoplankton &gt;2 mu m was higher in the UML. Additionally, the relative contribution of large phytoplankton to total integrated primary production was higher than its contribution to total biomass. Both size fractions depicted maximum P/B and P/chl a in WTRA surface waters. In the SATL province, phytoplankton &gt;2 mu m showed the highest P/B and P/chl a along the UML, while picophytoplankton P/B and P/chl a peaked around the DCM. We suggest that the differential impact of light on small and large phytoplankton may help to explain the contrasting dynamics of the two size classes.</t>
  </si>
  <si>
    <t>10.3989/scimar.2011.75n2379</t>
  </si>
  <si>
    <t>Retrieval of phytoplankton size from bio-optical measurements: theory and applications</t>
  </si>
  <si>
    <t>The absorption coefficient of a substance distributed as discrete particles in suspension is less than that of the same material dissolved uniformly in a medium-a phenomenon commonly referred to as the flattening effect. The decrease in the absorption coefficient owing to flattening effect depends on the concentration of the absorbing pigment inside the particle, the specific absorption coefficient of the pigment within the particle, and on the diameter of the particle, if the particles are assumed to be spherical. For phytoplankton cells in the ocean, with diameters ranging from less than 1 mm to more than 100 mm, the flattening effect is variable, and sometimes pronounced, as has been well documented in the literature. Here, we demonstrate how the in vivo absorption coefficient of phytoplankton cells per unit concentration of its major pigment, chlorophyll a, can be used to determine the average cell size of the phytoplankton population. Sensitivity analyses are carried out to evaluate the errors in the estimated diameter owing to potential errors in the model assumptions. Cell sizes computed for field samples using the model are compared qualitatively with indirect estimates of size classes derived from high performance liquid chromatography data. Also, the results are compared quantitatively against measurements of cell size in laboratory cultures. The method developed is easy-to-apply as an operational tool for in situ observations, and has the potential for application to remote sensing of ocean colour data.</t>
  </si>
  <si>
    <t>10.1098/rsif.2010.0503</t>
  </si>
  <si>
    <t>Echeveste, P; Agusti, S; Dachs, J</t>
  </si>
  <si>
    <t>Cell size dependence of additive versus synergetic effects of UV radiation and PAHs on oceanic phytoplankton</t>
  </si>
  <si>
    <t>Polycyclic Aromatic Hydrocarbons' (PAHs) toxicity is enhanced by the presence of ultraviolet radiation (UVR), which levels have arisen due to the thinning of the ozone layer. In this study. PAHs' phototoxicity for natural marine phytoplankton was tested. Different concentrations of a mixture of 16 PAHs were added to natural phytoplankton communities from the Mediterranean Sea, Atlantic, Arctic and Southern Oceans and exposed to natural sunlight received in situ, including treatments where the UVR bands were removed. PAHs' toxicity was observed for all the phytoplankton groups studied in all the waters and treatments tested, but only for the pico-sized group a synergetic effect of the mixture and UVR was observed (p = 0.009). When comparing phototoxicity in phytoplankton from oligotrophic and eutrophic waters, synergy was only observed at the oligotrophic communities (p = 0.02) where pico-sized phytoplankton dominated. The degree of sensitivity was related to the trophic degree, decreasing as Chlorophyll a concentration increased. (C) 2011 Elsevier Ltd. All rights reserved.</t>
  </si>
  <si>
    <t>10.1016/j.envpol.2011.01.023</t>
  </si>
  <si>
    <t>Naselli-Flores, L; Barone, R</t>
  </si>
  <si>
    <t>Fight on plankton! Or, phytoplankton shape and size as adaptive tools to get ahead in the struggle for life</t>
  </si>
  <si>
    <t>CRYPTOGAMIE ALGOLOGIE</t>
  </si>
  <si>
    <t>A renewed interest in investigating the relationships existing between body size and environmental variables is pervading ecological studies. Phytoplankton has a long tradition as model system in studies of community ecology and several research concepts were developed using these organisms. In this paper we try to review the relevance of analyzing the morphological features of phytoplankton in ecology. Starting with a brief account of allometric relationships existing in phytoplankton, we i) examine the physical context in which phytoplankton grow, and ii) highlight the role of their size in nutrient uptake, and that of their shape in light harvesting. Moreover, the way in which the morphology of phytoplankton organisms cope with the hydrodynamical conditions of a given water-body are considered. In addition, we also included a paragraph on the role of grazing in moulding the size and the shape structure of phytoplankton assemblages. An account on the main research currents about the role of morphology in the definition of morpho-functional traits of phytoplankton is offered. All these approaches, which can be viewed as complementary of taxonomy, both molecular and traditional, are promising tools to better understand the functioning of aquatic ecosystems and may offer a vast array of new perspectives in the field of aquatic ecology and phytoplankton research as well as a simplified tool to perform water quality monitoring.</t>
  </si>
  <si>
    <t>10.7872/crya.v32.iss2.2011.157</t>
  </si>
  <si>
    <t>Paredes, MA; Montecino, V</t>
  </si>
  <si>
    <t>Size diversity as an expression of phytoplankton community structure and the identification of its patterns on the scale of fjords and channels</t>
  </si>
  <si>
    <t>Large microalgae, such as diatoms can generate high levels of biomass, unlike small phytoplankton components in the austral Fjords and estuarine systems of Chile. We propose a cell-size-based diversity index (H'(size)) measured as chlorophyll-a concentrations (Chl-a) to determine if the relationship between H'(size) versus Chl-a results in a hump-shaped distribution considering: (i) the intermediate disturbance hypothesis, (ii) phytoplankton size colonization strategies, and (iii) predictions of low H'(size) with high or low Chl-a levels and peaks in H'(size) with intermediate Chl-a levels. The functional responses of phytoplankton are tightly coupled to environmental conditions. Could, then, the relationship between H'(size) and Chl-a occur on a particular temporal/spatial scale? Herein, we analyze data from three CIMAR-Fiordos cruises performed between 2001 and 2002 within areas of different continental influence from 41 degrees to 47 degrees S. Phytoplankton samples were taken at different locations and depths, filtered to obtain Chl-a with and without size-fractionation (&gt; 20 mu m, &lt; 11 mu m), and then used to calculate H'(size). Total Chl-a (TChl-a) changed by two orders of magnitude between different cruises and areas. The small phytoplankton fraction (&lt; 11 mu m) dominated with low TChl-a values (&lt;= 1 mg m(-3)), as did the large phytoplankton fraction (&gt; 20 mu m) with high TChl-a values (&gt;= 1 mg m(-3)). Although other relationships can be found on smaller scales, we determined unimodal (hump-shaped) relationships through quadratic quantile regressions between the H'(size) index and TChl-a and between H'(size) or TChl-a and the abiotic factors when considering data from all three cruises and areas. H'(size) versus TChl-a was driven by one variable or by different combinations of variables, and according to low-high disturbance level: high TChl-a and larger size classes predominated in deeper upper mixed layers having higher light availability, whereas shallower upper mixed layers with lower light availability presented lower TChl-a and predominantly smaller cell size classes. Thus, the larger temporal/spatial scales used here allowed us to test the hypothesis of the unimodal expression of phytoplankton patterns in these coastal ecosystems. (C) 2010 Elsevier Ltd. All rights reserved.</t>
  </si>
  <si>
    <t>10.1016/j.csr.2010.07.012</t>
  </si>
  <si>
    <t>Roy, S; Platt, T; Sathyendranath, S</t>
  </si>
  <si>
    <t>Modelling the time-evolution of phytoplankton size spectra from satellite remote sensing</t>
  </si>
  <si>
    <t>ICES JOURNAL OF MARINE SCIENCE</t>
  </si>
  <si>
    <t>A dynamic size-structured model is developed for phytoplankton and nutrients in the oceanic mixed layer and applied to extract phytoplankton biomass at discrete size fractions from remotely sensed, ocean-colour data. General relationships between cell size and biophysical processes (such as sinking, grazing, and primary production) of phytoplankton were included in the model through a bottom-up approach. Time-dependent, mixed-layer depth was used as a forcing variable, and a sequential data-assimilation scheme was implemented to derive model trajectories. From a given time-series, the method produces estimates of size-structured biomass at every observation, so estimates seasonal succession of individual phytoplankton size, derived here from remote sensing for the first time. From these estimates, normalized phytoplankton biomass size spectra over a period of 9 years were calculated for one location in the North Atlantic. Further analysis demonstrated that strong relationships exist between the seasonal trends of the estimated size spectra and the mixed-layer depth, nutrient biomass, and total chlorophyll. The results contain useful information on the time-dependent biomass flux in the pelagic ecosystem.</t>
  </si>
  <si>
    <t>10.1093/icesjms/fsq176</t>
  </si>
  <si>
    <t>Forget, MH; Platt, T; Sathyendranath, S; Fanning, P</t>
  </si>
  <si>
    <t>Phytoplankton size structure, distribution, and primary production as the basis for trophic analysis of Caribbean ecosystems</t>
  </si>
  <si>
    <t>An oceanographic survey was conducted in Caribbean waters in April and May 2006 to assess the marine ecosystem in the context of a trophic analysis of the foodweb. Analyses of pigment and absorption data revealed that the phytoplankton community was dominated by pico- and nanophytoplankton, particularly at the deep chlorophyll maximum. Based on cluster analysis of remotely sensed data, three dynamic provinces were defined for the region. A 5-year time-series of sea surface temperature and chlorophyll concentration provided information on the annual cycle of these properties. To implement the computation of primary production on a synoptic scale, parameters characterizing the biomass profiles and photosynthesis-irradiance relationships were assigned using four protocols: two regional approaches, a regression with surface chlorophyll, and the nearest-neighbour method (NNM), which has the advantage of assigning parameters on a pixel-by-pixel basis. Monthly images of primary production were computed over an annual cycle using MODIS chlorophyll a concentration. The NNM and the use of dynamic provinces emerged as the methods of choice for parameter assignment. Finally, a new approach from remotely sensed data was developed to estimate production-to-carbon ratios, a key input to Ecopath models. The results contribute to ecotrophic analysis of the Lesser Antilles Pelagic Ecosystem project.</t>
  </si>
  <si>
    <t>10.1093/icesjms/fsq182</t>
  </si>
  <si>
    <t>Brewin, RJW; Hardman-Mountford, NJ; Lavender, SJ; Raitsos, DE; Hirata, T; Uitz, J; Devred, E; Bricaud, A; Ciotti, A; Gentili, B</t>
  </si>
  <si>
    <t>An intercomparison of bio-optical techniques for detecting dominant phytoplankton size class from satellite remote sensing</t>
  </si>
  <si>
    <t>Satellite remote sensing of ocean colour is the only method currently available for synoptically measuring wide-area properties of ocean ecosystems, such as phytoplankton chlorophyll biomass. Recently, a variety of bio-optical and ecological methods have been established that use satellite data to identify and differentiate between either phytoplankton functional types (PFTs) or phytoplankton size classes (PSCs). In this study, several of these techniques were evaluated against in situ observations to determine their ability to detect dominant phytoplankton size classes (micro-, nano- and picoplankton). The techniques are applied to a 10-year ocean-colour data series from the SeaWiFS satellite sensor and compared with in situ data (6504 samples) from a variety of locations in the global ocean. Results show that spectral-response, ecological and abundance-based approaches can all perform with similar accuracy. Detection of microplankton and picoplankton were generally better than detection of nanoplankton. Abundance-based approaches were shown to provide better spatial retrieval of PSCs. Individual model performance varied according to PSC, input satellite data sources and in situ validation data types. Uncertainty in the comparison procedure and data sources was considered. Improved availability of in situ observations would aid ongoing research in this field. (C) 2010 Elsevier Inc. All rights reserved.</t>
  </si>
  <si>
    <t>10.1016/j.rse.2010.09.004</t>
  </si>
  <si>
    <t>Vanden Byllaardt, J; Cyr, H</t>
  </si>
  <si>
    <t>Does a warmer lake mean smaller benthic algae? Evidence against the importance of temperature-size relationships in natural systems</t>
  </si>
  <si>
    <t>OIKOS</t>
  </si>
  <si>
    <t>Ectotherms decrease in size with increasing ambient temperature. Temperature-size relationships (TSR) have been observed experimentally in a wide range of animals, algae, protozoans and bacteria. However, it is still unclear whether temperature is an important factor controlling the size of organisms in natural populations. In this study, we used natural variability in water temperature in the nearshore areas of a single lake to test TSR in populations of benthic diatoms. We deployed standard tile substrates at 5 m depth (similar light availability) at cold and warm sites that were exposed to different hydrodynamic forces. We compared cell sizes of three species of diatoms (Achnanthidium minutissimum, Gomphonema acuminatum and Gyrosigma acuminatum) at these sites. Counter to the TSR, diatom cells at warm sites were either larger (Achnanthidium, Gomphonema) or similar in size (Gyrosigma) compared to those at colder sites. Diatom size was also related to site exposure (hydrodynamic forces), but differently for species with different architectures. TSR were not detectable in the field for these three species of benthic diatom, even when tested within a single ecosystem at a given time of the year. The size of benthic diatoms, however, varied in a predictable way between sites, and such differences could affect the functioning of these primary producers in different parts of the littoral zone.</t>
  </si>
  <si>
    <t>10.1111/j.1600-0706.2010.18880.x</t>
  </si>
  <si>
    <t>Mei, ZP; Finkel, ZV; Irwin, AJ</t>
  </si>
  <si>
    <t>Phytoplankton growth allometry and size-dependent C:N stoichiometry revealed by a variable quota model</t>
  </si>
  <si>
    <t>Size scaling of phytoplankton growth rates and size-dependent carbon to nitrogen (C:N) stoichiometry determine phytoplankton size structure and coupling of carbon and nitrogen cycling of marine ecosystems. They are critical in predicting the growth of phytoplankton spanning a wide range of sizes and their consequences for the biological pump in marine ecosystem models. The size scaling of phytoplankton growth and size-dependent C:N stoichiometry are modelled by embedding size-dependent light-harvesting, nutrient acquisition and storage into Droop's quota-dependent phytoplankton growth model. The size-scaling exponent of maximum growth rate of phytoplankton is -0.17 (which is higher than the universal size-scaling exponent of -1/4 predicted by the metabolic theory of ecology) under saturated light and NO3. The size-scaling exponent of growth rate (mu) decreases with increasing light under saturated NO3, and decreases with decreasing NO3 concentration under saturated light. The allometry of equilibrium cellular C and N quota varies with light and NO3 concentrations. Under saturated light and NO3 concentration, C:N increases slightly with cell size. Under limiting light, but saturated NO3, C:N is close to the Redfield ratio and is not size dependent. Under limiting NO3 but saturated light, C:N is higher than the Redfield ratio and increases with cell size. We identified the uncertainty of the size-scaling exponent of mu associated with key parameters, for which more data need to be collected in the lab and field.</t>
  </si>
  <si>
    <t>10.3354/meps09149</t>
  </si>
  <si>
    <t>Jacob, B; Daneri, G; Quinones, RA; Sobarzo, M</t>
  </si>
  <si>
    <t>Community metabolism, phytoplankton size structure and heterotrophic prokaryote production in a highly productive upwelling zone off northern Chile</t>
  </si>
  <si>
    <t>We investigated the ecological factors affecting net ecosystem metabolism (as the ratio of gross primary production to community respiration) by studying functional relationships between total and fractionated autotrophic biomass, heterotrophic prokaryote production, nutrients and net ecosystem metabolism, considering short-term (daily) and seasonal scales of variability in oceanographic conditions and wind stress. These studies were performed at 2 coastal upwelling sites off northern Chile (Chipana, similar to 21 degrees S; Mejillones, similar to 23 degrees S) in winter 2005, summer 2006, winter 2006 and summer 2007. Changes in the direction and persistence of the upwelling, which is driven by wind stress on a synoptic scale (6 d), appeared to be an important factor modulating phytoplankton size structure. Gross primary production did not show seasonality, probably because of the permanent equatorward wind regime off northern Chile. The phytoplankton community was dominated by the microphytoplankton size fraction (&gt;20 mu m), which was largely responsible for the variability of the total phytoplankton biomass. We found that the increase in contribution of large phytoplankton cells could generate net autotrophy in response to increased nitrate concentrations in the mixed layer, emphasizing that the degree of decoupling between gross primary production and community respiration may be primarily controlled by upwelling. Our results showed that the degree of coupling between heterotrophic prokaryote production and gross primary production as well as the amount of organic matter processed by prokaryotes vary with changes in the dominance of autotrophic and heterotrophic processes in the microplanktonic community.</t>
  </si>
  <si>
    <t>10.3354/meps09074</t>
  </si>
  <si>
    <t>Fujiwara, A; Hirawake, T; Suzuki, K; Saitoh, SI</t>
  </si>
  <si>
    <t>Remote sensing of size structure of phytoplankton communities using optical properties of the Chukchi and Bering Sea shelf region</t>
  </si>
  <si>
    <t>Recent ocean warming and subsequent sea ice decline resulting from climate change could affect the northward shift of the ecosystem structure in the Chukchi Sea and Bering Sea shelf region (Grebmeier et al., 2006b). The size structure of phytoplankton communities provides an index of trophic levels that is crucial to understanding the mechanisms underlying such ecosystem changes and their implications for the future. This study proposes a new ocean color algorithm for deriving this characteristic by using the region's optical properties. The size derivation model (SDM) estimates the phytoplankton size index F-L on the basis of size-fractionated chlorophyll-a (chl-a) using the light absorption coefficient of phytoplankton, a(ph)(lambda), and the backscattering coefficient of suspended particles including algae, b(bp)(lambda). F-L was defined as the ratio of algal biomass attributed to cells larger than 5 mu m to the total. It was expressed by a multiple regression model using the a(ph)(lambda) ratio, a(ph)(488)/a(ph)(555), which varies with phytoplankton pigment composition, and the spectral slope of b(bp)(lambda), gamma, which is an index of the mean suspended particle size. A validation study demonstrated that 69% of unknown data are correctly derived within F-L range of +/- 20 %. The spatial distributions of F-L for the cold August of 2006 and the warm August of 2007 were compared to examine application of the SDM to satellite remote sensing. The results suggested that phytoplankton size was responsive to changes in sea surface temperature. Further analysis of satellite-derived F-L values and other environmental factors can advance our understanding of ecosystem structure changes in the shelf region of the Chukchi and Bering Seas.</t>
  </si>
  <si>
    <t>10.5194/bg-8-3567-2011</t>
  </si>
  <si>
    <t>Barnes, C; Irigoien, X; De Oliveira, JAA; Maxwell, D; Jennings, S</t>
  </si>
  <si>
    <t>Predicting marine phytoplankton community size structure from empirical relationships with remotely sensed variables</t>
  </si>
  <si>
    <t>The size composition of primary producers has a potential influence on the length of marine food chains and carbon sinking rates, thus on the proportion of primary production (PP) that is removed from the upper layers and available to higher trophic levels. While total rates of PP are widely reported, it is also necessary to account for the size composition of primary producers when developing food web models that predict consumer biomass and production. Empirical measurement of size composition over large space and time scales is not feasible, so one approach is to predict size composition from environmental variables that are measured and reported on relevant scales. Here, we describe relationships between the environment and the size composition of phytoplankton communities, using a collation of empirical measurements of size composition from sites that include polar, tropical and upwelling environments. The size composition of the phytoplankton communities can be predicted using two remotely sensed variables, chlorophyll-a concentration and sea surface temperature. Applying such relationships in combination allows prediction of the slope and location of phytoplankton size spectra and estimation of the percentage of different sized phytoplankton groups in communities.</t>
  </si>
  <si>
    <t>10.1093/plankt/fbq088</t>
  </si>
  <si>
    <t>Mouw, CB; Yoder, JA</t>
  </si>
  <si>
    <t>Optical determination of phytoplankton size composition from global SeaWiFS imagery</t>
  </si>
  <si>
    <t>Phytoplankton cell size is important to biogeochemical and food web processes. The goal of this study is to estimate phytoplankton cell size distribution from satellite imagery of spectral remote sensing reflectance (R-rs(lambda)). Previous studies have indicated phytoplankton size classes have distinctive absorption spectra despite the physiological and taxonomic variability within an assemblage. For this study, the chlorophyll specific absorption spectra for phytoplankton size class extremes, pico- and microphytoplankton, are weighted by the percent microplankton (S-fm) and are the basis of phytoplankton size retrieval from SeaWiFS imagery. Satellite retrievals of S-fm are done through implementation of a forward optical model look-up table (LUT) that incorporates the range of absorption and scattering variability due to phytoplankton size, chlorophyll concentration ([Chl]) and dissolved and detrital matter (a(cdm)(443)) in the global ocean from which R-rs(lambda) is calculated by the radiative transfer software, Hydrolight. The Hydrolight modeled R-rs(lambda) options for a given combination of [Chl] and a(cdm)(443) within the LUT vary only due to S-fm. For a given pixel, the LUT search space was limited by satellite imagery of [Chl] and a(cdm)(443). Within the narrowed search space, SeaWiFS R-rs(lambda) was matched with the closest LUT R-rs(lambda) option and the associated S-fm was assigned. Thresholds at which changes in Rrs(l) due to Sfm could be discerned were established in terms of [Chl] and a(cdm)(443). In situ high-precision liquid chromatography-derived estimates of cell size are used in conjunction with matched daily satellite estimates of S-fm for validation and agree well. A single month is displayed as an example of the S-fm retrieval.</t>
  </si>
  <si>
    <t>C12018</t>
  </si>
  <si>
    <t>10.1029/2010JC006337</t>
  </si>
  <si>
    <t>Madhu, NV; Jyothibabu, R; Balachandran, KK</t>
  </si>
  <si>
    <t>Monsoon-induced changes in the size-fractionated phytoplankton biomass and production rate in the estuarine and coastal waters of southwest coast of India</t>
  </si>
  <si>
    <t>ENVIRONMENTAL MONITORING AND ASSESSMENT</t>
  </si>
  <si>
    <t>Changes in the autotrophic pico- (0.2-2 mu m), nano- (2-20 mu m), and microplankton (&gt; 20 mu m) biomass (chlorophyll a) and primary production were measured in the estuarine and coastal waters off Cochin, southwest coast of India during the onset and establishment of a monsoon. During this period, the estuary was dominated by nutrient-rich freshwater, whereas the coastal waters were characterized with higher salinity values (&gt; 30 psu) and less nutrients. The average surface chlorophyll a concentrations and primary production rates were higher in the estuary (average 13.7 mg m (-aEuro parts per thousand 3) and 432 mgC m (-aEuro parts per thousand 3) day (-aEuro parts per thousand 1)) as compared to the coastal waters (5.3 mg m (-aEuro parts per thousand 3) and 224 mgC m (-aEuro parts per thousand 3) day (-aEuro parts per thousand 1)). The nanoplankton community formed the major fraction of chlorophyll a and primary production, both in the estuary (average 85 +/- SD 8.3% and 81.2 +/- SD 3.2%) and the coastal waters (average 73.2 +/- SD 17.2% and 81.9 +/- 15.7%). Nanoplankton had the maximum photosynthetic efficiency in the coastal waters (average 4.8 +/- SD 3.9 mgC mgChl a m (-aEuro parts per thousand 3) h (-aEuro parts per thousand 1)), whereas in the estuary, the microplankton had higher photosynthetic efficiency (average 7.4 +/- 7 mgC mgChl a m (-aEuro parts per thousand 3) h (-aEuro parts per thousand 1)). The heavy cloud cover and increased water column turbidity not only limit the growth of large-sized phytoplankton in the Cochin estuary and coastal waters but also support the proliferation of nanoplankton community during the monsoon season, even though large variation in nanoplankton chlorophyll a and production exists between these two areas.</t>
  </si>
  <si>
    <t>10.1007/s10661-009-1020-8</t>
  </si>
  <si>
    <t>Brewin, RJW; Sathyendranath, S; Hirata, T; Lavender, SJ; Barciela, RM; Hardman-Mountford, NJ</t>
  </si>
  <si>
    <t>A three-component model of phytoplankton size class for the Atlantic Ocean</t>
  </si>
  <si>
    <t>A three-component model was developed which calculates the fractional contributions of three phytoplankton size classes (micro-, nano- and picoplankton) to the overall chlorophyll-a concentration in the Atlantic Ocean. The model is an extension of the Sathyendranath et al. (2001) approach, based on the assumption that small cells dominate at low chlorophyll-a concentrations and large cells at high chlorophyll-a concentrations. Diagnostic pigments were used to infer cell size using an established technique adapted to account for small picoeukaroytes in ultra-oligotrophic environments. Atlantic Meridional Transect (AMT) pigment data taken between 1997 and 2004 were split into two datasets; 1935 measurements were used to parameterise the model, and a further 241 surface measurements, spatially and temporally matched to chlorophyll-a derived from SeaWiFS satellite data, were set aside to validate the model. Comparison with an independent global pigment dataset (256 measurements) also supports the broader-scale application of the model. The effect of optical depth on the model parameters was also investigated and explicitly incorporated into the model. It is envisaged that future applications would include validating multi-plankton biogeochemical models and improving primary-production estimates by accounting for community composition. (C) 2010 Elsevier B.V. All rights reserved.</t>
  </si>
  <si>
    <t>10.1016/j.ecolmodel.2010.02.014</t>
  </si>
  <si>
    <t>Chen, BZ; Liu, HB</t>
  </si>
  <si>
    <t>Relationships between phytoplankton growth and cell size in surface oceans: Interactive effects of temperature, nutrients, and grazing</t>
  </si>
  <si>
    <t>We compile two data sets from C-14 uptake and dilution experiments conducted in surface waters of the global ocean to investigate the relationship between phytoplankton mass-specific growth rate and cell size. After temperature correction, both data sets suggest that this relationship might be described by a unimodal quadratic curve with the modal size (the size corresponding to the maximal growth rate) being 2.8 and 5.4 mu m in the C-14 and dilution data sets, respectively. Nutrient enrichment does not change the qualitative nature of the relationships, and we conclude that inherently low maximal growth rates of picophytoplankton, not ambient nutrient effects, play the major role in determining the positive relationships over the size range where phytoplankton size is below the modal size. Temperature-corrected phytoplankton grazing mortality rate is positively correlated with phytoplankton average size, but the proportion of daily primary production consumed by microzooplankton is negatively correlated with cell size, suggesting a reduced grazing effect as size increases. The unimodal relationship between phytoplankton growth rate and cell size is consistent with theoretical considerations and might reflect an adaptive response of phytoplankton to varying extents of nutrient limitation and grazing effect in marine systems.</t>
  </si>
  <si>
    <t>10.4319/lo.2010.55.3.0965</t>
  </si>
  <si>
    <t>Peltomaa, E; Ojala, A</t>
  </si>
  <si>
    <t>Size-related photosynthesis of algae in a strongly stratified humic lake</t>
  </si>
  <si>
    <t>We studied the size-specific phytoplankton production and chlorophyll-based biomass in Lake Valkea-Kotinen, where the epilimnetic nutrient concentrations during stratification are low and the phytoplankton community mainly consists of flagellates. We hypothesized that in this humic lake, where large diatoms are few, small species are favoured. For a complete size range, autotrophic picoplankton (APP) were included in the study. We sampled the pristine headwater lake in 2005 and in addition to size-fractionated production and biomass, we also identified the species and calculated the biovolume-based biomass estimates. In contrast to our hypothesis, most of the production was composed of a few large cell size taxa with flagella, e.g. Gonyostomum semen during stratification and Peridinium spp. during overturn periods. The large microplankton, mainly G. semen, were the dominant primary producers (46-72% of the total primary production) from late June until the late September. G. semen was also superior in terms of chlorophyll-specific photosynthetic rate, whereas APP were less efficient and thus less successful. Our results indicate that in this lake, the large-sized flagellated phytoplankton could largely overcome nutrient limitation and thus solar irradiance was presumably the main driver for the production of phytoplankton.</t>
  </si>
  <si>
    <t>10.1093/plankt/fbp123</t>
  </si>
  <si>
    <t>Kamenir, Y; Dubinsky, Z; Harris, R</t>
  </si>
  <si>
    <t>Taxonomic size structure consistency of the English Channel phytoplankton</t>
  </si>
  <si>
    <t>Here we report the worldwide first results on long-term variability of marine phytoplankton taxonomic size structure based on traditional taxonomic size spectra (TTSS). The Plymouth Marine Laboratory monitoring database for station L4 was used to build annual TTSS patterns (1992-2005) and estimate their similarity with the help of hierarchical cluster analysis. Almost identical TTSS patterns were observed each year. While the height of the main peaks was slightly variable, their horizontal positions were unchanged. Whereas the above patterns resembled the phytoplankton TTSS established for the subtropical Lake Kinneret, the L4 spectrum size range was much broader and the distance between the main peaks approximately two times greater. The similarity level (Pearson r = 0.872-0.992) in TTSS pairs for station L4 was comparable to the estimates established at several lakes, while being much higher than in the inter-ecosystem (L4 and Kinneret) pairs (r = 0.317-0.578). Thus, the phenomenon of long-term consistency of phytoplankton taxonomic size structure, found previously at freshwater ecosystems, for the first time is confirmed for marine phytoplankton, which speaks in favor of much higher generality of this important structural property of aquatic communities. The TTSS multi-annual consistency can be helpful for long-term monitoring, environment protection and forecasting. The evident and permanent difference in the peak positions between ecosystems opens a way for additional analyses which can be helpful for the development of theoretical models. A set of plausible mechanisms, capable to produce and support the empirically obtained distribution patterns, is discussed. (C) 2009 Elsevier B.V. All rights reserved.</t>
  </si>
  <si>
    <t>10.1016/j.jembe.2009.12.009</t>
  </si>
  <si>
    <t>Bluhm, K; Croot, P; Wuttig, K; Lochte, K</t>
  </si>
  <si>
    <t>Transformation of iodate to iodide in marine phytoplankton driven by cell senescence</t>
  </si>
  <si>
    <t>AQUATIC BIOLOGY</t>
  </si>
  <si>
    <t>Previous studies have suggested that phytoplankton play an important role in the biogeochemical cycling of iodine, due to the appearance of iodide in the euphotic zone. Changes in the speciation of iodine over the course of the growth cycle were examined in culture media for a variety of phytoplankton taxa (diatoms, dinoflagellates and prymnesiophytes). All species tested showed the apparent ability to reduce iodate to iodide, though production rates varied considerably among species (0.01 to 0.26 nmol l(-1) mu g(-1) chl a d(-1)), with Eucampia antarctica the least and Pseudo-nitzschia turgiduloides the most efficient iodide producers. Production was found to be species specific and was not related to biomass (indicated by e. g. cell size, cell volume, or chl a content). In all species, except for the mixotrophic dinoflagellate Scrippsiella trochoidea, iodide production commenced in the stationary growth phase and peaked in the senescent phase of the algae, indicating that iodide production is connected to cell senescence. This suggests that iodate reduction results from increased cell permeability, which we hypothesize is due to subsequent reactions of iodate with reduced sulphur species exuded from the cell. A shift from senescence back to the exponential growth phase resulted in a decline in iodide and indicated that phytoplankton-mediated oxidation of iodide to iodate was likely to be occurring. Iodide production could not be observed in healthy cells kept in the dark for short periods. Bacterial processes appeared to play only a minor role in the reduction of iodate to iodide.</t>
  </si>
  <si>
    <t>10.3354/ab00284</t>
  </si>
  <si>
    <t>Bonsang, B; Gros, V; Peeken, I; Yassaa, N; Bluhm, K; Zoellner, E; Sarda-Esteve, R; Williams, J</t>
  </si>
  <si>
    <t>Isoprene emission from phytoplankton monocultures: the relationship with chlorophyll-a, cell volume and carbon content</t>
  </si>
  <si>
    <t>ENVIRONMENTAL CHEMISTRY</t>
  </si>
  <si>
    <t>We report here isoprene emission rates determined from various phytoplankton cultures incubated under PAR light which was varied so as to simulate a natural diel cycle. Phytoplankton species representative of different phytoplankton functional types (PFTs) namely: cyanobacteria, diatoms, coccolithophorides, and chlorophytes have been studied. Biomass normalised isoprene emission rates presented here relative to the chlorophyll-a (Chl-a) content of the cultures showed that the two cyanobacteria (Synechococcus and Trichodesmium) were the strongest emitters with emission rates in the range of 17 to 28 mu g C5H8 g(-1) Chl-a h(-1). Diatoms produced isoprene in a significantly lower emission range: 3 to 7.5 mu g C5H8 g(-1) Chl-a h(-1) and Dunaliella tertiolecta was by far the lowest emitter of our investigated plankton cultures. Despite the group specific differences observed, a high emission rate variance was observed to occur within one phytoplankton group. However, a combination of literature and our own data showed a clear relationship between the actual cell volume and the isoprene emission rates. This relationship could be a valuable tool for future modelling approaches of global isoprene emissions.</t>
  </si>
  <si>
    <t>10.1071/EN09156</t>
  </si>
  <si>
    <t>Key, T; McCarthy, A; Campbell, DA; Six, C; Roy, S; Finkel, ZV</t>
  </si>
  <si>
    <t>Cell size trade-offs govern light exploitation strategies in marine phytoplankton</t>
  </si>
  <si>
    <t>ENVIRONMENTAL MICROBIOLOGY</t>
  </si>
  <si>
    <t>P&gt;Marine phytoplankton show complex community structures and biogeographic distributions, the net results of physiological and ecological trade-offs of species responses to fluctuating, heterogeneous environments. We analysed photosynthesis, responses to variable light and macromolecular allocations across a size panel of marine centric diatoms. The diatoms have strong capacities to withstand and exploit fluctuating light, when compared with picophytoplankton. Within marine diatoms, small species show larger effective cross-sections for photochemistry, and fast metabolic repair of photosystem II after photoinactivation. In contrast, large diatoms show lower susceptibility to photoinactivation, and therefore incur lower costs to endure short-term exposures to high light, especially under conditions that limit metabolic rates. This size scaling of key photophysiological parameters thus helps explain the relative competitive advantages of larger versus smaller species under different environmental regimes, with implications for the function of the biogenic carbon pump. These results provide a mechanistic framework to explain and predict shifts in marine phytoplankton community size structure with changes in surface irradiance and mixed layer depth.</t>
  </si>
  <si>
    <t>10.1111/j.1462-2920.2009.02046.x</t>
  </si>
  <si>
    <t>Cell size dependent toxicity thresholds of polycyclic aromatic hydrocarbons to natural and cultured phytoplankton populations</t>
  </si>
  <si>
    <t>The toxicity of pyrene and phenanthrene to phytoplankton was studied by analyzing the effect on the growth, abundance and cell viability of cultured species and natural communities of the Atlantic Ocean and the Mediterranean Sea. A decrease in cell abundance, and growth rate was observed as concentration of PAHs increased, with catastrophic cell mortality induced at the highest PAH concentration tested. A strong positive linear relationship was observed between the LC50 (the PAH concentration at which cell population will decline by a half), and the species cell volume, for both phenanthrene and pyrene. Natural communities were however significantly more sensitive to PAHs than cultured phytoplankton, as indicated by the lower slope (e.g. 0.23 and 0.65, respectively, for pyrene) of the relationship LC50 vs. cell volume. The results highlight the importance of cell size in determining the phytoplankton sensitivity to PAHs identifying the communities from the oligotrophic ocean to be more vulnerable. (C) 2009 Elsevier Ltd. All rights reserved.</t>
  </si>
  <si>
    <t>10.1016/j.envpol.2009.07.006</t>
  </si>
  <si>
    <t>Brewin, RJW; Lavender, SJ; Hardman-Mountford, NJ</t>
  </si>
  <si>
    <t>Mapping size-specific phytoplankton primary production on a global scale</t>
  </si>
  <si>
    <t>JOURNAL OF MAPS</t>
  </si>
  <si>
    <t>Since the initiation of satellite-borne visible spectral radiometry (ocean colour), oceanographers have developed techniques to map phytoplankton biomass on a global scale, with a major application being to model primary production and the ocean carbon cycle in the context of climate change. However, we now recognise that marine carbon cycling links specifically to the activity of particular phytoplankton functional groups. From the perspective of primary production and the global carbon cycle, cell size is thought to be sufficient for defining these functional groups. This has led to a variety of bio-optical methods that use satellite data to differentiate between phytoplankton size classes. Here we combine an established phytoplankton size class algorithm which is integrated into an available-light primary production model in order to partition and map primary production estimates from microplankton (&gt;20 mu m) and combined nano-picoplankton (&lt;20 mu m) on a global scale for the year 2005. We estimate global primary production in 2005 to be 51.20 +/- 0.29 Gt C y(-1) of which, combined nano-picoplankton contributes to 48.58 +/- 0.34 Gt C y(-1) (94.8%) and microplankton 2.62 +/- 0.07 Gt C y(-1) (5.2%). This approach can supply data for large-scale maps of size-specific primary production and an example of May and November 2005 is shown.</t>
  </si>
  <si>
    <t>10.4113/jom.2010.1122</t>
  </si>
  <si>
    <t>Huete-Ortega, M; Maranon, E; Varela, M; Bode, A</t>
  </si>
  <si>
    <t>General patterns in the size scaling of phytoplankton abundance in coastal waters during a 10-year time series</t>
  </si>
  <si>
    <t>To ascertain the general patterns in phytoplankton size structure of a temperate, coastal ecosystem, we determined the scaling relationship between total abundance and cell size (size spectrum) for nano- and micro-phytoplankton in a shelf station off NW Iberian Peninsula on a monthly basis during the period 1993-2002. The inverse linear relationship between log abundance and log cell size was persistent throughout the water column and across seasonal and inter-annual time scales. In addition, and despite the high productivity and marked temporal variability in water column structure at our study site, departures from linearity in the size spectra were rare. The slope (-0.96) of the overall size spectrum for the entire time series indicated that roughly equal amounts of biomass were present over different logarithmic size classes in the size range considered. The phytoplankton size spectra had similar average slopes during winter mixing, early upwelling, summer stratification and autumn downwelling, suggesting that, under these oceanographic conditions, both nano- and micro-phytoplankton respond similarly to environmental variability. In contrast, significantly less negative slopes were observed during upwelling relaxation, indicating an increased importance of larger cells. Our results illustrate the utility of individual size distributions to provide a synthetic description of phytoplankton community structure in dynamic, non steady-state marine ecosystems.</t>
  </si>
  <si>
    <t>10.1093/plankt/fbp104</t>
  </si>
  <si>
    <t>Finkel, ZV; Beardall, J; Flynn, KJ; Quigg, A; Rees, TAV; Raven, JA</t>
  </si>
  <si>
    <t>Phytoplankton in a changing world: cell size and elemental stoichiometry</t>
  </si>
  <si>
    <t>Global increases in atmospheric CO2 and temperature are associated with changes in ocean chemistry and circulation, altering light and nutrient regimes. Resulting changes in phytoplankton community structure are expected to have a cascading effect on primary and export production, food web dynamics and the structure of the marine food web as well the biogeochemical cycling of carbon and bio-limiting elements in the sea. A review of current literature indicates cell size and elemental stoichiometry often respond predictably to abiotic conditions and follow biophysical rules that link environmental conditions to growth rates, and growth rates to food web interactions, and consequently to the biogeochemical cycling of elements. This suggests that cell size and elemental stoichiometry are promising ecophysiological traits for modelling and tracking changes in phytoplankton community structure in response to climate change. In turn, these changes are expected to have further impacts on phytoplankton community structure through as yet poorly understood secondary processes associated with trophic dynamics.</t>
  </si>
  <si>
    <t>10.1093/plankt/fbp098</t>
  </si>
  <si>
    <t>Sunda, WG; Hardison, DR</t>
  </si>
  <si>
    <t>Evolutionary tradeoffs among nutrient acquisition, cell size, and grazing defense in marine phytoplankton promote ecosystem stability (vol 401, pg 63, 2010)</t>
  </si>
  <si>
    <t>Evolutionary tradeoffs among nutrient acquisition, cell size, and grazing defense in marine phytoplankton promote ecosystem stability</t>
  </si>
  <si>
    <t>To survive, an algal species must maximize its reproduction rate via efficient nutrient acquisition and assimilation while minimizing rates of mortality from grazing or other sources. In a survey of 11 well studied marine algal species (including 3 racial variants of a single species, Emiliania huxleyi) in ammonium-limited cyclostat cultures, we observed variations in ammonium uptake rates and associated growth rates, which were linked to cell size and, apparently, also to grazing defense, The 5 largest species (10-12 mu m cell diameter) had similar low ammonium uptake rates and associated ammonium-limited growth rates owing to diffusion limitation of uptake. Diffusive flux per unit of cell volume decreases with the inverse square of the cell diameter; hence, cells can minimize diffusion limitation and increase nutrient uptake by becoming smaller. However, this comes at the cost of higher susceptibility to grazing mortality. The 7 smallest isolates (2.7-4.6 mu m diameter) had higher rates of ammonium uptake and growth as predicted from theory, but there was considerable variation for similarly sized cells. All 4 of the small algal species or isolates that are known to be poorly grazed or poorly assimilated by grazers had unusually low ammonium uptake rates and associated growth rates for their size, which we hypothesize to be due to the high cost of grazing defense. The results suggest the existence of evolutionary tradeoffs between large cell size and grazing defenses (which decrease grazing mortality) and small size and minimal defenses (which promote growth and reproduction). Such tradeoffs could increase the species diversity of algal communities, which in turn promotes ecosystem stability.</t>
  </si>
  <si>
    <t>10.3354/meps08390</t>
  </si>
  <si>
    <t>Guidi, L; Stemmann, L; Jackson, GA; Ibanez, F; Claustre, H; Legendre, L; Picheral, M; Gorsky, G</t>
  </si>
  <si>
    <t>Effects of phytoplankton community on production, size and export of large aggregates: A world-ocean analysis</t>
  </si>
  <si>
    <t>We recorded vertical profiles of size distributions of large particles (&gt; 100 mu m) to a 1000-m depth in the Atlantic, Indian, and Pacific Oceans and in the Mediterranean Sea with the Underwater Video Profiler. Of the 410 profiles used in our analysis, 193 also included temperature, salinity, and high-performance liquid chromatography (HPLC)-resolved pigments, which were used to characterize the size structure of the phytoplankton community. Classification analysis identified six clusters of vertical profiles of size distributions of particles. Each cluster was characterized by the size distribution of its particles in the mesopelagic layer and the change of the particle-size distribution with depth. Clusters with large particles in the mesopelagic layer corresponded to surface waters dominated by microphytoplankton, and those with small particles corresponded to surface waters dominated by picophytoplankton. We estimated the mass flux at 400 m using a relationship between particle size and mass flux. Principal-component regression analysis showed that 68% of the variance of the mass flux at 400 m was explained by the size structure of the phytoplankton community and integrated chlorophyll a in the euphotic zone. We found that coefficient k in the Martin power relationship, which describes the decrease in the vertical mass flux with depth, varies between 0.2 and 1.0 in the world ocean, and we provided an empirical relationship to derive k from the size structure of phytoplankton biomass in the euphotic zone. Biogeochemists and modelers could use that relationship to obtain a realistic description of the downward particle flux instead of using a constant k value as often done.</t>
  </si>
  <si>
    <t>10.4319/lo.2009.54.6.1951</t>
  </si>
  <si>
    <t>Fu, MZ; Wang, ZL; Li, Y; Li, RX; Sun, P; Wei, XH; Lin, XZ; Guo, JS</t>
  </si>
  <si>
    <t>Phytoplankton biomass size structure and its regulation in the Southern Yellow Sea (China): Seasonal variability</t>
  </si>
  <si>
    <t>Phytoplankton size structure plays a significant role in controlling the carbon flux of marine pelagic ecosystems. The mesoscale distribution and seasonal variation of total and size-fractionated phytoplankton biomass in surface waters. as measured by chlorophyll a (Chl a), was studied in the Southern Yellow Sea using data from four cruises during 2006-2007. The distribution of Chl a showed a high degree of spatial and temporal variation in the study area. Chl a concentrations were relatively high in the summer and autumn, with a mean of 142 and 1.27 mg m(-3), respectively. Conversely, in the winter and spring. the average Chl a levels were only 098 and 0.99 mg m(-3) Total Chl a showed a clear decreasing gradient from coastal areas to the open sea in the summer, autumn and winter cruises. Patches of high Chl a were observed in the central part of the Southern Yellow Sea in the spring due to the onset of the phytoplankton bloom. The eutrophic coastal waters contributed at least 68% of the total phytoplankton biomass in the surface layer. Picophytoplankton showed a consistent and absolute dominance in the central region of the Southern Yellow Sea (&gt;40%) in all of the cruises, while the proportion of microphytoplankton was the highest in coastal waters The relative proportions of pico- and nanophytoplankton decreased with total biomass, whereas the proportion of the micro-fraction increased with total biomass. Relationships between phytoplankton biomass and environmental factors were also analysed. The results showed that the onset of the spring bloom was highly dependent on water column stability. Phytoplankton growth was limited by nutrient availability in the summer due to the strong thermocline. The combined effects of P-limitation and vertical mixing in the autumn restrained the further increase of phytoplankton biomass in the Surface layer. The low phytoplankton biomass in winter was caused by vertical dispersion due to intense mixing. Compared with the availability of nutrients. temperature did not seem to cause direct effects on phytoplankton biomass and its size structure. Although interactions of many different environmental factors affected phytoplankton distributions. hydrodynamic conditions seemed to be the dominant factor. Phytoplankton size structure was determined mainly by the size-differential capacity in acquiring resource. Short time scale events, such as the spring bloom and the extension of Yangtze River plume, can have substantial influences, both on the total Chl a concentration and on the size structure of the phytoplankton. (C) 2009 Elsevier Ltd. All rights reserved.</t>
  </si>
  <si>
    <t>10.1016/j.csr.2009.08.010</t>
  </si>
  <si>
    <t>Hewes, CD</t>
  </si>
  <si>
    <t>Cell size of Antarctic phytoplankton as a biogeochemical condition</t>
  </si>
  <si>
    <t>ANTARCTIC SCIENCE</t>
  </si>
  <si>
    <t>Two contrasting high nutrient/low chlorophyll regions having different conditions that control phytoplankton production, and separated by an area of blooming, are found during summer in the vicinity of the South Shetland Islands (Antarctica). Low chlorophyll conditions occur either in Fe-rich, deeply mixed and high salinity Weddell Sea shelf waters, or the Fe-poor, shoaled and low salinity Drake Passage Antarctic Circumpolar Current waters, while phytoplankton blooms are located between in mid salinity water. Contrasting phytoplankton communities were found to populate these different biogeochemical provinces. In data from six field seasons (1999-2007), nanoplankton (2-20 mu m) were found to be dominant in the phytoplankton populations from light-controlled coastal waters, including blooms, with most chlorophyll found in the 2-5 mu m size class. In contrast, the adjacent and presumably Fe-controlled Drake Passage waters were dominated by the microplankton (&gt; 20 mu m) size class. The asymmetrical distribution of phytoplankton size classes across the salinity gradient, when analysed independently of total chlorophyll concentration, supports the hypothesis that the different food web grazing dynamics are dependent upon biogeochemical provinces.</t>
  </si>
  <si>
    <t>10.1017/S0954102009990125</t>
  </si>
  <si>
    <t>Light and nutrient availability affect the size-scaling of growth in phytoplankton</t>
  </si>
  <si>
    <t>Communities of marine phytoplankton consist of cells of many different sizes. The size-structure of these communities often varies predictably with environmental conditions in aquatic systems. It has been hypothesized that physiological differences in nutrient and light requirements and acquisition efficiencies contribute to commonly observed correlations between phytoplankton community size structure and resource availability. Using physiological models we assess how light and nutrient availability can alter the relative growth rates of phytoplankton species of different cell sizes. Our models predict a change in the size dependence of growth rate depending on these verity of limitation by light and nutrient availability. Under conditions of growth-saturated resource supply, phytoplankton growth rate (mol C cell(-1) time(-1)) scales with cell volume with a size-scaling exponent of 3/4; light limitation reduces the size-scaling exponent to approximately 2/3, and nutrient limitation decreases the exponent to 1/3 as a consequence of the size-scaling of resource acquisition. Exponents intermediate between 1/3 and 3/4 occur under intermediate availability of light and nutrients and depend on the size-scaling of pigment photoacclimation and the size range examined. (C) 2009 Elsevier Ltd. All rights reserved.</t>
  </si>
  <si>
    <t>10.1016/j.jtbi.2009.04.018</t>
  </si>
  <si>
    <t>Inter-specific scaling of phytoplankton production and cell size in the field (vol 30, pg 157, 2008)</t>
  </si>
  <si>
    <t>10.1093/plankt/fbp046</t>
  </si>
  <si>
    <t>Kemka, N; Togouet, SHZ; Kinfack, RPD; Nola, M; Menbohan, SF; Njine, T</t>
  </si>
  <si>
    <t>Dynamic of phytoplankton size-class and photosynthetic activity in a tropical hypereutrophic lake: the Yaounde municipal lake (Cameroon)</t>
  </si>
  <si>
    <t>This study carried out within the framework of a multi-disciplinary project, aimed at highlighting the fundamental processes governing the functioning of the hypertrophic Yaound, Municipal Lake. It was based on the hypothesis that, even within a small range of lake trophic status, important variations can occur in the species composition, biomass and photosynthetic activity of the phytoplankton size-fractions. For this purpose, samples were taken at weekly intervals from November 1996 to December 1997 at a fixed set of depths in the water column. Spatial-temporal fluctuations of some physical-chemical variables, associated with biological variables such as phytoplankton size-class species composition, phytoplankton size-class biomass, phytoplankton primary production and chlorophyll-a were analysed. The water transparency was low and rarely exceeded 100 cm. Conductivity values relatively higher increased generally from the top to the lake bottom. The oxygen deficiency, and sometimes anoxia, recorded from 2.5 m depth resulted in high quantities of ammonium nitrogen. Total phosphorus and total Kjeldahl nitrogen concentrations were characteristics of hypertrophic lakes. The fertility of this biotope favoured the development of a high phytoplanktonic community with remarkable physiological adaptations to the variations of the nutritive potentials of the lake, characterized by the size-structure of these organisms. Cells of small size (&lt; 12 mu m) contributed up to 11.42% of the total phytoplanktonic biomass. Species with average size (12-45 mu m), dominated by Chlamydomonas spp., represented a more significant contribution reaching up to 69.85%, whereas the cells of big size (&gt; 45 mu m), mainly Euglenophyta, maintained the relatively most important biomass, accounting for up to 89.85% of the total phytoplanktonic biomass. Chlorophyll-a concentrations are among the highest reported for both fresh water and sea water, being a consequence of high proportions of Chlorophyta and Euglenophyta. This led to intense phytoplanktonic photosynthetic activity which continued throughout the year, even though it was confined to the upmost first meter of the water column. Analyses pointed out the allogenic nature of the functioning of this urban lake ecosystem, due to a poor waste management on the surrounding landscape.</t>
  </si>
  <si>
    <t>10.1007/s10750-008-9699-z</t>
  </si>
  <si>
    <t>Decembrini, F; Caroppo, C; Azzaro, M</t>
  </si>
  <si>
    <t>Size structure and production of phytoplankton community and carbon pathways channelling in the Southern Tyrrhenian Sea (Western Mediterranean)</t>
  </si>
  <si>
    <t>In the frame of a multidisciplinary international joint effort, supported by CIESM, phytoplankton composition, distribution and activity in summer and late autumn in the Southern Tyrrhenian Sea were investigated. The main aim of the study was to obtain a preliminary characterization of the autotrophic community structure of a poorly investigated and complex basin during two contrasting seasonal conditions (stratification vs homogeneity). On both occasions the phytoplankton biomass, as chlorophyll a, was low in the euphotic layer of water column (8.9 mg m(-2) in July and 10.7 mg m(-2) in December), with a clear dominance of the pico-phytoplanktonic component (64% and 76%, respectively), and a pronounced summer Deep Chlorophyll Maximum. Interestingly, primary production was higher in December (429 mg cm(-2) d(-1)) than July (273 mg C m(-2) d(-1)), again with a major contribution of pico-class in both seasons (90% and 52% in late autumn and summer, respectively). The dominant contribution of small size classes to the total photosynthetic efficiency and their fast carbon turnover time within the community hint at a preferential carbon pathway through the small-sized components of the food web that contrasts with the traditional views of the Tyrrhenian Sea as a typical component of the temperate Western Mediterranean Sea. (C) 2008 Elsevier Ltd. All rights reserved.</t>
  </si>
  <si>
    <t>10.1016/j.dsr2.2008.07.022</t>
  </si>
  <si>
    <t>Pommier, J; Gosselin, M; Michel, C</t>
  </si>
  <si>
    <t>Size-fractionated phytoplankton production and biomass during the decline of the northwest Atlantic spring bloom</t>
  </si>
  <si>
    <t>The size structure of phytoplankton production and biomass was surveyed during a 7-day Lagrangian study of the decline of the spring phytoplankton bloom in the northwest Atlantic and during post-bloom conditions. Well-stratified and nutrient-depleted surface waters led to nitrogen limitation of phytoplankton production and to the decline of one of the most productive blooms ever reported for the open North Atlantic Ocean. During the Lagrangian study period, large centric diatoms (&gt;= 5 mu m) dominated both the phytoplankton production (&gt;= 50%) and chlorophyll a (chl a) biomass (&gt;= 82%) in the euphotic zone. During post-bloom conditions, small flagellates (0.7-5 mu m) represented up to 79% of the total phytoplankton production and 45% of total chl a biomass. Throughout the study period, a deep chl a maximum (DCM), corresponding to a maximum in phytoplankton biomass and abundance, developed at the base of the euphotic zone, near the nutricline, where photo-acclimated cells maintained low sinking velocities. The analysis of the relative contribution of small and large phytoplankton cells to total primary production and biomass revealed that small phytoplankton were probably grazed by microzooplankton, whereas large cells accumulated in the euphotic zone at the DCM. The decline of the bloom was thus not associated with the rapid sinking of large phytoplankton cells out of the euphotic zone during the study period.</t>
  </si>
  <si>
    <t>10.1093/plankt/fbn127</t>
  </si>
  <si>
    <t>Zarauz, L; Irigoien, X; Fernandes, JA</t>
  </si>
  <si>
    <t>Changes in plankton size structure and composition, during the generation of a phytoplankton bloom, in the central Cantabrian sea</t>
  </si>
  <si>
    <t>Six stations situated on a transect perpendicular to the coast were sampled eight consecutive times in the central Cantabrian Sea, during February-March of 2005. A contrast was observed in the timing, magnitude and size structure of a phytoplankton bloom between coastal and oceanic stations, probably due to differences in the depth and mixing of the water column. The increase of biomass during the bloom occurred through the addition of new size classes of larger cells. An increase of small particle biomass was also observed at oceanic stations. In view of the results, it is proposed that at coastal stations, improved environmental conditions (nutrients and light) enhanced productivity and increased the number of both small and large cells. Because predation susceptibility is related to size, only large diatoms were able to escape from the predatory pressure exerted by microzooplankton. The results obtained indicate that imaging technology, combined with automatic recognition techniques, constitutes a powerful approach to describe plankton distributions at a fine temporal scale.</t>
  </si>
  <si>
    <t>10.1093/plankt/fbn107</t>
  </si>
  <si>
    <t>Tambi, H; Flaten, GAF; Egge, JK; Bodtker, G; Jacobsen, A; Thingstad, TF</t>
  </si>
  <si>
    <t>Relationship between phosphate affinities and cell size and shape in various bacteria and phytoplankton</t>
  </si>
  <si>
    <t>AQUATIC MICROBIAL ECOLOGY</t>
  </si>
  <si>
    <t>Substrate affinity expresses the ability of an osmotroph organism to compete for a substrate at permanently low external concentrations and is thus a central parameter in conceptual and mathematical models of aquatic food webs. Assuming diffusion transport in the surrounding medium to be the limiting process at low external substrate concentrations, the theoretical maximum affinity (alpha(max)) and its dependence on cell size and shape for a given osmotroph organism can be calculated from Fick's law of diffusion in combination with knowledge of the amount of substrate required to form a new cell. For a non-respired substrate, the actual affinity ((x) can also be expressed as the biomass-specific turnover rate of the substrate, alpha = (TB)(-1). Combining a measure of biomass (B), with determination of substrate turnover time (T), the affinity can thus be determined experimentally, We used this approach to compare measured with theoretical maximum affinities for phosphate in laboratory cultures of osmotrophic microorganisms. For bacteria and autotrophic flagellates, we found relatively good agreement between experimental and theoretical maximum values, suggesting that diffusion limitation is actually approached in P-limited cultures. Assuming P-free vacuoles, the theory predicts diatom affinities to exceed that of similarly sized flagellates. This prediction is consistent with our experimental observations. Previous reports of diatoms being unsuccessful under P-limited conditions may therefore need a more complex explanation than lack of competitive ability in diatoms.</t>
  </si>
  <si>
    <t>10.3354/ame01369</t>
  </si>
  <si>
    <t>Kamenir, Y; Morabito, G</t>
  </si>
  <si>
    <t>Lago Maggiore oligotrophication as seen from the long-term evolution of its phytoplankton taxonomic size structure</t>
  </si>
  <si>
    <t>Due to the rapid and common deterioration of aquatic ecosystems, scientists and environmental protection organizations acutely need means capable of producing quantitative estimates for structural deformations of natural communities. Recently, very common biomass size spectra ignore community taxonomic composition, i.e., one of the most important kinds of biological information. Therefore, another very old, but rare in planktonology, method - the traditional taxonomic size spectrum (TTSS) - can be helpful. TTSS, a specific form of size-frequency distribution of taxonomic units, reveals repeating patterns of deep subalpine Logo Maggiore (Italy) phyloplankton taxonomic structure. The general TTSS pattern was safeguarded during 22 annual cycles (1984-2005), when many principal environmental characteristics were changed considerably during the lake oligotrophication. At the same time, the fine structure deformations of this pattern helped us divide the total oligotrophication process into several stages characterized by notable changes of TTSS peaks' proportions. These peak-height alterations were caused by pronounced changes in the species list and overall taxonomic diversity of the lake phytoplanklon. The average cell volume decline was found. It was significantly correlated with the total phosphorus descending trend This cell volume decline was produced by the addition of numerous species into the medium-and-small size fractions. Typical patterns of the stable and transitory stages were differentiated, which could be valuable for environmental protection and diagnostic applications. The central peak height difference between the stable and the transitory periods was statistically significant. Oligotrophication process decomposition into several more homogenous groups of years was supported by quantitative estimators produced by hierarchical cluster analysis. The highest level of the similarity measure (Pearson r) in pairs of annual TTSS was close to the respective estimates found for other lakes. Concomitantly, its minimal level, produced by a specific pair of abnormal years at the beginning and end of the studied process, was found previously only for pairs taken from two different ecosystems (Lakes Kinneret and Tahoe). This way, TTSS can be applied as a quantitative analysis means of the integral natural community structural evolution. Such tools are acutely needed for environmental management, monitoring, and theoretical ecology.</t>
  </si>
  <si>
    <t>10.4081/jlimnol.2009.146</t>
  </si>
  <si>
    <t>Verdy, A; Follows, M; Flierl, G</t>
  </si>
  <si>
    <t>Optimal phytoplankton cell size in an allometric model</t>
  </si>
  <si>
    <t>The competitive ability of phytoplankton cells is simulated in a model chemostat in which cell size is considered to be an adaptive trait. Parameters describing nutrient uptake kinetics are constrained by empirically derived allometric rules. With a steady input of a single nutrient, the evolutionarily stable cell size is selected through competition among phytoplankton. We find that large cells may be favored when (1) phytoplankton growth is limited by the rate at which internally stored inorganic nutrients can be converted into biomass, and (2) maximum quotas increase with size faster than minimum quotas. Increased internal quotas then accelerate the rate of biomass production in large cells, despite their enhanced requirements for resources. The evolutionarily stable strategy is set by the allometric relationships for nutrient uptake kinetics and by metabolism.</t>
  </si>
  <si>
    <t>10.3354/meps07909</t>
  </si>
  <si>
    <t>Aktan, Y; Gurevin, C; Dorak, Z</t>
  </si>
  <si>
    <t>The effect of environmental factors on the growth and size structure of two dominant phytoplankton species in Buyukcekmece Reservoir (Istanbul, Turkey)</t>
  </si>
  <si>
    <t>TURKISH JOURNAL OF BIOLOGY</t>
  </si>
  <si>
    <t>The aim of this study was to investigate seasonal variability in the growth and size structure of dominant phytoplankton species in Buyukcekmece Reservoir, and to determine the environmental factors that affect morphological plasticity in those dominant species. In total, 78 taxa from 8 algal divisions were identified. Bacillariophyta and Chlorophyta were the most important divisions with respect to Species number, but cryptomonads Plagioselmis nannoplanctica (Skuja) Novarino, Lucas, and Morrall, and a Cryptomonas sp. were dominant in terms of density and biomass. P nannoplanctica was the major contributor of biomass in the reservoir. A significant difference in Plagioselmis species biovolume was observed between winter-early spring and summer. A significant negative correlation was observed between its seasonal size structure and abundance. During winter (December 2004-April 2005) nutrient values were higher than during autumn (October-Novermber 2005) and P. nannoplanctica had maximum cell size (17.5 mu m x 10 mu m; biovolume: 589.5 mu m(3)), but its abundance was very low (&lt; 6 cells x 10(-3) l(-1)). The minimum surface:volume ratio (SA/V:87) was recorded in this period. Among the measured environmental factors, water temperature was the only parameter that had a statistically significant negative relationship (R-2:0.635; P &lt; 0.01) with P. nannoplanctica cell size. The results indicate that seasonal changes in cryptomonad size structure were controlled by water temperature.</t>
  </si>
  <si>
    <t>10.3906/biy-0805-28</t>
  </si>
  <si>
    <t>Silio-Calzada, A; Bricaud, A; Uitz, J; Gentili, B</t>
  </si>
  <si>
    <t>Estimation of new primary production in the Benguela upwelling area, using ENVISAT satellite data and a model dependent on the phytoplankton community size structure</t>
  </si>
  <si>
    <t>The spatial and temporal variations of oceanic new primary production have a crucial importance for the study of biogeochemical fluxes in the ocean; however, they have been poorly documented. In this paper, we propose a revision of the shift-up'' new production model developed for upwelling areas by Dugdale et al. (1989), and later adapted by Kudela and Dugdale (1996), using ocean color and sea surface temperature satellite data as inputs. The major improvement of the model is that the estimation of nitrogen uptake rates takes into account the phytoplankton community size structure, estimated for each pixel using the method of Uitz et al. (2006). Appropriate physiological parameters are then used for each size class. This revised model has been applied to Medium-Resolution Imaging Spectrometer and Advanced Along Track Scanning Radiometer data acquired over the year 2003, using the Benguela upwelling area as a test site. The combination of the new production model with a total production model allows the seasonal variations of new and total productions (including the respective contributions of the three size classes) to be estimated and compared. Even though microphytoplankton are generally considered to be responsible for new production, our results show that the contribution of small cells should not be overlooked in the upwelling-affected areas.</t>
  </si>
  <si>
    <t>C11023</t>
  </si>
  <si>
    <t>10.1029/2007JC004588</t>
  </si>
  <si>
    <t>Sabetta, L; Basset, A; Spezie, G</t>
  </si>
  <si>
    <t>Marine phytoplankton size-frequency distributions: Spatial patterns and decoding mechanisms</t>
  </si>
  <si>
    <t>Body size-frequency distributions are structural components of guilds and communities which relevance in phytoplankton guilds is increasingly recognized. Here, we describe in a coastal marine environment (southern Adriatic/Ionian Sea, south-eastern Italy) the seasonal patterns of variation of nano/micro-phytoplankton size-frequency distributions on three spatial dimensions (depth, distance from the coast and along-shore position). The aims of this study were: (1) to quantify the relative contribution of the spatial components to the overall variation of the phytoplankton size-frequency distributions; (2) to analyse the influence of two main forcing factors (i.e., water column stability and nutrient concentration) on phytoplankton size-frequency patterns; and (3) to evaluate the mechanistic basis of the observed size patterns. In accordance with the last aim, we performed a comparative analysis of the patterns of variation of both size-frequency distributions and size fractions, in order to cover two scales of observation characterised by different grain and extent. The study was performed at 35 stations located on seven coast-open sea transects. At each station, phytoplankton size-class frequency distributions, total and fractionated phytoplankton biomasses and nutrient concentrations were determined at three depths, while profiles of temperature and salinity, from which water column stability was calculated, were drawn for the whole water column. Significant patterns of phytoplankton size-frequency distribution were observed along the spatial gradients and distance from the coast was the most significant source of spatial variation in phytoplankton size-frequency distribution. Along the distance gradient, opposite trend was observed at the two scales of observation. At level of size classes, relatively large size classes increased with increasing distance from the coast; accordingly, statistical descriptors of the size-frequency distributions had spatially explicit distributions, being more skewed and narrower within the first 3 Nautical Miles (NM) from the coast. At level of size fractions, the relative importance of micro-phytoplankton decreased with increasing distance from the coast. It is argued that the observed spatial patterns of phytoplankton size structure result from the combination of the hierarchical interaction of water column stability with nutrient continental input determining tri-dimensional nutrient gradients and niche filtering of phytoplankton size classes on these gradients through abiotic and biotic filters. (C) 2008 Elsevier Ltd. All rights reserved.</t>
  </si>
  <si>
    <t>10.1016/j.ecss.2008.07.021</t>
  </si>
  <si>
    <t>Montes-Hugo, MA; Vernet, M; Martinson, D; Smith, R; Iannuzzi, R</t>
  </si>
  <si>
    <t>Variability on phytoplankton size structure in the western Antarctic Peninsula (1997-2006)</t>
  </si>
  <si>
    <t>The temporal and spatial variability of phytoplankton size structure of waters west of the Antarctica Peninsula (WAP) was investigated between 1997 and 2006. Time series of satellite-derived (phytoplankton size structure index or gamma b(bp), chlorophyll a concentration or chl(T), and sea-ice extent) and shipboard (temperature, salinity, nutrients, and mixed-layer depth) variables were generated during spring-summer in slope, middle shelf and inshore waters and analyzed in relation to atmospheric anomalies (El Nino Southern Oscillation, ENSO, and Southern Annular Mode, SAM). The sampling design included stations north (northern, 62 degrees S) and within (central and southern, 64-68 degrees S) the Pal-LTER (Palmer Long Term Ecological Research) study site. It is hypothesized that contribution of 'small' phytoplankton (&lt; 20 mu m) has increased in the last decade in WAP waters due the ongoing regional climate change. Relationships between gamma b(bp) the spectral slope of particle backscattering, and environmental parameters were explored based on non-parametric trends (Mann-Kendall test) and cross-correlation coefficients (Spearman matrix). Three types of temporal patterns were detected in satellite-derived phytoplankton size distributions: (1) inter-annual variations of spring-summer gamma b(bp) related to monthly sea-ice extent, (2) abrupt transitions toward dominance of 'small' (&lt;20gm) phytoplankton cells (high gamma b(bp)) and low chI(T) values ( &lt; 1 mg m(-3)) during 1998 and 2003 summer seasons, and (3) positive or negative trends (decrease vs increase of mean cell size) in specific domains of central and northern stations. Temporal transitions in cell size coincided with a switch on ENSO and SAM anomalies as well as increase of heat content of shelf waters over the WAP region. The lack of offshore spring bloom and summer shelf bloom most likely explains the dominance of relative small phytoplankton cells during the 1998 and 2003 summer seasons. A greater frequency of southerly winds during spring and autumn is expected to favor the dominance of 'small' (&lt; 20 mu m) phytoplankton cells over WAP waters. Conversely, the greater intensification of the Antarctic Circumpolar Current interaction with the WAP shelf-break during SAM+ years is expected to intensify topographically induced upwelling and favor the dominance of 'large' ( &gt; 20 mu m) phytoplankton cells on slope waters of central stations. The well-described 50-year warming trend in the Antarctic Peninsula has not resulted in a consistent trend in phytoplankton size structure, as originally hypothesized, but a mosaic of trends attributed to anomalous mesoscale changes of sea-ice extent and circulation patterns. (C) 2008 Published by Elsevier Ltd.</t>
  </si>
  <si>
    <t>10.1016/j.dsr2.2008.04.036</t>
  </si>
  <si>
    <t>Sabetta, L; Vadrucci, MR; Fiocca, A; Stanca, E; Mazziotti, C; Ferrari, C; Cabrini, M; Kongjka, E; Basset, A</t>
  </si>
  <si>
    <t>Phytoplankton size structure in transitional water ecosystems: a comparative analysis of descriptive tools</t>
  </si>
  <si>
    <t>AQUATIC CONSERVATION-MARINE AND FRESHWATER ECOSYSTEMS</t>
  </si>
  <si>
    <t>1. Individual Size has important implications for the physiology and ecology of phytoplankton. The analysis of Size Structure is a common approach for Studying structure Mid function of planktonic ecosystems. with applications for the monitoring and conservation of aquatic ecosystem health. Several ways to describe the size Structure of phytoplankton communities Lire used. including size-abundance relationships (SAR), non-normalized and normalized biomass size spectra (BSS). non-normalized and normalized number size spectra (NSS). 2. The main goal of this study was to test the effectiveness of the different tools proposed for describing and monitoring phytoplankton guilds in transitional waters. Comparative analyses were undertaken to evaluate (a) the consistency of each tool in describing the phytoplankton guilds. in terms of statistical significance and agreement with theoretical expectations: and (b) the effectiveness of cacti tool to discriminate conditions/cases. 3. Eleven transitional Water bodies occurring;110111 the eastern and western coasts of the Adriatic Basin were sampled in autumn 2004 and spring 2005. 4. Results obtained highlight that: (1) NSS globally showed higher statistical goodness of fit than BSS: (2) slopes of BSS and NSS, both normalized and non-normalized, were less negative than expected following the linear biomass hypothesis: find (3) the non-normalized NSS shape descriptors were best able to discriminate environmental heterogeneity both between and within transitional water ecosystems. 5. Parameters of NSS are suggested to be consistent descriptors of phytoplankton size structure and potentially important tools for monitoring and conservation of transitional water ecosystems. Copyright,(c) 2005 John Wiley &amp; Sons Ltd.</t>
  </si>
  <si>
    <t>S76</t>
  </si>
  <si>
    <t>S87</t>
  </si>
  <si>
    <t>10.1002/aqc.954</t>
  </si>
  <si>
    <t>Hirata, T; Aiken, J; Hardman-Mountford, N; Smyth, TJ; Barlow, RG</t>
  </si>
  <si>
    <t>An absorption model to determine phytoplankton size classes from satellite ocean colour</t>
  </si>
  <si>
    <t>We have developed a model linking phytoplankton absorption to phytoplankton size classes (PSCs) that uses a single variable, the optical absorption by phytoplankton at 443 nm, a(ph)(443), which can be derived from the inversion of ocean colour data. The model is based on the observation that the absolute value of aph(443) co-varies with the spectral slope of phytoplankton absorption in the range of 443-510 nm, which is also a characteristic of phytoplankton size classes. The model when used for analysis of SeaWiFS global data, showed that picoplankton dominated similar to 79.1% of surface waters, nanoplankton similar to 18.5% and microplankton the remainder (2.3%). The N. and S. Atlantic and the N. and S. Pacific Oceans showed seasonal cycles with both micro and nanoplankton increasing in spring and summer in each hemisphere, while picoplankton, dominant in the oligotrophic gyres, decreased in the summer. The PSCs derived from SeaWiFS data were verified by comparing contemporary 8-day composites with PSCs derived from in situ pigment data from quasiconcurrent Atlantic Meridional Transect cruises. (C) 2008 Elsevier Inc. All rights reserved.</t>
  </si>
  <si>
    <t>10.1016/j.rse.2008.03.011</t>
  </si>
  <si>
    <t>Schapira, M; Vincent, D; Gentilhomme, V; Seuront, L</t>
  </si>
  <si>
    <t>Temporal patterns of phytoplankton assemblages, size spectra and diversity during the wane of a Phaeocystis globosa spring bloom in hydrologically contrasted coastal waters</t>
  </si>
  <si>
    <t>The space-time dynamic of phytoplankton diversity and succession was investigated during the wane of a Phaeocystis globosa spring bloom in four distinct hydrological sub-systems of the eastern English Channel. Nutrients, chlorophyll-a concentrations, and phytoplankton composition, standing stocks, size spectra and diversity were monitored during three key periods in 2003: late spring, early summer and summer. Two consecutive diatom assemblages were observed, respectively dominated by: (i) small colonial species (&lt; 100 mu m; Melosira sp., Diploneis sp. and Navicula transitans) in April; and (ii) large fine-walled cells (&gt; 200 mu m; Guinardia striata and Rhizosolenia imbricata) in May and July. This shift in diatom composition appeared to be related to the potentially limitating silicic acid in early summer. Specific phytoplankton assemblages identified in distinct water masses have evolved from a mature/senescent community towards a relatively homogeneous aestival structure of dominant species that might have been triggered by the wane of the P. globosa bloom. Our results also identified a strong heterogeneity in the distribution of secondary species between distinct water masses during the summerperiod, suggesting that the magnitude of the observed patterns was intrinsically related to the hydrological properties prevailing in each sub-system. The identification of distinct temporal patterns in phytoplankton species diversity and succession following the wane of a spring bloom at relatively small spatial scales (i.e. &lt; 10 km) is discussed in the framework of P. globosa blooms in particular and phytoplankton blooms in general and is suggested to have potentially strong consequences on food web dynamics and the carbon cycle in coastal ecosystems.</t>
  </si>
  <si>
    <t>10.1017/S0025315408001306</t>
  </si>
  <si>
    <t>Kamenir, Y; Winder, M; Dubinsky, Z; Zohary, T; Schladow, G</t>
  </si>
  <si>
    <t>Lake Tahoe vs. Lake Kinneret phytoplankton: comparison of long-term taxonomic size structure consistency</t>
  </si>
  <si>
    <t>AQUATIC SCIENCES</t>
  </si>
  <si>
    <t>Both theoretical ecology and lake management practices acutely need quantitative assessment tools for the analysis of structural changes taking place in the plankton community. Size spectrum, a tool allowing such assessment, is usually based on size distributions of organisms irrespective of their taxonomy. The size-frequency distribution of taxonomic units in an assemblage, named by us 'traditional taxonomic size spectrum' (TTSS), has been applied for over 70 years, but seldom in aquatic ecology. Longterm consistency of phytoplankton TTSS, evidenced even during pronounced ecosystem changes, was described for the subtropical and eutrophic Lake Kinneret, Israel. In the present study, we examine whether consistent TTSS patterns prevail across ecosystems, and apply the TTSS to the phytoplankton of the temperate and oligotrophic Lake Tahoe, USA. A typical annual TTSS pattern was revealed, and its details were analyzed quantitatively by hierarchical cluster analysis. The Tahoe TTSS similarity level during 4 years (Pearson r=0.92 to 0.99) is comparable to that of the Kinneret during its stable period; even for pairs divided by &gt; 20 years, r &gt; 0.8. While the Tahoe TTSS general pattern resembles that of Lake Kinneret, the two lakes are distinguishable by means of cluster analysis. A high similarity (r=0.91) was found between the eight-year averaged TTSSs of the two lakes. The above results let us suppose that the longterm consistency of the aquatic assemblage taxonomic size structure pattern is a general phenomenon. This pattern deserves special attention at times of accelerated global climate change, acerbated by burgeoning anthropogenic impacts.</t>
  </si>
  <si>
    <t>10.1007/s00027-008-8087-0</t>
  </si>
  <si>
    <t>Pagano, M</t>
  </si>
  <si>
    <t>Feeding of tropical cladocerans (Moina micrura, Diaphanosoma excisum) and rotifer (Brachionus calyciflorus) on natural phytoplankton: effect of phytoplankton size-structure</t>
  </si>
  <si>
    <t>The proliferation of large phytoplankton in tropical shallow freshwater ecosystems may be attributable to inefficient feeding by the dominant zooplankton (small cladocerans and rotifers) on large particles, but more information on the feeding behavior of tropical organisms is required to explore this hypothesis. In this study, food size selectivity and functional feeding responses of three major tropical freshwater zooplankton species (Moina micrura, Diaphanosoma excisum and Brachionus calyciflorus) were studied to test their ability to control phytoplankton. Eleven grazing experiments were performed, using natural phytoplankton assemblages as a food source. Moina micrura fed efficiently on a wide range of sizes of phytoplankton particles, from unicellular picoplankton Chlorella sp. (2-4 mu m equivalent spherical diameter, ESD) to large Coelastrum reticulatum coenobia (20-40 mu m ESD), but the selectivity depended on the nature and size distribution of the phytoplankton. Diaphanosoma excisum ingested only very small particles (Monoraphidium, Chlorella). Brachionus calyciflorus fed on a wide size range but showed a clear preference for the largest algae (Cyclotella sp, Scenedesmus opoliensis). These three species increased their ingestion rate linearly with the food concentration and the saturation point was reached for M. micrura within the range of experimental conditions. The results suggest a strong food partitioning between these three species and showed that B. calyciflorus and M. micrura were better able to exploit and control algal blooms than D. excisum, which was a more selective feeder controlled by the availability of small food particles.</t>
  </si>
  <si>
    <t>10.1093/plankt/fbn014</t>
  </si>
  <si>
    <t>Inter-specific scaling of phytoplankton production and cell size in the field</t>
  </si>
  <si>
    <t>This study tests the hypothesis that the interspecific scaling of phytoplankton production and cell size in the field follows the 3/4-power scaling law. Published data of cell size and in situ, cell-specific carbon production rates by single phytoplankton species, collected in surface waters of lakes, rivers, estuaries and oceans, are reviewed. Across more than nine orders of magnitude in cell volume, 98% of the variability in carbon production rates was explained by cell size. The slope (b) in the log-log relationship between carbon production rate and cell volume did not differ significantly from 1, either for diatoms (b = 1.01) or for dinoflagellates (b = 0.89). For all phytoplankton species considered together, which included also cyanobacteria and haptophytes, b took a value of 0.91, which is significantly higher than 3/4. The observed nearly isometric scaling relationships between production rate and cell volume suggest that there is no relationship between phytoplankton growth rate and cell size. The present analysis confirms recent evidence showing that phytoplankton metabolism in natural conditions does not follow the 3/4-power scaling rule. It is argued that allometric models of plankton growth and metabolism should incorporate scaling parameters measured in situ on natural phytoplankton assemblages, rather than those obtained in the laboratory with monospecific cultures.</t>
  </si>
  <si>
    <t>10.1093/plankt/fbm087</t>
  </si>
  <si>
    <t>Arbones, B; Castro, CG; Alonso-Perez, F; Figueiras, FG</t>
  </si>
  <si>
    <t>Phytoplankton size structure and water column metabolic balance in a coastal upwelling system: the Ria de Vigo, NW Iberia</t>
  </si>
  <si>
    <t>The metabolic balance between gross primary production (GPP) and community respiration and its relationship with the plankton community structure was investigated in the Ria de Vigo, in the coastal upwelling system of the NW Iberian Peninsula. Measurements of in situ GPP, dark community respiration (DCR), size-fractionated biomass, size-fractionated primary production (C-14 pp) and GPP from photosynthetic-irradiance incubations (C-14 PPP-1) were carried out in the Ria de Vigo between April 2004 and January 2005. Seasonal patterns of phytoplankton biomass and primary production were in phase with one another. The highest C-14 PP and biomass values, accounting mainly for the large-size phytoplankton (&gt;20 mu m), were observed under upwelling-favourable conditions (spring and summer). Minimum values of C-14 PP and phytoplankton biomass were registered in winter with a shift to small phytoplankton dominance (&gt;80%). Integrated water column DCR varied between a summer maximum of 132 mmol O-2 m(-2) d(-1) and a winter minimum of 31 mmol O-2 m(-2) d(-1). Community respiration was significantly related to primary production for the 2 upwelling cruises, pointing to a close coupling between these processes. However, no direct relationship was found for the other periods. Our results suggest that the water column metabolic balance inside the Ria de Vigo is dependent on phytoplankton size structure. The autotrophy degree of the system is high when the contribution of large-size phytoplankton is dominant, whereas it is almost in balance when the small phytoplankton fraction prevails.</t>
  </si>
  <si>
    <t>10.3354/ame01160</t>
  </si>
  <si>
    <t>Montes-Hugo, MA; Vernet, M; Smith, R; Carder, K</t>
  </si>
  <si>
    <t>Phytoplankton size-structure on the western shelf of the Antarctic Peninsula: a remote-sensing approach</t>
  </si>
  <si>
    <t>INTERNATIONAL JOURNAL OF REMOTE SENSING</t>
  </si>
  <si>
    <t>Remote-sensing models based on total (b(b)) and particle (b(bp)) backscattering are proposed for estimating phytoplankton size-structure characteristics over the Western Antarctic Peninsula (WAP) waters. It is hypothesized that phytoplankton assemblages with larger cells will have lower spectral b(b) and b(bp) slopes (gamma). Likewise, a higher concentrations of total chlorophyll a (chl(T)) will coincide with larger phytoplankton cells. Values of gamma(bbp), derived from satellite and in situ remote-sensing reflectance (R-rs) measurements were matched up with field determinations of chlorophyll a concentration fractions (chl((&gt;20 mu m)) and chl((0.45-20 mu m))) collected between 1997 and 2006 as part of the Palmer-LTER project. Functionalities between in situ measurements of gamma(bb) and chlorophyll a fractions were also investigated. A consistent inverse relationship between chl((&gt;20 mu m))/chlT and gamma (b(b) and b(bp)) values was found and verified with two approaches: spatial matchup of satellite monthly composites and time-space matchup of photosynthetic pigment markers. Based on satellite data, a gamma(bbp) value of 1.668 was a fair predictor to differentiate WAP waters dominated by 'large' (chl((&gt;20 mu m))/chl(T)&gt;= 0.5, gamma(bbp)&lt;= 1.668) vs 'small' (chl((&gt;20 mu m))/chl(T)&lt;0.5, gamma(bbp)&gt;1.668) phytoplankton cells. A significant negative linear relationship between 19'-butanoyloxyfucoxanthin, fucoxanthin, and gamma(bbp) values suggest that Phaeocystis aggregates and large diatoms (&gt;20 mu m) would explain most of the chl((&gt;20 mu m))/chl(T)-gamma variability. No relationships were evident between chl(T) values and gamma values. Although our results cannot be generalized to other oceanic regions, this work is the first to provide evidence about the significant influence of phytoplankton size distributions on spectral backscattering of WAP waters. Furthermore, and based on chlorophyll a fraction analysis, it was the &gt;20 mu m phytoplankton cells that were responsible for such gamma variations seen on satellite and in situ values.</t>
  </si>
  <si>
    <t>10.1080/01431160701297615</t>
  </si>
  <si>
    <t>Cermeno, P; Figueiras, FG</t>
  </si>
  <si>
    <t>Species richness and cell-size distribution: size structure of phytoplankton communities</t>
  </si>
  <si>
    <t>If the size dependence of species richness varies across ecosystems, it should be reflected in the size distribution of total abundance. Using a database of phytoplankton abundance, species composition and cell size from coastal, shelf and open-ocean environments, we show that the biogeographical patterns of phytoplankton size distribution in the ocean are a result of systematic changes in the relationship between species richness and cell size. Our results indicate that, regardless of the environmental conditions, population abundance decreases consistently to the -3/4 power of cell size. By contrast, marine phytoplankton diversity peaks at small sizes in oligotrophic waters but is either a log-normal function or independent of cell size in eutrophic systems. It is argued that, operating on evolutionary time scales, size-dependent biophysical constraints for resource acquisition are reflected in the size distribution of species richness and consequently in the size structure of phytoplankton communities in the ocean. These findings indicate that the way in which biological diversity changes with body size is crucial to a better understanding of the structure and functioning of microbial plankton communities and how energy flows through pelagic ecosystems.</t>
  </si>
  <si>
    <t>10.3354/meps07293</t>
  </si>
  <si>
    <t>Finkel, ZV; Sebbo, J; Feist-Burkhardt, S; Irwin, AJ; Katz, ME; Schofield, OME; Young, JR; Falkowski, PG</t>
  </si>
  <si>
    <t>A universal driver of macroevolutionary change in the size of marine phytoplankton over the Cenozoic</t>
  </si>
  <si>
    <t>The size structure of phytoplankton assemblages strongly influences energy transfer through the food web and carbon cycling in the ocean. We determined the macroevolutionary trajectory in the median size of dinoflagellate cysts to compare with the macroevolutionary size change in other plankton groups. We found the median size of the dinoflagellate cysts generally decreases through the Cenozoic. Diatoms exhibit an extremely similar pattern in their median size over time, even though species diversity of the two groups has opposing trends, indicating that the macroevolutionary size change is an active response to selection pressure rather than a passive response to changes in diversity. The changes in the median size of dinoflagellate cysts are highly correlated with both deep ocean temperatures and the thermal gradient between the surface and deep waters, indicating the magnitude and frequency of nutrient availability may have acted as a selective factor in the macroevolution of cell size in the plankton. Our results suggest that climate, because it affects stratification in the ocean, is a universal abiotic driver that has been responsible for macroevolutionary changes in the size structure of marine planktonic communities over the past 65 million years of Earth's history.</t>
  </si>
  <si>
    <t>10.1073/pnas.0709381104</t>
  </si>
  <si>
    <t>Hellweger, FL; Kianirad, E</t>
  </si>
  <si>
    <t>Individual-based modeling of phytoplankton: Evaluating approaches for applying the cell quota model</t>
  </si>
  <si>
    <t>Present phytoplankton models typically use a population-level (lumped) modeling (PLM) approach that assumes average properties of a population within a control volume. For modern biogeochemical models that formulate growth as a nonlinear function of the internal nutrient (e.g. Droop kinetics), this averaging assumption can introduce a significant error. Individual-based (agent-based) modeling (IBM) does not make the assumption of average properties and therefore constitutes a promising alternative for biogeochemical modeling. This paper explores the hypothesis that the cell quota (Droop) model, which predicts the population-average specific growth or cell division rate. based on the population-average nutrient cell quota, can be applied to individual algal cells and produce the same population-level results. Three models that translate the growth rate calculated using the cell quota model into discrete cell division events are evaluated, including a stochastic model based on the probability of cell division, a deterministic model based on the maturation velocity and fraction of the cell cycle completed (maturity fraction), and a deterministic model based on biomass (carbon) growth and cell size. The division models are integrated into an IBM framework (iAlgae), which combines a lumped system representation of a nutrient with an individual representation of algae. The IBM models are evaluated against a conventional PLM (because that is the traditional approach) and data from a number of steady and unsteady continuous (chemostat) and batch culture laboratory experiments. The stochastic IBM model fails the steady chemostat culture test, because it produces excessive numerical randomness. The deterministic cell cycle IBM model fails the batch culture test. because it has an abrupt drop in cell quota at division, which allows the cell quota to fall below the subsistence quota. The deterministic cell size IBM model reproduces the data and PLM results for all experiments and the model parameters (e.g. maximum specific growth rate, subsistence quota) are the same as those for the PLM. In addition, the model-predicted cell age, size (carbon) and volume distributions are consistent with those derived analytically and compare well to observations. The paper discusses and illustrates scenarios where intra-population variability in natural systems leads to differences between the IBM and PLM models. (c) 2007 Elsevier Ltd. All rights reserved.</t>
  </si>
  <si>
    <t>10.1016/j.jtbi.2007.08.020</t>
  </si>
  <si>
    <t>Karp-Boss, L; Azevedo, L; Boss, E</t>
  </si>
  <si>
    <t>LISST-100 measurements of phytoplankton size distribution: evaluation of the effects of cell shape</t>
  </si>
  <si>
    <t>LIMNOLOGY AND OCEANOGRAPHY-METHODS</t>
  </si>
  <si>
    <t>Information on cell size is central to studies of phytoplankton ecology, yet in situ measurements of particle size distribution remain a challenge. The LISST-100 (Laser In Situ Scattering and Transmissometry; Sequoia Scientific, Inc.) is one of few commercially available instruments that provide autonomous measurements of size distributions of suspended particles in situ. Its capability to size phytoplankton needs to be evaluated, however, for two reasons. First, size is not measured directly; rather, information on size is obtained from near-forward scattering measurements that are inverted to obtain size distributions. The inversion assumes that particles are homogeneous spheres. Phytoplankton, however, display a wide range of cell shapes and their scattering behavior is likely to be different from that of spheres. Second, the LISST-100 was originally designed for sediments and its inversion assumes an index of refraction typical of inorganic particles. We compared size and volume concentration distributions obtained by the LISST-100 to those derived via microscopy for phytoplankton cultures of different cell sizes and shapes. Results demonstrate the success of the LISST-100 in measuring size and volume concentrations of cells with a cell aspect ratio that is close to 1 and illustrate its limitations when nonspherical cells are present in the sample. Uses of the LISST-100 in laboratory and field studies are discussed in light of the results from this study.</t>
  </si>
  <si>
    <t>10.4319/lom.2007.5.396</t>
  </si>
  <si>
    <t>Kriest, I; Oschlies, A</t>
  </si>
  <si>
    <t>Modelling the effect of cell-size-dependent nutrient uptake and exudation on phytoplankton size spectra</t>
  </si>
  <si>
    <t>The effect of phytoplankton cell size on the variation of nutrient uptake and exudation rates is examined: we first present an overview of the relationship between the variation of the growth and loss parameters and cell size. We then investigate the effect of cell-size-dependent parameters on the development of an entire phytoplankton community by means of a numerical, vertically resolved nutrient phytoplankton model. The model represents phytoplankton size distributions in three different ways, namely one configuration with explicit representation of 14 size classes, one configuration with constant-slope power-law spectral representation, and one configuration with variable-slope power-law spectral representation. The size-dependent configurations are further compared to a size-independent configuration. Consistent with theory, the explicit and variable-slope spectral model simulations predict increased importance of larger cells, or flat size distribution under conditions of low light and high nutrients, while smaller cells (steep size distributions) may dominate in oligotrophic, well-lit regimes. In some situations the variable-slope spectral model seems to be sufficient to reflect the phytoplankton size distribution; however, especially in the deep phytoplankton maximum a unimodal rather than power-law spectral description might be more appropriate to reproduce results of the explicit 14-size-class model. The assumption of a fixed spectral slope, according to which larger size classes gain importance especially during bloom periods, is not consistent with the underlying theory, and does not agree with the results of the size-discrete model. The comparison of model predictions with variations of phytoplankton size distribution observed in the field is hampered by the sparsity of data, especially for the winter season. A half-saturation constant that represents the nutrient uptake of the entire phytoplankton community (K*) compares well to published values. (C) 2007 Elsevier Ltd. All rights reserved.</t>
  </si>
  <si>
    <t>10.1016/j.dsr.2007.04.017</t>
  </si>
  <si>
    <t>Maranon, E; Cermeno, P; Rodriguez, J; Zubkov, MV; Harris, RP</t>
  </si>
  <si>
    <t>Scaling of phytoplankton photosynthesis and cell size in the ocean</t>
  </si>
  <si>
    <t>We have determined the scaling relationship between photosynthesis rate and cell size in natural phytoplankton assemblages of contrasting marine environments. We found that phytoplankton photosynthesis in the ocean does not scale as the 3/4- power of cell size, but scales approximately isometrically with cell size, indicating that a single model cannot predict the metabolism-size relationship in all photosynthetic organisms. The scaling relationship between cellular chlorophyll a content and cell size is also isometric. Taxonomical changes along the size spectrum may explain the deviation of phytoplankton photosynthesis from the general allometric rule. The size scaling exponent for photosynthesis is significantly higher ( 1.14) in coastal productive waters than in the oligotrophic open ocean ( 0.96), which provides a physiological basis to explain the dominance of larger cells in nutrient-rich environments. The size scaling exponent for phytoplankton abundance is significantly less negative in coastal productive waters ( -0.90) than in the oligotrophic open ocean ( -1.25). The observed size scaling relationships imply that carbon fixation per unit volume decreases with cell size in oligotrophic waters, whereas the opposite occurs in productive ones. By controlling the metabolism-size scaling relationship, nutrient supply plays a major role in determining community size structure and the energy flow through the pelagic ecosystem.</t>
  </si>
  <si>
    <t>10.4319/lo.2007.52.5.2190</t>
  </si>
  <si>
    <t>Pannard, A; Bormans, M; Lefebvre, S; Claquin, P; Lagadeuc, Y</t>
  </si>
  <si>
    <t>Phytoplankton size distribution and community structure: influence of nutrient input and sedimentary loss</t>
  </si>
  <si>
    <t>This study examines the effects of nutrient availability and sedimentary loss on the dynamics of freshwater phytoplankton, fiom the physiological state at the cellular level to the competition issue at the community level. We studied the separated and combined responses to nutrient inputs and mixing of a phytoplankton community, in terms of size fractionated photosynthetic ctivity and biomass, exported biomass and species composition. The community was composed of two dominant species, which differed in their sinking velocity. Experiments were conducted during 8 days in 12 water columns of 50 L, in light and temperature controlled conditions. The nutrient input was found to be the predominant factor affecting sedimentary fluxes and community composition, but mixing had also a significant effect on the community structure and sedimentary fluxes when combined with nutrient inputs. In this latter case, the large sinking species, Tribonema sp. (Xanthophyceae), developed, due to both a decrease of sedimentary loss by upward advection and the enhanced growth from nutrient inputs, as indicated by the higher photoynthetic activity measured using chlorophyll a in vivo fluorescence. The combined effect of both factors reduced the diffierence between growth and loss rates and increased the viability of the sinking populations.</t>
  </si>
  <si>
    <t>10.1093/plankt/fbm040</t>
  </si>
  <si>
    <t>Ehnert, W; McRoy, CP</t>
  </si>
  <si>
    <t>Phytoplankton biomass and size fractions in surface waters of the Australian sector of the Southern Ocean</t>
  </si>
  <si>
    <t>JOURNAL OF OCEANOGRAPHY</t>
  </si>
  <si>
    <t>We collected surface water along the 142nd E meridian from Tasmania to Antarctica in December 1999. We measured temperature, salinity and total chlorophyll a; additionally, we collected suspended particle size fractions and used fluorometric analysis to determine the quantity of chlorophyll a in each of four cell size classes: picoplankton (&lt; 3 mu m), two nanoplankton fractions (3-10 mu m and 10-20 mu m) and microplankton (&gt;= 20 mu m). Changes in temperature and salinity show that we crossed 6 water masses separated by 5 fronts. We found low abundance (&lt; 0.2 mg m(-3)) of chlorophyll in all size classes, with the exception of higher values near the continent (0.2 to 0.4 mg m(-3)). Lowest chlorophyll values (&lt; 0.1 mg m(-3)) were found in the Polar Frontal Zone (51 to 54 degrees S). Microplankton made up the largest portion of total chlorophyll throughout most of the region. We conclude that biomass of all phytoplankton fractions, especially pico- and nanoplankton, was constrained by limiting factors, most probably iron, throughout the region and that ecosystem dynamics within a zone are not circumpolar but are regionalized within sectors.</t>
  </si>
  <si>
    <t>10.1007/s10872-007-0020-y</t>
  </si>
  <si>
    <t>Bernard, S; Shillington, FA; Probyn, TA</t>
  </si>
  <si>
    <t>The use of equivalent size distributions of natural phytoplankton assemblages for optical modeling</t>
  </si>
  <si>
    <t>The effective cell size is expected to be one of the principal causes of variability in the inherent optical properties (IOPs) of a phytoplankton population. However, establishing simple size descriptors is complicated by the typically complex particle size distributions of natural phytoplankton assemblages. This study compares the use of measured and equivalent particle size distributions on the modeled IOPs of a wide range of natural phytoplankton assemblages. It demonstrates that several equivalent size distributions, using simple parameterizations of complex size distributions based on the effective radius or diameter, are capable of modeling phytoplankton IOPs with sufficient accuracy for further use in marine bio-optical models. The results offered here are expected to be of use in bio-optical studies of phytoplankton dynamics e.g. harmful algal bloom oriented inverse reflectance models. (c) 2007 Optical Society of America.</t>
  </si>
  <si>
    <t>10.1364/OE.15.001995</t>
  </si>
  <si>
    <t>Kaiblinger, C; Greisberger, S; Teubner, K; Dokulil, MT</t>
  </si>
  <si>
    <t>Photosynthetic efficiency as a function of thermal stratification and phytoplankton size structure in an oligotrophic alpine lake</t>
  </si>
  <si>
    <t>Allometric relationships of phytoplankton communities were studied on the basis of a five-year data-set in a deep oligotrophic alpine lake in Austria. The seasonal phytoplankton succession in Mondsee is characterised by diatoms during winter mixing and a distinct metalimnetic population of Planktothrix rubescens during stratification in summer. The variation of phytoplankton photosynthetic efficiency between seasons was assessed using in situ carbon-uptake rates (5 years data) and Fast Repetition Rate Fluorometry (FRRF) (2 years data). The light-saturated, chlorophyll-specific rate of photosynthesis (P*(max)), irradiance at the onset of saturation (E(k)) and maximum light-utilisation efficiency (alpha*) were determined for winter mixing and summer stratification. Fluorescence-based parameters as the functional absorption cross section of Photosystem II (sigma (PSII)) and the photochemical quantum yield (F(v)/F(m)) were additionally analysed in 2003 and 2004 to study the underlying physiological mechanisms for the variability in photosynthetic performance. Beyond their sensitivity to changing environmental conditions like thermal stratification, phytoplankton populations differ in their photosynthetic behaviour according to their size structure. Therefore Photosynthesis vs. Irradiance (P/E)-relationships were analysed in detail within a 1-year period from size fractionated cell counts, chlorophyll-a and carbon-uptake.</t>
  </si>
  <si>
    <t>10.1007/s10750-006-0430-7</t>
  </si>
  <si>
    <t>Dokulil, MT; Donabaum, K; Teubner, K</t>
  </si>
  <si>
    <t>Modifications in phytoplankton size structure by environmental constraints induced by regime shifts in an urban lake</t>
  </si>
  <si>
    <t>Size related changes of phytoplankton biovolume and species composition have been analysed for forward and reverse regime shifts in a shallow, urban, seepage lake. As a consequence of changes in the hydrology, the pelagic switched from a clear water, macrophyte dominated state to a turbid stable phase with an abundant cyanobacterial population. Experimental nutrient reduction forced the system into a recovery phase. Each state change was associated with significant changes in total biovolume, species composition and size structure affecting surface to volume ratios (S/V). Chlorophyll-a content and S/V drastically increased during the early recovering phase due to small cell sized species developing. As expected, state transitions were associated with significant alterations in size structure and composition.</t>
  </si>
  <si>
    <t>10.1007/s10750-006-0433-4</t>
  </si>
  <si>
    <t>Kamenir, Y; Dubinsky, Z; Alster, A; Zohary, T</t>
  </si>
  <si>
    <t>Stable patterns in size structure of a phytoplankton species of Lake Kinneret</t>
  </si>
  <si>
    <t>The aim of the study was a search for typical structure patterns of phytoplankton assemblages, based on the long-term dynamics analysis. As a test case we used the interannual phytoplankton variability of Lake Kinneret (Israel). The dominant phytoplankton species (Peridinium gatunense) structure was presented as the frequency-weighted taxonomic size spectrum (TSS) which describes the size distribution of the operational taxonomic unit (OTUj) occurrence frequencies. Using 24 years monitoring data, the TSS annual patterns of P. gatunense were compared. Typical persistent TSS patterns were evident even during years of pronounced deviations from the typical patterns of phytoplankton biomass dynamics and species composition. By correlation analysis, hierarchical cluster analysis and ANOVA the TSS variability was quantified and compared. While the TSS general shape was almost constant, its amplitude variations allowed us to distinguish between three levels of annual bloom intensity.</t>
  </si>
  <si>
    <t>10.1007/s10750-006-0435-2</t>
  </si>
  <si>
    <t>Wang, GF; Cao, WX; Xu, DZ; Yang, YZ</t>
  </si>
  <si>
    <t>Variability of phytoplankton absorption in the northern South China Sea: influence of the size structure and pigment composition of algal populations</t>
  </si>
  <si>
    <t>Data from three cruises conducted in the Zhujiang River (ZR), coastal waters of Guangdong ( CWGD) and the northern South China Sea (NSCS) during 2003 and 2004 were examined for assessing the relative importance of pigment composition and packaging effect in modifying the specific absorption coefficients of phytoplankton. The three survey regions differ widely in their phytoplankton community with large cells dominating the ZR and CWGD waters and small cells dominating the NSCS region. Variations in the size structure and the accessory pigments have much effect on the chlorophyll a-specific absorption coefficient of phytoplankton. The size index accounted for about 42% and 33% of the variation of the specific absorption coefficient at 440 and 675 nm, respectively. Using the multiple regression analysis approach, pigment concentrations for each sample were calculated. The accessory pigments other than chlorophyll a contribute to absorption mainly in the blue - to - green region of the spectrum and their absorptions account for about 44%, 43% and 53% on the average of the total phytoplankton absorption at 440 nm for the ZR, CWGD and NSCS regions. Among the accessory pigments, the photosynthetic carotenoids (noted PSC) play a dominant role in the ZR and CWGD waters, while in the NSCS the nonphotosynthetic carotenoids (noted PPC) as well as PSC have important contributions. Because the variations of both the size structure and accessory pigments in algal populations contributed to the variability of the specific absorption coefficient in the study regions, these factors may be considered explicitly in future bio - optical algorithms to derive chlorophyll a concentration more accurately.</t>
  </si>
  <si>
    <t>Tischendorf, G; Oesterhelt, C; Hoffmann, S; Girnus, J; Schnarrenberger, C; Gross, W</t>
  </si>
  <si>
    <t>Ultrastructure and enzyme complement of proplastids from heterotrophically grown cells of the red alga Galdieria sulphuraria</t>
  </si>
  <si>
    <t>The unicellular thermoacidophilic red alga Galdieria sulphuraria is known to grow autotrophically as well as heterotrophically on a wide variety of organic carbon sources. Strain 107.79 becomes nearly colourless when grown heterotrophically on lactose. Under autotrophic conditions, a dominant chloroplast occupies most of the cell volume, while very small, yellow to colourless plastid-like organelles were observed in heterotrophic cells. Their exact number could not be established with certainty. To investigate the role of these algal proplastids, we developed a method to isolate intact organelles from heterotrophic cells via sucrose density-gradient centrifugation. Using electron microscopy, these organelles were shown to have a morphology similar to proplastids with a double membrane envelope, very few thylakoids and one to several dense bodies, apparently plastoglobuli. Investigation of the enzymatic capacities of isolated proplastids showed activity of triose phosphate isomerase and NAD-glyceraldehyde 3-phosphate dehydrogenase ( GAPDH), but NADP-GAPDH, 3-phosphoglycerate kinase, fructose-1,6 P-2 aldolase, fructose-1,6 P-2 phosphatase, and malate dehydrogenase were not detected. These findings were supported by the pattern of plastid- and cytosol- specific isozymes of sugar phosphate metabolism and indicate that heterotrophically grown cells of G. sulphuraria 107.79 have not only lost their photosynthetic apparatus but also exhibit an extremely reduced enzyme complement in their dedifferentiated plastid organelle.</t>
  </si>
  <si>
    <t>10.1080/09670260701437642</t>
  </si>
  <si>
    <t>Froneman, PW</t>
  </si>
  <si>
    <t>The importance of phytoplankton size in mediating trophic interactions within the plankton of a southern African estuary</t>
  </si>
  <si>
    <t>The influence of the phytoplankton size composition in mediating the trophic interactions between the bacteria, phytoplankton, microheterotrophs (&lt; 200 mu m) and mesozooplankton (&gt; 200 mu m) was investigated on three occasions in a warm temperate, temporarily open/closed estuary situated alone the southern African coastline. Results of the investigation indicated that the microheterotrophs represented the most important consumers of bacteria and chlorophyll (chl)-a &lt; 5.0 mu m. The low impact of the mesozooplankton on the bacteria and chl-a &lt; 5.0 mu m during the study appeared to be related to the inability of the larger zooplankton to feed efficiently on small particles. During those periods when total chl-a concentration was dominated by picophytoplankton (&lt; 2.0 mu m) and microphytoplankton (&gt; 20 mu m), mesozooplankton were unable to feed efficiently on the chl-a due to feeding constraints. In response to the unfavorable size structure of the phytoplankton assemblages, mesozooplankton appeared to consume the microheterotrophs. The negative impact of the mesozooplankton on the microheterotrophs resulted in a decrease in the impact of these organisms on the bacteria and the chl-a &lt; 5.0 mu m. This result is consistent with the predator-prey cascades. On the other hand. when the total chl-a was dominated by nanophytoplankton (2-20 mu m), mesozooplankton were able to feed directly on the phytoplankton. Results of the study indicate that size structure of the phytoplankton assemblages within estuaries plays an important role in mediating the trophic interactions between the various components of the plankton food web. (c) 2006 Elsevier Ltd. All rights reserved.</t>
  </si>
  <si>
    <t>10.1016/j.ecss.2006.07.008</t>
  </si>
  <si>
    <t>[Anonymous]</t>
  </si>
  <si>
    <t>Algae unlock secrets of uniform cell size</t>
  </si>
  <si>
    <t>COMPENDIUM ON CONTINUING EDUCATION FOR THE PRACTICING VETERINARIAN</t>
  </si>
  <si>
    <t>Cermeno, P; Maranon, E; Harbour, D; Harris, RP</t>
  </si>
  <si>
    <t>Invariant scaling of phytoplankton abundance and cell size in contrasting marine environments</t>
  </si>
  <si>
    <t>Scaling relationships such as the variation of population abundance with body size provide links between individual organisms and ecosystem functioning. Previous work, in marine pelagic ecosystems, has focused on the relationship between total phytoplankton abundance and the assemblage mean cell size. However, the relationship between specific population abundance and cell size in marine phytoplankton has received little attention. Here, we show that cell size accounts for a significant amount of variability in the population abundance of phytoplankton species across a cell volume range spanning seven orders of magnitude. The interspecific scaling of population abundance and cell size takes a power exponent near -3/4. Unexpectedly, despite the constraints imposed on large phytoplankton by limited resource acquisition, the size scaling exponent does not differ between contrasting marine environments such as coastal and subtropical regions. These findings highlight the adaptive abilities of individual species to cope with different environmental conditions and suggest that a general rule such as the 'energetic equivalence' constrains the abundance of phytoplankton populations in marine pelagic ecosystems.</t>
  </si>
  <si>
    <t>10.1111/j.1461-0248.2006.00973.x</t>
  </si>
  <si>
    <t>Cermeno, P; Maranon, E; Perez, V; Serret, P; Fernandez, E; Castro, CG</t>
  </si>
  <si>
    <t>Phytoplankton size structure and primary production in a highly dynamic coastal ecosystem (Ria de Vigo, NW-Spain): Seasonal and short-time scale variability (vol 67, pg 251, 2006)</t>
  </si>
  <si>
    <t>10.1016/j.ecss.2006.06.002</t>
  </si>
  <si>
    <t>Peloquin, JA; Smith, WO</t>
  </si>
  <si>
    <t>The role of phytoplankton size on photochemical recovery during the southern ocean iron experiment</t>
  </si>
  <si>
    <t>JOURNAL OF PHYCOLOGY</t>
  </si>
  <si>
    <t>Phytoplankton primary productivity in the Southern Ocean is controlled by complex interactions among iron, light, and grazing. This project interfaced with the Southern Ocean iron experiment (SOFeX) that created two iron-enriched patches north and south of the Polar Front each with distinct silicic acid concentrations. We used pulse amplitude modulated fluorometry and measured the recovery of the maximum quantum yield of photochemistry (F-v/F-m) for three size fractions (whole, &lt; 5, &lt; 20 mu m) and light adapted quantum yield (Delta F/F'(m)) for single phytoplankton cells. The rates of recovery from iron stress were found to be unrelated to average cell size for both size-fractioned and single-celled measurements. The smallest cells appeared to exhibit more severe iron stress at the onset of the experiment than the larger taxa. The largest response detected in regression parameters was that of the pennate diatoms, which took only similar to 3.4 days to reach the maximum quantum yield, whereas the centric diatom Asteromphalus sp. reached maximum Delta F/F'(m) after similar to 10.4 days. The north patch measurements showed a different response; the smallest cells never reached maximum Delta F/F'(m), whereas the size fraction containing the largest cells did. Single-celled measurements made nearly 30 days after the initial iron enrichment suggested that diatoms were experiencing either silicic acid or iron limitation, whereas measurements of Phaeocystis sp. did not. These data represent the first study of in situ recovery rates of PSII for groups of diatoms, and may help elucidate the mechanisms of species change in response to environmental perturbation.</t>
  </si>
  <si>
    <t>10.1111/j.1529-8817.2006.00266.x</t>
  </si>
  <si>
    <t>Waite, AM; Hill, PS</t>
  </si>
  <si>
    <t>Flocculation and phytoplankton cell size can alter Th-234-based estimates of the vertical flux of particulate organic carbon in</t>
  </si>
  <si>
    <t>MARINE CHEMISTRY</t>
  </si>
  <si>
    <t>The deficit of Th-234 relative to its radioactive parent U-238 in the surface ocean can yield reliable estimates of vertical Particulate Organic Carbon (POC) fluxes to deeper waters, but only when coupled with an accurate ratio of POC concentration to activity of Th-234 on sinking matter. Assuming a simple partitioning of suspended phytoplankton mass between single cells and flocs, we calculate the ratio of the POC flux estimated from Th-234 deficit to the actual POC flux (p ratio, Smith, J.N., Moran, S.B., Speicher, E.A., in press). The p ratios are calculated under the assumption that particle surface area is correlated with Th-234 activity and particle volume is correlated with POC concentration. The value of the p ratio depends on the relative contributions of single cells and flocs to the vertical flux. When large single cells make up a significant fraction of the vertical flux, p ratios are less than one, meaning POC fluxes estimated from Th-234 deficits underestimate actual POC fluxes. When large single cells are abundant but do not sink fast enough to contribute to vertical POC flux, p ratios are greater than one (up to 3 x overestimate). Factor analysis of the model indicates that altering the extent of flocculation in suspension and changing the density and maximum size of phytoplankton cells have the greatest effects on the p ratio. Failure to measure the properties of flocs when characterizing the ratio of POC to thorium on sinking matter potentially leads to large overestimation of the POC flux (over 20 x). Failure to characterize the POC to thorium ratio of large particles, by, for example, destruction of phytoplankton cells in pumps, can lead to underestimation of POC flux. Estimates of POC flux should be most reliable in highly flocculated suspensions populated by small cells and rapidly sinking flocs. These conditions are often associated with intense phytoplankton blooms. (c) 2005 Elsevier B.V. All rights reserved.</t>
  </si>
  <si>
    <t>10.1016/j.marchem.2005.10.021</t>
  </si>
  <si>
    <t>Ciotti, AM; Bricaud, A</t>
  </si>
  <si>
    <t>Retrievals of a size parameter for phytoplankton and spectral light absorption by colored detrital matter from water-leaving radiances at SeaWiFS channels in a continental shelf region off Brazil</t>
  </si>
  <si>
    <t>Many efforts are currently oriented toward extracting more information from ocean color than the chlorophyll a concentration. Among biological parameters potentially accessible from space, estimates of phytoplankton cell size and light absorption by colored detrital matter (CDM) would lead to an indirect assessment of major components of the organic carbon pool in the ocean, which would benefit oceanic carbon budget models. We present here 2 procedures to retrieve simultaneously from ocean color measurements in a limited number of bands, magnitudes, and spectral shapes for both light absorption by CDM and phytoplankton, along with a size parameter for phytoplankton. The performance of the 2 procedures was evaluated using different data sets that correspond to increasing uncertainties: ( 1) measured absorption coefficients of phytoplankton, particulate detritus, and colored dissolved organic matter ( CDOM) and measured chlorophyll a concentrations and ( 2) SeaWiFS upwelling radiance measurements and chlorophyll a concentrations estimated from global algorithms. In situ data were acquired during 3 cruises, differing by their relative proportions in CDM and phytoplankton, over a continental shelf off Brazil. No local information was introduced in either procedure, to make them more generally applicable. Over the study area, the absorption coefficient of CDM at 443 nm was retrieved from SeaWiFS radiances with a relative root mean square error (RMSE) of 33%, and phytoplankton light absorption coefficients in SeaWiFS bands ( from 412 to 510 nm) were retrieved with RMSEs between 28% and 33%. These results are comparable to or better than those obtained by 3 published models. In addition, a size parameter of phytoplankton and the spectral slope of CDM absorption were retrieved with RMSEs of 17% and 22%, respectively. If these methods are applied at a regional scale, the performances could be substantially improved by locally tuning some empirical relationships.</t>
  </si>
  <si>
    <t>10.4319/lom.2006.4.237</t>
  </si>
  <si>
    <t>Irwin, AJ; Finkel, ZV; Schofield, OME; Falkowski, PG</t>
  </si>
  <si>
    <t>Scaling-up from nutrient physiology to the size-structure of phytoplankton communities</t>
  </si>
  <si>
    <t>In many community assemblages, the abundance of organisms is a power-law function of organism size. In phytoplankton communities, changes in size structure associated with increases in resource availability and total biomass have often been interpreted as a release from grazer control. A metapopulation-like approach is used to scale up from the individual physiological responses to environmental conditions to community size structure assuming the community taxonomic composition reflects the species pool. We show that the size scaling of cellular nutrient requirements and growth can cause (1) the power-law relationship between cell size and abundance, (2) dominance of small phytoplankton cells under oligotrophic conditions, and (3) relative increase in abundance of larger phytoplankton cells under eutrophic conditions. If physiological differences associated with the taxonomic composition of different community size fractions are considered, then the model can replicate detailed field observations such as the absence of small, slow-growing Prochlorococcus spp. and the relative dominance of large diatom species in nutrient-rich, upwelling regions of the ocean.</t>
  </si>
  <si>
    <t>10.1093/plankt/fbi148</t>
  </si>
  <si>
    <t>Phytoplankton size structure and primary production in a highly dynamic. coastal ecosystem (Ria de Vigo, NW-Spain): Seasonal and short-time scale variability</t>
  </si>
  <si>
    <t>Size-fractionated phytoplankton biomass and primary production, together with net community metabolism, were measured in a coastal ecosystem (Ria de Vigo, NW-Spain) during a full annual cycle (July 2001-July 2002). On a seasonal scale, this ecosystem was characterized by two distinct oceanographic conditions, namely upwelling and downwelling favourable seasons. During the upwelling season, total chlorophyll a (Chl a) and particulate organic carbon production rates (POC-pr) were in the range 36-129 mg Chl a m(-2) and 89-834 mg C m(-2) h(-1), respectively, and were mainly accounted for (&gt; 80%) by the microphytoplankton size fraction (&gt; 20 pm). During the downwelling season, total Chl a and POC-pr were much lower (&lt; 27 mg Chl a m(-2) and &lt; 97 mg C m(-2) h(-1), respectively), and the pico- (&lt; 2 mu m) and nano-(2-20 mu m) phytoplankton size fractions significantly increased their contribution to total Chl a (46-87%) and POC-pr (30-86%). The seasonal and short-time scale variability in the hydrographic conditions, in particular upwelling intermittency, provides a feasible explanation for the continuous dominance of large-sized phytoplankton during the upwelling period. Shelf water intrusions, continuous vertical mixing and the size-dependent limitation in light acquisition (package effect), suffered in a higher degree by larger phytoplankton, were likely to account for the shift in phytoplankton size structure during the downwelling period. During the upwelling season, community respiration represented a minor fraction of gross primary production (15-30%), which highlights the large export potential of organic matter by this ecosystem. On the contrary, community respiration accounted for a major fraction of primary production (85%) during the downwelling period, which suggests that most of the photosynthesised organic matter was remineralised within the ecosystem. Although the microbial plankton community of the Rfa de Vigo exhibits a net autotrophic functioning throughout the year, the magnitude of the carbon flows and budgets seems to be dependent on phytoplankton size structure. (c) 2005 Elsevier Ltd. All rights reserved.</t>
  </si>
  <si>
    <t>10.1016/j.ecss.2005.11.027</t>
  </si>
  <si>
    <t>Kamenir, Y; Dubinsky, Z; Zohary, T</t>
  </si>
  <si>
    <t>The long-term patterns of phytoplankton taxonomic size-structure and their sensitivity to perturbation: A Lake Kinneret case study</t>
  </si>
  <si>
    <t>It is of great theoretical interest and applied importance to assess the structural change of the aquatic community or assemblage as a whole. Size spectrum, a tool allowing such assessment, most often describes the size distribution of organisms, irrespective of their taxonomy. The size-frequency distribution of taxonomic units in an assemblage is applied more and more often as another special case of size spectrum, and is called here traditional taxonomic size spectrum (TTSS). The Lake Kinneret (Israel) phytoplankton database was used to compare two periods of four years each, one typical and one of an extremely abnormal, perturbed community state. All eight annual TTSS curves had a similar pattern. Hierarchical cluster analysis was used to quantify the similarity between TTSS histograms. For the stable period (1982-1985), the similarity measures (Pearson r) between TTSS of any pair of years were close to the 'ideal' value of 1, ranging from 0.927-0.985. For the extremely abnormal period (1996-1999), they had a wider range (0.896-0.980), where the lowest estimates correspond to explicit distortions of the TTSS pattern. So the similarity comparison of TTSS histograms reveals persistent ecosystem characteristics, also giving information on strong perturbations.</t>
  </si>
  <si>
    <t>10.1007/s00027-006-0864-z</t>
  </si>
  <si>
    <t>Jiang, L; Schofield, OME; Falkowski, PG</t>
  </si>
  <si>
    <t>Adaptive evolution of phytoplankton cell size</t>
  </si>
  <si>
    <t>We present a simple nutrient-phytoplankton-zooplankton (NPZ) model that incorporates adaptive evolution and allometric relations to examine the patterns and consequences of adaptive changes in plankton body size. Assuming stable environmental conditions, the model makes the following predictions. First, phytoplankton should evolve toward small sizes typical of picoplankton. Second, in the absence of grazers, nutrient concentration is minimized as phytoplankton reach their fitness maximum. Third, increasing nutrient flux tends to increase phytoplankton cell size in the presence of phytoplankton-zooplankton coevolution but has no effect in the absence of zooplankton. Fourth, phytoplankton reach their fitness maximum in the absence of grazers, and the evolutionary nutrient-phytoplankton system has a stable equilibrium. In contrast, phytoplankton may approach their fitness minimum in the evolutionary NPZ system where phytoplankton and zooplankton are allowed to coevolve, which may result in oscillatory ( unstable) dynamics of the evolutionary NPZ system, compared with the otherwise stable nonevolutionary NPZ system. These results suggest that evolutionary interactions between phytoplankton and zooplankton may have contributed to observed changes in phytoplankton sizes and associated biogeochemical cycles over geological time scales.</t>
  </si>
  <si>
    <t>10.1086/444442</t>
  </si>
  <si>
    <t>Thomas, CM; Perissinotto, R; Kibirige, I</t>
  </si>
  <si>
    <t>Phytoplankton biomass and size structure in two South African eutrophic, temporarily open/closed estuaries</t>
  </si>
  <si>
    <t>The biomass and size structure of phytoplankton were compared in the temporarily open/closed Mdloti and Mhlanga estuaries, in KwaZulu-Natal, South Africa. Samples and measurements were taken between March 2002 and March 2003, to assess the effects of differing mouth breaching regimes, freshwater inflow and nutrient loading on the dynamics of phytoplankton. The Mdloti Estuary exhibits a larger catchment area (approximate to 500 km(2)), substantial upstream impoundment (Hazelmere Dam) and little discharge of treated sewage waters in its upper reaches (8 Ml d(-1)). Conversely, the Mhlanga Estuary has a smaller catchment area (approximate to 100 km(2)), no upstream dams and a large inflow of treated sewage waters (20 Ml d(-1)), resulting in a capping flow of 0.23 m(3) s(-1). DIN and DIP concentrations were usually well above the accepted threshold levels (2 mu M for DIN and 0.5 mu M for DIP) for nutrient-limited primary production and were also much higher in the Mhlanga than in the Mdloti. This led to episodes of eutrophication, with high levels of mean chl-a occurring in the Mhlanga Estuary in particular. In both estuaries, highest chl-a concentrations occurred during the closed phase, while the lowest occurred during the open phase. Phytoplankton biomass ranged from 0.869 to 111 mg chl-a m(-3) in the Mdloti, and from 0.732 to 303 mg chl-a m(-3) in the Mhlanga. The maximum value of 303 mg m(-3) of chl-a, recorded at the Mhlanga in October 2002, is the highest chl-a concentration ever recorded in any South African estuary. In both estuaries, phytoplankton biomass was dominated by the nanophytoplankton fraction (2-20 mu m) during the entire study period. This accounted for an average of 80.6% and 79.6% of the total phytoplankton biomass in the Mdloti and the Mhlanga, respectively. This was followed by the picophytoplankton (&lt; 2 mu m), with 12.9% at the Mdloti and 11.9% at the Mhlanga and the microphytoplankton (&lt; 20 mu m) with 6.53% at the Mdloti and 8.65% at the Mhlanga. Due to the large volumes of treated sewage released into the two estuaries, particularly the Mhlanga, they breached more frequently than they would have under natural circumstances. Thus, despite their high nutrient concentrations, eutrophic waters within the estuaries exhibited a short residence time, thereby restricting the time available for phytoplankton to take up enough nutrients to form more regular and intense blooms. (c) 2005 Elsevier Ltd. All rights reserved.</t>
  </si>
  <si>
    <t>10.1016/j.ecss.2005.05.015</t>
  </si>
  <si>
    <t>Varela, MM; Bode, A; Fernandez, E; Gonzalez, N; Kitidis, V; Varela, M; Woodward, EMS</t>
  </si>
  <si>
    <t>Nitrogen uptake and dissolved organic nitrogen release in planktonic communities characterised by phytoplankton size-structure in the Central Atlantic Ocean</t>
  </si>
  <si>
    <t>Ammonium, nitrate and urea uptake rates, as well as the release of dissolved organic nitrogen (DON), were measured along a latitudinal transect (49 degrees N-33 degrees S) in the Atlantic Ocean during the 2000 summer-to-autumn transition period and subsequently related to phytoplankton-size structure. The transect included upwelling areas, oligotrophic gyres and temperate regions and, as a result, euphotic layer integrated uptake rates of ammonium (18-355 mmol m(-2) h(-1)), nitrate (5-2830 mmol m(-2) h(-1)) and urea (26-1212 mmol m(-2) h(-1)) covered a wide productivity spectrum. The percentage of extracellular DON release relative to total nitrogen uptake (PER) was highest when nitrate was used as the substrate (mean 42 +/- SE 3.1%) whereas the uptake of ammonium and urea produced lower PER values (22 +/- 2.1 and 26 +/- 1.6%, respectively). Small cells (&lt; 2 mu m) contributed between 20% and 80% of the total primary production; however, they accounted for 50-80% of total chlorophyll-a. In upwelling areas of the ocean, dominated by large phytoplankton, PER accounted for less than 30% of total nitrogen uptake and could be predicted from a regression equation relating the contribution of &lt; 2 mu m phytoplankton to either total biomass or production. In contrast, in oligotrophic areas, small cells formed the bulk of the phytoplankton biomass, but not of primary production. In these areas, PER often exceeded 50% and was very variable, displaying a low correlation with phytoplankton size, which suggests that processes not directly related to the size of the primary producers influence DON release in the oligotrophic ocean. (c) 2005 Elsevier Ltd. All rights reserved.</t>
  </si>
  <si>
    <t>10.1016/j.dsr.2005.03.005</t>
  </si>
  <si>
    <t>Primary production calculations in the Mid-Atlantic Bight, including effects of phytoplankton community size structure</t>
  </si>
  <si>
    <t>We developed an absorption-based primary production model that includes the effects of phytoplankton community size structure for the continental margin and adjoining Gulf Stream waters of the Middle Atlantic Bight (MAB). The model uses seasonal cycles of phytoplankton community size structure from previously published results, representative absorption spectra, remotely sensed chlorophyll concentration, sea surface temperature, photosynthetically active radiation, in situ determination of mixed layer dynamics, and previously determined nitrate concentration. The model allows for both light- and nutrient-limitation during the MAB seasonal cycle. Primary production was calculated every month for 5 yr for study areas representing shelf, shelf break, slope, and Gulf Stream waters. Two main approaches were taken to calculate production: using satellite observations integrating to the depth of the mixed layer and using profile observations integrating to the depth of the euphotic zone. The profile euphotic zone production estimates were greater than the satellite mixed layer estimates. Additionally, the timing of production peaks and troughs was largely related to the depth of integration, with profile euphotic zone peak production occurring generally 2 months after the satellite mixed layer estimates. Relative to cell size and seasonality, primary production was regulated more by biomass than light acquisition capability. Comparison of remotely based production estimates and estimates made with in situ depth-dependent data revealed that approximately 30% of daily water column photosynthesis was missed by satellite-based estimates.</t>
  </si>
  <si>
    <t>10.4319/lo.2005.50.4.1232</t>
  </si>
  <si>
    <t>Arin, L; Estrada, M; Salat, J; Cruzado, A</t>
  </si>
  <si>
    <t>Spatio-temporal variability of size fractionated phytoplankton on the shelf adjacent to the Ebro river (NW Mediterranean)</t>
  </si>
  <si>
    <t>The mesoscale distribution and seasonal variation of the size structure of phytoplankton biomass, as measured by chlorophyll a (chl a), was studied in the Ebro shelf area (NW Mediterranean) during three different seasons: autumn, winter and summer. In autumn and summer, when the water column was, respectively, slightly or strongly stratified and nutrient concentrations were low at surface, average total chl a values were 0.31 and 0.29mg m(-3), respectively. In winter, the intrusion of nutrients into the photic zone by intense vertical mixing and strong riverine inputs, produced an increase of the total autotrophic biomass (0.76 mg m(-3)). In the three seasons, the main contributor to total chl a was the picoplanktonic (&lt; 2 mu m) size fraction (42% in winter and around 60% in autumn and summer). The nanophytoplankton (2-20 mu m) contribution to total chl a showed the lowest variability amongst seasons (between 29% and 39%). The microplanktonic (&gt; 20 mu m) chl a size fraction was higher in winter (27%) than in the other seasons (less than 13 %). The maximum total chl a concentrations were found at surface in winter, at depths of 40 m in autumn and between 50 and 80 m in summer. The relative contribution of the &lt; 2 pm size fraction at these levels of the water column tended to be higher than at other depths in autumn and winter and lower in summer. In autumn and winter, nutrient inputs from Ebro river discharge and mixing processes resulted in an increase on the &gt; 2 pm contribution to total chl a in the coastal zone near the Ebro Delta area. In summer, the contribution of the &lt; 2 and &gt; 2 pm chl a size fractions was homogeneously distributed through the sampling area. In autumn and summer, when deep chl a maxima were observed, the total amount of the autotrophic biomass in the superficial waters (down to 10m) of most offshore stations was less than 10% of the whole integrated chl a (down to 100m or to the bottom). In winter, this percentage increased until 20% or 40%. The &gt; 2 mu m chl a increased linearly with total chl a values. However, the &lt; 2 pm chl a showed a similar linear relationship only at total chl a values lower than 1 mg m(-3) (in autumn and summer) or 2 mg m(-3) (winter). At higher values of total chl a, the contribution of the &lt; 2 pm size fraction remained below an upper limit of roughly 0.5 mg m(-3). Our results indicate that the picoplankton fraction of phytoplankton may show higher seasonal and mesoscale variability than is usually acknowledged. (c) 2005 Elsevier Ltd. All rights reserved.</t>
  </si>
  <si>
    <t>10.1016/j.csr.2004.12.011</t>
  </si>
  <si>
    <t>Cermeno, P; Maranon, E; Rodriguez, J; Fernandez, E</t>
  </si>
  <si>
    <t>Size dependence of coastal phytoplankton photosynthesis under vertical mixing conditions</t>
  </si>
  <si>
    <t>We have determined the relationship between carbon-specific photosynthesis and phytoplankton cell size in a coastal ecosystem. The normalized size spectra of carbon (C) biomass and photosynthesis allow to determine both biomass and photosynthesis within any size class along the community size spectrum. By dividing the size spectra of photosynthesis and biomass, the size spectrum of C-specific photosynthesis is derived. Our results indicated a high variability in the slope of the C-specific photosynthesis size spectrum. Under favourable conditions for growth, in the upper euphotic layer, the slope was positive, indicating that larger phytoplankton attained higher C-specific photosynthesis rates than the smaller cells. This pattern represents a significant departure from the expected, literature value of -0.25 for the size-scaling of biomass-specific metabolism. We suggest that this change in the slope may be caused by the changes in the taxonomic composition along the community size spectrum. Towards the bottom of the euphotic layer, we observed a decrease in the slope of the C-specific photosynthesis size spectrum, which could be associated with an enhanced package effect in larger cells under light-limited conditions. These results question the applicability of single and overall exponents to describe the size scaling of photosynthesis in natural phytoplankton assemblages.</t>
  </si>
  <si>
    <t>10.1093/plankt/fbi021</t>
  </si>
  <si>
    <t>Reul, A; Rodriguez, V; Jimenez-Gomez, F; Blanco, JM; Bautista, B; Sarhan, T; Guerrero, F; Ruiz, J; Garcia-Lafuente, J</t>
  </si>
  <si>
    <t>Variability in the spatio-temporal distribution and size-structure of phytoplankton across an upwelling area in the NW-Alboran Sea, (W-Mediterranean)</t>
  </si>
  <si>
    <t>A north-south transect crossing the quasi-permanent upwelling area and the front which usually occupies the northwestern part of the Alboran Sea (Western Mediterranean) was sampled 16 times during four cruises, covering an annual cycle in order to study the coupling between hydrodynamics and phytoplankton spatial distribution. On a spatial scale, considerable changes in biomass, size-structure and composition of the phytoplankton community were found at both sides of the front. The upwelling area was characterized by higher cell abundance, higher mean integrated chlorophyll values, intense subsurface chlorophyll maximum (SSCM) dominated by the size fraction &gt; 10 mu m, as well as significantly less negative slopes of the size-spectra. Prokaryotic phytoplankton cells were more abundant in the oligotrophic waters off the front. These qualitative and quantitative differences of the phytoplanktonic spatial distribution were maintained in spite of the north-south displacement of the front that might occur even within days, in association with changes in position and size of the Western Alboran Gyre. On a temporal scale, the mean chlorophyll concentrations at the SSCM were similar in July and December (3.0 +/- 0.4 and 3.5 +/- 1.0 mg l(-1) respectively), while abundance and biomass decreased in winter. The resulting lower C:Chl a and higher fluorescence cell(-1) ratio indicate photoacclimation in winter. Implications of the different SAS at both sides of the front on the fate of phytoplankton biomass and importance of field measurements for satellite image interpretation are discussed. (c) 2004 Published by Elsevier Ltd.</t>
  </si>
  <si>
    <t>10.1016/j.csr.2004.09.016</t>
  </si>
  <si>
    <t>Seppala, J; Ylostalo, P; Kuosa, H</t>
  </si>
  <si>
    <t>Spectral absorption and fluorescence characteristics of phytoplankton in different size fractions across a salinity gradient in the Baltic Sea</t>
  </si>
  <si>
    <t>Spectral absorption and fluorescence properties of living phytoplankton were measured across a salinity gradient in the northern Baltic Sea in August 2000. The discrete water samples (n=22) were size-fractionated (&lt;2 mum and &lt;20 mum) to study the origins of different optical signals. The concentration of chlorophyll-a (Chla) ranged from 1.6 mg m(-3) to 6.0 mg m(-3), from which picophytoplankton (&lt;2 mum) contributed 18-54%. Phytoplankton community structure had a clear gradient; from the northern part, dominated by chlorophytes, to the southern part, dominated by cyanophytes (mainly Aphanizomenon sp.). The regional variability in the Chla-specific absorption coefficient was partly explained by variations in phytoplankton community size-structure, or species composition. Phycoerythrin absorption was notable, especially for picophytoplankton. Accordingly, phycoerythrin fluorescence arose mainly from picophytoplankton (average 74%, range 35-100%). Thus, pico-sized cyanophytes - predominated by phycoerythrin-rich cells - were the main source of the phycoerythrin signal. Large filamentous cyanobacteria, in turn, were responsible for the phycoerythrocyanin and phycocyanin signals. The observed spectral differences between size fractions contribute to the development of operational optical detection systems for cyanobacterial blooms and provide the background for other absorption and fluorescence-based algal detection systems and for remote sensing algorithm development.</t>
  </si>
  <si>
    <t>10.1080/01431160410001723682</t>
  </si>
  <si>
    <t>Large-sized phytoplankton sustain higher carbonspecific photosynthesis than smaller cells in a coastal eutrophic ecosystem</t>
  </si>
  <si>
    <t>Size-fractionated, carbon-specific photosynthesis by natural phytoplankton assemblages has been analysed during a full annual cycle in a coastal, productive ecosystem. We observed high variability in the carbon-specific photosynthetic rates by the different phytoplankton size fractions. In surface waters, under high irradiance levels, large-sized phytoplankton showed consistently higher carbon-specific photosynthetic rates than small-sized cells. We suggest the possibility that interspecific differences in acquisition and use of light and nutrients account for this pattern. Under light-limited conditions at the bottom of the euphotic layer, differences in the carbon-specific photosynthesis between size fractions were lower or disappeared, which was likely due to the package effect on larger cells. Our results show that when the whole phytoplankton community is analysed, the relationship between carbon-specific photosynthesis and cell size is variable. Moreover, a higher carbon-specific photosynthesis by larger phytoplankton might represent an ecophysiological basis to explain their dominance in resource-rich environments.</t>
  </si>
  <si>
    <t>10.3354/meps297051</t>
  </si>
  <si>
    <t>Phytoplankton size structure stability in a meso-eutrophic subtropical lake</t>
  </si>
  <si>
    <t>The aim of the present study was to analyze seasonal and inter-annual variability, and examine the stability of several parameters describing the size structure of the phytoplankton assemblage of Lake Kinneret (Israel). Phytoplankton biomass size spectrum (BSS) patterns were analyzed using cell-volume data based on microscopic counts of samples collected biweekly over 4 years (1996-1999). A typical pattern of Lake Kinneret phytoplankton BSS emerged, as being quasi-stable in spite of unprecedented man-induced lowering of the lake's water levels during those years, atypical phytoplankton biomass dynamics, and extreme inter-annual variations in phytoplankton species composition. The present study included all phytoplankton greater than ca. 2 mum diameter, which comprise most of the lake's autotrophic biomass, and phytoplankton alone. Statistical descriptors of separate size classes elucidate two zones of pronounced variability within Kinneret BSS and a zone of stability near its center. The phytoplankton biomass variability is produced mainly by two bloom zones, at relatively large cell size classes (V = 2048-4096 and V = 65 500-131000 mum(3)), corresponding with proliferation of the bloom-forming species Aulacoseira granulata and Peridinium gatunense, respectively, while the stability zone at the center of the BSS, essentially a 'nanoplankton plateau', corresponds with a diverse assemblage of nanoplanktonic species, of different taxonomic composition at different times. Statistical parameters of BSS approximation provide a tool for the quantitative estimation of the stability/variability of whole phytoplankton assemblages. According to these parameters, Kinneret BSS is comparable to BSS of eutrophic lakes of Canada and Spain but differs from the more stable BSS typical of oligotrophic systems.</t>
  </si>
  <si>
    <t>10.1023/B:HYDR.0000027729.53348.c7</t>
  </si>
  <si>
    <t>Kadono, T; Kawano, T; Hosoya, H; Kosaka, T</t>
  </si>
  <si>
    <t>Flow cytometric studies of the host-regulated cell cycle in algae symbiotic with green paramecium</t>
  </si>
  <si>
    <t>PROTOPLASMA</t>
  </si>
  <si>
    <t>Paramecium bursaria (green paramecium) possesses endosymbiotically growing chlorella-like green algae. An aposymbiotic cell line of P bursaria (MBw-1) was prepared from the green MB-1 strain with the herbicide paraquat. The SA-2 clone of symbiotic algae was employed to reinfect MBw-1 cells and thus a regreened cell line (MBr-1) was obtained. The regeened paramecia were used to study the impact of the host's growth status on the life cycle of the symbiotic algae. Firstly, the relationship between the tinting of algal propagation and the host cell division was investigated by counting the algal cells in single host cells during and after the host cell division and also in the stationary phase. Secondly, the changes in the endogenous chlorophyll level, DNA content, and cell size in the symbiotic algae were monitored by flow cytometry and fluorescence microscopy. The number of algae was shown to be doubled prior to or during the host cell division and the algal population in the two daughter cells is maintained at constant level until the host cell cycle reenters the cytokinesis, suggesting that algal propagation and cell cycle are dependent on the host's cell cycle. During the host's stationary growth, unicellular algal vegetatives with low chlorophyll content were dominant. In contrast, complexes of algal cells called sporangia (containing 1-4 autospores) were present in the logarithmically growing hosts, indicating that algal cell division leading to the formation of sporangia with multiple autospores is active in the dividing paramecia.</t>
  </si>
  <si>
    <t>10.1007/s00709-004-0046-6</t>
  </si>
  <si>
    <t>Linden, E; Kuosa, H</t>
  </si>
  <si>
    <t>Effects of grazing and excretion by pelagic mysids (Mysis spp.) on the size structure and biomass of the phytoplankton community</t>
  </si>
  <si>
    <t>The aim of this study was to determine the effects of pelagic mysids (Mysis mixta and M. relicta) on the biomass and size-structure of the phytoplankton community during the period following the spring bloom. Mysids excreted phosphate (4.5 +/- 0.7 nmol ind(-1) h(-1)) and ammonium (123.6 +/- 31.6 and 45.0 +/- 3.2 nmol ind(-1) h(-1)) and increased the total chlorophyll-a concentration of phytoplankton slightly. However, the presence of mysids affected different size-classes of phytoplankton differently. Mysids mainly grazed on large-sized (&gt;10 mum) phytoplankton cells. Small-sized (&lt;10 &amp;mu;m) algal cells avoided grazing, gained a competitive advantage and were able to utilize the nutrients excreted by mysids. According to this study, both top-down and bottom-up mechanisms simultaneously mould the structure of the phytoplankton community. A large zooplankton biomass might promote the increase of small flagellates by a combination of repleting nutrient stores, selective grazing on large algal cells and heavy predation on protozoa which, consequently, might have a cascading effect on the most favoured protozoan food source, small flagellates.</t>
  </si>
  <si>
    <t>10.1023/B:hydr.0000018207.42449.fb</t>
  </si>
  <si>
    <t>Vaillancourt, RD; Brown, CW; Guillard, RRL; Balch, WM</t>
  </si>
  <si>
    <t>Light backscattering properties of marine phytoplankton: relationships to cell size, chemical composition and taxonomy</t>
  </si>
  <si>
    <t>Spectral backscattering coefficients were determined for 29 species of cultured marine plankton representing 12 classes using a fixed-angle backscattering meter. Using a multi-angle scattering meter, the volume scattering function was measured and a proportionality constant (chi) between beta(141degrees) and b(b) was determined as 0.82 (+/-0.01 SE), less than the chi value of 1.08 reported for natural waters. Backscattering efficiencies (at 440 nm) of cultures varied between 0.0023 and 0.081 and showed little spectral variation. Plankton backscattering coefficients at 510 nm showed the lowest variability between species when normalized to particulate organic carbon (POC) [4 x 10(-6) (+/- 57% SD) m(2) mg POC-1 at 510 nm], more when normalized to chlorophyll a (Chl a) [8 x 10(-4) (+/- 112% SD) m(2) mg Chl a(-1) at 510 nm], and the greatest when normalized to cell number concentration [9 x 10(-13) (+/- 238% SD) m(2) mg cell(-1) at 510 nm]. There were large variations in the relationships between Chl a, POC and backscattering within and between species. The dinoflagellates were the most efficient backscatterers, owing to their high POCi and D. The diatoms were mid-range in Q(bb) because the presence of the vacuole decreased POCi. The cyanophytes, eustigmatophytes and heterotrophic bacteria were the least efficient scatterers owing to their small cell sizes. Comparison of experimental Q(bb) to those predicted by Mie's scattering model that represents a phytoplankton cell as a homogeneous sphere probably overestimates the value of the real refractive index for these species. Scattering models that consider more complex cellular structure are likely to provide better closure with experimental results.</t>
  </si>
  <si>
    <t>10.1093/plankt/fbh012</t>
  </si>
  <si>
    <t>Sabetta, L; Fiocca, A; Margheriti, L; Vignes, F; Basset, A; Mangoni, O; Carrada, GC; Ruggieri, N; Ianni, C</t>
  </si>
  <si>
    <t>PHYTOPLANKTON SIZE STRUCTURE AND ENVIRONMENTAL FORCING WITHIN THE EUPHOTIC ZONE IN THE SOUTHERN ADRIATIC-IONIAN COASTAL AREA</t>
  </si>
  <si>
    <t>CHEMISTRY AND ECOLOGY</t>
  </si>
  <si>
    <t>Here, we analysed the variation of size-abundance distributions of marine nano-and micro-phytoplankton guilds in relation to main environmental forcing factors and taxonomic composition. The study was carried out in the Southern Adriatic-Ionian Region and was based on physical, chemical and biological data collected during four cruises at 21 stations on seven transects. Biological data included density, individual cell size and species composition of nano- and micro-phytoplankton guilds and total and size-fractionated biomass of the entire phytoplankton community. We used canonical correspondence analysis to relate variation in nano-and micro-phytoplankton size-abundance distributions to variation of spatial, abiotic and biotic environmental forcing factors. Results showed that environmental forcing factors explained up to 75% of the size-abundance distribution variation in the study area. Variations in size-abundance distributions of the nano-and micro-phytoplankton guilds were relatively independent of taxonomic composition. Therefore, the obtained results suggested a relevant role of individual body size as an organizing factor of phytoplankton guilds.</t>
  </si>
  <si>
    <t>S303</t>
  </si>
  <si>
    <t>S317</t>
  </si>
  <si>
    <t>10.1080/02757540410001664567</t>
  </si>
  <si>
    <t>Froneman, PW; Pakhomov, EA; Balarin, MG</t>
  </si>
  <si>
    <t>Size-fractionated phytoplankton biomass, production and biogenic carbon flux in the eastern Atlantic sector of the Southern Ocean in late austral summer 1997-1998</t>
  </si>
  <si>
    <t>Size-fractionated chlorophyll-a (Chl-a), primary production and biogenic carbon flux in the vicinity of the Winter Ice-edge Zone (WIE), Spring Ice-edge Zone (SIE) and Antarctic Polar Front (APF) were investigated in the eastern Atlantic sector of the Southern Ocean during a collaborative Scandinavian/South African Antarctic cruise conducted in late austral summer (December 1997/January 1998). Microphytoplankton (&gt;20 mum) dominated integrated Chl-a biomass in the SIE and at the APF, comprising &gt;50% of the total at all stations. Within the WIE, nanophytoplankton (2 20 mum) dominated total integrated Chl-a biomass comprising on average 36% of the total. Total integrated primary production ranged between 316 and 729 mg C m(-2) d(-1) at stations occupied in the region of the SIE, and between 292 and 317 mg C m(-2) d(-1) within the WIE. At stations occupied in the region of the APF, total integrated production ranged between 708 and 926 mg C m(-2) d(-1). The contribution of various size fractions to total productivity generally displayed the same pattern as integrated Chl-a biomass. Microphytoplankton formed the most important contributor to total production at all stations in the SIE and at two stations in the region of the APE Within the WIE, nanophytoplankton dominated total daily production. The elevated primary production rates in the region of the SIE and APF appear to be related to favourable light environment and the availability of iron. In the SIE, the partitioning of carbon between the microbial loop and classical food web was similar. Grazing activity by metazoans resulted in 1.5% of total daily production being transported to depth. In the region of the WIE and APF, the classical food web represented the main sink for daily primary production. Within the SIE and APF, the grazer-mediated carbon flux corresponded to 8.4% and 15.4% of the total production, respectively. The low rates of biologically mediated carbon flux resulting from grazing by zooplankton in the SIE can be related to the size structure of the phytoplankton assemblages and the absence of larger macrozooplankton in the region. As a consequence of the low grazing activity, the sinking of dead/senescent phytoplankton cells appears to be the major route for the transfer of carbon from the surface waters to depth in the SIE. Results of the investigation suggest that the efficiency of the biological pump in the three regions of investigation was largely determined by the zooplankton community composition and the structure of the local phytoplankton community. (C) 2004 Elsevier Ltd. All rights reserved.</t>
  </si>
  <si>
    <t>10.1016/j.dsr2.2002.09.001</t>
  </si>
  <si>
    <t>Finkel, ZV; Irwin, AJ; Schofield, O</t>
  </si>
  <si>
    <t>Resource limitation alters the 3/4 size scaling of metabolic rates in phytoplankton</t>
  </si>
  <si>
    <t>Under optimal growth conditions, many metabolic rates scale to the 3/4 power of mass. We show that resource limitation can alter this size scaling of metabolic rates if resource acquisition depends on organism size. A prime example of size-dependent resource acquisition is light harvesting by phytoplankton. The size-dependence of light acquisition causes a deviation in the 3/4 size scaling of growth and photosynthetic rates under growth-limiting irradiance. The degree of deviation from the 3/4 size-scaling exponent depends on the size-dependence of physiological acclimation in response to resource limitation. Phytoplankton acclimate to light limitation by changes in pigment concentration. We calculate the pigment concentration required to maximize photosynthetic rate, and predict that the light-limited photosynthetic rate must scale to the 2/3 power of cell volume. These theoretical results are consistent with the size scaling of pigment concentration and photosynthetic rate of phytoplankton cultures. Our results suggest that deviation from the 3/4 size-scaling exponent for metabolic rate under resource-limiting conditions is the consequence of the size-dependence of both resource acquisition and physiological acclimation to resource availability.</t>
  </si>
  <si>
    <t>10.3354/meps273269</t>
  </si>
  <si>
    <t>Iriarte, JL; Gonzalez, HE</t>
  </si>
  <si>
    <t>Phytoplankton size structure during and after the 1997/98 El Nino in a coastal upwelling area of the northern Humboldt Current System</t>
  </si>
  <si>
    <t>Primary production (PP) and phytoplankton biomass changes in an intense upwelling area off northern Chile (Antofagasta, 23degrees S) associated with the strong El Nino of 1997/98 are described over a 5 yr sampling period. The oceanographic anomalies observed during July 1997 and January 1998, associated with the intrusion of warmer oligotrophic waters to the coast, reduced the upwelling of cold, nutrient-rich waters in the upper 100 m. An oligotrophic regime seems to have resulted in a higher dominance (45 to 70 %) of pico- and nanoplankton in inshore areas during summer/winter 1997 and summer 1998, with values of biomass and PP of 5 mg chl a m(-3) and 2.0 g C m(-2) d(-1), respectively. After that period, when the frequent upwelling of cold, nutrient rich water was re-established along the coast off Antofagasta, biomass and PP estimates increased up to 80 mg chl a m(-3) (mean = 25.5 mg chl a m(-3)) and 12 g C m(-2) d(-1) (mean = 6.5 g C m(-2) d(-1)), respectively. During that period, the microphytoplankton size fraction accounted for &gt;50% of the biomass and productivity. Sedimentation trap studies showed that the sedimentation rate of diatoms was very low during El Nino conditions (January 1997 and 1998) with values between 0.02 and 0.2 Mg C m(-2) d(-1), increasing by 2 orders of magnitude during winter and spring 2001 (mean = 28 mg C m(-2) d(-1)). The data showed that during 1997/98 El Nino event, pico-and nanophytoplankton size classes made a significant contribution to the production and may thus represent an alternative energy-flow pathway within this upwelling area.</t>
  </si>
  <si>
    <t>10.3354/meps269083</t>
  </si>
  <si>
    <t>Lohrenz, SE; Carroll, CL; Weidemann, AD; Tuel, M</t>
  </si>
  <si>
    <t>Variations in phytoplankton pigments, size structure and community composition related to wind forcing and water mass properties on the North Carolina inner shelf</t>
  </si>
  <si>
    <t>Variations in phytoplankton pigments, size structure and community composition were examined in inner shelf waters off North Carolina in relationship to water mass properties subject to the influence of low salinity outflow from the Chesapeake Bay, alternations in wind forcing and interactions with shelf water masses. Observations were made aboard the R/V Edwin Link during May 1997. Episodes of upwelling-favorable conditions were accompanied by detachment of the low salinity outflow plume from the coast, and enhanced dispersion and mixing with shelf waters. Distinct water masses were identified using cluster analysis of temperature-salinity (T-S) properties. Two major clusters, distinguished on the basis of relatively high and low salinities, were identified as ambient coastal water (A) and modified bay water (B). Each of these could be further separated into two water mass types characterized by relatively high and low temperatures. The pigment and taxonomic composition of these water masses were examined. The carotenoid fucoxanthin was generally the most abundant accessory pigment. Zeaxanthin and chlorophyll b were also relatively abundant at most stations. Ratios to chlorophyll a of 19'-hexanoyloxyfucoxanthin and peridinin were higher for the high salinity clusters. A shift to downwelling-favorable conditions toward the latter part of the cruise gave rise to a narrow, southward flowing jet of low salinity Chesapeake Bay water corresponding to the low salinity, relatively high temperature water mass identified by cluster analysis. Fucoxanthin dominated the accessory pigments in this low salinity feature. Proportions of chlorophyll a associated with different phytoplankton classes, as estimated using CHEMTAX software (Mar. Ecol. Prog. Ser. 144 (1996) 265), varied among groups in a manner consistent with pigment composition. A diverse assemblage of diatoms, cyanobacteria, cryptophytes and prasinophytes accounted for the majority of chlorophyll a at most stations. Haptophytes and dinoflagellates were relatively more abundant in warmer, higher salinity stations. The low salinity jet exhibited high biomass and low diversity compared to other water masses. Its phytoplankton population was dominated by diatoms larger than 8 mum in diameter. The results demonstrate that phytoplankton community composition varies substantially among the different water masses in this coastal region and is subject to event scale (i.e., days to weeks) changes in relation to wind forcing and shelf circulation processes. (C) 2003 Elsevier Ltd. All rights reserved.</t>
  </si>
  <si>
    <t>10.1016/S0278-4343(03)00131-6</t>
  </si>
  <si>
    <t>Varela, MM; Barquero, S; Bode, A; Fernandez, E; Gonzalez, N; Teira, E; Varela, M</t>
  </si>
  <si>
    <t>Microplanktonic regeneration of ammonium and dissolved organic nitrogen in the upwelling area of the NW of Spain: relationships with dissolved organic carbon production and phytoplankton size-structure</t>
  </si>
  <si>
    <t>Ammonium regeneration and dissolved organic nitrogen (DON) release were studied experimentally in the euphotic zone of shelf and oceanic waters of NW Spain in relation to coastal upwelling dynamics and the size-structure of phytoplankton communities. Incubations of plankton labelled with [(15)N]ammonium were made during four cruises, two of which also included size-fractionated determinations of chlorophyll a and primary production, and experimental determinations of production rates of dissolved organic carbon (DOC) using (14)C. Inorganic nitrogen concentrations were mainly related to nitrate enrichment by upwelling pulses, while ammonium concentrations were generally low in all situations. Ammonium did not accumulate in the study area, suggesting a daily time scale coupling between regeneration and uptake. In contrast, DON largely exceeded inorganic nitrogen in all situations and generally increased from spring to autumn. Ammonium regeneration was positively correlated with DON release and both rates showed the largest variation in summer, with minimum values during active upwelling and maximum values when upwelling relaxed. Comparison of DON stocks and rates in different shelf areas suggests that DON release near the coast during summer was more persistent in the water than DON release in off-shelf and oceanic areas. The carbon:nitrogen ratio of DOC and DON release rates was highly variable, revealing a large excess of DOC compared with DON. This excess can be attributed to either an underestimate of total DON release (as only release from ammonium was measured) or to an enhanced production of carbon-rich organic substances by diatoms in coastal areas. By considering a broad range of trophic situations, this study reveals a fundamental difference between short term release of DOC and DON by plankton. Physiological processes (such as carbohydrate exudation by diatoms) seem to be the cause of large DOC excess, whereas trophic processes (such as grazing) are more likely the cause of enhanced DON release.</t>
  </si>
  <si>
    <t>10.1093/plankt/25.7.719</t>
  </si>
  <si>
    <t>Chang, FH; Zeldis, J; Gall, M; Hall, J</t>
  </si>
  <si>
    <t>Seasonal and spatial variation of phytoplankton assemblages, biomass and cell size from spring to summer across the north-eastern New Zealand continental shelf</t>
  </si>
  <si>
    <t>The composition, biomass and cell size of phytoplankton taxonomic groups were determined in the Hauraki Gulf and adjacent shelf of north-eastern New Zealand. In early spring, on the inner shelf, over-winter mixing and upwelling supported a bloom dominated by large, chain-forming diatoms in a moderately turbulent water column. The bloom declined in late spring because of nutrient limitation, and the assemblage evolved initially toward small diatoms, and eventually to co-occurrence of dinoflagellates, small nanoflagellates and picophytoplankton in early and late summer. Mid- to outer-shelf biomass was much lower than inshore, and was dominated by small or motile taxa which were probably limited by grazing and light. In early summer, strong upwelling displaced inner shelf phytoplankton to beyond the shelf edge, whilst enriching the shelf with nutrients. However, shelf phytoplankton biomass increased only after the relaxation of upwelling. The Hauraki Gulf was strongly stratified from early spring through late summer. The flora were seasonally less variable than on the shelf, with a thecate dinoflagellate-dominated flora in early spring, replaced post-bloom by the co-occurrence of presumably low-nutrient-adapted autotrophic and/or heterotrophic dinoflagellates (most of which were non-thecate, and some toxic), nanoflagellates and picophytoplankton. The succession in floristics was consistent with a change from an autotrophic toward a heterotrophic ecosystem from spring to summer. Implications for secondary production, and vertical and lateral organic carbon export on the shelf, are discussed.</t>
  </si>
  <si>
    <t>10.1093/plankt/25.7.737</t>
  </si>
  <si>
    <t>Tseitlin, VB; Rat'kova, TN</t>
  </si>
  <si>
    <t>Size structure of phytoplankton in the Barents Sea</t>
  </si>
  <si>
    <t>OCEANOLOGY</t>
  </si>
  <si>
    <t>In May 1998 and July 1999, in the Barents Sea, the relation between the phytoplankton cell abundance and the cell mass was studied. All the cells were distributed over equal logarithmic intervals of masses regardless of their species attribution. The total number of cells was calculated in each interval, and the abundance (cell/1) was determined. A regression equation log N = logN(0) + k logW (where N is the abundance, W is the cell mass, pg C, and N-0 and k are the parameters) was used to describe the dependence of the abundance on the cell mass. Calculations for different data averaging showed that the value of k describing the rate of the biomass decrease with the cell mass is close to -1; that is, the abundance is inversely proportional to the cell mass. This results in the equality of the biomasses in equal logarithmic intervals of mass. This inference agrees with the hypothesis by Sheldon et al (1972) on the distribution of the biomass of pelagic organisms.</t>
  </si>
  <si>
    <t>Safi, KA; Gibbs, MM</t>
  </si>
  <si>
    <t>Importance of different size classes of phytoplankton in Beatrix Bay, Marlborough Sounds, New Zealand, and the potential implications for the aquaculture of the mussel, Perna canaliculus</t>
  </si>
  <si>
    <t>NEW ZEALAND JOURNAL OF MARINE AND FRESHWATER RESEARCH</t>
  </si>
  <si>
    <t>Phytoplankton are recognised as the primary source of food for cultured mussels. Small phytoplankton (&lt;5 mum), however, are often not efficiently retained as food and therefore phytoplankton size can affect bivalve growth and condition. In Beatrix Bay, New Zealand, small picophytoplankton (phytoplankton &lt;2 mum in diam.) sized cells contributed on average 29% of the phytoplankton biomass. They dominated the biomass (52%) in June (winter), when light was limiting, and (40%) during September (spring), when light levels were increasing but nutrients were becoming depleted. This substantial contribution of picophytoplankton to total phytoplankton biomass may affect the growth and condition of mussels. Our results highlight the need for a better understanding of prey selection by mussels and raise questions about the relevance of total chlorophyll a concentration as an accurate measure of phytoplankton food supply for mussels.</t>
  </si>
  <si>
    <t>10.1080/00288330.2003.9517164</t>
  </si>
  <si>
    <t>Karsh, KL; Trull, TW; Lourey, AJ; Sigman, DM</t>
  </si>
  <si>
    <t>Relationship of nitrogen isotope fractionation to phytoplankton size and iron availability during the Southern Ocean Iron RElease Experiment (SOIREE)</t>
  </si>
  <si>
    <t>The N-15 composition of sediments has been used as a proxy for nitrate utilization in surface waters to assess the role of Southern Ocean export production in glacial/interglacial changes in atmospheric CO2 concentration. Interpretation has relied on a temporally constant isotope effect (epsilon) associated with uptake and assimilation of nitrate by phytoplankton. To investigate the reliability of this approach, we examined the relationships between the N-15 compositions of dissolved nitrate, bulk and size-fractionated (200, 70, 20, 5, 1 mum) suspended particulate organic nitrogen (PON), and sinking particles obtained from sediment traps during the Southern Ocean iron release experiment (SOIREE). We found variations in phytoplankton nitrogen isotopic compositions with both cell size and iron availability. delta(15)N(PON) increased by &gt;2parts per thousand with increasing size, both within and outside the iron-enriched patch. In comparison to unfertilized waters, delta(15)N(PON) within the iron-fertilized patch was a further 3-4parts per thousand higher in those size fractions dominated by large diatoms (20-70, 70-200 mum). We speculate that this iron response might result from (1) variation in epsilon of nitrate utilization or (2) an iron-stimulated shift from ammonium-based to nitrate-based production. Comparing the delta(15)N of the large diatom-dominated size fractions to the delta(15)N of nitrate suggests relatively low epsilon values of 4-5parts per thousand, in contrast to estimated values of 7-10parts per thousand from seasonal nitrate depletion and export production. This suggests that higher glacial delta(15)N in Southern Ocean sediments could, in part, reflect increases in iron availability, dominant cell size, and possibly growth rates, and these effects must be considered in any quantitative scaling of delta(15)N variations, including those of diatom-bound delta(15)N, to the extent of nitrate utilization.</t>
  </si>
  <si>
    <t>10.4319/lo.2003.48.3.1058</t>
  </si>
  <si>
    <t>Ansotegui, A; Sarobe, A; Trigueros, JM; Urrutxurtu, I; Orive, E</t>
  </si>
  <si>
    <t>Size distribution of algal pigments and phytoplankton assemblages in a coastal-estuarine environment: contribution of small eukaryotic algae</t>
  </si>
  <si>
    <t>The size structure and the taxonomic composition of phytoplankton assemblages were assessed in the lower Urdaibai estuary from February 1998 to January 1999 by means of high-pressure liquid chromatography of algal pigments, along with microscopic observations of live and fixed cells. Four size classes were delineated: microplankton (&gt;20 mum), large nanoplankton (8-20 mum), small nanoplankton (1-8 mum) and picoplankton (&lt;1 mum). The dominant marker pigments in the samples were fucoxanthin, 19'-butanoyloxyfucoxanthin (19'but), chlorophyll (Chl) b, alloxanthin, peridinin and lutein-zeaxanthin. During the winter-spring transition, most of the Chl a was found in the microplankton size fraction. However, during the rest of the observation period, dominated by nanoplankton, a great proportion of the total Chl a (60-80%) appeared in the &lt;8 mum fraction. The relative importance of the picophytoplankton was highest from April to November; its contribution during this period ranged from 10% to similar to40% of the total Chl a. Observations using microscopy confirmed the dominance of diatoms during most of the year and the presence of prymnesiophytes, prasinophytes, chrysophytes, cryptophytes, dinoflagellates, euglenophytes and cyanobacteria. Based on signature pigments and microscopic observations, the following groups of algae were established: fucoxanthin-containing, 19'but-containing, chlorophytes, euglenophytes, dinoflagellates, cryptophytes and cyanobacteria, whose contribution to total Chl a is discussed.</t>
  </si>
  <si>
    <t>10.1093/plankt/25.4.341</t>
  </si>
  <si>
    <t>Watson, DL; Bayne, DR; DeVries, DR; Williams, J</t>
  </si>
  <si>
    <t>Influence of gizzard shad on phytoplankton size and primary productivity in mesocosms and earthen ponds in the southeastern US</t>
  </si>
  <si>
    <t>Gizzard shad (Dorosoma cepedianum), a filter feeding omnivore, can consume phytoplankton, zooplankton and detritus and is a common prey fish in U. S. water bodies. Because of their feeding habits and abundance, shad have the potential to affect primary productivity (and hence water quality) directly through phytoplankton grazing and indirectly through zooplankton grazing and nutrient recycling. To test the ability of shad to influence primary productivity, we conducted a 16-day enclosure study (in 2.36-m(3) mesocosms) and a 3-year whole-pond manipulation in 2-5 ha earthen ponds. In the mesocosm experiment, shad reduced zooplankton density and indirectly enhanced chlorophyll a concentration, primary productivity, and photosynthetic efficiency (assimilation number). While shad did not affect total phytoplankton density in the mesocosms, the density of large phytoplankton was directly reduced with shad. Results from the pond study were not consistent as predicted. There were few changes in the zooplankton and phytoplankton communities in ponds with versus ponds without gizzard shad. One apparent difference from systems in which previous work had been conducted was the presence of high densities of a potential competitor (i.e., larval bluegill) in our ponds. We suggest that the presence of these extremely high larval bluegill densities (20-350 larval bluegill m(-3); 3-700 times higher density than that of larval gizzard shad) led to the lack of differences between ponds with versus ponds without gizzard shad. That is, the influence of gizzard shad on zooplankton or phytoplankton was less than the influence of abundant bluegill larvae. Differences in systems across regions must be incorporated into our understanding of factors affecting trophic interactions in aquatic systems if we are to be able to manage these systems for both water quality and fisheries.</t>
  </si>
  <si>
    <t>10.1023/A:1025459422455</t>
  </si>
  <si>
    <t>Tadonleke, RD; Thouvenot, A; Gilbert, D; Sime-Ngando, T; Debroas, D; Devaux, J</t>
  </si>
  <si>
    <t>Size-fractionated phytoplankton and relationships with metazooplankton in a newly flooded reservoir</t>
  </si>
  <si>
    <t>INTERNATIONAL REVIEW OF HYDROBIOLOGY</t>
  </si>
  <si>
    <t>In order to yield some insights into the planktonic food web structure of new reservoirs, size-fractionated biomass and productivity of phytoplankton were examined from 1996 to 1997 (following the 1995 flooding of the Sep Reservoir, Puy-de-Dome, France), in relation to nutrients (P, N) and metazooplankton (Rotifers, Cladocera, Copepods). Autotrophic nanoplankton (ANP, size class 3-45 mum) dominated the phytoplankton biomass (as Chlorophyll a) and production, while autotrophic picoplankton (APP, 0.7-3 mum) exhibited the lowest and relatively constant biomass and production. Cells of the autotrophic microplankton (AMP, &gt;45 mum) were considered inedible for planktonic herbivores. The production-biomass diagram for the different size classes and the positive correlation between APP production and ANP + AMP production suggested that grazing was potentially more important than nutrients in shaping the phytoplankton size structure. Metazooplankton biomass was low compared to other newly flooded reservoirs or to natural lakes with phytoplankton biomass similar to that of the Sep Reservoir. This resulted in low ratios (metazooplankton to edible phytoplankton) both in terms of production (average 0.43% in 1996 and 0.76% in 1997) and biomass, suggesting that only a small fraction of phytoplankton was directly consumed by metazooplankton. We suggest that the observed low ratios in the Sep Reservoir, reflect possible low metazooplankton inputs in the main influents, changes in hydrologic conditions and a high potential role of microheterotrophs. The latter role was supported by (i) the positive inter-annual correlation between ciliates and phytoplankton, (ii) the significant and negative correlations between ciliates and metazooplankton, and (iii) the significant and negative correlations between total metazooplankton biomass and total phosphorus (TP), whereas neither TP nor total metazooplankton biomass was correlated with phytoplankton variables.</t>
  </si>
  <si>
    <t>10.1002/iroh.200310692</t>
  </si>
  <si>
    <t>Lohrenz, SE; Weidemann, AD; Tuel, M</t>
  </si>
  <si>
    <t>Phytoplankton spectral absorption as influenced by community size structure and pigment composition</t>
  </si>
  <si>
    <t>Assessments were made of the relative importance of package effects and pigment composition in contributing to variations in spectral absorption in shelf waters off North Carolina during May 1997 and off west Florida during October 1998. Measurements of spectral absorption of size-fractionated particulate material on glass fibre filters were made using two methods, the transmittance-reflectance (T-R) method and the quantitative filter technique (QFT). Spectral absorption of phytoplankton pigments was decomposed into a series of 13 Gaussian absorption bands, and absorption band peak heights were related to concentrations of major pigment classes. Maximum weight-specific pigment absorption coefficients for individual absorption bands (p*(m)) derived from the fit of a hyperbolic tangent function to the data were found to be similar for North Carolina and west Florida shelf waters. The values were used to reconstruct spectral absorption in the absence of pigment packaging, which was then compared to measured absorption to provide an assessment of pigment packaging. Package effects were found to be responsible for up to a 62% reduction in the amplitude of major absorption bands, particularly for samples from low-salinity waters and for populations dominated by larger (&gt;3 mum) phytoplankton. Variations in pigment composition were also found to have an impact, although it was smaller (10-28%), on variations in total absorption. Potential bio-optical applications of the Gaussian decomposition approach include the estimation of pigment concentrations from in situ or remotely sensed ocean colour observations. Alternatively, where pigment concentrations are known, it may be possible to estimate absorption. Successful application of such techniques may necessitate characterizations of coefficients specific to a given region and time.</t>
  </si>
  <si>
    <t>10.1093/plankt/25.1.35</t>
  </si>
  <si>
    <t>Maranon, E; Behrenfeld, MJ; Gonzalez, N; Mourino, B; Zubkov, MV</t>
  </si>
  <si>
    <t>High variability of primary production in oligotrophic waters of the Atlantic Ocean: uncoupling from phytoplankton biomass and size structure</t>
  </si>
  <si>
    <t>The oligotrophic waters of the Subtropical Gyres cover &gt;60% of the total ocean surface and contribute &gt;30% of the global marine carbon fixation. Despite apparently uniform growth conditions over broad areas, primary production in these regions exhibits a remarkable degree of variability. In this study of 34 stations in the North and South Atlantic Subtropical Gyres, we found a 20-fold variation (from 18 to 362 mg C m(-2) d(-1)) in water-column-integrated primary production rate (integralPP), while chlorophyll biomass only varied by a factor of 3. The changes in productivity were not associated with variations in incident surface irradiance, chlorophyll concentration, phytoplankton C biomass or phytoplankton size structure. The rate of nutrient supply to the euphotic layer, as estimated from variations in the depth of nitracline, appeared as the most relevant environmental factor in explaining the observed variability in integralPP. We found significant changes in the composition of the picophytoplankton community across the range of measured productivities. The relative biomass contribution of Synechococcus spp. and the picoeukaryotes tended to increase with increasing integralPP, whereas the opposite was true for Prochlorococcus spp. Across the wide range of measured primary productivity rates, the persistent dominance of picophytoplankton indicates that the microbial loop and the microbial food web continued to be the most important trophic pathways. Our observations of the oligotrophic ocean reflect a dynamic ecosystem where the microbial community responds to environmental forcing with significant changes in biological rates rather than trophic organization.</t>
  </si>
  <si>
    <t>10.3354/meps257001</t>
  </si>
  <si>
    <t>Arin, L; Moran, XAG; Estrada, M</t>
  </si>
  <si>
    <t>Phytoplankton size distribution and growth rates in the Alboran Sea (SW Mediterranean): short term variability related to mesoscale hydrodynamics</t>
  </si>
  <si>
    <t>The short term variability of the size distribution and growth rates of the phytoplankton community was studied during several visits at three stations located across the anticyclonic gyre of the Western Alboran Sea in May 1998. Chlorophyll a (Chl a) concentration was fractionated in three size classes, picoplankton (&lt;2 mum), nanoplankton (2-20 mum) and microplankton (&gt;20 mum). Biovolume and cell carbon estimations, based on cell cytometry and microscopy counts, image analysis and published conversion values, were carried out for seven groups of autotrophic organisms. Carbon:chlorophyll a (C:Chl a) ratios in combination with (14)C uptake experiments were used to calculate phytoplankton growth rates. Temporal differences among stations in the size structure and composition of the phytoplankton community were related to hydrographic phenomena. At the beginning of the survey, the proportion of the three chlorophyll size fractions ranged between 20 and 40% for all the stations; this situation changed dramatically after a nutrient upwelling event which occurred at the station closest to the coast, located at the northern edge of the anticyclonic gyre, and was associated with an increase in the biomass of the whole phytoplankton community (mainly due to diatoms) and with a shift in the microplankton proportion from 35 to 60% of the integrated Chl a. In contrast, the pico- and nanoplankton fractions increased their dominance in the oligotrophic waters of the centre of the gyre (between 75 and 95% of the integrated total Chl a, mainly accounted for by Synechococcus and small flagellates). At all the stations, picoplanktonic cells were generally more abundant in the upper layers of the photic zone while nano- and microplanktonic organisms tended to be more important with depth. Maximum phytoplankton growth rates ranged from 0.45 to 1.41 day(-1) and did not present significant differences among stations, in spite of their different hydrographic and nutrient conditions. In particular, average duplication times of 0.9 day at the oligotrophic central station indicate that phytoplankton was actively growing there. Growth rates averaged for the photic layer were not associated with the phytoplankton composition and size distribution but were positively correlated with the available irradiance. These findings suggest a physiological acclimation of the phytoplankton community to the light conditions and may be relevant for the parameterization of primary production models. The C:Chl a ratio decreased with depth and increased from high to low nutrient stations and with the fraction size.</t>
  </si>
  <si>
    <t>10.1093/plankt/24.10.1019</t>
  </si>
  <si>
    <t>Fujiki, T; Taguchi, S</t>
  </si>
  <si>
    <t>Variability in chlorophyll alpha specific absorption coefficient in marine phytoplankton as a function of cell size and irradiance</t>
  </si>
  <si>
    <t>Size-dependence of chlorophyll a (Chl a) specific absorption coefficient a*(lambda) for six irradiances ranging from 25 to 750 mumol m(-2) s(-1) was quantified for six species of phytoplankton Of varying size. These included Bacillariophyceae Thalassiosira weissflogii, Chaetoceros gracilis and Coscinodiscus sp., Chlorophyceae Dunaliella tertiolecta, and Prymnesiophyceae Isochrysis galbana and Pleurochrysis carterae. For the six irradiances, statistically significant relationships were obtained between cell volume and a*(675), which decreased significantly with increasing cell volume at all irradiances. However, a*(440) showed a statistically significant relationship between cell volume and a* at only 25, 40 and 90 mumol m(-2) s(-1). The relative contributions of several pigments were estimated using the pigment-based reconstruction technique. At high irradiance, absorption by photoprotective pigments increased in relative importance. Under high light conditions, size-dependence of absorption at 440 nm weakens due to the effects of absorption by photoprotective pigments in the blue region of the spectrum. Thus observed variability in a* is dependent on the physiological characteristics of marine phytoplankton, the result of this study indicates that size-dependence of absorption is a robust characteristic of phytoplankton under low light conditions.</t>
  </si>
  <si>
    <t>10.1093/plankt/24.9.859</t>
  </si>
  <si>
    <t>Ignatiades, L; Psarra, S; Zervakis, V; Pagou, K; Souvermezoglou, E; Assimakopoulou, G; Gotsis-Skretas, O</t>
  </si>
  <si>
    <t>Phytoplankton size-based dynamics in the Aegean Sea (Eastern Mediterranean)</t>
  </si>
  <si>
    <t>This study represents one component of the large MTP-II-MATER (MAST-III) multidisiplinary project in the Mediterranean supported by EU. Data were collected during three cruises performed in Spring and Autumn 1997 and Spring 1998 from six stations of the North and five stations of the South Aegean Sea. The work assessed the spatial, vertical and temporal variations of size fractionated chlorophyll a, primary production (in situ), photosynthetic parameters (in situ) and the taxonomic composition of phytoplankton. The population structure and dynamics were greatly influenced by the different hydrographic conditions prevailing in the Northern and Southern Aegean Sea due to the influence of Black Sea and Levantine Sea waters, respectively. The picoplankton fraction (0.2-1.2 mum) predominated and accounted for the 56% to 49% of total chl alpha and the 51% to 41% of total primary production in the N. and S. Aegean Sea, respectively. Throughout the sampling area, the levels of nano+microplankton (&gt;3.0 gm) were next in abundance proportions of total chl alpha (21-31%) and primary production (20-33%) and the levels of the ultraplankton (1.2-3.0 mum) were the lowest, contributing the 18-22% of total chl alpha and the 20-23% of total primary production. There was a highly significant (P less than or equal to 0.005-0.01) spatial, vertical and temporal influence on the biomass and productivity of all size classes in the N. Aegean and of most of them in S. Aegean. Light utilization efficiency (s%) and quantum yield (phi(max)) exhibited a temporal trend having higher values in Spring than in Autumn as well as a trend affected by cell size, being higher for picoplankton in relation to ultraplankton and nano + microplankton. Assimilation ratios (P-B) increased with cell size. Daily primary production in the N. Aegean (81.36 mg C m(-2) day(-1)) was higher than that in the S. Aegean (38.88 mg C m(-2) day(-1)) but both are characterized as the most oligotrophic areas of the eastern Mediterranean. (C) 2002 Elsevier Science B.V All rights reserved.</t>
  </si>
  <si>
    <t>PII S0924-7963(02)00132-X</t>
  </si>
  <si>
    <t>10.1016/S0924-7963(02)00132-X</t>
  </si>
  <si>
    <t>Ciotti, AM; Lewis, MR; Cullen, JJ</t>
  </si>
  <si>
    <t>Assessment of the relationships between dominant cell size in natural phytoplankton communities and the spectral shape of the absorption coefficient</t>
  </si>
  <si>
    <t>Size-fractionated chlorophyll concentration and phytoplankton absorption spectra were compared for a wide variety of natural communities. We found that, in general, when phytoplankton abundance increases, larger size-classes are added incrementally to a background of smaller cells. Natural phytoplankton communities from surface waters were explicitly characterized according to their dominant cell size and taxonomic group, and the relationships between this classification and the spectral shape of the phytoplankton absorption coefficient for the whole assemblage was described. By specifying the cell size of the dominant organism (pico-, ultra-, nano-, or microplankton), more than 80% of the variability in spectral shape of the phytoplankton absorption coefficient from 400 to 700 nm could be explained. This is a result of the strong covariation of the size of dominant organisms and several factors controlling the spectral shape of the phytoplankton absorption coefficient, such as pigment packaging and concentration of accessory pigments, Consequently, the shapes of phytoplankton absorption spectra can be reproduced using a spectral mixing model, where two spectra, representing the normalized phytoplankton absorption coefficients for the smallest and the largest cells found in our data set, are combined additively, using a single parameter to specify the complementary contribution of each. The differences between reproduced and measured spectra contain taxonomic and physiological information. This parameterization provides a simple tool for extracting ecological information from optical measurements. It can also be used in sensitivity analyses to describe the influence of the dominant cell size of phytoplankton on optical properties of surface waters.</t>
  </si>
  <si>
    <t>10.4319/lo.2002.47.2.0404</t>
  </si>
  <si>
    <t>Raven, JA; Kubler, JE</t>
  </si>
  <si>
    <t>New light on the scaling of metabolic rate with the size of algae</t>
  </si>
  <si>
    <t>The scaling of metabolic rate with the size of algae has been discussed and researched at length. The observation that algae usually have exponents b in the equation R = a(.)W(-b) (where R is the specific growth rate, W is the organism [cell] biomass, and a and b are constants) equal to or higher than the value of -0.25 for many other organisms is generally related to resource-saturated (maximal) values of R. Recent work has shown that the exponent b for light-limited growth is more negative than -0.25. This was predicted from considerations of the package effect in photon absorption, as modulated by the volume-specific pigment content of the cells, and the photosynthetic unit size. Further work is needed to extrapolate these findings to fluctuating light environments. This minireview puts the recent work into a broader context and suggests how further work could quantify the roles of optical thickness and of spatial and temporal variations in the radiation field in determining metabolic rates.</t>
  </si>
  <si>
    <t>10.1046/j.1529-8817.2002.01125.x</t>
  </si>
  <si>
    <t>Rodriguez, J; Jimenez-Gomez, F; Blanco, JM; Figueroa, ML</t>
  </si>
  <si>
    <t>Physical gradients and spatial variability of the size structure and composition of phytoplankton in the Gerlache Strait (Antarctica)</t>
  </si>
  <si>
    <t>The patterns of variability of the size structure and functional composition of phytoplankton are closely linked to physical gradients in the coastal waters of the Gerlache Strait (Antarctic Peninsula). Different stratified conditions are found at both extremes of the Strait, separated by a large, rather vertically homogeneous body of water. In the SW extreme close to Bellingshausen Sea, a cold upper layer representative of ice melting influence is dominated by microplankton (20-100 mum ESD) biomass, mainly composed of colonies or aggregates of Phaeocystis in bloom stage. In the NE extreme close to Bransfield Strait, a warm surface layer has a 10-20 mum nano planktonic community dominated by Cryptomonas and a diverse assemblage of ultraplanktonic (2-10 mum) flagellates. In this area, microplankton larger than 40 mum ESD is almost absent at the sample volume studied. Also in terms of biomass, mixed central waters are dominated by microplankton, particularly large diatoms. Our results show that diatoms and microplankton are the dominant categories under turbulent conditions, with typical flagellate blooms (Phaeocystis and Cryptomonas) under particularly stratified conditions. In terms of numerical abundance, however, ultraplanktonic flagellates usually dominate the community, giving a bell shaped size-abundance spectra in all the regions and supporting previous suggestions of flagellate dominance even under mixed-layer conditions. (C) 2001 Published by Elsevier Science Ltd.</t>
  </si>
  <si>
    <t>10.1016/S0967-0645(01)00119-9</t>
  </si>
  <si>
    <t>Kobayashi, M; Katsuragi, T; Tani, Y</t>
  </si>
  <si>
    <t>Enlarged and astaxanthin-accumulating cyst cells of the green alga Haematococcus pluvialis</t>
  </si>
  <si>
    <t>JOURNAL OF BIOSCIENCE AND BIOENGINEERING</t>
  </si>
  <si>
    <t>The cyst cells of Haematococcus pluvialis were separated into fractions of relatively uniform size by sucrose density gradient centrifugation. The fraction at the bottom of the centrifuge tube with the largest specific gravity from density gradients of mature cysts mainly consisted of enlarged, red cyst cells and had the highest astaxanthin content. To examine the relationship between cell size and astaxanthin content of cysts, formation of the fluorescent dichlorofluorescein (DCF) from 2',7'-dichlorohydrofluorescein diacetate of cyst cells in each fraction from density-gradient centrifugation under oxidative stress caused by methyl viologen (1.0 mM) was studied. The formation of DCF in cyst cells was decreased with larger cell diameter. This decrease was also correlated with increases in astaxanthin content. Therefore, both cell diameter and the fluorescent DCF content of cyst cells would be good parameter to select astaxanthin-hyperproducing strains from native populations of H. pluvialis.</t>
  </si>
  <si>
    <t>10.1263/jbb.92.565</t>
  </si>
  <si>
    <t>Szurkowski, J; Bascik-Remisiewicz, A; Matusiak, K; Tukaj, Z</t>
  </si>
  <si>
    <t>Oxygen evolution and photosynthetic energy storage during the cell cycle of green alga Scenedesmus armatus characterized by photoacoustic spectroscopy</t>
  </si>
  <si>
    <t>JOURNAL OF PLANT PHYSIOLOGY</t>
  </si>
  <si>
    <t>The photosynthetic activity of Scenedesmus armatus, synchronized by light/dark regime of 14/10 hours, was characterized using the photoacoustic (PA) spectroscopy technique. Frequency-dependent analysis of the PA signal was carried out to separate its photobaric and photothermal components. The photochemical energy storage (ES) measured at a high frequency of 180Hz and the efficiency of oxygen evolution measured at a low frequency of 4Hz were found to have different runs during the light phase (14h) of the cell cycle. ES changed from 27% for young autospores illuminated for 0.5h to 35% for mother cells starting to release the next generation of autospores. The efficiency of oxygen evolution rapidly increased, reaching the maximum value in 3-4h, and next gradually declined with time during the cell cycle. The time of the photothermal component of the PA signal creation measured in a PA cell changed from 1.63 to 1.87ms. The coefficient of oxygen diffusion through the cell wall was 7.84 . 10(-7)cm(2)s(-1). In view of a very good correlation between the PT signal and the cell volume during the cell cycle, the PA technique can also be employed to monitor the growth of cells or biomass production.</t>
  </si>
  <si>
    <t>10.1078/0176-1617-00244</t>
  </si>
  <si>
    <t>Moller, EF; Nielsen, TG</t>
  </si>
  <si>
    <t>Production of bacterial substrate by marine copepods: Effect of phytoplankton biomass and cell size</t>
  </si>
  <si>
    <t>Laboratory experiments were performed to evaluate the Importance of graz;ng activity of the marine copepod Acartia tonsa for production of substrate for bacteria. Acartia tonsa were fed a range of concentrations of the nanoflagellate Rhodomonas baltica, the diatom Ditylum brightwelli and the dinoflagellate Ceratium lineatum. Regardless of the concentration of R. baltica, no detectable response in bacterial biomass war observed due to grating. However, when A. tonsa grated the larger phytoplankton cells of D. brightwelli and C. lineatum, responses in bacterioplankton were observed. It was estimated that approximately 54-69% of the grated carbon was lost to the surroundings when A. tonsa was feeding on these large phytoplankton species The laboratory results were applied to a dataset from a coastal tem;berate ecosystem. This analysis showed that the copepod contribution to the DOC pool was as important as the leakage from the primary producers. It is concluded, that the DOM contribution from copepods will be largest when grazing plankton communities are composed Of large species.</t>
  </si>
  <si>
    <t>10.1093/plankt/23.5.527</t>
  </si>
  <si>
    <t>Finkel, ZV; Irwin, AJ</t>
  </si>
  <si>
    <t>Light absorption by phytoplankton and the filter amplification correction: cell size and species effects</t>
  </si>
  <si>
    <t>Filter amplification corrections are presented for eight marine centric diatoms, These functions are required to correct the amplified optical path-length associated with the glass-fiber filter used in the measurement of phytoplankton absorption. Correction factors constructed from phytoplankton cultures in the laboratory are often applied to phytoplankton assemblages in the field. This study demonstrates significant differences in the filter amplification correction correlated to species and cell volume. This variation in the filter amplification correction can result in significant error in estimated absorption coefficients, compromising subsequent estimates of quantum yield and primary production. (C) 2001 Elsevier Science B.V. All rights reserved.</t>
  </si>
  <si>
    <t>10.1016/S0022-0981(01)00225-8</t>
  </si>
  <si>
    <t>Kamiyama, T; Arima, S</t>
  </si>
  <si>
    <t>Feeding characteristics of two tintinnid ciliate species on phytoplankton including harmful species: effects of prey size on ingestion rates and selectivity</t>
  </si>
  <si>
    <t>The feeding abilities of two tintinnid ciliates, Favella ehrenbergii and Favella taraikaensis, on 10 species of flagellates including harmful marine algae were examined under single prey conditions, and selective feeding of F. taraikaensis on two species of algae of different sizes was investigated under mixed prey conditions. Ingestion rates calculated from the rate of increases of auto-fluorescent particles inside food vacuoles in individuals ranged from 0.5 to 22.1 cells ind(-1) h(-1) for F. ehrenbergii and from 0.8 to 44.9 cells ind(-1) h(-1) for F. taraikaensis on nine species of prey algae. Significant ingestion rates of both Favella species could not be detected on Heterosigma akashiwo, although some individuals of both species were observed ingesting H. akashiwo in the initial incubation period. The relationship between prey cell volume and ingestion rate could be expressed mathematically for both Favella species, indicating that it is possible to estimate the potential feeding activity of each Favella species on specific algae using an equation, and may be applicable to evaluate the food value of prey alga for both Favella species. When F. taraikensis was fed mixtures of H. circularisquama and Pavlova lutheri, significant ingestion rates of H. circularisquama by F. taraikaensis could not be measured when H. circularisquama accounted for less than 20% of the other prey biomass. However, clear selectivity for H. circularisquama was observed when H. circularisquama reached and exceeded 34% of the other prey biomass. Under mixed prey conditions, it is likely that the selectivity of F. taraikaensis is stronger for larger prey compared to prey algae with a size near the lower limit on which F. taraikaensis can feed. (C) 2001 Elsevier Science B.V. All rights reserved.</t>
  </si>
  <si>
    <t>10.1016/S0022-0981(00)00341-5</t>
  </si>
  <si>
    <t>Rodriguez, J; Tintore, J; Allen, JT; Blanco, JM; Gomis, D; Reul, A; Ruiz, J; Rodriguez, V; Echevarria, F; Jimenez-Gomez, F</t>
  </si>
  <si>
    <t>Mesoscale vertical motion and the size structure of phytoplankton in the ocean</t>
  </si>
  <si>
    <t>NATURE</t>
  </si>
  <si>
    <t>Phytoplankton size structure is acknowledged as a fundamental property determining energy flow through 'microbial' or 'herbivore' pathways(1). The balance between these two pathways determines the ability of the ecosystem to recycle carbon within the upper layer or to export it to the ocean interior(1). Small cells are usually characteristic of oligotrophic, stratified ocean waters, in which regenerated ammonium is the only available form of inorganic nitrogen and recycling dominates. Large cells seem to characterize phytoplankton in which inputs of nitrate enter the euphotic layer and exported production is higher(2-4). But the size structure of phytoplankton may depend more directly on hydrodynamical forces than on the source of available nitrogen(5-7). Here we present an empirical model that relates the magnitude of mesoscale vertical motion to the slope of the size-abundance spectrum(8-10) of phytoplankton in a frontal ecosystem. Our model indicates that the relative proportion of large cells increases with the magnitude of the upward velocity. This suggests that mesoscale vertical motion-a ubiquitous feature of eddies and unstable fronts-controls directly the size structure of phytoplankton in the ocean.</t>
  </si>
  <si>
    <t>10.1038/35066560</t>
  </si>
  <si>
    <t>Ladygin, VG; Shirshikova, GN; Semenova, GA; Kreslavskii, VD</t>
  </si>
  <si>
    <t>Influence of choline chloride on chloroplast ultrastructure and cell growth in green algae Chlamydomonas reinhardtii</t>
  </si>
  <si>
    <t>BIOFIZIKA</t>
  </si>
  <si>
    <t>The influence of growth retardant choline chloride (0.02, 0.2 and 2 g/l) on cell size and division as well as chlorophyll accumulation and chloroplast ultrastructure of unicellular green algae Chlamydomonas was studied. It was shown that at any concentration used (0.02, 0.2, and 2 g/l) choline chloride decreased the rate of cell division. The content of chlorophyll and carotenoid per cell decreased and the sizes of cells increased at all concentrations of choline chloride. On the basis of electron microscopy data, the conclusion was made that an increase in the concentration of choline chloride intensified destruction processes in membranes of chloroplasts and other cell organelles.</t>
  </si>
  <si>
    <t>Shalapyonok, A; Olson, RJ; Shalapyonok, LS</t>
  </si>
  <si>
    <t>Arabian Sea phytoplankton during Southwest and Northeast monsoons 1995: composition, size structure and biomass from individual cell properties measured by flow cytometry</t>
  </si>
  <si>
    <t>As part of the US JGOFS Arabian Sea Process Study, we determined the abundance, size distributions and carbon biomass of autotrophic phytoplankton in the Arabian Sea during summer Southwest and fall Northeast Monsoon seasons of 1995 (R/V Thomas G. Thompson cruises TN 049 and TN 053). Flow cytometry of 60-ml samples was used to enumerate and determine scattering and fluorescence properties of Prochlorococcus sp., Synechococcus sp., and eukaryotic phytoplankton with cell equivalent spherical diameter up to 40 mum. Cellular forward light scattering was calibrated against Coulter size using 22 phytoplankton cultures spanning the size range 0.8-40 mum, grown exponentially in natural sunlight. The phytoplankton community structure was strongly linked to water-mass characteristics, and was affected by both intense monsoon-related environmental forcing and widespread and dynamic mesoscale structures; the magnitude of spatial variability was similar to that between seasons for all three phytoplankton groups. Prochlorococcus was numerically dominant in the more oligotrophic, stratified areas with surface nitrate concentrations below 0.1 muM and surface temperatures above 27 degreesC. Its abundance was significantly greater during the NE Monsoon and was inversely correlated with the abundance of the two other groups. Synechococcus and eukaryotic phytoplankton cell concentrations covaried at most locations, were highest in areas of intense, monsoon-related mixing, and changed less between seasons than Prochlorococcus. The bulk of biomass of all three groups was located within the mixed layer. Only eukaryotes formed notable subsurface maxima at several offshore locations where Prochlorococcus dominated the mixed layer. Dramatically elevated eukaryotic phytoplankton concentrations in the nutrient-rich upwelling areas were due to the blooming of smaller ( &lt; 3 &lt;mu&gt;m) cells. Surprisingly, stratified, offshore, nutrient-depleted areas had concentrations of 10-40 mum phytoplankton cells similar to or even higher than upwelling areas. Thus, the mean eukaryotic cell size and the relative contribution of large nanoeukaryotes to the phytoplankton biomass were highest in offshore waters. Eukaryotes accounted for most of the phytoplankton carbon biomass - from about 50 to80% on average during both seasons. Both Prochlorococcus and large ( &gt; 10 mum) nanoeukaryotes reached their greatest biomass contributions - up to 40% each - in the offshore oligotrophic locations. For the SW and NE Monsoon cruises, flow cytometrically-measured phytoplankton was estimated at 1.1 and 2.2 g Cm-2 on average and comprised 33 and 38 % of POC, respectively. Diel variability in cellular carbon content accounted for 52% of the observed variability in cellular carbon content for Prochlorococcus, 26% for Synechococcus, and 14% for eukaryotic phytoplankton cells at the surface. (C) 2001 Elsevier Science Ltd. All rights reserved.</t>
  </si>
  <si>
    <t>10.1016/S0967-0645(00)00137-5</t>
  </si>
  <si>
    <t>Teira, E; Serret, P; Fernandez, E</t>
  </si>
  <si>
    <t>Phytoplankton size-structure, particulate and dissolved organic carbon production and oxygen fluxes through microbial communities in the NW Iberian coastal transition zone</t>
  </si>
  <si>
    <t>Contrasting hydrographic regimes were studied in the NW Iberian coastal transition zone in order to gain understanding of the relationship between planktonic community structure, production and loss rates, by concurrently measuring size-fractionated phytoplankton biomass and carbon incorporation as well as dissolved organic carbon production and dark respiration by microbial communities. Sampling was carried out in August 1998 and October 1999 at a series of stations representing vertical stratification and coastal upwelling conditions in summer, and vertical mixing and shelf-break poleward flow situations during the autumn. A close relationship was found between size-fractionated phytoplankton biomass and production, the relative allocation of total photosynthesis to dissolved and particulate organic carbon fractions, and the balance between production and respiration. Picoplankton-dominated communities showed net heterotrophic metabolism and were associated with relatively high rates of DOC production with respect to total carbon incorporation (&gt; 15%). In contrast, in coastal upwelling stations, where &gt; 2 mum cells dominated, less than 10% of total fixed carbon flowed to DOC, and the net metabolism of the microbial plankton community was autotrophic.</t>
  </si>
  <si>
    <t>10.3354/meps219065</t>
  </si>
  <si>
    <t>Maranon, E; Holligan, PM; Barciela, R; Gonzalez, N; Mourino, B; Pazo, MJ; Varela, M</t>
  </si>
  <si>
    <t>Patterns of phytoplankton size structure and productivity in contrasting open-ocean environments</t>
  </si>
  <si>
    <t>A total of 94 vertical profiles of size-fractionated chlorophyll a concentration and primary production rate were obtained along a meridional transect from the United Kingdom to the Falkland Islands (50 degrees N to 50 degrees S) during 4 cruises carried out in April and October 1996 and in April and October 1997. This data set allowed us to characterize the patterns of phytoplankton size-structure and productivity in temperate, oligotrophic, upwelling and equatorial regions. On average, picophytoplankton (0.2 to 2 mum) accounted for 56 and 71 % of the total integrated carbon (C) fixation and autotrophic biomass, respectively. Enhanced biomass and productivity contributions by nano- and microplankton took place in the temperate regions and in the upwelling area off Mauritania. Small (&lt;2 &lt;mu&gt;m in diameter) phytoplankton cells should not be regarded as a background, relatively invariant component of the microbial community, given that most of the latitudinal variability in total photoautotrophic biomass and production was driven by changes in the picophytoplankton, In temperate regions and in the upwelling area off Mauritania, small (&lt;2 &lt;mu&gt;m) and large (&gt;2 mum) phytoplankton accounted for a proportion of total biomass that was similar to their shares of productivity. In the oligotrophic and equatorial regions, in contrast, large phytoplankton tended to account for a fraction of the total production that was significantly higher than their share of the biomass, We found that the equatorial upwelling causes an increase in phytoplankton biomass and productivity without altering the typical size structure found in less productive regions such as the subtropical gyres. In the oligotrophic ocean, significant changes in C fixation rates take place without accompanying variations in the magnitude of the phytoplankton standing stocks or the size structure of the microbial community.</t>
  </si>
  <si>
    <t>10.3354/meps216043</t>
  </si>
  <si>
    <t>Lechat, H; Amat, M; Mazoyer, J; Buleon, A; Lahaye, M</t>
  </si>
  <si>
    <t>Structure and distribution of glucomannan and sulfated glucan in the cell walls of the red alga Kappaphycus alvarezii (gigartinales, rhodophyta)</t>
  </si>
  <si>
    <t>Two new polysaccharides were isolated from the cell walls of the carrageenan producing red seaweed Kappaphycus alvarezii (Doty) Doty, They were characterized by chemical analyses, enzymatic degradations, and nuclear magnetic resonance spectroscopy, One was a 4.0 M NaOH soluble beta-(1,4)-D-glucomannan that mostly precipitated upon neutralization and dialysis, It was composed of about 82 residues, and 70% of its glucose and mannose were released by a commercial cellulase enzyme complex, The disaccharide beta -D-Man (1--&gt;4) D-Glc was recovered from the hydrolysate during the first hours of degradation and confirmed the chemical structure of the polysaccharide, The other polysaccharide was extracted with 1.5 M NaOH and was identified as a sulfated glucan of degree of polymerization of about 180 1,4-linked beta -glucose containing 10% 1,3-linkages, The sulfate was located on C-6 of 64% of the 4-linked glucose residues, A third alkali-soluble polysaccharide rich in galactose was also detected, The distribution of the glucomannan and galactose containing polysaccharides was inversely related to the algal cell size, Potential functions of these alkali-soluble polymers are discussed in the context of cell wall polysaccharide assembly.</t>
  </si>
  <si>
    <t>10.1046/j.1529-8817.2000.00056.x</t>
  </si>
  <si>
    <t>Sin, Y; Wetzel, RL; Anderson, IC</t>
  </si>
  <si>
    <t>Seasonal variations of size-fractionated phytoplankton along the salinity gradient in the York River estuary, Virginia (USA)</t>
  </si>
  <si>
    <t>The dynamics of phytoplankton size structure were investigated in the freshwater, transitional and estuarine zones of the York River over an annual cycle. The contribution of large cells (microplankton, &gt;20 mu m) to total concentrations of chlorophyll a increased downstream during winter, whereas that of small cells (nanoplankton, 3-20 mu m; picoplankton, &lt;3 mu m) increased downstream during summer. In the freshwater region, the contribution of micro phytoplankton to total concentrations of chlorophyll a was significant during warm seasons (spring and summer) but not during colder seasons (winter), whereas the contribution of small-sized cells (especially picoplankton) increased during cold seasons. Temperature, light and high flushing rate appear to control phytoplankton community structure in the freshwater region. In the transitional region, nano-sized cells dominated the phytoplankton population throughout all seasons except during the spring bloom (April) when the chlorophyll a concentration of micro playtoplankton increased. Size structure in the transitional region is most likely regulated by light availability. In the mesohaline region, nano- and pico-sized cells dominated the phytoplankton population during the summer bloom, whereas micro-sized cells dominated during the winter bloom. Factors controlling phytoplankton community Size structure in the mesohaline zone may be riverine nitrogen input, temperature and/or advective transport from up-river. Based on these results, the spatial and seasonal variations in size structure of phytoplankton observed on the estuarine scale may be determined both by the different preferences for nutrients and by different light requirements of micro-, nano- and picoplankton. The results suggest that analyses of phytoplankton size structure are necessary to better understand controls on phytoplankton dynamics and to better manage water quality in river-dominated, estuarine systems.</t>
  </si>
  <si>
    <t>10.1093/plankt/22.10.1945</t>
  </si>
  <si>
    <t>Iriarte, JL; Pizarro, G; Troncoso, VA; Sobarzo, M</t>
  </si>
  <si>
    <t>Primary production and biomass of size-fractionated phytoplankton off Antofagasta, Chile (23-24 degrees S) during pre-El Nino and El Nino 1997</t>
  </si>
  <si>
    <t>During a major study focusing on the fate of primary production through the food web in an upwelling system located in the Humboldt Current System, Antofagasta, Chile (23-24 degrees S), we examined the spatial variation of phytoplankton size structure, One of the main objectives was to estimate primary production ((14)C) and chlorophyll-a biomass for three phytoplankton size fractions; pico-, nano- and micro-phytoplankton, at coastal (&lt;10 nmi) and oceanic (20-200 nmi) stations during two research cruises, January (pre-El Nino) and July 1997 (El Nino). During January, primary production ranged from 0.5 to 9.5 mg C m(-3) h(-1) (mean = 3.1 mg m-3 h(-1)). Close inshore, pico- and nanoplankton size fractions accounted for 79% of total primary production and 63% of total chlorophyll-a, while these fractions accounted for 88% of total production and 70% of total chlorophyll-a in offshore oceanic waters. The micro-phytoplankton fraction (&gt; 23 mu m) increased its relative contribution to primary production from oceanic (12%) to coastal (21%) stations and was related to an upwelling process which was restricted to a narrow inshore band (&lt; 15 nmi). During July (El Nino conditions), primary productivity ranged from 0.39 to 10.7 mg C m(-3) h(-1) (mean = 3.4 mg C m(-3) h(-1)). The pico- and nanoplankton fractions dominated both oceanic and coastal stations and both fractions accounted for 67% of the primary production and chlorophyll-a biomass, We suggest that an oceanographic anomaly observed during July (1997 El Nino), associated with the intrusion of warmer oceanic waters to the coastal border, reduced the upwelling of nutrient-rich waters in the upper 200 m to a narrow coastal band (&lt; 6 nmi) leading to a higher dominance of pico- and nanoplankton populations in inshore waters. These observations show that pico- and nanoplankton size fractions make a significant contribution to the production and biomass, and may thus represent an alternative energy flow pathway within this upwelling area. (C) 2000 Elsevier Science B.V. All rights reserved.</t>
  </si>
  <si>
    <t>10.1016/S0924-7963(00)00037-3</t>
  </si>
  <si>
    <t>Gin, KYH; Lin, XH; Zhang, S</t>
  </si>
  <si>
    <t>Dynamics and size structure of phytoplankton in the coastal waters of Singapore</t>
  </si>
  <si>
    <t>In this paper, a study on phytoplankton dynamics and size in the tropical coastal waters of Singapore is presented. Chlorophyll-a levels in the Singapore Strait generally range from 0.4 to 10 mu g l(-1), with an average value of 1.7 mu g l(-1). In general, higher chlorophyll concentrations are typically found off the cast coast of Singapore, as well as in the shallower, more protected waters of the Johor Strait (maximum similar to 78 mu g l(-1), average = 21.5 mu g l(-1)). Seasonal trends in chlorophyll and nutrients are also apparent, with higher chlorophyll generally observed during the south-west monsoon compared with the wetter north-east monsoon. Size-fractionated chlorophyll measurements of the phytoplankton community show that fur low standing stocks of chlorophyll less than 3 mu g l(-1), approximately 40% of the phytoplankton lies in the pico- and small nanoplankton (&lt;8 mu m) size range. As total chlorophyll levels in the system increase, the relative contribution from the larger size classes (i.e. 8-20 and 20 -100 mu m) increases, with a subsequent decrease in the smaller size classes. For total chlorophyll greater than 40 mu g l(-1), it was found that the 20-100 mu m size class contributed 60% of total chlorophyll. In contrast, the &lt;8 mu m size class contributed only about 5% of total chlorophyll fur these waters.</t>
  </si>
  <si>
    <t>10.1093/plankt/22.8.1465</t>
  </si>
  <si>
    <t>Fouilland, E; Courties, C; Descolas-Gros, C</t>
  </si>
  <si>
    <t>Size-fractionated phytoplankton carboxylase activities in the Indian sector of the Southern Ocean</t>
  </si>
  <si>
    <t>During the ANTARES 3 cruise in the Indian sector of the Southern Ocean in October-November 1995, the surface waters of Kerguelen Islands plume, and the surface and deeper waters (30-60 m) along a transect on 62 degrees E from 48 degrees 36'8 to the ice edge (58 degrees 50'S), were sampled. The phytoplankton community was size-fractionated (2 mu m) and cell numbers, chlorophyll biomass and carbon assimilation, through Rubisco and beta-carboxylase activities, were characterized. The highest contribution of &lt;2 mu m cells to total biomass and total Rubisco activity was reported in the waters of the Permanent Open Ocean Zone (POOZ) located between 52 degrees S and 55 degrees S along 62 degrees E. In this zone, the picophytoplankton contributed from 26 to 50% of the total chlorophyll (a + b + c) with an average of 0.09 +/- 0.02 mu g Chl l(-1) for &lt;2 mu m cells. Picophytoplankton also contributed 36 to 64% of the total Rubisco activity, with an average of 0.80 +/- 0.30 mg C mg Chl a(-1) h(-1) for &lt;2 mu m cells. The picophytoplankton cells had a higher P-carboxylase activity than larger cells &gt;2 mu m. The mixotrophic capacity of these small cells is proposed. From sampling stations of the Kerguelen plume, a relationship was observed between the Rubisco activity per picophytoplankton cell and apparent cell size, which varied with the sampled water masses. Moreover, a depth-dependent photoperiodicity of Rubisco activity per cell for &lt;2 mu m phytoplankton was observed during the day/night cycle in the POOZ. In the near ice zone, a physiological change in picophytoplankton cells favouring phosphoenolpyruvate carboxykinase (PEPCK) activity was reported. A species succession, or an adaptation to unfavourable environmental conditions such as low temperature and/or available irradiance levels, may have provoked this change. The high contribution of picophytoplankton to the total biomass, and its high CO2 fixation capacity via autotrophy and mixotrophy, emphasize the strong regeneration of organic materials in the euphotic layer in the Southern Ocean.</t>
  </si>
  <si>
    <t>10.1093/plankt/22.6.1185</t>
  </si>
  <si>
    <t>Jochem, FJ</t>
  </si>
  <si>
    <t>Probing the physiological state of phytoplankton at the single-cell level</t>
  </si>
  <si>
    <t>Probing the physiological state of phytoplankton at the single-cell level provides valuable insight in ecological studies as well as in environmental monitoring of pollution or UV impacts. This paper reviews the recent progress in assessing the physiological state of phytoplankton with flow cytometry by inherent cell properties such as cell size and chlorophyll autofluorescence, specific fluorescent dyes, and newly developed molecular probes and enzyme substrates. It is reported how nitrogen and iron limitation as well as the effect of copper pollution could be derived from changes in cell inherent properties. Effects of Cu were also recorded by monitoring cell membrane potentials and esterase activity. Photosynthetic capacity of algae was assessed by changes in chlorophyll fluorescence with the electron transport inhibitor DCMU, by a cytometric adaptation of the pump-and-probe approach, and molecular probes for Rubisco. Antibodies were also applied to mark non-terminal stages in the cell DNA replication cycle, to detect non-proliferating cells, to assess DNA damage caused by UV-B radiation and to quantify diatom stickiness. Fluorescein diacetate proved useful to discriminate metabolically active from inactive cells and to reveal strategies of dark survival in algae. The activity of alkaline phosphatase was recorded by a new fluorigenic substrate ELF, and polyclonal antibodies against nitrate reductase (NR) provided measurements of the NR abundance. An outlook will show how recent developments in molecular probes might affect the future analysis of marine ecosystems and their communities.</t>
  </si>
  <si>
    <t>10.3989/scimar.2000.64n2183</t>
  </si>
  <si>
    <t>Chen, YLL</t>
  </si>
  <si>
    <t>Comparisons of primary productivity and phytoplankton size structure in the marginal regions of southern East China Sea</t>
  </si>
  <si>
    <t>The dynamics of size-fractionated (&lt;3, 3-20 and &gt;20 mu m) chlorophyll a and primary productivity measured using the stable isotope tracer technique at three water regimes were compared in the southern East China Sea (the Kuroshio, the upwelling and the continental shelf). The Kuroshio water registered the lowest primary productivity at 0.18-0.61 gC m(-2) d(-1), the upwelling water the highest (1.01-3.95 gC m(-2) d(-1)), while shelf water had an intermediate value of 0.40-1.10 gC m(-2) d(-1). Primary productivity was significantly related to the ambient surface nitrate concentration. Kuroshio water was dominated (67-89% of total) by picoplankton (&lt;3 mu m) in terms of chlorophyll a concentration and primary productivity (54-83% of total). Phytoplankton in the Kuroshio water were consistently smaller in size than those in the shelf and the upwelling. Although nano- (3-20 mu m) and micro-plankton (&gt; 20 mu m) contributed more to production or biomass in the upwelling and the shelf than in the Kuroshio water, picoplankton was still important and contributed to 29-86% of the chlorophyll a concentration and 19-72% of the primary productivity in the upwelling and the shelf waters. Phytoplankton from the upwelling and the shelf varied greatly in size spectrum. Among the three size fractions, microplankton accounted for most of the variability of chlorophyll a and primary productivity. Microplankton was a more dominate contributor in the upwelling water than it was in the shelf or in the Kuroshio waters, as based on the results of the microplankton/picoplankton ratios both for integrated chlorophyll a concentration and for primary productivity. (C) 2000 Elsevier Science Ltd. All rights reserved.</t>
  </si>
  <si>
    <t>Montecino, V; Quiroz, D</t>
  </si>
  <si>
    <t>Specific primary production and phytoplankton cell size structure in an upwelling area off the coast of Chile (30 degrees S)</t>
  </si>
  <si>
    <t>Accounting for variability in oceanic primary production, which is generally attributed to physical forcing, requires a more integrated understanding through the quantification of biological parameters, such as phytoplankton cell size and physiology. An evaluation of predictions from allometric theory, where phytoplankton cell size should be inversely related to chlorophyll a specific primary production (mg C mg Chl a(-1) h(-1)), was conducted using cruise data collected within 200 km of the coast in the upwelling zone off Coquimbo, Chile (30 degreesS) during July 1995, January and July 1996. Discrete water samples at the surface and up to 6 depth strata, selected according to light extinction coefficients, were size-fractioned +/- 8 mum for chlorophyll a (B) and primary production (P) measurements. Overall, specific primary production (P-B) Of the less-than 8 mu-m fraction was significantly higher than P-B of the &gt;8 mum fraction (4.48 versus 2.88 mg C mg Chl a(-1) h(-1), P = 0.006 Wilcoxon test). Analysis of separate cruises indicated that during the July 1995 cruise, the negative relationship between phytoplankton size and P-B was not obtained. This result suggests that at smaller scales, the phytoplankton size versus P-B relationship could change according to an increase in the acquisition of resources, such as light and nutrients, particularly for larger sized cells. Alternatively, when a smaller size-range of cells is present, the variance explained by the relationship should decline. The distribution of all P-B values vs Cell Size Structure (CSSt), expressed as the proportion of the smaller phytoplankton fraction (Chl a less than 8 mu-m/total Chl a), shows that P-B remains around 4 mg C mg Chl a(-1) h(-1) when &gt; 80% of the CSSt falls in the &gt; 8 mum size fraction, and may exceed 10.0 mg C mg Chl a(-1) h(-1) when &gt;50% of the CSSt is in phytoplankton with sizes less-than 8 mu-m. The seasonality of alpha was independent of CSSt, therefore P variability in time was not always explained by CSSt. However correlations between P and Chl a were improved consistently by up to 5% when CSSt was incorporated into analyses. These results show that overall variability in production in this upwelling system is due to both Chl a and the size structure of the phytoplankton assemblage. However, our understanding of primary production variability by incorporating allometric considerations of cell size and physiology (i.e. alpha) is improved by contrasting different size and biomass ranges.</t>
  </si>
  <si>
    <t>10.1007/PL00001341</t>
  </si>
  <si>
    <t>Gotsis-Skretas, O; Horstmann, U; Wiryawan, B</t>
  </si>
  <si>
    <t>Cell size structure of phytoplankton communities in relation to physico-chemical parameters and zooplankton in a temperate coastal environment</t>
  </si>
  <si>
    <t>ARCHIVE OF FISHERY AND MARINE RESEARCH</t>
  </si>
  <si>
    <t>The cell size structure tin terms of chlorophyll a and primary production) of phytoplankton communities was studied in the northern Adriatic Sea during late spring 1993. This was related to physico-chemical conditions and the mesozooplankton biomass and community present, in order to draw conclusions on the factors regulating the distribution of the different cell size classes. The highest nutrient: and chlorophyll a concentrations, primary production rates, mesozooplankton biomass and abundance were found in the western eutrophic area influenced by discharge from the River Po, while the lowest values were found in the eastern oligotrophic area. Phytoplankton with a cell diameter larger than 5 mum was predominant in the western area (ca. 80% of either chlorophyll or primary production), while cells smaller than 5 pm were important components in the eastern region. The relative contribution of the smaller (&lt; 2 &lt;mu&gt;m and 2 to 5 pm) phytoplankton classes, in terms of either chlorophyll a or primary production, showed a significant negative correlation with nutrient concentrations, chlorophyll a concentrations and primary production rates. The western region was characterised by a high abundance of copepodites and copepod nauplii, while the relative contribution of the adult copepods was greater in the eastern oligotrophic area.</t>
  </si>
  <si>
    <t>Verity, PG; Williams, SC; Hong, Y</t>
  </si>
  <si>
    <t>Formation, degradation, and mass : volume ratios of detritus derived from decaying phytoplankton</t>
  </si>
  <si>
    <t>The mass of non-living particulate organic matter, or detritus, often exceeds that of living plankton in pelagic environments; in coastal waters the difference can be 10-fold. Relatively little is known about the dynamics of this pool of organic matter because it has not been previously possible to accurately determine its magnitude. A recent approach utilizing fluorescence microscopy (Verity et al. 1996) provided estimates of the volume of detritus. Here, laboratory experiments were conducted to estimate carbon:volume (C:V) and nitrogen:volume (N:V) conversion ratios of detritus formed by 2 phytoplankton species when incubated in darkness in the presence of bacteria. The volume of detritus was measured directly, along with total particulate organic carbon (POC) and nitrogen (PON), and that contained in the associated phytoplankton and bacterial communities. Detrital carbon and nitrogen were estimated by difference and compared to detrital volume, from which conversion factors were calculated. The physiological state of the bacteria was assessed using a recently developed fluorescent stain and molecular probe protocol (Williams et al. 19983. The 2 phytoplankton cultures were degraded at different rates. At the times of peak bacterial abundances, most of the remaining bulk POC and PON was in the form of bacteria cells. Conversion efficiencies, however were only 8 to 9 % (carbon) and 10 to 11% (nitrogen). The fraction of the bacterial community composed of active cells was inversely related to the C:N ratio of the bulk particulate matter in both cultures, although with different absolute values. C:N ratios of detritus, distinct from surrounding bacteria and phytoplankton, were typically 35 to 50 but varied during the 56 d incubations because bacteria selectively degraded PON compared to POC. C:V and N:V ratios were typically 0.09 to 0.11 and 0.002 to 0.004 pg mum(-3) in fresh detritus, respectively, and ratios declined as the detritus degraded in the presence of bacteria. Mean C:V and N:V ratios were 0.05 to 0.11 and 0.0014 to 0.0031, respectively. These ratios indicate that detritus derived from phytoplankton cultures contains reduced densities of organic carbon and nitrogen compared to living plankton. They provide the means to directly estimate the carbon and nitrogen content of natural detritus, although the C:V and N:V ratios of cultures need to be compared to those estimated from natural plankton communities.</t>
  </si>
  <si>
    <t>10.3354/meps207053</t>
  </si>
  <si>
    <t>Burkhardt, S; Riebesell, U; Zondervan, I</t>
  </si>
  <si>
    <t>Effects of growth rate, CO2 concentration, and cell size on the stable carbon isotope fractionation in marine phytoplankton</t>
  </si>
  <si>
    <t>GEOCHIMICA ET COSMOCHIMICA ACTA</t>
  </si>
  <si>
    <t>Stable carbon isotope fractionation (epsilon(p)) was measured in four marine diatom and one dinoflagellate species of different cell sizes. Monospecific cultures were incubated under high-light and nutrient-replete conditions at 16 h : 8 h and 24 h : 0 h light/dark cycles in dilute batch cultures at six CO2 concentrations, [CO2,aq], ranging from ca. 1 to 38 mu mol kg(-1). In all species, epsilon(p) increased with increasing [CO2,aq]. Among the diatoms, the degree of CO2-related variability in epsilon(p) was inversely correlated with cell size. Isotopic fractionation in the dinoflagellate differed in several aspects from that of the diatoms, which may reflect both morphological and physiological differences between taxa. Daylength-related changes in instantaneous growth rate, defined as the rate of C assimilation during the photoperiod, affected epsilon(p) to a similar or greater extent than differences in experimental [CO2,aq] in three of the species tested. In contrast, the irradiance cycle had no effect on epsilon(p) in 2 other species. With the exception of Phaeodactylum tricornutum, growth rate of all species declined below a critical [CO2,aq]. At these concentrations, we observed a reversal in the CO2-related epsilon(p) trend, which we attribute to a decline in carbon assimilation efficiency. Although uncatalyzed passive diffusion of CO2 into the cell was sufficient to account for gross carbon uptake in most treatments, our results indicate that other processes contribute to inorganic carbon acquisition in all species even at [CO2,aq] &gt; 10 mu mol kg(-1). These processes may include active C transport and/or catalyzed conversion of HCO3- to CO2 by carbonic anhydrase. A comparison of ur results with data from the literature indicates significant deviations from previously reported correlations between epsilon(p) and mu/[CO2,aq], even when differences in cellular carbon content and cell geometry are accounted for. Copyright (C) 1999 Elsevier Science Ltd.</t>
  </si>
  <si>
    <t>10.1016/S0016-7037(99)00217-3</t>
  </si>
  <si>
    <t>Cottingham, KL</t>
  </si>
  <si>
    <t>Nutrients and zooplankton as multiple stressors of phytoplankton communities: Evidence from size structure</t>
  </si>
  <si>
    <t>Anthropogenic alterations of nutrient inputs and food-web structure are two of the primary stressors affecting lake phytoplankton. This paper explores the independent and interactive effects of nutrients and food-web structure (as indexed by zooplankton size) on phytoplankton size structure by fitting time-series models to data from three lakes where both factors have been manipulated. I assessed phytoplankton size structure using three different approaches: small and large size classes, normalized size spectra, and average phytoplankton size. Increased phosphorus loading and increased zooplankton size had positive effects on large phytoplankton, slope of size spectra, and mean phytoplankton size, but negative effects on the relative abundance of small phytoplankton. The absolute abundance of small phytoplankton was increased by increased nutrients and decreased by increased zooplankton size. There was some evidence for nutrient x zooplankton interactions, particularly from interlake comparisons which revealed that phytoplankton size structure responded to enrichment in qualitatively similar but quantitatively different ways in lakes with different food webs. Specifically, small phytoplankton increased more strongly with enrichment in lakes with many planktivores and few large zooplankton, while large phytoplankton increased more in lakes with few planktivores and many large zooplankton. Thus, food-web structure may influence the extent to which small vs, large phytoplankton respond to nutrient enrichment. Overall, size structure was an excellent descriptor of shifts in phytoplankton communities following manipulation of nutrient inputs and food-web structure. Size spectra and size classes were highly effective approaches for summarizing size structure; average phytoplankton size was somewhat less effective.</t>
  </si>
  <si>
    <t>10.4319/lo.1999.44.3_part_2.0810</t>
  </si>
  <si>
    <t>Semina, HI; Micaelyan, AS; Belyaeva, GA</t>
  </si>
  <si>
    <t>The quantity of size groups and the phytoplankton in three regions of the Pacific Ocean</t>
  </si>
  <si>
    <t>OKEANOLOGIYA</t>
  </si>
  <si>
    <t>The size structure of phytoplankton communities was considered in three regions of the Pacific Ocean: Subarctic. North Subtropical and East-Equatorial. The authors' data as well as literature sources were used, Picoplankton prevails in all three region in the total number. Nanoplankton has the most importance in the biomass, while sometimes microplankton contributes a substantial portion to the total phytoplankton stock. North Subtropical and East-Equatorial regions are more productive than it has been supposed. The most stable phytoplankton community occurs in the North Subtropical region, with long summer duration and short winter, where the changes of abiotic factors are low. In the subarctic region, phytoplankton experiences repeatable strong seasonal variations near the shore and weak ones in the open sea. The East-Equatorial region has unstable environmental conditions. The reasons of phytoplankton instability in this region are not quite clear yet.</t>
  </si>
  <si>
    <t>Tamigneaux, E; Legendre, L; Klein, B; Mingelbier, M</t>
  </si>
  <si>
    <t>Seasonal dynamics and potential fate of size-fractionated phytoplankton in a temperate nearshore environment (Western Gulf of St Lawrence, Canada)</t>
  </si>
  <si>
    <t>Environmental conditions and seasonal dynamics of the &lt;5 and &gt;5 mu m phytoplankton were monitored in a temperate nearshore environment (Baie des Chaleurs, western Gulf of St Lawrence, Canada). Following the spring bloom, there was a sharp decrease in the contribution of &gt;5 mu m phytoplankton to the chlorophyl a biomass and primary production, so that the &lt;5 mu m fraction accounted for up to 80-90% of both biomass and production throughout the summer. Strong summer stratification prevented wind-driven mixing and nutrient replenishment by transient upwelling events. The compensation depth for phytoplankton growth was close to the less than or equal to 25 m bottom, so that only cells growing near the bottom could have been limited by light. In spite of the high production of &lt;5 mu m phytoplankton (&gt;0.5 g C m(-2) d(-1)), their biomass remained relatively constant, which is indicative of a tight balance between production and export, involving active microbial grazing. Production per unit biomass of &gt;5 mu m phytoplankton [8-126 mg C (mg Chlorophyll a d)(-1)] was generally higher than that of the small size fraction [13-56 mg C (mg Chlorophyll a d)(-1)], suggesting active photosynthesis by the former. Seasonal changes in size-fractionated production and biomass indicate that &gt; 5 mu m phytoplankton experienced intense export. This is consistent with the accumulation of large cells with low photosynthetic efficiency near the bottom during the period of strong stratification, probably resulting from the sinking of intact phytoplankton. In addition, there is indirect evidence of mesozooplankton grazing on large phytoplankton during summer. The coexistence of microbial and herbivorous feeding modes during summer corresponds to a multivorous food web. (C) 1999 Academic Press.</t>
  </si>
  <si>
    <t>10.1006/ecss.1999.0416</t>
  </si>
  <si>
    <t>Jochem, FJ; Meyerdierks, D</t>
  </si>
  <si>
    <t>Cytometric measurement of the DNA cell cycle in the presence of chlorophyll autofluorescence in marine eukaryotic phytoplankton by the blue-light excited dye YOYO-1</t>
  </si>
  <si>
    <t>The novel blue-light excited fluorescent DNA dye YOYO-1(R) was tested on cultures of 8 eukaryotic phytoplankton species from the classes of Prymnesiophyceae, Bacillariophyceae, Coscinodiscophyceae, Prasinophyceae and Dinophyceae, and the coccoid cyanobacterium Synechococcus sp. In all tested species, YOYO staining of formalin fixed cells allowed the differentiaton of cell cycle phases of G1, S, and G2+M in the presence of chlorophyll autofluorescence in flow cytometric analyses. Diel cell cycle patterns of Emiliania huxleyi and Skeletonema costatum grown under a light:dark cycle and under continuous light could be established. Under the light/dark cycle, DNA replication occurred during the night and cell division in the early morning in both species. However, S. costatum spent a longer fraction of their cell cycle in S and G2+M phases than E. huxleyi did. Changes in cellular chlorophyll content and cell size could be observed in relation to cell cycle phasing. Cell division phasing was nearly lost under continuous light. Growth rates calculated from DNA cell cycle analyses agreed well with those established from cell counts.</t>
  </si>
  <si>
    <t>10.3354/meps185301</t>
  </si>
  <si>
    <t>Huang, BQ; Hong, HS; Wang, HL</t>
  </si>
  <si>
    <t>Size-fractionated primary productivity and the phytoplankton-bacteria relationship in the Taiwan Strait</t>
  </si>
  <si>
    <t>Size-fractionated phytoplankton biomass, primary productivity, photosynthetic dissolved organic carbon (PDOC), vertical distribution of pico-, nano-, and microphytoplankton, and the relationship with bacteria were studied in the Taiwan Strait during 2 cruises conducted in August 1994 and February-March 1995. Nanophytoplankton (3 to 20 mu m) dominated the community in the northern Taiwan Strait (NTS) while picophytoplankton (0.2 to 3 mu m) dominated in the southern Taiwan Strait (STS). Nanophytoplankton accounted for 60 and 57 % of biomass, and 77 and 36 % of productivity in summer and winter in the NTS, respectively. Picophytoplankton contributed to 54 and 63 % of biomass, and 85 and 48 % of productivity in summer and winter in the STS, respectively. The vertical distribution pattern in the Taiwan Strait consisted of microphytoplankton (20 to 200 mu m) mainly at the surface, nanophytoplankton in the middle and picophytoplankton at the bottom of the euphotic zone. Regression analysis indicated that bacterial abundance and biomass were positively significantly correlated with phytoplankton biomass and productivity, respectively, implying that the phytoplankton was an important organic carbon source for supporting bacterial growth. All the results suggested that the microbial loop played an important role in carbon cycling in the study areas, especially in the STS. The factors controlling the size structure, PDOC and vertical distribution of picophytoplankton are discussed.</t>
  </si>
  <si>
    <t>10.3354/meps183029</t>
  </si>
  <si>
    <t>Laurion, I; Vincent, WF</t>
  </si>
  <si>
    <t>Cell size versus taxonomic composition as determinants of UV-sensitivity in natural phytoplankton communities</t>
  </si>
  <si>
    <t>Independent evidence from cultures, held studies, and modeling suggests that cell size is a key factor determining the extent of ultraviolet radiation (UVR) damage of phytoplankton, with the greatest effects on small cells. We investigated this hypothesis in subarctic lake communities by measuring size-dependent photosynthesis under different UVR treatments. Lakewater was exposed to near-surface solar radiation in the presence or absence of UVA and UVB, and the phytoplankton was then fractionated into taxonomically distinct pico-, nano-, and microplankton size classes. The first part of the study was conducted in a large oligotrophic lake where UVA lowered photosynthesis on average by 32%, while UVB caused an additional 20% decrease. For the pooled data set, mean UVR inhibition of photosynthesis was lowest for the picoplankton and highest for microplankton, but the differences between size fractions were not significant. This photosynthetic assay was repeated in a shallow, mesotrophic coastal lake. This community was less inhibited by UVR ton average 10% inhibition); there was no difference in response between the pico- and nanoplankton fractions, whereas photosynthesis of the microplankton fraction was significantly enhanced under UVR. These results show that cell size is not a good index of UV sensitivity and that cyanobacteria-dominated picophytoplankton are less sensitive to the impacts of rising UVB in the polar and subpolar regions than would be predicted from relationships based only on cell size.</t>
  </si>
  <si>
    <t>Rodriguez, J; Blanco, JM; Jimenez-Gomez, F; Echevarria, F; Gil, J; Rodriguez, V; Ruiz, J; Bautista, B; Guerrero, F</t>
  </si>
  <si>
    <t>Patterns in the size structure of the phytoplankton community in the deep fluorescence maximum of the Alboran Sea (southwestern Mediterranean)</t>
  </si>
  <si>
    <t>The Alboran Sea (southwestern Mediterranean) exhibits strong horizontal and vertical gradients associated with macroscale and mesoscale physical structures due to the input of surface Atlantic waters into the Mediterranean basin. During the summer of 1992, two anticyclonic and two cyclonic areas were found with fluorescence maxima (DFM) below the seasonal thermocline (ST). Although the depth of the ST is fairly constant, the position and intensity of the DFM is more variable, with a tendency to deepening and smoothing in the anticyclonic gyres. The position of the Atlantic-Mediterranean interface (AMI) can be used as a tracer for cyclonic or anticyclonic dynamics and their potential biological effects. A shallow AMI indicates divergence or upwelling dynamics and coincides with the highest fluorescence intensity, chlorophyll concentration and phytoplankton biovolume in the DFM. Under the conditions typical of the two anticyclonic gyres, the contrary is found. The size structure of phytoplankton shows significant differences between cyclonic and anticyclonic structures. Log-transformed size-abundance spectra can be, adequately described by linear models with slopes of -0.78 for cyclonic and -0.93 for anticyclonic structures. The integration of size-abundance spectra indicates that picoplankton biovolume in the DFM is independent of the type of circulation or dynamics, whereas nanoplankton and, particularly, microplankton increase their absolute and relative presence in the DFM under cyclonic or upwelling dynamics. (C) 1998 Elsevier Science Ltd. All rights reserved.</t>
  </si>
  <si>
    <t>10.1016/S0967-0637(98)00030-2</t>
  </si>
  <si>
    <t>Frenette, JJ; Vincent, WF; Legendre, L</t>
  </si>
  <si>
    <t>Size-dependent C : N uptake by phytoplankton as a function of irradiance: Ecological implications</t>
  </si>
  <si>
    <t>Dual-labeling assays were performed on the phytoplankton community of Lake Biwa (Japan) to estimate the ratio of inorganic carbon to nitrate-N uptake as a function of cell size and irradiance. The assays were conducted during a period of change in underwater light and phytoplankton species composition associated with typhoon-induced mixing events. There were consistent qualitative differences in the C:N uptake characteristics of large (&gt;2 mu m) versus small (&lt;2 mu m) phytoplankton. For both fractions, the ratio of C:N uptake versus irradiance was well described by a log-log model; however, in the majority of assays, the slope of the relationship was positive for the &gt;2-mu m fraction and negative for the small cells. This striking difference between the two fractions also corresponded to patterns in the C:N stoichiometry of the plankton. Surface samples of the &gt;2-mu m fraction had a higher C:N ratio than deep populations; this pattern was not seen in the &lt;2-mu m seston. Similarly, a decrease in water-column transparency associated with the typhoon events was accompanied by a significant correlative trend of increasing C:N ratios in the &lt;2-mu m fraction and decreasing C:N ratios in the &gt;2-mu m fraction. These observations imply that in aquatic ecosystems where nitrate plays an important role in the nitrogen economy of the phytoplankton, high-irradiance conditions favor maximum biomass production per unit of nitrogen uptake by large phytoplankton, and low-irradiance conditions favor a high biomass increment per unit of nitrogen uptake by small cells. These observations are consistent with the ecological distribution of large- versus small-cell phytoplankton in several types of freshwater and marine environments.</t>
  </si>
  <si>
    <t>10.4319/lo.1998.43.6.1362</t>
  </si>
  <si>
    <t>Hansson, LA; Bergman, E; Cronberg, G</t>
  </si>
  <si>
    <t>Size structure and succession in phytoplankton communities: the impact of interactions between herbivory and predation</t>
  </si>
  <si>
    <t>The aim of this study was to determine whether fluctuations in the abundance of, and interactions between, large (macrozooplankton) and small (rotifer) herbivores are related to the development and succession in the phytoplankton community. Field recordings from three highly productive lakes over a 3-year period revealed a negative correlation between the ratio of the dominant rotifer Keratella cochlearis and macrozooplankton vs the ratio of small and large algae. This suggests that the algal community was forced towards larger forms when rotifers were abundant. In complementary laboratory experiments, the grazing pressure by rotifers was negligible on algae &gt;30 mu m, but considerably higher on algae &lt;30 mu m, whereas macrozooplankton mainly grazed on algae larger than 30 mu m. Moreover, experiments showed that cyclopoid copepods rapidly reduced rotifer abundance, suggesting that large zooplankters may affect the size distribution of algae not only directly by selective grazing, but also indirectly by predation on smaller herbivores. Hence, our study suggests that interactions among different size classes of zooplankters affect size distribution and succession patterns in the phytoplankton assemblage.</t>
  </si>
  <si>
    <t>10.2307/3547054</t>
  </si>
  <si>
    <t>Popp, BN; Laws, EA; Bidigare, RR; Dore, JE; Hanson, KL; Wakeham, SG</t>
  </si>
  <si>
    <t>Effect of phytoplankton cell geometry on carbon isotopic fractionation</t>
  </si>
  <si>
    <t>The carbon isotopic compositions of the marine diatom Porosira glacialis and the marine cyanobacterium Synechococcus sp. were measured over a series of growth rates (mu) in a continuous culture system in which the concentration and carbon isotopic composition of CO2(aq) were determined. These data were compared with previously published isotopic results of growth rate experiments using the marine diatom Phaeodactylum tricornutum and the marine haptophyte Emiliania huxleyi. Systematic relationships were found to exist between mu/[CO2(aq)] and carbon isotopic fractionation (epsilon(p)) for each species. Maximum isotopic fractionation (epsilon(f)) for P. glacialis, E. huxleyi, and P. tricornutum was similar to 25 parts per thousand, suggesting that this value may be typical for maximum fractionation associated with Rubisco and beta-carboxylases for marine eukaryotic algae. By contrast, epsilon(f) determined for Synechococcus clone CCMP838 was similar to 7 parts per thousand lower. The slopes of the lines describing the relationship between epsilon(p) and mu/[CO2(aq)] for eukaryotic algal species were different by a factor of more than 20. This result can be accounted for by differences in the surface area and cellular carbon content of the cells. Comparison of chemostat experimental results with calculated results using a diffusion based model imply that the algae in the experiments were actively transporting inorganic carbon across the cell membrane. Our results suggest that accurate estimates of paleo-[CO2(aq)] from epsilon(p) measured in sediments will require knowledge of growth rate as well as cell surface area and either cell carbon quota or cell volume. Given growth rate estimates, our empirical relationship permits reliable calculations of paleo-[CO2(aq)] using compound-specific isotopic analyses of C-37 alkadienones (select haptophytes) or fossilized frustules (diatoms). Copyright (C) 1998 Elsevier Science Ltd.</t>
  </si>
  <si>
    <t>10.1016/S0016-7037(97)00333-5</t>
  </si>
  <si>
    <t>Makarewicz, JC; Bertram, P; Lewis, TW</t>
  </si>
  <si>
    <t>Changes in phytoplankton size-class abundance and species composition coinciding with changes in water chemistry and zooplankton community structure of Lake Michigan, 1983 to 1992</t>
  </si>
  <si>
    <t>JOURNAL OF GREAT LAKES RESEARCH</t>
  </si>
  <si>
    <t>Phytoplankton and zooplankton were collected at offshore sites of Lake Michigan during 37 cruises in the spring and summer from 1983 to 1992. For the period, 39 common phytoplankton species accounted for 96.0% of the total abundance and 85.6% of the biomass. Over the 10-year study, the lake-wide average spring and summer phytoplankton biomass in the pelagic waters ranged from 0.27 to 1.2 g/m(3) (mean. +/- S.E. = 0.54 +/- 0.03 g/m3) and phytoplankton abundance ranged from 5,132 to 39,780 cells/mL (mean +/- S.E. = 18,291 +/- 822 cells/mL). Mesotrophic diatoms accounted for 47.2% of the total phytoplankton biomass. The lack of a trend in the ratio of mesotrophic to eutrophic diatom indicator species suggested that no change in trophic status of the pelagic region occurred during the 1983 to 92 period; that is, the water quality of the offshore of Lake Michigan did not change. A year-to-year shift in dominance from one mesotrophic diatom species to another was evident. Over the 10-year period, flagellates accounted for 52.2% of the summer phytoplankton biomass. The data support the concept of a shift in summer species composition away from blue-green algae dominance to flagellates prior to 1982. However after 1987 the relative importance of the &gt; 70 mu m size class increased to over 21% of the phytoplankton abundance in the spring and over 55% in the summer. In particular, the colonial blue-greens, Anacystis and Aphanothece, became substantially more prevalent during the summer, while the flagellates, Chromulina and Ochromonas, decreased in abundance. The changes in the relative abundance of phytoplankton size classes and species composition were examined to determine if they correlated with either the top-down mediated changes in the zooplankton community during the 1980s and 1990s or with any bottom-up variability in nutrient chemistry. Canonical correspondence analysis (CCA) suggested a significant portion of the variability of the spring and summer phytoplankton size classes from 1983-1992 (88.0% and 99.2%, respectively) was explained by environmental axis I. Primary determinants of relative abundance of phytoplankton size class included nutrients (silica, total phosphorus, and N:P ratio) and abundance of some species of zooplankton. Specifically, Diaptomus minutus, D. ashlandi, D. sicilis, and Daphnia galeata mendotae were inversely correlated with the 0 to 10 mu m size class, which we interpret as a grazing effect on phytoplankton size structure, and positively correlated with an increase in abundance of the &gt; 70 mu m size class of phytoplankton. CCA suggested that top-down and bottom-up effects were affecting phytoplankton size composition and abundance simultaneously.</t>
  </si>
  <si>
    <t>10.1016/S0380-1330(98)70851-2</t>
  </si>
  <si>
    <t>Riegman, R; Flameling, IA; Noordeloos, AAM</t>
  </si>
  <si>
    <t>Size-fractionated uptake of ammonium, nitrate and urea and phytoplankton growth in the North Sea during spring 1994</t>
  </si>
  <si>
    <t>The growth of 2 different algal size classes was studied in March/April 1994 during the establishment of the spring bloom along a transect from the Dogger Bank to the Shetland Islands in the North Sea. Size-differential growth rates were estimated on the basis of independent measurements of carbon and nitrogen uptake. At the shallower stations near the Dogger Bank (DB) area, chlorophyll a (chl a) levels were up to 5.8 mu g l(-1). In the bloom 89 % of the chi a was in the &gt;5 mu m fraction. In the central North Sea (cNS) and near the Shetland Islands (SI) total chi a was 0.52 and 0.38 mu g l(-1), respectively; 60 % was in the &gt;5 mu m fraction. Depth-integrated primary production at the DB, cNS and SI was 46, 145 and 149 mg C m(-2) d(-1), respectively, for the &lt;5 Fun fraction, and 392, 254, and 282 mg C m(-2) d(-1) for the total phytoplankton communities (n = 6, 24 and 8, respectively). The major nitrogen source was nitrate according to N-15 uptake. The average f-ratios calculated from nitrate uptake at, respectively, the DB, cNS and SI were 83 (n = 4), 71 (n = 12), and 61% (n = 5) of the total nitrogen uptake by the total phytoplankton community. The &lt;5 mu m fraction had a lower preference for nitrate except for the populations near the Shetland Islands with values of 71 (n = 4), 63 (n = 12), and 62 % (n = 5), respectively, of the total nitrogen uptake. Ammonium was taken up about twice as fast as urea by both the &lt;5 mu m and the total fraction. The average specific growth rate of phytoplankton, calculated on the basis of nitrogen uptake, along the transect was 0.27 +/- 0.11 d(-1) (n = 36) for the &lt;5 mu m fraction with a maximum value of 0.73 d(-1). The larger size fraction had a significantly (p&lt;0.0005) lower average specific growth rate (0.17 +/- 0.11 d(-1)) with a maximum value of 0.70 d(-1). The chi a specific carbon uptake rates yielded similar estimates of the specific growth rate: 0.29 +/-: 0.10 d(-1) (n = 28) for the smaller size fraction and 0.15 +/- 0.05 d(-1) (n = 28) for the &gt;5 mu m size fraction. Since the calculated specific growth rates, based on either nitrogen uptake or inorganic carbon uptake, were in good agreement with each other for both size fractions, it was concluded that smaller algae apparently grow faster than larger ones in this typically light-controlled environment. The &gt;5 mu m fraction, however, dominated the bloom at the Dogger Bank. Our findings consolidate the concept of size differential control of phytoplankton communities under typical spring bloom conditions which originally was demonstrated in a coastal area (Riegman et al. 1993; Neth J Sea Res 31:255-265).</t>
  </si>
  <si>
    <t>10.3354/meps173085</t>
  </si>
  <si>
    <t>Riegman, R; Noordeloos, AAM</t>
  </si>
  <si>
    <t>Size-fractionated uptake of nitrogenous nutrients and carbon by phytoplankton in the North Sea during summer 1994</t>
  </si>
  <si>
    <t>The growth of 2 different algal size classes was studied in July/August 1994 along a transect from the Dogger Bank to the Shetland Islands in the thermally stratified part of the North Sea. Size-differential growth rates were estimated on the basis of independent measurements of carbon and nitrogen uptake. In general, the major nutrients were low in the upper mixed layer. At 10 m depth, average values for phosphate, ammonium, urea, and nitrate were 0.047 +/- 0.019 (n = 32), 0.17 +/- 0.05 (n = 27), 0.15 +/- 0.09 (n = 26), and 0.16 +/- 0.13 (n = 27) mu M, respectively. Nitrate, urea, and ammonium uptake by the total plankton community were 9, 31 and 60% of the total nitrogen uptake, respectively. The &lt;5 mu m fraction showed a comparable speciation of nitrate, urea and ammonium uptake being 8, 32 and 60%, respectively. The average chlorophyll a (chl a) concentration was 0.68 +/- 0.47 mu g l(-1) (n = 34), and 71 % of the total chi a was in the &lt;5 mu m fraction. The average specific growth rate of &lt;5 mu m phytoplankton (0.39 +/- 0.17 d(-1); n = 19) was not significantly different (0.25 &gt; p &gt; 0.1) from the specific growth rate of the &gt; 5 mu m fraction (0.43 +/- 0.12 d(-1); n = 15). At 40 m depth, i.e. just below the chi a maximum near the thermocline, major nutrients were present at non-limiting concentrations and photosynthetic active radiation (PAR) ranged between 2 and 5% of the surface PAR. Average values for phosphate, ammonium, urea, and nitrate were 0.40 +/- 0.13 (n = 32), 1.40 +/- 0.90 (n = 34), 0.15 +/- 0.06 (n = 34), and 2.61 +/- 1.79 (n = 34) mu M, respectively. At 40 m depth, more nitrate was consumed than at 10 m depth: nitrate, urea, and ammonium uptake by the total community were 17, 16 and 67 % of the total nitrogen uptake, respectively. The &lt;5 mu m fraction showed a lower preference for nitrate with nitrate, urea and ammonium uptake being 12, 14 and 74 % of the total nitrogen uptake by this size fraction, respectively. The average chi a at 40 m was 0.63 +/- 0.42 (n = 34), and also at this depth 71% of the total chi a was in the &lt;5 mu m fraction. The average specific growth rate of phytoplankton was lower at greater depth: 0.17 +/- 0.09 d(-1) (n = 15) for the &lt;5 mu m fraction. The specific growth rate of the phytoplankton &gt;5 mu m was 0.10 +/- 0.06 d(-1) (n = 15), which was significantly lower than the value for the smaller size fraction (p &lt; 0.025). Net primary production showed large variation amongst the stations with average values for the 15 mu m fraction and the total community of 0.37 +/- 0.19 g C m(-2) d(-1) (n = 20) and 0.50 +/- 0.26 g C m(-2) d(-1) (n = 20), respectively. In combination with the companion paper it is concluded that size-partitioning of algal growth rate appears to depend on the character of the growth rate Limiting factor. Smaller algae showed faster growth than larger ones in light-controlled environments, regardless of the nitrogen source predominantly used. In the nutrient-controlled surface layers, no size-partitioning of algal growth rate was present when ammonium was the major nitrogen source. At some stations, where nitrogen limitation co-occurred with enhanced nitrate consumption, larger algae did grow faster than smaller ones. However, the algal biomass in different size classes was not related to the estimated growth rates of these different categories. Apparently, larger algae do not dominate during summer in the surface layers of the stratified central North Sea, since mesozooplankton densities are high compared to spring and vertical mixing in the photic zone is low. At the lower part of the photic zone, the larger algae do not dominate since they grow much slower than the smaller species due to light-limitation.</t>
  </si>
  <si>
    <t>10.3354/meps173095</t>
  </si>
  <si>
    <t>Hessen, DO; De Lange, HJ; Van Donk, E</t>
  </si>
  <si>
    <t>UV-induced changes in phytoplankton cells and its effects on grazers</t>
  </si>
  <si>
    <t>FRESHWATER BIOLOGY</t>
  </si>
  <si>
    <t>1. This review addresses the effects of UV-radiation on the morphology and biochemistry of phytoplankton and the potential effects on grazers. 2. UVA and UVB radiation inhibit the uptake of inorganic nutrients in phytoplankton. Reduced rates of ammonium and nitrate uptake in marine diatoms, and reduced uptake of phosphorus in freshwater flagellates are reported. The effects on cell stoichiometry are not settled. 3. UVA and UVB radiation promote increased cell volumes owing to a decoupling between the photosynthetic processes and cell division. Loss or inactivation of flagellae and loss of motility are also reported for a number of phytoplankton species. 4. UVA and UVB radiation may affect major biochemical constituents. Accumulation of intracellular, photosynthetic products (lipids or carbohydrates) is a common, although not unique, property of UV-stressed algae. Fatty acid (FA) profiles seem susceptible to UV radiation. A relative increase of short-chained, and a decrease in polyunsaturated FA (PUFA) are reported. The important membrane FA like eicosapentaenoic acid (EPA, 20:5 omega 3) and docosahexaenoic acid (DHA, 22:6 omega 3) seem particularly susceptible, owing to lipid peroxidation or reduced biosynthesis. 5. UV-related responses are highly dependent on taxonomy, cell-cycle stage, nutrient-limitation and the UV:PAR (photosynthetic active radiation)-ratio. 6. Nutrient deficiency, cell size, cell wall properties and FA can all have significant impacts on grazers. Thus the reported effects on cell morphology and biochemical constituents could have profound effects on grazers and energy transfer in aquatic foodwebs.</t>
  </si>
  <si>
    <t>10.1046/j.1365-2427.1997.00223.x</t>
  </si>
  <si>
    <t>Sunda, WG; Huntsman, SA</t>
  </si>
  <si>
    <t>Interrelated influence of iron, light and cell size on marine phytoplankton growth</t>
  </si>
  <si>
    <t>The sub-optimal growth of phytoplankton and the resulting persistence of unutilized plant nutrients (nitrate and phosphate) in the surface waters of certain ocean regions has been a longstanding puzzle(1,2). Of these regions, the Southern Ocean seems to play the greatest role in the global carbon cycle(3,4), but controversy exists as to the dominant controls on net algal production. Limitation by iron deficiency(4,5), light availability(1,6,7) and grazing by zooplankton(2) have been proposed. Here we present the results from culture experiments showing that the amount of cellular iron needed to support growth is higher under lower light intensities, owing to a greater requirement for photosynthetic iron-based redox proteins by low-light acclimatized algae. Moreover, algal iron uptake varies with cell surface area, such that the growth of small cells is favoured under iron limitation, as predicted theoretically(8). Phytoplankton growth can therefore be simultaneously limited by the availability of both iron and light. Such a co-limitation may be experienced by phytoplankton in iron-poor regions in which the surface mixed layer extends below the euphotic zone-as often occurs in the Southern Ocean(6,7)-or near the bottom of the euphotic zone in more stratified waters. By favouring the growth of smaller cells, iron/light co-limitation should increase grazing by microzooplankton, and thus minimize the loss of fixed carbon and nitrogen from surface waters in settling particles(9,10).</t>
  </si>
  <si>
    <t>10.1038/37093</t>
  </si>
  <si>
    <t>Masi, A; Melis, A</t>
  </si>
  <si>
    <t>Morphological and molecular changes in the unicellular green alga Dunaliella salina grown under supplemental UV-B radiation: cell characteristics and Photosystem II damage and repair properties</t>
  </si>
  <si>
    <t>BIOCHIMICA ET BIOPHYSICA ACTA-BIOENERGETICS</t>
  </si>
  <si>
    <t>The effect of supplemental UV-B radiation during growth in the green alga Dunaliella salina was investigated. At the cellular level, supplemental UV-B radiation induced a doubling of the cell volume, a phenomenon attributed to a slow-down in the rate of cell division. At the thylakoid mebrane level, supplemetal UV-B radiation induced photodamage to the 32 kDa (D1) and 34 kDa (D2) reaction center proteins of Photosystem II. The molecular target of photodamage to D1 and D2, and the temporal sequence of events leading to repair of Photosystem II from this W-B photodamage, appeared to be different from those that operate under photosynthetically active radiation (PAR). Thus, mechanistically, photodamage and repair under supplemental UV-B may be a distinctly different phenomenon from the damage and repair cycle induced by visible light. (C) 1997 Elsevier Science B.V.</t>
  </si>
  <si>
    <t>10.1016/S0005-2728(97)00054-6</t>
  </si>
  <si>
    <t>Tremblay, JE; Klein, B; Legendre, L; Rivkin, RB; Therriault, JC</t>
  </si>
  <si>
    <t>Estimation of f-ratios in oceans based on phytoplankton size structure</t>
  </si>
  <si>
    <t>Several equations to estimate the vertical export of particulate organic carbon from the ocean's euphotic zone (POC,) use variables that are determined at sea or are derived from remote sensing. One of the approaches requires reliable estimates off-ratios (NO3- uptake/total N uptake) that can be either determined directly from N uptake by phytoplankton or derived from total phytoplankton Chi a biomass or production (P-T) or from NO3- concentrations. By using a combination of theoretical considerations and field measurements, we show that f-ratios are linear functions of size-fractionated (&gt;5 mu m/total) phytoplankton production (P-L/P-T) and biomass. Comparison of our model with the more usual f-ratio = f(P-T) shows that the large residuals are spread over the range of P-L/P-T in the former, whereas they are concentrated at low P-T in the latter. Because P-T is low in most of the world oceans most of the time, use of our model may significantly improve the estimates off-ratio and thus of POCE.</t>
  </si>
  <si>
    <t>10.4319/lo.1997.42.3.0595</t>
  </si>
  <si>
    <t>Tamigneaux, E; Mingelbier, M; Klein, B</t>
  </si>
  <si>
    <t>Grazing by protists and seasonal changes in the size structure of protozooplankton and phytoplankton in a temperate nearshore environment (western Gulf of St. Lawrence, Canada)</t>
  </si>
  <si>
    <t>Seasonal changes in the biomass and size structure of phytoplankton and protozooplankton and the grazing effect of protozooplankton on phytoplankton were assessed in a temperate nearshore environment (Baie des Chaleurs, western Gulf of St. Lawrence, Canada). The size structure of protozooplankton and phytoplankton assemblages showed relatively similar seasonal changes. During spring, dominance by large (&gt; 20 mu m) heterotrophic or mixotrophic ciliates and flagellates coincided with high biomass of chain-forming diatoms, suggesting that protists were important grazers of the spring diatom bloom. During summer, concentrations and biomass of ciliates and flagellates &gt; 20 mu m were lower than they were during spring and, consequently, the relative contribution of protists &lt; 20 mu m increased. The potential grazing impact of ciliates &lt; 20 mu m on single celled cyanobacteria was similar to or even higher than that of nanoflagellates. Grazing experiments conducted in situ using the serial dilution technique and pre-screening water on 64 mu m showed that 33 to 42% of the chl a biomass and 54 to &gt; 100% of phytoplankton production were consumed daily by protozooplankton. Thus, when predation was reduced, protozooplankton were able to control phytoplankton biomass and production. Predation by copepods, which showed high concentrations and were dominated by omnivorous Oithonidae during summer, may have played a central role in the seasonal changes in the size structure and biomass of protozooplankton. The observations and results from path analysis suggest the existence of 2 different food webs corresponding to bloom and summer conditions, respectively.</t>
  </si>
  <si>
    <t>10.3354/meps146231</t>
  </si>
  <si>
    <t>Lonsdale, DJ; Cosper, EM; Doall, M</t>
  </si>
  <si>
    <t>Effects of zooplankton grazing on phytoplankton size-structure and biomass in the lower Hudson River Estuary</t>
  </si>
  <si>
    <t>ESTUARIES</t>
  </si>
  <si>
    <t>The impact of mesozooplankton (&gt;210 mu m, mostly adult copepods and late-stage copepodites) and micrometazoa (64-210 mu m, mostly copepod nauplii) on phytoplankton size structure and biomass in the lower Hudson River estuary was investigated using various C-14-labeled algal species as tracers of gazing on natural phytoplankton. During spring and summer, zooplankton grazing pressure, defined as % = mg C ingested m(-2) h(-1)/mg C produced m(-2) h(-1) (depth-integrated rates) x 100, on total phytoplankton ranged between 0.04% and 1.9% for mesozooplankton and 0.1% and 6.6% for micrometazoa. The greatest grazing impact was measured in fall when 20.2% and 44.6%, respectively, of the total depth-integrated primary production from surface water phytoplankton was grazed. Mesozooplankton exhibited some size-selective gazing on phytoplankton, preferentially grazing the diatom Thalassiosira pseudonana over the larger diatom Ditylum brightwelli, but this was not found for micrometazoa. Neither zooplankton group grazed on the dinoflagellate Amphidinium sp. We conclude that metazoan zooplankton have a minimal role in controlling total phytoplankton biomass in the lower Hudson River estuary. Differences in the growth coefficients of various phytoplankton size-fractions-not grazing selectivity-may be the predominant factor explaining community size-structure.</t>
  </si>
  <si>
    <t>10.2307/1352304</t>
  </si>
  <si>
    <t>Frenette, JJ; Vincent, WF; Legendre, L; Nagata, T</t>
  </si>
  <si>
    <t>Size-dependent changes in phytoplankton C and N uptake in the dynamic mixed layer of Lake Biwa</t>
  </si>
  <si>
    <t>1. Short-term (days) hydrodynamic effects of wind-induced mixing on phytoplankton size structure, and C and N uptake characteristics, were studied in the surface mixed layer (epilimnion) of Lake Biwa (North Basin),before and during a period of high winds (typhoons). 2. The latter period was characterized by two major typhoon events associated with deepening of the seasonal thermocline, reduced water column stability, decreased underwater irradiance and increased dissolved reactive N and particulate P. 3. Nutrient concentrations, seston C/N ratios, and uptake rates indicated that phytoplankton biomass and production were limited by P and not N throughout the study. Higher C- and N-based productivity during the typhoon period than before reflected the increased phytoplankton biomass and higher specific uptake rates due to increased nutrient supply. 4. Changes in the size-structure of phytoplankton (&lt; 2 and &gt; 2 mu m) were associated with variations in the stratification and mixing regime. When vertical stability was high (before the typhoons) concentrations of &gt; 2 mu m biomass (chlorophyll a, particulate organic C and N) were higher at the bottom of the mixed layer than at the surface whereas, when stability of the mixed layer was low (the typhoon period), the contribution of picoplankton (&lt; 2 mu m) to total Chl a increased at the surface and decreased at the bottom following the first high winds. 5. Photoadaptive adjustments of the phytoplankton provided further evidence of hydrodynamic control. The lower intracellular Chl a concentrations and C and N uptake efficiencies in the &lt; 2 mu m fraction suggest that they experienced, on average, higher irradiance than the larger cells because of their lower sinking rates. During the stability period, picoplankton exhibited higher photosynthetic efficiencies at the bottom of the mixed layer than at the surface. Such differences disappeared during the typhoon period indicating that the mixing rate was then probably higher than the photoacclimation rate in the small size fraction. 6. The present results stress the highly transient nature of biological homogeneity in the surface mixed layer of the lake.</t>
  </si>
  <si>
    <t>10.1046/j.1365-2427.1996.00083.x</t>
  </si>
  <si>
    <t>Stolte, W; Riegman, R</t>
  </si>
  <si>
    <t>A model approach for size-selective competition of marine phytoplankton for fluctuating nitrate and ammonium</t>
  </si>
  <si>
    <t>Phytoplankton size-selective competition for fluctuating nutrients was studied with the use of a numerical model, which describes nitrate and ammonium uptake, nitrate reduction to ammonium uptake, nitrate reduction to ammonium uptake, nitrate reduction to ammonium, and growth as a function of cell size under fluctuating nitrogen limitation. The only size-dependent parameter in the model was the cell nutrient quota. Related to this, the cell surface area per biomass was negatively correlated to cell volume, and the vacuole volume per biomass ratio was positively correlated to cell volume. Simulations showed an inverse correlation between the maximum specific growth rate adn cell size under steady-state conditions. With nitrate as the limiting nitrogen source, nitrogen quotas were always higher than with ammonium at the same specific growth rate. Net passive transport of ammonium due to unspecific diffusion of ammonia across the plasma membrane decreased the affinity for ammonium, whereas the affinity for nitrate was not influenced. Transient state-specific ammonium uptake was not dependent on cell size. However, small algae always have the highest specific growth rate in ammonium-controlled systems according to our model. Transient state nitrate uptake rate was positively correlated to cell size because larger algae have a higher vacuole volume per biomass, in which nitrate can be stored. Despite their lower maximum growth rate, larger algae became dominant during simulations under fluctuating nitrate supply when amplitude of and the period between nitrate pulses were high enough. Results from model simulations were qualitatively validated by earlier observations that large diatoms become dominant under fluctuating conditions when nitrate is the main nitrogen source.</t>
  </si>
  <si>
    <t>10.1111/j.0022-3646.1996.00732.x</t>
  </si>
  <si>
    <t>Thies, F; Grimme, LH</t>
  </si>
  <si>
    <t>Effects of cytochrome P450-interacting plant growth retardants, fungicides and related compounds on cell development and phase-I biotransformation capacity of unicellular photoautotrophic green algae</t>
  </si>
  <si>
    <t>PESTICIDE SCIENCE</t>
  </si>
  <si>
    <t>Fourteen compounds (paclobutrazol, triadimenol, BAS111..W, propiconazole, tetcyclacis, prochloraz, metyrapone, piperonyl butoxide, 1-aminobenzotriazole, fenpropimorph, propham, prohexadione, mepiquat chloride and chlormequat chloride), most of them established inhibitors of cytochrome P450-dependent mixed function oxygenases and used as pesticides, especially plant growth regulators or fungicides, were applied to the non-target organisms Chlorella fusca and Chlorella sorokiniana, two species of photoautotrophic unicellular green algae. The inhibitory properties of these compounds were evaluated by comparing concentration/response relationships for the integral parameters of cell volume growth and cell division with those for the P450-dependent O-dealkylase activity measured in vivo using 7-ethoxycoumarin and 7-ethoxyresorufin as xenobiotic model substrates for phase-I biotransformation. The results obtained indicate a strong algicidal activity for some of these compounds, with differential sensitivity of the order: cell division &gt; O-dealkylation &gt; cell volume increase. EC(50) values for cell division of C. fusca ranged from 0.1 to 9.3 mu mol litre(-1) for prochloraz and paclobutrazol, respectively. Furthermore, in most cases, concentrations around 10 mu mol litre(-1) limited significantly the capacity for cytochrome P450 O-dealkylase activity.</t>
  </si>
  <si>
    <t>10.1002/(SICI)1096-9063(199608)47:4&lt;337::AID-PS414&gt;3.0.CO;2-N</t>
  </si>
  <si>
    <t>Mousseau, L; Legendre, L; Fortier, L</t>
  </si>
  <si>
    <t>Dynamics of size-fractionated phytoplankton and trophic pathways on the Scotian Shelf and at the shelf break, northwest Atlantic</t>
  </si>
  <si>
    <t>Composition of ultraplankton (&lt;5 mu m) and of biomass and primary production of size-fractionated phytoplankton (&lt;5 or &gt;5 mu m) were determined during 1 yr at 2 stations off Nova Scotia, eastern Canada. Water temperature was a major factor regulating the abundance of ultraplankton cells, whereas nutrient concentrations and irradiance mainly controlled the relative proportions of precaryotes to eucaryotes. Procaryotes (mainly phycoerythrin-rich cyanobacteria) clearly dominated the ultraplankton throughout the year. Eucaryotes were more severely affected by low nutrient concentrations and high irradiances than procaryotes. The study indicates that ultraplankton assemblages were highly dynamic, with succession among groups in response to seasonal variations in environmental conditions. The spring bloom was dominated by large phytoplankton and ended upon exhaustion of nitrate and silicate. During the remainder of the year, nutrient concentrations were low (although non-limiting) and ultraplankton were the main primary producers. In summer, sporadically enhanced production of large phytoplankton was likely caused by inputs of nutrients and seeding of the euphotic zone by local vertical mixing. This mechanism was effective at the shallow shell station only. The size structure of the grazer assemblage controlled the fate of primary production, i.e. sinking to depth or export to higher trophic levels. Hence, primary production and standing stock were controlled by bottom-up (nutrient input and seeding of the euphotic zone) and top-down (grazing pressure by micro- or mesozooplankton) processes, respectively. Interactions between these processes determined the nature of the trophic web in the euphotic zone. Differences in hydrodynamics and grazer communities between the 2 sampling sites led to the following model: (1) at the 2 sites, year round, there was a microbial food web, in quasi-steady state; (2) on the shelf, year round, herbivorous and microbial components coexisted, leading to efficient transfer from large and small phytoplankton to large metazoans; and (3) at the shelf break, because of scarcity of mesozooplankton, the microbial food web dominated year round and most of the large spring-bloom phytoplankton could be lost to sedimentation.</t>
  </si>
  <si>
    <t>10.3354/ame010149</t>
  </si>
  <si>
    <t>Size-dependent phytoplankton responses to atmospheric forcing in lake biwa</t>
  </si>
  <si>
    <t>Size-dependent changes in chlorophyll a and uptake of inorganic carbon (C) and nitrogen (N) by phytoplankton were measured in the shallow South Basin of Lake Biwa, before and during a period of typhoons (high winds). The latter period was characterized by complete mixing of the water column, a major decline in underwater irradiance, and a transient increase in dissolved reactive N and phosphorus (P). Nutrient concentrations, seston N:P ratios and uptake rates indicate that P and not N limited phytoplankton over the whole study period. The typhoon-induced increase in phosphorus supply resulted in Blackman-type (increased C- and N-specific growth rates) and Liebig-type (increased biomass yield) responses by the phytoplankton. Picoplankton were dominant in the relatively stable and clear water column prior to the typhoons, but were rapidly outgrown by larger cells during and after wind-induced mixing. The slower response of picoplankton indicates lower maximum intrinsic growth rates and photosynthetic efficiency. These observations are contrary to the view that picoplankton have higher light-harvesting abilities and growth rates than larger cells. Typhoon-induced mixing stimulated the shift to fast-growing, dim light-adapted larger cells. The results question the allometric paradigm of increasing growth rates and light-capturing efficiency with decreasing cell size, but are consistent with the oceanographic view that large-celled phytoplankton control the major fluctuations in biomass and primary productivity, while picoplankton account for a comparatively stable background productivity.</t>
  </si>
  <si>
    <t>10.1093/plankt/18.3.371</t>
  </si>
  <si>
    <t>Odebrecht, C; Djurfeldt, L</t>
  </si>
  <si>
    <t>The role of nearshore mixing on phytoplankton size structure off Cape Santa Marta Grande, southern Brazil (Spring 1989)</t>
  </si>
  <si>
    <t>Nearshore mixing and the distribution of chlorophyll a (Chi a), its size fractions (&lt; 1 mu m, 1 to 20 mu m, &gt; 20 mu m) and the abundance of phytoplankton and phycoerythrin containing chroococcoid cyanobacteria (PECC) were investigated in November 1989 off Cape Santa Marta Grande in southern Brazil (29 degrees S; 50 degrees W). The subsurface Chl a maximum layer (SCM) at coastal and mid-shelf stations was up to 85 % microplankton (&gt; 20 mu m), while nanoplankton (1 to 20 mu m) and picoplankton (&lt; 1 mu m) comprised the main Chi a fractions in the surface layer and at oceanic stations. Highest Chi a in the SCM was due to the presence of large (40 to 150 mu m diameter) centric diatoms (Coscinodiscus, Thalassiosira) with high cellular Chi a content. PECC abundance varied between 3 . 10(5) and 1.4 . 10(8) cells . l(-1), with maximum abundances slightly lower depths than microplankton Chi a. The production of a mixed nutrient-rich water mass seems to be the most important factor controlling the phytoplankton distribution during the study. Nutrient injection into the euphotic zone occurred through bottom driven turbulence both during upwelling and downwelling conditions, fueling the subsurface growth of large diatoms in the SCM, and contrasting with the otherwise small organisms in the upper layer and offshore. The growth of large cells in the SCM was a food source for most filter feeders, and a simple and short trophic system, with low losses, is predicted. On the other hand, a more complex food web may be found in the upper layer and offshore stations, due to the occurrence of low Chi a associated with predominantly small phytoplankton cells.</t>
  </si>
  <si>
    <t>Ning, XR; Lin, ZL; Zhu, GH; Shi, JX</t>
  </si>
  <si>
    <t>Size-fractionated biomass and productivity of phytoplankton and particulate organic carbon in the Southern Ocean</t>
  </si>
  <si>
    <t>During the austral summer of 1989/1990, surface samples were obtained of size-fractionated biomass, and the productivity of phytoplankton, its cell abundance, the composition of the dominant species, the concentration of particulate organic carbon (POC) and the related environmental surface parameters were measured in a large-scale survey primarily of the Atlantic and Indian Sectors. The results showed that the southern atlantic sector is the most fertile; chlorophyll a (Chi a) concentration averaged over 2 mu g 1(-1), average cell abundance was about 41.0 x10(3) cell 1(-1), and average POC concentration was also the highest (&gt; 100 mu g 1(-1)), but was lower in the Drake Passage and the southern Indian sector. The results for size-fractionated Chi a showed that netplankton( &gt; 20 mu m) in the South Atlantic Ocean, having abundant nutrients, accounted for the highest proportion (average 65%) of biomass. In the infertile South Indian Ocean, picoplankton( &lt; 2 mu m) accounted for the highest proportion, averaging 47%. The results for size-fractionated productivity showed that the contribution of picoplankton to total productivity was the largest in the South Atlantic Ocean and Drake Passage, those of nanoplankton (2-20 mu m) and netplankton being about equal. The relatively high photosynthesis assimilation number of picoplankton demonstrates their importance in the marine ecosystems of Antarctic water. In comparison with the Antarctic water, the subantarctic and subtropical waters are infertile.</t>
  </si>
  <si>
    <t>CLAEREBOUDT, MR; COTE, J; BONARDELLI, JC; HIMMELMAN, JH</t>
  </si>
  <si>
    <t>SEASONAL-VARIATION IN ABUNDANCE AND SIZE STRUCTURE OF PHYTOPLANKTON IN BALE DES CHALEURS, SOUTHWESTERN GULF OF ST-LAWRENCE, IN RELATION TO PHYSICAL OCEANOGRAPHIC CONDITIONS</t>
  </si>
  <si>
    <t>We investigated changes in the abundance and size structure of phytoplankton and organic seston in relation to temperature, stratification and current patterns at Gascons on the north shore of Pale des Chaleurs, eastern Canada. Phytoplankton biomass showed a general decrease during the study (May to November 1989), except for a brief diatom bloom in late October. During most of the summer, a strong temperature driven stratification was present and &lt;5 mu m cells dominated the phytoplankton community. Particles measuring &lt;5 mu m also dominated the particulate organic matter (POC and PON) throughout the year. However, only 40% of these particles could be associated with phytoplankton cells. For both particulate matter and phytoplankton, the abundance of the &lt;5 mu m size fraction was positively correlated with the Brunt-Vailsala index of stability of the water column. Inorganic nitrogen may have limited the phytoplankton growth, as generally reported for stratified environments. Most of the biomass was probably supported by nitrogen regenerated through microbial organisms. A large bacterioplankton community was suggested by the abundance of small (&lt;5 mu m) non-phytoplanktonic particles with a low and relatively uniform C/N ratio. Larger particles were only abundant at the beginning of the study (May-June) and on one date in October. Their C/N ratios indicated they were of varied origins.</t>
  </si>
  <si>
    <t>10.1007/BF00016831</t>
  </si>
  <si>
    <t>WILHELM, C; VOLKMAR, P; LOHMANN, C; BECKER, A; MEYER, M</t>
  </si>
  <si>
    <t>THE HPLC-AIDED PIGMENT ANALYSIS OF PHYTOPLANKTON CELLS AS A POWERFUL TOOL IN WATER-QUALITY CONTROL</t>
  </si>
  <si>
    <t>JOURNAL OF WATER SUPPLY RESEARCH AND TECHNOLOGY-AQUA</t>
  </si>
  <si>
    <t>The composition of the phytoplankton in natural waters is a reliable indicator for changes in the trophic state. Monitoring the amount and the composition of the phytoplankton will yield important information about the biological processes in the water body. In routine, the quantitative phytoplankton analysis is hindered by the fact that the determination of the phytoplankton assemblage is very time-consuming, because it can be done only by counting the number of cells and measuring cell size in the Utermohl microscope. In this paper we present the state-of-the-art of quantitative measurement of the phytoplankton assemblage by HPLC-aided pigment analysis. This method is based on the fact that the major algal groups contain specific pigments which can be easily extracted and chromatographed. The method and the data obtained are discussed in relation to water quality control.</t>
  </si>
  <si>
    <t>STOLTE, W; RIEGMAN, R</t>
  </si>
  <si>
    <t>EFFECT OF PHYTOPLANKTON CELL-SIZE ON TRANSIENT-STATE NITRATE AND AMMONIUM UPTAKE KINETICS</t>
  </si>
  <si>
    <t>MICROBIOLOGY-SGM</t>
  </si>
  <si>
    <t>The uptake of nitrate or ammonium (at a concentration of 10 mu mol l(-1)) by marine phytoplankton was studied in relation to cell size. Initial specific nitrate uptake rates by small (35000 mu m(3)) and large (130000 mu m(3)) cells of the diatom Ditylum brightwellii did not differ significantly. However, the larger cells maintained a high uptake rate for a longer time. Therefore, they accumulated nitrate in a higher biomass-specific pool than the smaller cells. In the dark, this effect was even more pronounced. Two smaller diatom species, Lauderia borealis (7474 mu m(3)) and Thalassiosira pseudonana (98 mu m(3)), had lower initial specific nitrate uptake rates and lower intracellular pools. Transient-state ammonium uptake did not result in accumulation of large intracellular pools of ammonium. Theoretically, and on the basis of the presented results, we stress the dualistic functional role of the vacuole. A large vacuole is an effective way for larger algal species to possess a minimum cell nutrient quota/cell surface ratio which is in the range of smaller species. Furthermore, by functioning as a storage reservoir it reduces inhibition of the uptake rate by cytoplasmic accumulated nutrients. The effect of the latter mechanism is that larger algal species are better at nitrate uptake under fluctuating conditions. These results imply that, in nitrogen-controlled marine systems, resource competition under fluctuating nutrient concentrations can only lead to a shift towards larger phytoplankton species if nitrate rather than ammonium is the main nitrogen source. From theoretical considerations it is argued that the maximum growth rate of algae is determined by nutrient assimilation properties rather than by photosynthetic capacity.</t>
  </si>
  <si>
    <t>10.1099/13500872-141-5-1221</t>
  </si>
  <si>
    <t>FRENETTE, JJ; VINCENT, WF; DODSON, JJ; LOVEJOY, C</t>
  </si>
  <si>
    <t>SIZE-DEPENDENT VARIATIONS IN PHYTOPLANKTON AND PROTOZOAN COMMUNITY STRUCTURE ACROSS THE ST-LAWRENCE-RIVER TRANSITION REGIONS</t>
  </si>
  <si>
    <t>We evaluated 2 contrasting perspectives on the St. Lawrence Estuary maximum turbidity zone (MTZ): the first being that it is a zone of stress and mortality for the plankton community, the second that it is a biologically productive area with a complex, structured food web. Two cruises were undertaken under different hydrologic regimes, one at the end of the spring flood period and the other during mean summer flow conditions. The same pattern of change in community structure of the phytoplankton and protozoa (2 to 200 mu m) was observed across the saltwater transition in both cruises: there was a shift in the size distribution of taxa towards dominance by larger cells and an increase in the number of taxa (including 'endemic taxa' confined to a specific salinity range) at the bottom of the transition zone. There was no evidence of a decline in evenness, nor of a shift towards a heterotroph-based food web that would result from the mortality of autotrophs advected into the MTZ. These changes imply a prolonged residence time for the cells in the MTZ and a combination of immigration and emigration pathways that favours larger particles and high taxon diversity. The results are consistent with a 'hydrodynamic entrapment' model. Our observations do not support the earlier views that the St. Lawrence MTZ is a region of unfavourable biological conditions. Conversely, the large average cell size combined with a longer cell-retention time in this region may contribute towards its productivity as a larval fish nursery.</t>
  </si>
  <si>
    <t>10.3354/meps120099</t>
  </si>
  <si>
    <t>RICHARDSON, LL; STOLZENBACH, KD</t>
  </si>
  <si>
    <t>PHYTOPLANKTON CELL-SIZE AND THE DEVELOPMENT OF MICROENVIRONMENTS</t>
  </si>
  <si>
    <t>FEMS MICROBIOLOGY ECOLOGY</t>
  </si>
  <si>
    <t>The effect of cell size on the development of extracellular microenvironments of pH produced by individual photosynthesizing phytoplankton cells was investigated. The presence of pH microenvironments was determined by detection of a chemical reaction known to occur in microenvironments of high pH produced by algal photosynthesis, specifically the extracellular oxidation of Mn(II) to MnOx. The dye leukoberbelin blue was used to detect the reaction. It was experimentally determined that individual algal cells larger than 20 mu m (length and/or width) produced microenvironments, while smaller cells did not unless present as cell aggregates larger than 20 mu m. A mathematical model is presented and discussed.</t>
  </si>
  <si>
    <t>10.1016/0168-6496(94)00082-8</t>
  </si>
  <si>
    <t>STOLTE, W; MCCOLLIN, T; NOORDELOOS, AAM; RIEGMAN, R</t>
  </si>
  <si>
    <t>EFFECT OF NITROGEN-SOURCE ON THE SIZE DISTRIBUTION WITHIN MARINE-PHYTOPLANKTON POPULATIONS</t>
  </si>
  <si>
    <t>The size distribution within phytoplankton populations is important in determining direction and magnitude of carbon and energy fluxes within the photic zone of pelagic systems and via sedimentation to below the photic zone and sediments. In order to study the role of nutrient regimes on the phytoplankton size distribution, nitrogen uptake and growth response was studied in nitrogen limited cultures of algae. In discontinuously diluted nitrogen limited cultures, which were pulsed with nitrate every 3 days, specific nitrate uptake was related to cell volume. The relation is described by: specific uptake rate = 0.0303 * (cell volume)(0.214). Specific ammonium uptake in ammonium pulsed cultures was not related to cell volume. This result was confirmed by competition experiments in continuous cultures. Large diatoms became dominant when nitrate was supplied as the only nitrogen source once in 3 days. In ammonium pulsed cultures a large (Ditylum brightwellii) and a small (Skeletonema costatum) species both dominated. Sinking rates of algae in monoculture were not dependent on cell size or nitrogen source. However, in the competition experiment, sinking rate of the nitrate grown population was higher (0.12 m.day(-1)) than that of the ammonium grown population (0 m.day(-1)). For natural systems, this might imply that in nitrate controlled systems production by larger algae is relatively high. This may be an additional explanation for the higher sedimentation rates of organic material in coastal or oceanic upwelling areas as compared to ammonium controlled (regenerative) systems.</t>
  </si>
  <si>
    <t>10.1016/0022-0981(94)90167-8</t>
  </si>
  <si>
    <t>MONTAGNES, DJS; BERGES, JA; HARRISON, PJ; TAYLOR, FJR</t>
  </si>
  <si>
    <t>ESTIMATING CARBON, NITROGEN, PROTEIN, AND CHLOROPHYLL-A FROM VOLUME IN MARINE-PHYTOPLANKTON</t>
  </si>
  <si>
    <t>The size of 30 small (2-60 mum) phytoplankton species was examined with a microscope and a Coulter Counter before and after fixation. Acid Lugol's iodine caused cells to shrink immediately. The shrinkage effect was constant for concentrations of 1-10% Lugol's iodine (in seawater). For optically measured cells fixed in 2% Lugol's iodine, volume of live cells = 1.33 x (volume of fixed cells). Coulter Counter and optically measured volumes did not agree. For live cells, optical cell volume = 1.24-2.04 x (Coulter Counter determined volume); this difference is likely due to inaccurate volume measurements of nonspherical cells by the Coulter Counter and by inaccurate microscopy resulting from optical distortions (errors of &lt;0.5 mum in cell dimensions). Cell quota estimates were presented following the relation y = ax(b), where x = optically measured cell volume (mum3), y = any cell constituent (pg cell-1), and a and b are constants. The constants a and b were 0.109 and 0.991 for carbon, 0.0172 and 1.023 for nitrogen, 0.043 and 1.058 for protein, and 0.00428 and 0.917 for Chl a. Our relation of carbon to volume differs from other literature values, in which there is no consensus. Our data can be used to determine carbon, nitrogen, protein, and Chl a estimates from field material that has been fixed with Lugol's iodine, observed live, optically measured, or Coulter Counter measured; however, the variability in published data suggests that any of these estimates will have a large potential error.</t>
  </si>
  <si>
    <t>10.4319/lo.1994.39.5.1044</t>
  </si>
  <si>
    <t>TETIK, K; NECAS, J; SULEK, J; OLEJNICEK, J</t>
  </si>
  <si>
    <t>RESISTANCE OF ZYGOSPORES AND SELECTIVE DIGESTION OF NON-ZYGOSPORE CELLS OF THE ALGA CHLAMYDOMONAS-GEITLERI (CHLOROPHYTA) BY MOSQUITO LARVAE</t>
  </si>
  <si>
    <t>ARCHIV FUR HYDROBIOLOGIE</t>
  </si>
  <si>
    <t>The larvae of the mosquito Culex molestus FORSKAL selectively digested the vegetative and other non-zygospore cells of Chlamydomonas geitleri ETTL, whereas the zygospores passed through the alimentary canal of mosquito larvae without being affected. This resulted in a quantitative separation of zygospores from culture suspensions. In the populations of separated zygospores, the cell size distribution remained unchanged; changes in zygospore morphology, cell structure and germinability were also not observed. Under the experimental conditions, the rate of zygospore separation varied relatively little. The zygospores were not damaged even if repeatedly ingested by the larvae. The nature of digestive treatment of ChLamydomonas geitleri cells in the alimentary canal of mosquito larvae, the resistance of zygospores, and the biological and ecological importance of this resistance (species survival in nature) are discussed. Possible utilization of results in laboratory practice is described.</t>
  </si>
  <si>
    <t>ROJO, C; RODRIGUEZ, J</t>
  </si>
  <si>
    <t>SEASONAL VARIABILITY OF PHYTOPLANKTON SIZE STRUCTURE IN A HYPERTROPHIC LAKE</t>
  </si>
  <si>
    <t>In this paper, we describe the time dynamics of phytoplankton size-biomass spectra over a 60 week period in a hypertrophic lake (El Porcal, near Madrid, Spain). Average total phytoplankton biomass was 59.5 mg l-1, and 58 taxa were present which had between 1.8 and 38.5 mum equivalent spherical diameter (ESD). Average biomass of pico-, nano- and microplankton was 0.04, 23 and 36.2 mg l-1, respectively. The average size-biomass spectrum was characterized by a higher amount of biomass in larger cells (biomass increase as the 0.59 power of body volume). The multivariate analysis generated five conspicuous groups of normalized biomass spectra which led to understanding of global dynamics as a time sequence of size structures in the studied lake. During a long equilibrium period, normalized biomass spectra change towards less negative slopes, i.e. an increase of larger cells. During the periods with a higher frequency of perturbations, the spectra evolve towards more negative slopes (increase of smaller cells). A comparison of this study with data from other aquatic systems suggests that the size-biomass spectrum is related to trophic state. In El Porcal Lake, size-spectrum descriptions are an adequate tool in the dynamic study of the phytoplankton community.</t>
  </si>
  <si>
    <t>10.1093/plankt/16.4.317</t>
  </si>
  <si>
    <t>RIEGMAN, R; KUIPERS, BR; NOORDELOOS, AAM; WITTE, HJ</t>
  </si>
  <si>
    <t>SIZE-DIFFERENTIAL CONTROL OF PHYTOPLANKTON AND THE STRUCTURE OF PLANKTON COMMUNITIES</t>
  </si>
  <si>
    <t>NETHERLANDS JOURNAL OF SEA RESEARCH</t>
  </si>
  <si>
    <t>We provide evidence and discuss the possibility that the main factors determining food web structure in oligotrophic and eutrophic marine environments are: -1. Small algae are better competitors for light and nutrients than larger algae. -2. The potentially high reproduction rate of their predators makes the smaller algae more susceptible to grazing control by microzooplankton than larger algae. -3. Larger algae escape from microzooplankton grazing, due to their size, but experience losses through sedimentation. -4. Microzooplankton is an important food source for mesozooplankton in oligotrophic areas. Basically the maintenance system (also known as the retention or regenerative system), which consists of pico- and nano-algae, microzooplankton, carnivorous mesozooplankton and in which bacteria and heterotrophic nanoflagellates act as decomposers and mineralisers, is typical in consuming most fixed energy within the photic zone. The overflow response, being an extension of the maintenance system with larger micro- and macro-algae and herbi-/omnivorous copepods, shows extended export of fixed energy out of the photic zone through sedimentation. The maintenance system is present in all marine environments, whether light- and/or nutrient-controlled, well-mixed or stratified, and oligotrophic or eutrophic. Typical overflow response is observed during an upward shift of the import of the controlling factor, which is either light or nutrients. In agreement with the hypothesis of size-differential control it was found that light-controlled phyto-plankton consisted mainly of small flagellates (&lt;8 mu m) during winter in the well-mixed central North Sea. The dominance of large diatoms during the early spring bloom in the Marsdiep area (The Netherlands) was not necessarily caused by their growth characteristics, but was due to their escape from size-selective microzooplankton grazing.</t>
  </si>
  <si>
    <t>10.1016/0077-7579(93)90026-O</t>
  </si>
  <si>
    <t>GAEDKE, U; SCHWEIZER, A</t>
  </si>
  <si>
    <t>THE 1ST DECADE OF OLIGOTROPHICATION IN LAKE CONSTANCE .1. THE RESPONSE OF PHYTOPLANKTON BIOMASS AND CELL-SIZE</t>
  </si>
  <si>
    <t>OECOLOGIA</t>
  </si>
  <si>
    <t>Phytoplankton biomass and species composition were measured with a relatively high temporal resolution (once or twice a week during the growing season) from 1979 to 1989 in Lake Constance/Uberlingersee. Over this period soluble reactive phosphorus (SRP) concentrations during winter mixing were reduced by ca. 50 % from, 104 to 47 mug 1-1, which caused a prolongation and amplification of the epilimnetic P depletion during the growth period. Seasonal dynamics of phytoplankton reacted to the decrease of SRP in the following ways: (1) Algal biomass decreased at least proportionally to the winter SRP concentrations in summer, but not in spring and autumn when biomass fluctuated irregularly. (2) The peak of biomass concentration changed from summer to spring. (3) The earlier onset of epilimnetic P depletion during the season in recent years promoted a stronger growth of some pennate diatoms in spring. It caused an amplification of the silicon depletion in summer, which may cause still greater reduction of diatoms and total algal biomass in summer. (4) Reduction of algal biomass during the clear-water phase proper became shorter and less pronounced. (5) The temporal variability of algal biomass decreased in summer and autumn but not in spring. (6) Average cell sizes remained unchanged in summer and autumn but increased in spring during the beginning of oligotrophication. These results are largely in agreement with other studies on lake restoration and expectations derived from the PEG (Plankton Ecology Group) model (Sommer et al. 1986). They show that a 50% reduction of SRP concentrations during homothermy may have pronounced effects on seasonal dynamics of algal biomass in a large and deep lake. The algal response to the external change of SRP concentrations can be described by the Le Chatelier principle, implying that the internal structure of the system (e.g. species composition) changes in order to minimize the effect of the external pressure (e.g. reduction of total biomass). Suggestions are made as to how this system behaviour may emerge from local interactions.</t>
  </si>
  <si>
    <t>10.1007/BF00317681</t>
  </si>
  <si>
    <t>KIORBOE, T</t>
  </si>
  <si>
    <t>TURBULENCE, PHYTOPLANKTON CELL-SIZE, AND THE STRUCTURE OF PELAGIC FOOD WEBS</t>
  </si>
  <si>
    <t>ADVANCES IN MARINE BIOLOGY, VOL 29</t>
  </si>
  <si>
    <t>10.1016/S0065-2881(08)60129-7</t>
  </si>
  <si>
    <t>TACKX, MLM; DARO, MH</t>
  </si>
  <si>
    <t>INFLUENCE OF SIZE-DEPENDENT C-14 UPTAKE RATES BY PHYTOPLANKTON CELLS IN ZOOPLANKTON GRAZING MEASUREMENTS</t>
  </si>
  <si>
    <t>CAHIERS DE BIOLOGIE MARINE</t>
  </si>
  <si>
    <t>C-14 is currently used to label natural phytoplankton food in zooplankton grazing experiments. Carbon content per unit volume and rate of carbon uptake both decrease with cell size, following different regressions. When working with multi species phytoplankton assemblages, this physiological property results in a disproportional distribution of tracer to phytoplankton carbon biomass. Because most zooplankton organisms select certain sizes of cells, this disproportionate distribution of tracer results in bias of clearance rates determined on the total phytoplankton population with the C-14 method. This paper combines experimentally determined clearance rates of the copepods A. tonsa and T. longicornis measured on natural particulate matter distributions in combination with theoretical calculations of the C-14 clearance rates. It is shown that in these examples, clearance rates measured by the C-14 method would underestimate the grazing pressure on the phytoplankton carbon stock by 7 to 24%.</t>
  </si>
  <si>
    <t>JOCHEM, FJ; ZEITZSCHEL, B</t>
  </si>
  <si>
    <t>PRODUCTIVITY REGIME AND PHYTOPLANKTON SIZE STRUCTURE IN THE TROPICAL AND SUBTROPICAL NORTH-ATLANTIC IN SPRING 1989</t>
  </si>
  <si>
    <t>Productivity regime and phytoplankton size structure are described for two different epipelagic systems in the tropical/subtropical Northeast Atlantic Ocean investigated during 9-11 day drift studies in spring 1989 in the JGOFS North Atlantic Bloom Experiment, 18-degrees-N, 30-degrees-W and 33-degrees-N, 20-degrees-W. At the 18-degrees-N study site, an oligotrophic system was encountered. The water column above the main pycnocline at about 50-60 m depth was nutrient-depleted, and both chlorophyll and primary production displayed subsurface maxima at the nutricline. Picoplankton was the dominant size fraction, accounting for 78-90% of chlorophyll and 83-98% of primary production. Synechococcus-type coccoid cyanobacteria were the dominant picoplankters. The hydrographic situation was characterized by high small-scale variability: the most interesting feature was the intrusion of nutrient-depleted Subtropical Salinity Maximum Water into the euphotic zone, whose impacts on the productivity regime are discussed. At 33-degrees-N study site, a post-bloom situation was encountered. Although the euphotic zone was nutrient-depleted, higher amounts of larger phytoptankton were present, the contribution of picoplankton being 42-53% of chlorophyll and 42-86% of primary production. Over the course of the drift study, subsurface maxima of chlorophyll and productivity evolved. the contribution of picoplankton having increased. Picocyanobacteria again were the dominant picoplankters. At both study sites the profiles of abundance ratios of picocyanobacteria to picoeucaryotes cell numbers proved to be a useful tool to characterize water masses.</t>
  </si>
  <si>
    <t>10.1016/0967-0645(93)90029-M</t>
  </si>
  <si>
    <t>JOCHEM, FJ; POLLEHNE, F; ZEITZSCHEL, B</t>
  </si>
  <si>
    <t>PRODUCTIVITY REGIME AND PHYTOPLANKTON SIZE STRUCTURE IN THE ARABIAN SEA</t>
  </si>
  <si>
    <t>The productivity regime and size structure of phytoplankton are described for three different epipelagic systems in the Arabian Sea during the inter-monsoon period in spring 1987: (1) the coast of Oman; (2) the central Arabian Sea; and (3) the shelf off Pakistan. These results are related to the functioning of the specific ecosystem. Off the coast of Oman, the transition from a surface maximum of autotrophic biomass and production to a more oligotrophic system, with a chlorophyll subsurface maximum, was observed. Concomitantly, the size spectrum changed towards a higher significance of picoplankton. In the central Arabian Sea, a typical oligotrophic system with a pronounced subsurface maximum of autotrophic biomass and primary production was encountered. Here, the epipelagic system could be divided into two distinct sub-systems: the surface layer ''regenerated'' production, the predominance of picophytoplankton and minor losses due to sedimentation, thus a ''closed'' system; and the subsurface maximum layer at the nutricline characterized by higher sedimentation losses and more diatoms. Both sub-systems showed about the same productivity, the turnover in the surface layer having been much greater than in the subsurface maximum. The system on the shelf off Pakistan is seen as a decay stage of the open ocean system when water from offshore is transported onto the shelf during the onset of monsoon winds.</t>
  </si>
  <si>
    <t>10.1016/0967-0645(93)90054-Q</t>
  </si>
  <si>
    <t>COOKE, TJ; LU, B</t>
  </si>
  <si>
    <t>THE INDEPENDENCE OF CELL-SHAPE AND OVERALL FORM IN MULTICELLULAR ALGAE AND LAND PLANTS - CELLS DO NOT ACT AS BUILDING-BLOCKS FOR CONSTRUCTING PLANT ORGANS</t>
  </si>
  <si>
    <t>INTERNATIONAL JOURNAL OF PLANT SCIENCES</t>
  </si>
  <si>
    <t>We evaluate here whether the mechanisms regulating cellular morphogenesis in planar structures are also responsible for dictating their overall shapes. A comparative survey of 15 multicellular algae and land plants was performed in order to identify the common features associated with cellular morphogenesis in their immature planar structures. The superficial layers of all such structures are partitioned into polygonal cellular arrays that are characterized by specific mean numbers of walls per cell, narrow ranges of cell sizes, and regular cell shapes. The ability to generate these polygonal arrays is independent of overall shape, evolutionary lineage, cell layer number, cell division pattern, and cell wall composition. Instead, geometric principles dictate that the superficial layers of plant structures exhibit mean numbers of ca. 6.0 walls per cell, which result from the tendency of cell plates in most dividing plant cells to avoid existing three-way vertices. In contrast, the superficial layers of algal structures exhibit mean numbers between 5.5 and 5.6 walls per cell, which depend on the ability of cleavage furrows in dividing algal cells to arise at existing three-way vertices. Sequential observations of developing prothalli of the fem Onoclea sensibilis were used to characterize the regulation of cell size and cell shape in this representative planar structure. Cell biological mechanisms appear to dictate cell size via the control over the symmetry, timing, and orientation of cell division. Biomechanical mechanisms regulate cell shape in a remarkable manner. Cell walls in the region of isodiametrical expansion pivot around their vertices so that the observed angles approach the ideal angles calculated for equiangular polygons. Additional divisions alter the wall numbers of the three cells around each vertex, but the observed angles continue to adjust so that they parallel the predicted ideal angles. Angle rotation is accompanied by differential amounts of relative wall expansion, which are inversely dependent on wall length. It appears as if the vertices of dividing cells undergoing isodiametrical expansion are attempting to reach the condition of local mechanical equilibrium. But the vertices in older cells undergoing preferential elongation along one axis tend to revert to the original right-angle configuration in the attempt to accommodate to global growth stresses. Thus, biomechanical mechanisms regulating cell shape allow the prothallus to approach mechanical stability. Last, the polygonal cellular array in planar structures is viewed as the morphogenetic equivalent of a ground state; i.e., it is generated without any evident input of specific genetic instructions. We conclude that the local regulation of cellular morphogenesis is completely independent of the global regulation of the overall form of planar structures.</t>
  </si>
  <si>
    <t>S7</t>
  </si>
  <si>
    <t>S27</t>
  </si>
  <si>
    <t>10.1086/297060</t>
  </si>
  <si>
    <t>BODE, A; FERNANDEZ, E</t>
  </si>
  <si>
    <t>INFLUENCE OF WATER-COLUMN STABILITY ON PHYTOPLANKTON SIZE AND BIOMASS SUCCESSION PATTERNS IN THE CENTRAL CANTABRIAN SEA (BAY OF BISCAY)</t>
  </si>
  <si>
    <t>The seasonal cycle of phytoplankton biomass in the Cantabrian Sea (Bay of Biscay) is characterized by peaks produced during the spring blooms, as in most temperate seas. Although stratification and light intensity variabilities were high throughout the year, only a small range of low water-column stability and light intensity was associated with the biomass maximum. Out of this range, accumulations of biomass would be limited primarily by high turbulence and low light intensities in winter, and low nutrient concentrations, sedimentation and grazing in summer. Associated with these periods six seasonal stages have been identified using particle size distributions (PSD). These stages corresponded to three different spring types, and summer, fall and winter types. Most of the variability of the PSD was associated with the maximum of biomass during the spring blooms. During these blooms the distributions were dominated either by small, large or by several sizes of particles. In summer the PSD were polymodal, while in winter the biomass was uniformly distributed within the considered particle size range. The transition between PSD types was paralleled by similar changes in phytoplankton species composition. The seasonal cycle of phytoplankton species abundance was characterized by the alternance of diatoms in water-mixing periods and dinoflagellates in stratification periods. However, microflagellates were abundant in diverse conditions throughout the year. As a result of microflagellate abundance and the formation of cell chains and aggregates, particle size composition during the bloom period resulted largely unpredictable using water-column stability data.</t>
  </si>
  <si>
    <t>10.1093/plankt/14.6.885</t>
  </si>
  <si>
    <t>LEBOUTEILLER, A; BLANCHOT, J; RODIER, M</t>
  </si>
  <si>
    <t>SIZE DISTRIBUTION PATTERNS OF PHYTOPLANKTON IN THE WESTERN PACIFIC - TOWARDS A GENERALIZATION FOR THE TROPICAL OPEN OCEAN</t>
  </si>
  <si>
    <t>DEEP-SEA RESEARCH PART A-OCEANOGRAPHIC RESEARCH PAPERS</t>
  </si>
  <si>
    <t>The size distribution of chlorophyll a (Chl a) was comprehensively investigated during four cruises along 165-degrees-E from 20-degrees-S to 6-degrees-N, with cell counts by epifluorescence microscopy and nutrient analysis being performed at the same stations. Observations took place in two contrasting periods, an El Nino Southern Oscillation event in 1987 and a non ENSO period in 1988 and 1989. One micrometre Nuclepore filters proved to separate efficiently cyanobacteria from eucaryotic microalgae, in nutrient-rich water masses as well as in poor ones, and whatever the depth or the cell abundance. The Chl a distribution in the &lt; 1-mu-m and &gt; 1-mu-m fractions resulted from the relative contribution of procaryotic and eucaryotic cells to the total Chl a. In a stratified system, the euphotic zone was found to be divided into two parts: (1) an upper nitrate-depleted layer in which cyanobacteria were always numerically predominant, closely linked with Chl a in the &lt;1-mu-m fraction which accounted for 60% of total Chl a on average; (2) a lower nutrient-rich layer in which Chl a &gt; 1-mu-m dominated, belonging mainly to eucaryotic microalgae, as confirmed by the correlation between Chl a &gt; 1-mu-m and the number of eucaryotes. The rapid change of the Chl a size pattern repeatedly observed at the top of the nitracline, whatever the depth, clearly demonstrated the major effect of nutrient increase on the size structure of phytoplankton. In systems such as the equatorial upwelling, where there is no oligotrophic mixed layer, Chl a &gt; 1-mu-m predominated from the top to the bottom of the euphotic layer, in spite of very numerous cyanobacteria in the surface waters. Below the deep Chl a maximum, relatively large amounts of Chl b in the &lt; 1-mu-m fraction can be attributed to minute cells such as prochlorophytes. These results were compared with Chl a fractionations previously performed in the tropical Atlantic Ocean. Analysis of 230 profiles of Chl a in the &lt;0.6, &lt;0.8, &lt;1, &lt;2, &lt;3, &lt;10 and &lt;20-mu-m fractions did not reveal any significant difference between the two areas. Since the Chl a size structure properties with respect to nutrient are common to both oceanic systems, the relationship evidenced in the western Pacific between the Chl a size pattern and the distribution of procaryotic and eucaryotic algal cells is likely to be similar in the tropical Atlantic: phytoplankton over wide areas has certain well-defined size distribution properties, probably typical of the whole of the tropical open ocean.</t>
  </si>
  <si>
    <t>10.1016/0198-0149(92)90123-B</t>
  </si>
  <si>
    <t>BAUTISTA, B; HARRIS, RP</t>
  </si>
  <si>
    <t>COPEPOD GUT CONTENTS, INGESTION RATES AND GRAZING IMPACT ON PHYTOPLANKTON IN RELATION TO SIZE STRUCTURE OF ZOOPLANKTON AND PHYTOPLANKTON DURING A SPRING BLOOM</t>
  </si>
  <si>
    <t>Copepod gut contents, ingestion rates as well as the grazing impact on phytoplankton were estimated in coastal waters off Plymouth (SW England) before and during the spring phytoplankton bloom in 1989. A size-fractionation approach was applied, estimating phytoplankton biomass as chlorophyll a concentration in 3 size fractions [pico- (0.2 to 2-mu-m), nano- (2 to 10-mu-m) and microplankton (10 to 100-mu-m)] and copepod abundances, gut pigment contents and gut evacuation rates in 3 size categories (small, 200 to 350-mu-m; medium, 350 to 710-mu-m; and large, &gt; 710-mu-m). Results showed a direct relation between copepod feeding and the size structure of zooplankton and phytoplankton. Gut pigment contents were higher for the larger copepods and lower for the smaller ones, and increased in parallel with the increase of chlorophyll a concentration and dominance of large cells (&gt; 10-mu-m) during the spring bloom. Estimations of the grazing impact of the copepod community showed that 5 to 8 % of the total phytoplankton standing stock, and up to between 30 and 40 % of the fraction &gt; 10-mu-m, was grazed during the exponential growth phase of phytoplankton prior to the spring bloom, in contrast to &lt; 2 % and &lt; 5 %, respectively, during other periods before and after the bloom. The medium-sized copepods were responsible for most of this grazing impact, as a result of their numerical dominance in these coastal waters. Different aspects affecting these estimations of copepod community grazing impact are discussed.</t>
  </si>
  <si>
    <t>10.3354/meps082041</t>
  </si>
  <si>
    <t>DAVIDOVICH, NA</t>
  </si>
  <si>
    <t>CELL-DIVISION TIME IN THE DIATOM ALGA HASLEA-SUBAGNITA (PR-LAVR) MAKAR-ET-KAR (BACILLARIOPHYTA) AT DIFFERENT STAGES OF THE LIFE-CYCLE</t>
  </si>
  <si>
    <t>SOVIET PLANT PHYSIOLOGY</t>
  </si>
  <si>
    <t>Data have been obtained with which it is possible to calculate cell division time in the diatom alga Haslea subagnita at different stages of its life cycle. Cell division time was judged from the time needed for formation of the valvules of daughter cells. Calculations were performed on the basis of an equation linking division time with changes in the fraction of dividing cells and with the rate of their propagation over a certain period of time. The conditions created in the experiments ensured synchronization of cell division. The changes in the fraction of dividing cells observed during the photoperiod here can be described by a Gaussian curve. Cell division time depends on cell size and consequently on the phase of the life cycle. Cell division time was almost halved with shrinkage of cell size in clonal cultures from maximal values occurring in the sea to those at which auxospore formation is possible. On the other hand, the mean-daily rate of vegetative propagation remained unchanged.</t>
  </si>
  <si>
    <t>DUCKLOW, HW; KIRCHMAN, DL; QUINBY, HL</t>
  </si>
  <si>
    <t>BACTERIOPLANKTON CELL-GROWTH AND MACROMOLECULAR-SYNTHESIS IN SEAWATER CULTURES DURING THE NORTH-ATLANTIC SPRING PHYTOPLANKTON BLOOM, MAY, 1989</t>
  </si>
  <si>
    <t>MICROBIAL ECOLOGY</t>
  </si>
  <si>
    <t>We performed a series of seawater culture experiments on surface mixed layer samples during the spring phytoplankton bloom in the North Atlantic Ocean. Diluted (20% unfiltered + 80% 0.22 mum filtered) and untreated whole seawater samples were incubated up to 40 hour and sampled periodically for cell numbers, biovolume, and incorporation of H-3-thymidine and -leucine. Abundance and biovolume increased exponentially at similar rates in diluted and whole samples, suggesting that removal by bacteriovores was low compared with growth. The exponential increase in biovolume was due to increases in cell numbers and mean cell volume. Generation times (i.e., 0.693/mu) averaged 36-53 hour in these surface (10 m) samples. Ninety percent of the tritiated thymidine incorporation (TTI) into cold trichloroacetic acid-insoluble cell fractions was recovered after extraction with NaOH and phenol-chloroform, indicating that catabolism of thymidine and its appearance in RNA or protein was very low. The percentage of thymidine recovered in DNA did not change over the 40 hour of incubation and was the same as in water column samples. Rates of thymidine and leucine incorporation also increased exponentially. Incorporation rates tended to increase more rapidly than cell numbers or biovolume, though the differences were not significantly different, due to the small number of samples and variability over the time courses. Differential rates of increase in cellular properties during growth might indicate a lack of coupling between incorporation and production over time scales of hours-days. This in tum may reflect unbalanced growth of bacterial assemblages, which is an adaptation to variable conditions in the upper ocean in this season. Nonequality of rate constants for cells and incorporation yields conversion factors that are either higher or lower than would be calculated from balanced growth (i.e., rates of increase in numbers and incorporation rates equal), depending on the calculation approach chosen. An alternative approach to calculating conversion factors (the modified derivative approach) is proposed, which is insensitive to differential rates of increase of abundance and incorporation.</t>
  </si>
  <si>
    <t>BLACKWELL, JR; GILMOUR, DJ</t>
  </si>
  <si>
    <t>DETERMINATION OF INTRACELLULAR VOLUME AND INTERNAL SOLUTE CONCENTRATIONS OF THE GREEN-ALGA CHLOROCOCCUM-SUBMARINUM</t>
  </si>
  <si>
    <t>ARCHIVES OF MICROBIOLOGY</t>
  </si>
  <si>
    <t>A method is described for measuring the cell volume of the unicellular green alga Chlorococcum submarinum, which depends on measurements of bromide concentration before and after disruption of the cells by ammonium hydroxide. Simultaneous equations are derived, which along with direct determination of cell water weight, allow the calculation of the intracellular volume in three different ways. The volumes calculated are in agreement indicating the validity of the method. The cell volumes and internal concentrations of glycerol, proline, potassium and sodium were determined for algae adapted to three salinities, 0.1, 0.5 and 1.0 M NaCl. The results showed that glycerol was the major internal solute and that the total measured solutes balanced the external osmotic pressure at all three salinities.</t>
  </si>
  <si>
    <t>TING, YP; LAWSON, F; PRINCE, IG</t>
  </si>
  <si>
    <t>THE INFLUENCE OF CADMIUM AND ZINC ON THE CELL-SIZE DISTRIBUTION OF THE ALGA CHLORELLA-VULGARIS</t>
  </si>
  <si>
    <t>CHEMICAL ENGINEERING JOURNAL AND THE BIOCHEMICAL ENGINEERING JOURNAL</t>
  </si>
  <si>
    <t>The mean cell size and the size distribution of a population of microbial cells are known to be influenced by the growth phase of the culture and the environment in which the cells are growing. Various studies have suggested that the presence of trace metals may seriously affect cellular functions (such as cell division and volume regulation). The work reported here is an investigation of the effect of cadmium and zinc ions (both singly and together), at various concentrations, on the mean cell size and the size distribution of the alga Chlorella vulgaris. It was found that algal cultures exposed to low levels of cadmium and zinc singly (from 1 x 10(-5) to 8 x 10(-5) M) generally showed the same response as the control, except that slightly larger cells resulted at the higher end of this range of concentration. While the presence of the metal ions singly at 2 x 10(-5) M did not significantly affect the mean cell size and the size distribution of the culture, equimolar concentrations of cadmium and zinc at this concentration resulted in size distribution profiles that were markedly different from the control. However, the giant aberrant cells reported by some authors to have arisen from high metal toxicity were clearly absent. A probit analysis of the size distribution of the cultures also showed that the size data from all the experiments could best be described as a log-normal distribution rather than as a normal distribution.</t>
  </si>
  <si>
    <t>B23</t>
  </si>
  <si>
    <t>B34</t>
  </si>
  <si>
    <t>10.1016/0300-9467(91)85025-Q</t>
  </si>
  <si>
    <t>JACQUES, G; PANOUSE, M</t>
  </si>
  <si>
    <t>BIOMASS AND COMPOSITION OF SIZE FRACTIONATED PHYTOPLANKTON IN THE WEDDELL-SCOTIA CONFLUENCE AREA</t>
  </si>
  <si>
    <t>The measurement of Chl a, Chl b and Chl c contents in four size fractions (Nuclepore filters of 10-mu-m, 3-mu-m, 1-mu-m and 0.2-mu-m pore-size) together with microscopic examination illustrate the structure and the relative importance of the micro-, nano- and pico-phytoplankton in the production system in the Weddell/Scotia Confluence area. In the Scotia Sea, large diatoms were prevalent and their biomass increased during the six week cruise period, exceeding 1 mg Chl a m-3 at the beginning of January. In contrast, in the Marginal Ice Zone of the Weddell Sea, the biomass remained low, up to 0.3 mg Chl a m-3. A diversified nanoplankton community accounted for more than 90% of this biomass: small diatoms, naked dinoflagellates, cryptophyceans, prymnesiophytes and green flagellates which increased the Chl b/Chl a ratio to values &gt; 0.20. An important trend affected the Confluence area, where a high biomass net-plankton community (4 mg Chl a m-3) rapidly changed towards a uniform nanoplankton system of the same kind as in the Weddell Sea. At times, autotrophic cryptophyceans were almost dominating (&gt; 4.10(6) cells/l), with a biomass up to 2 mg Chl a m-3 and a low phaeopytin ratio (&lt; 10%). This situation probably arises because of a grazing pressure by krill. However, due to the geographic and oceanographic peculiarities of this area, it is not possible to extrapolate these observations concerning the size structure of the primary producers to the Southern Ocean in general.</t>
  </si>
  <si>
    <t>KARENTZ, D; CLEAVER, JE; MITCHELL, DL</t>
  </si>
  <si>
    <t>CELL-SURVIVAL CHARACTERISTICS AND MOLECULAR RESPONSES OF ANTARCTIC PHYTOPLANKTON TO ULTRAVIOLET-B RADIATION</t>
  </si>
  <si>
    <t>Twelve species of Antarctic diatoms were studied to assess UV sensitivity in relation to cellular and molecular aspects of DNA damage and repair. Responses of cell survival, induction of DNA damage, and DNA repair capacity were determined. There was a wide range of interspecific UV-sensitivity among diatoms. D37 values (average fluence to kill one cell) ranged from 681 J.m-2 (most sensitive) to 25,338 J.m-2 (most resistant). Molecular analysis (by radioimmunoassay) of UV-induced DNA damage [induction of cys-syn cyclobutane dimers and pyrimidine (6-4) pyrimidone photoproducts] also revealed considerable variability among species [0.98-84 lesions.(10(8) daltons DNA)-1 induced by exposure to 2500 J.m-2]. Repair of DNA damage ranged from 0.18 to 2.72 lesions removed.(10(8) daltons DNA)-1 in 6 h; removal represented 0.72-73.5% of initial damage. Comparison of cellular responses associated with photoenhanced repair and nucleotide excision (dark) repair indicated that light-mediated correction of UV damage was an important factor in cell survival. There was a relationship between the number of photoproducts induced and cell survival, but not between repair efficiency and survival. The data also indicate a general dependence of photoproduct induction and D37 values on cell size and shape (expressed as the surface area:volume ratio which ranged from 0.07 to 0.66 between species) and suggest that these factors are indicators of UV sensitivity. Smaller cells with greater surface area:volume ratios sustained more damage per unit of DNA, had lower D37 values, and were more sensitive to UV exposure. The wide species variations observed in molecular and cellular responses to UV exposure emphasize the ecological implications of changes in natural UV regimes. These changes can act as determinants of cell size and taxonomic structure within phytoplankton communities and have as yet unknown effects on trophic interactions within the Antarctic ecosystem.</t>
  </si>
  <si>
    <t>10.1111/j.0022-3646.1991.00326.x</t>
  </si>
  <si>
    <t>THOMPSON, PA; HARRISON, PJ; PARSLOW, JS</t>
  </si>
  <si>
    <t>INFLUENCE OF IRRADIANCE ON CELL-VOLUME AND CARBON QUOTA FOR 10 SPECIES OF MARINE-PHYTOPLANKTON</t>
  </si>
  <si>
    <t>Ten species of marine phytoplankton were grown under a range of photosynthetic photon flux densities (PFDs) and examined for variation in cell volume and carbon quota. Results suggest that in response to low PFDs phytoplankton generally reduce their cell volume and frequently reduce their carbon quota. A significant linear relationship between the log of PFD (I) and cell volume (in nine of ten species) and log I and carbon quota (four of ten species) was demonstrated. When exposed to a transient in light intensity, Thalassiosira pseudonana (Hustedt, clone 3H) Halse and Heimdal underwent a rapid adaptation in cell volume and carbon quota. Cells going from low light to high light reached maximum mean cell volume within 5 h, and cells going from high light to low light reached a minimum mean cell volume within 12 h. The resulting kinetic constant (k; a measure of the rate of adaptation) was considerably larger than previously reported k values. Ditylum brightwellii (West) Grunow increased in length but did not increase in width during a transient to increased irradiance. Nutrient limitation was shown to override PFD in determining cell volume and carbon quota for Heterosigma akashiwo Hada. Cells grown at equivalent irradiances but N-limited were smaller than light-limited and nutrient-saturated cells. Therefore, cell volume and carbon quota do not have the same relationship with PFD when factors other than PFD control growth rate. The ecological implications of reduced cell volumes and carbon quotas with decreasing PFD include possible impacts on CO2 budgets, an influence on sinking rates, potential changes in predation rates, and surface area/cell volume benefits.</t>
  </si>
  <si>
    <t>10.1111/j.0022-3646.1991.00351.x</t>
  </si>
  <si>
    <t>AGUSTI, S</t>
  </si>
  <si>
    <t>ALLOMETRIC SCALING OF LIGHT-ABSORPTION AND SCATTERING BY PHYTOPLANKTON CELLS</t>
  </si>
  <si>
    <t>CANADIAN JOURNAL OF FISHERIES AND AQUATIC SCIENCES</t>
  </si>
  <si>
    <t>Examination of the allometric scaling of light absorption (a(cell)) and scattering (b(cell)) by 28 phytoplankton species showed that light absorption is scaled to the cross-sectional area of the cells (log a(cell) (square micrometres per cell) = 1.06 + 2.32 log d (micrometres)) whereas light scattering is scaled to their volume (log b(cell) (square micrometres per cell) = - 1.09 + 3.45 log d (micrometres)). The scaling of light absorption to the cross-sectional area of algal cells is explained by a decrease in intracellular chlorophyll a concentration as cell size increases, thereby avoiding inefficient light capture by photosynthetic pigments. The scaling of light scattering to cell volume conforms to the general theory for large particles (Mie theory). Light absorption by phytoplankton cells, unlike light scattering, deviates from that of nonliving particles of the covariation between pigment content and cell size that help prevent self-shading.</t>
  </si>
  <si>
    <t>10.1139/f91-091</t>
  </si>
  <si>
    <t>WEHR, JD</t>
  </si>
  <si>
    <t>NUTRIENT AND GRAZER-MEDIATED EFFECTS ON PICOPLANKTON AND SIZE STRUCTURE IN PHYTOPLANKTON COMMUNITIES</t>
  </si>
  <si>
    <t>INTERNATIONALE REVUE DER GESAMTEN HYDROBIOLOGIE</t>
  </si>
  <si>
    <t>This study examines the factors which contribute to the abundance of algal picoplankton in lakes. A three-year field study of a meso-eutrophic lake was compared with observations from oligotrophic and highly eutrophic lakes in the region. Trophic state alone (oligotrophic vs. eutrophic) was not a good predictor of the importance of picoplankton; smaller cells were relatively abundant when phosphorus was limiting other phytoplankters, but also when nitrogen was in surplus. Subsequent field experiments found that picoplankton growth was stimulated by N, but not by P additions. This relationship was strongly affected by light and grazer levels. Grazers apparently mediate the effects of nutrient deficiency, and favor the growth of larger algal size classes, especially nanoplankton. The flux of P within experimental enclosures was controlled by picoplankton abundance under low nutrient conditions, but was a function of total phytoplankton biomass under P surplus.</t>
  </si>
  <si>
    <t>10.1002/iroh.19910760414</t>
  </si>
  <si>
    <t>WALKER, DR; PETERSON, WT</t>
  </si>
  <si>
    <t>RELATIONSHIPS BETWEEN HYDROGRAPHY, PHYTOPLANKTON PRODUCTION, BIOMASS, CELL-SIZE AND SPECIES COMPOSITION, AND COPEPOD PRODUCTION IN THE SOUTHERN BENGUELA UPWELLING SYSTEM IN APRIL 1988</t>
  </si>
  <si>
    <t>SOUTH AFRICAN JOURNAL OF MARINE SCIENCE-SUID-AFRIKAANSE TYDSKRIF VIR SEEWETENSKAP</t>
  </si>
  <si>
    <t>Hydrography and plankton were sampled along a cross-shelf transect off the Olifants River. South Africa, in April 1988, during a relaxation phase of upwelling. Chlorophyll concentrations were similar across the shelf, 3-5-mu-g chl a . l-1. Midshelf, c. 80 per cent of the chlorophyll a was in cells &gt; 10-mu-m, but nearshore 90 per cent was in cells &lt; 10-mu-m. Large cells (diatoms) dominated midshelf waters and small cells (flagellates) nearshore waters. Smaller copepods (Paracalanus parvus, Ctenocalanus vanus, Centropages brachiatus and Oithona spp.) were most abundant shorewards of the 130 m isobath; larger ones (Calanus australis and Rhincalanus nasutus) were most abundant farther offshore. Calanoides carinatus was equally abundant at all stations. Primary production averaged 2,4 g C . m-2 . day-1 at the large-cell stations and 1,5 g C . m-2 . day-1 at the small-cell stations. In all, 69 and 29 per cent of the production was in the &gt; 10-mu-m size fraction and 15 and 48 per cent in the fraction &lt; 2-mu-m at the large- and small-cell stations respectively. Rates of egg production of female C. australis, C. carinatus, C. brachiatus and P. parvus averaged 43 per cent of maximum at the large-cell stations but only 8 per cent of maximum at the small-cell stations. Growth rates of small juvenile copepods (&lt; 5 - 10-mu-g dry mass) were at their maximum, but those of larger individuals were less than maximum, suggesting food-limitation of growth. Rates of copepod production were similar in both water types, 4,1 and 3,6 Mg C . m-3 . day-1. Food-chain efficiency (FCE), the ratio of secondary to primary production, ranged from 3,5 to 12,5 per cent. Copepods consumed 12-42 per cent of the primary production. The FCE and the absolute proportion of phytoplankton consumed were dependent upon which sizes of phytoplankton were assumed eaten by the grazers.</t>
  </si>
  <si>
    <t>10.2989/025776191784287529</t>
  </si>
  <si>
    <t>LI, WKW</t>
  </si>
  <si>
    <t>BIVARIATE AND TRIVARIATE ANALYSIS IN FLOW-CYTOMETRY - PHYTOPLANKTON SIZE AND FLUORESCENCE</t>
  </si>
  <si>
    <t>A curve-fitting method was used to characterize bivariate and trivariate flow cytometric data (cell volume, chlorophyll a fluorescence, phycoerythrin fluorescence) from a mixture of cultured algae and from natural populations of phytoplankton. The frequency distribution of cells in two or three dimensions was approximated by a sum of n bivariate or trivariate lognormal distributions, where n was the number of subpopulations in the assemblage. Each subpopulation was parameterized by the number of cells, the mean and standard deviation for each of the two or three variables, and a correlation coefficient for each pair of variables.</t>
  </si>
  <si>
    <t>10.4319/lo.1990.35.6.1356</t>
  </si>
  <si>
    <t>PENA, MA; LEWIS, MR; HARRISON, WG</t>
  </si>
  <si>
    <t>PRIMARY PRODUCTIVITY AND SIZE STRUCTURE OF PHYTOPLANKTON BIOMASS ON A TRANSECT OF THE EQUATOR AT 135-DEGREES-W IN THE PACIFIC-OCEAN</t>
  </si>
  <si>
    <t>10.1016/0198-0149(90)90129-J</t>
  </si>
  <si>
    <t>SOMMER, U</t>
  </si>
  <si>
    <t>MAXIMAL GROWTH-RATES OF ANTARCTIC PHYTOPLANKTON - ONLY WEAK DEPENDENCE ON CELL-SIZE</t>
  </si>
  <si>
    <t>10.4319/lo.1989.34.6.1109</t>
  </si>
  <si>
    <t>MARRASE, C; DUARTE, CM; VAQUE, D</t>
  </si>
  <si>
    <t>SUCCESSION PATTERNS OF PHYTOPLANKTON BLOOMS - DIRECTIONALITY AND INFLUENCE OF ALGAL CELL-SIZE</t>
  </si>
  <si>
    <t>10.1007/BF00391321</t>
  </si>
  <si>
    <t>JORDAN, IT; ROSS, PE; PINELALLOUL, B</t>
  </si>
  <si>
    <t>SEASONAL-VARIATIONS IN PHYTOPLANKTON SIZE STRUCTURE IN LAKE CROMWELL (LAURENTIAN SHIELD), QUEBEC</t>
  </si>
  <si>
    <t>10.1007/BF00007308</t>
  </si>
  <si>
    <t>PARSONS, TR</t>
  </si>
  <si>
    <t>CITATION CLASSIC - SOME OBSERVATIONS ON THE DEPENDENCE OF ZOOPLANKTON GRAZING ON THE CELL-SIZE AND CONCENTRATION OF PHYTOPLANKTON BLOOMS</t>
  </si>
  <si>
    <t>CURRENT CONTENTS/AGRICULTURE BIOLOGY &amp; ENVIRONMENTAL SCIENCES</t>
  </si>
  <si>
    <t>MLADENOV, PV; EMSON, RH</t>
  </si>
  <si>
    <t>DENSITY, SIZE STRUCTURE AND REPRODUCTIVE CHARACTERISTICS OF FISSIPAROUS BRITTLE STARS IN ALGAE AND SPONGES - EVIDENCE FOR INTERPOPULATIONAL VARIATION IN LEVELS OF SEXUAL AND ASEXUAL REPRODUCTION</t>
  </si>
  <si>
    <t>10.3354/meps042181</t>
  </si>
  <si>
    <t>TSEITLIN, VB</t>
  </si>
  <si>
    <t>DEPENDENCE OF CARBON CONTENT IN NEAR-BOTTOM PHYTOPLANKTON ON CELL-SIZE DISTRIBUTION</t>
  </si>
  <si>
    <t>SUTTLE, CA; STOCKNER, JG; HARRISON, PJ</t>
  </si>
  <si>
    <t>EFFECTS OF NUTRIENT PULSES ON COMMUNITY STRUCTURE AND CELL-SIZE OF A FRESH-WATER PHYTOPLANKTON ASSEMBLAGE IN CULTURE</t>
  </si>
  <si>
    <t>10.1139/f87-217</t>
  </si>
  <si>
    <t>TORNQVIST, L; CLAESSON, A</t>
  </si>
  <si>
    <t>THE INFLUENCE OF ALUMINUM ON THE CELL-SIZE DISTRIBUTION OF 2 GREEN-ALGAE</t>
  </si>
  <si>
    <t>ENVIRONMENTAL AND EXPERIMENTAL BOTANY</t>
  </si>
  <si>
    <t>10.1016/0098-8472(87)90029-3</t>
  </si>
  <si>
    <t>HARRIS, GP; GANF, GG; THOMAS, DP</t>
  </si>
  <si>
    <t>PRODUCTIVITY, GROWTH-RATES AND CELL-SIZE DISTRIBUTIONS OF PHYTOPLANKTON IN THE SW TASMAN SEA - IMPLICATIONS FOR CARBON METABOLISM IN THE PHOTIC ZONE</t>
  </si>
  <si>
    <t>10.1093/plankt/9.5.1003</t>
  </si>
  <si>
    <t>AGUSTI, S; DUARTE, CM; KALFF, J</t>
  </si>
  <si>
    <t>ALGAL CELL-SIZE AND THE MAXIMUM DENSITY AND BIOMASS OF PHYTOPLANKTON</t>
  </si>
  <si>
    <t>10.4319/lo.1987.32.4.0983</t>
  </si>
  <si>
    <t>PETERSON, WT; BELLANTONI, DC</t>
  </si>
  <si>
    <t>RELATIONSHIPS BETWEEN WATER-COLUMN STRATIFICATION, PHYTOPLANKTON CELL-SIZE AND COPEPOD FECUNDITY IN LONG ISLAND SOUND AND OFF CENTRAL CHILE</t>
  </si>
  <si>
    <t>10.2989/025776187784522748</t>
  </si>
  <si>
    <t>NESTEROVA, DA</t>
  </si>
  <si>
    <t>THE SIZE STRUCTURE OF THE PHYTOPLANKTON IN THE WESTERN PART OF THE BLACK-SEA IN SUMMER</t>
  </si>
  <si>
    <t>REED, RH; RICHARDSON, DL; STEWART, WDP</t>
  </si>
  <si>
    <t>OSMOTIC RESPONSES OF UNICELLULAR BLUE-GREEN-ALGAE (CYANOBACTERIA) - CHANGES IN CELL-VOLUME AND INTRACELLULAR SOLUTE LEVELS IN RESPONSE TO HYPEROSMOTIC TREATMENT</t>
  </si>
  <si>
    <t>PLANT CELL AND ENVIRONMENT</t>
  </si>
  <si>
    <t>10.1111/j.1365-3040.1986.tb01719.x</t>
  </si>
  <si>
    <t>HERBLAND, A; LEBOUTEILLER, A; RAIMBAULT, P</t>
  </si>
  <si>
    <t>SIZE STRUCTURE OF PHYTOPLANKTON BIOMASS IN THE EQUATORIAL ATLANTIC-OCEAN</t>
  </si>
  <si>
    <t>10.1016/0198-0149(85)90118-9</t>
  </si>
  <si>
    <t>MARSCHALL, HG</t>
  </si>
  <si>
    <t>COMPARISON OF PHYTOPLANKTON CONCENTRATIONS AND CELL-VOLUME MEASUREMENTS FROM THE CONTINENTAL-SHELF OFF CAPE-COD, MASSACHUSETTS, USA</t>
  </si>
  <si>
    <t>10.1007/BF00032139</t>
  </si>
  <si>
    <t>VILICIC, D</t>
  </si>
  <si>
    <t>AN EXAMINATION OF CELL-VOLUME IN DOMINANT PHYTOPLANKTON SPECIES OF THE CENTRAL AND SOUTHERN ADRIATIC SEA</t>
  </si>
  <si>
    <t>10.1002/iroh.19850700608</t>
  </si>
  <si>
    <t>BERGQUIST, AM; CARPENTER, SR; LATINO, JC</t>
  </si>
  <si>
    <t>SHIFTS IN PHYTOPLANKTON SIZE STRUCTURE AND COMMUNITY COMPOSITION DURING GRAZING BY CONTRASTING ZOOPLANKTON ASSEMBLAGES</t>
  </si>
  <si>
    <t>10.4319/lo.1985.30.5.1037</t>
  </si>
  <si>
    <t>SICKOGOAD, L; STOERMER, EF</t>
  </si>
  <si>
    <t>THE NEED FOR UNIFORM TERMINOLOGY CONCERNING PHYTOPLANKTON CELL-SIZE FRACTIONS AND EXAMPLES OF PICOPLANKTON FROM THE LAURENTIAN GREAT-LAKES</t>
  </si>
  <si>
    <t>10.1016/S0380-1330(84)71812-0</t>
  </si>
  <si>
    <t>MARSHALL, HG</t>
  </si>
  <si>
    <t>PHYTOPLANKTON DISTRIBUTION ALONG THE EASTERN COAST OF THE USA .5. SEASONAL DENSITY AND CELL-VOLUME PATTERNS FOR THE NORTHEASTERN CONTINENTAL-SHELF</t>
  </si>
  <si>
    <t>10.1093/plankt/6.1.169</t>
  </si>
  <si>
    <t>PRIDMORE, RD; HEWITT, JE</t>
  </si>
  <si>
    <t>CHLOROPHYLL A AS AN INDICATOR OF PHYTOPLANKTON CELL-VOLUME IN 12 LAKES, NORTH-ISLAND, NEW-ZEALAND</t>
  </si>
  <si>
    <t>NEW ZEALAND JOURNAL OF BOTANY</t>
  </si>
  <si>
    <t>10.1080/0028825X.1984.10425257</t>
  </si>
  <si>
    <t>YENTSCH, CS</t>
  </si>
  <si>
    <t>THE RELATIONSHIP BETWEEN EXCITATION WAVELENGTHS FOR CHLOROPHYLL FLUORESCENCE AND CELL-SIZE IN MARINE-PHYTOPLANKTON</t>
  </si>
  <si>
    <t>ABSTRACTS OF PAPERS OF THE AMERICAN CHEMICAL SOCIETY</t>
  </si>
  <si>
    <t>ANYL</t>
  </si>
  <si>
    <t>HARRIS, GP; PICCININ, BB; VANRYN, J</t>
  </si>
  <si>
    <t>PHYSICAL VARIABILITY AND PHYTOPLANKTON COMMUNITIES .5. CELL-SIZE, NICHE DIVERSIFICATION AND THE ROLE OF COMPETITION</t>
  </si>
  <si>
    <t>NALEWAJKO, C; GARSIDE, C</t>
  </si>
  <si>
    <t>METHODOLOGICAL PROBLEMS IN THE SIMULTANEOUS ASSESSMENT OF PHOTOSYNTHESIS AND NUTRIENT-UPTAKE IN PHYTOPLANKTON AS FUNCTIONS OF LIGHT-INTENSITY AND CELL-SIZE</t>
  </si>
  <si>
    <t>10.4319/lo.1983.28.3.0591</t>
  </si>
  <si>
    <t>TAKAHASHI, M; BIENFANG, PK</t>
  </si>
  <si>
    <t>SIZE STRUCTURE OF PHYTOPLANKTON BIOMASS AND PHOTOSYNTHESIS IN SUB-TROPICAL HAWAIIAN WATERS</t>
  </si>
  <si>
    <t>10.1007/BF00392736</t>
  </si>
  <si>
    <t>SCHLESINGER, DA; MOLOT, LA; SHUTER, BJ</t>
  </si>
  <si>
    <t>SPECIFIC GROWTH-RATES OF FRESH-WATER ALGAE IN RELATION TO CELL-SIZE AND LIGHT-INTENSITY</t>
  </si>
  <si>
    <t>10.1139/f81-145</t>
  </si>
  <si>
    <t>GOTHAM, IJ; FRISCH, HL</t>
  </si>
  <si>
    <t>A SIMPLE-MODEL FOR CELL-VOLUME AND DEVELOPMENTAL COMPARTMENTS IN NUTRIENT LIMITED CYCLOSTAT CULTURES OF ALGAE</t>
  </si>
  <si>
    <t>10.1016/0022-5193(81)90258-7</t>
  </si>
  <si>
    <t>PAVLOVSKAYA, TV; KONDRATYEVA, TM</t>
  </si>
  <si>
    <t>CARBON CONTENT DEPENDENCE ON THE CELL-VOLUME OF MASS PHYTOPLANKTON SPECIES FROM THE BLACK-SEA</t>
  </si>
  <si>
    <t>YADAVA, PK; SINGH, SP</t>
  </si>
  <si>
    <t>CELL-SIZE AND HETEROCYST DIFFERENTIATION IN NOSTOCACEAN BLUE-GREEN-ALGAE</t>
  </si>
  <si>
    <t>CYTOBIOS</t>
  </si>
  <si>
    <t>BIGGS, DC; ROWLAND, RG; WURSTER, CF</t>
  </si>
  <si>
    <t>EFFECTS OF TRICHLOROETHYLENE, HEXACHLOROBENZENE AND POLYCHLORINATED BIPHENYLS ON THE GROWTH AND CELL-SIZE OF MARINE-PHYTOPLANKTON</t>
  </si>
  <si>
    <t>BULLETIN OF ENVIRONMENTAL CONTAMINATION AND TOXICOLOGY</t>
  </si>
  <si>
    <t>10.1007/BF01685410</t>
  </si>
  <si>
    <t>BIGGS, DC; ROWLAND, RG; OCONNORS, HB; POWERS, CD; WURSTER, CF</t>
  </si>
  <si>
    <t>COMPARISON OF EFFECTS OF CHLORDANE AND PCB ON GROWTH, PHOTOSYNTHESIS, AND CELL-SIZE OF ESTUARINE PHYTOPLANKTON</t>
  </si>
  <si>
    <t>10.1016/0013-9327(78)90002-2</t>
  </si>
  <si>
    <t>FRIEBELE, ES; CORRELL, DL; FAUST, MA</t>
  </si>
  <si>
    <t>RELATIONSHIP BETWEEN PHYTOPLANKTON CELL-SIZE AND RATE OF ORTHO-PHOSPHATE UPTAKE - INSITU OBSERVATIONS OF AN ESTUARINE POPULATION</t>
  </si>
  <si>
    <t>10.1007/BF00388976</t>
  </si>
  <si>
    <t>STOERMER, EF; GOAD, LS; LADEWSKI, BG</t>
  </si>
  <si>
    <t>MORPHOMETRIC DETERMINATION OF CELL-VOLUME COMPONENTS IN 8 PHYTOPLANKTON SPECIES</t>
  </si>
  <si>
    <t>KULLBERG, RG</t>
  </si>
  <si>
    <t>EFFECTS OF SOME ECOLOGICAL FACTORS ON CELL-SIZE OF HOT SPRING ALGA SYNECHOCOCCUS-LIVIDUS (CYANOPHYTA)</t>
  </si>
  <si>
    <t>RAVEN, JA; SMITH, FA</t>
  </si>
  <si>
    <t>SUN AND SHADE SPECIES OF GREEN-ALGAE - RELATION TO CELL-SIZE AND ENVIRONMENT</t>
  </si>
  <si>
    <t>PHOTOSYNTHETICA</t>
  </si>
  <si>
    <t>SICKOGOAD, L; STOERMER, EF; LADEWSKI, BG</t>
  </si>
  <si>
    <t>MORPHOMETRIC METHOD FOR CORRECTING PHYTOPLANKTON CELL-VOLUME ESTIMATES</t>
  </si>
  <si>
    <t>10.1007/BF01275650</t>
  </si>
  <si>
    <t>KIRST, GO</t>
  </si>
  <si>
    <t>CELL-VOLUME OF UNICELLULAR ALGA, PLATYMONAS-SUBCORDIFORMIS-HAZEN - EFFECT OF SALINITY OF CULTURE MEDIA AND OF OSMOTIC STRESSES</t>
  </si>
  <si>
    <t>ZEITSCHRIFT FUR PFLANZENPHYSIOLOGIE</t>
  </si>
  <si>
    <t>10.1016/S0044-328X(77)80174-8</t>
  </si>
  <si>
    <t>BANSE, K</t>
  </si>
  <si>
    <t>RATES OF GROWTH, RESPIRATION AND PHOTOSYNTHESIS OF UNICELLULAR ALGAE AS RELATED TO CELL-SIZE - REVIEW</t>
  </si>
  <si>
    <t>SEMINA, HJ; TARKHOVA, IA; NGOCAN, T</t>
  </si>
  <si>
    <t>DIFFERENT PATTERNS OF PHYTOPLANKTON DISTRIBUTION, CELL-SIZE, SPECIES COMPOSITION AND ABUNDANCE</t>
  </si>
  <si>
    <t>10.1007/BF00387495</t>
  </si>
  <si>
    <t>TAGUCHI, S</t>
  </si>
  <si>
    <t>RELATIONSHIP BETWEEN PHOTOSYNTHESIS AND CELL-SIZE OF PHYTOPLANKTON</t>
  </si>
  <si>
    <t>MALONE, TC</t>
  </si>
  <si>
    <t>ENVIRONMENTAL-CONTROL OF PHYTOPLANKTON CELL-SIZE</t>
  </si>
  <si>
    <t>10.4319/lo.1975.20.3.0490</t>
  </si>
  <si>
    <t>STULL, EA</t>
  </si>
  <si>
    <t>DISTRIBUTION OF CELL-SIZE IN NATURAL PHYTOPLANKTON ASSEMBLAGES</t>
  </si>
  <si>
    <t>HECKY, RE; KILHAM, P</t>
  </si>
  <si>
    <t>ENVIRONMENTAL-CONTROL OF PHYTOPLANKTON CELL-SIZE - COMMENT</t>
  </si>
  <si>
    <t>10.4319/lo.1974.19.2.0361</t>
  </si>
  <si>
    <t>PARSONS, TR; TAKAHASHI, M</t>
  </si>
  <si>
    <t>ENVIRONMENTAL-CONTROL OF PHYTOPLANKTON CELL-SIZE - REPLY</t>
  </si>
  <si>
    <t>10.4319/lo.1974.19.2.0366</t>
  </si>
  <si>
    <t>PRAKASH, A; SKOGLUND, L; RYSTAD, B; JENSEN, A</t>
  </si>
  <si>
    <t>GROWTH AND CELL-SIZE DISTRIBUTION OF MARINE PLANKTONIC ALGAE IN BATCH AND DIALYSIS CULTURES</t>
  </si>
  <si>
    <t>JOURNAL OF THE FISHERIES RESEARCH BOARD OF CANADA</t>
  </si>
  <si>
    <t>10.1139/f73-028</t>
  </si>
  <si>
    <t>PARSONS, TR; TAKAHASH.M</t>
  </si>
  <si>
    <t>ENVIRONMENTAL-CONTROL OF PHYTOPLANKTON CELL SIZE</t>
  </si>
  <si>
    <t>10.4319/lo.1973.18.4.0511</t>
  </si>
  <si>
    <t>SEMINA, GI; ARATSKAY.VV</t>
  </si>
  <si>
    <t>MAIN PYCNOCLINE, CELL SIZE, AND DISTRIBUTION PATTERNS OF PHYTOPLANKTON SPECIES</t>
  </si>
  <si>
    <t>DOKLADY AKADEMII NAUK SSSR</t>
  </si>
  <si>
    <t>&amp;</t>
  </si>
  <si>
    <t>LOVLIE, A</t>
  </si>
  <si>
    <t>CELL SIZE, NUCLEIC ACIDS, AND SYNTHETIC EFFICIENCY IN WILD TYPE AND A GROWTH MUTANT OF MULTICELLULAR ALGA ULVA MUTABILIS FOYN</t>
  </si>
  <si>
    <t>DEVELOPMENTAL BIOLOGY</t>
  </si>
  <si>
    <t>10.1016/0012-1606(69)90019-0</t>
  </si>
  <si>
    <t>STRATHMANN, RR</t>
  </si>
  <si>
    <t>ESTIMATING ORGANIC CARBON CONTENT OF PHYTOPLANKTON FROM CELL VOLUME OR PLASMA VOLUME</t>
  </si>
  <si>
    <t>10.4319/lo.1967.12.3.0411</t>
  </si>
  <si>
    <t>MULLIN, MM; SLOAN, PR; EPPLEY, RW</t>
  </si>
  <si>
    <t>RELATIONSHIP BETWEEN CARBON CONTENT CELL VOLUME AND AREA IN PHYTOPLANKTON</t>
  </si>
  <si>
    <t>10.4319/lo.1966.11.2.0307</t>
  </si>
  <si>
    <t>Publication</t>
  </si>
  <si>
    <t>System</t>
  </si>
  <si>
    <t>Freshwater</t>
  </si>
  <si>
    <t>Marine</t>
  </si>
  <si>
    <t>Type</t>
  </si>
  <si>
    <t>Model</t>
  </si>
  <si>
    <t>Experiment</t>
  </si>
  <si>
    <t>Observation</t>
  </si>
  <si>
    <t>Organizational Level</t>
  </si>
  <si>
    <t>Species</t>
  </si>
  <si>
    <t>Community</t>
  </si>
  <si>
    <t>Cell Size is</t>
  </si>
  <si>
    <t>Driver</t>
  </si>
  <si>
    <t>Response</t>
  </si>
  <si>
    <t>Multispecies</t>
  </si>
  <si>
    <t>growth, productivity</t>
  </si>
  <si>
    <t>functional response </t>
  </si>
  <si>
    <t>numerical response </t>
  </si>
  <si>
    <t>community [weighted] means </t>
  </si>
  <si>
    <t>temperature </t>
  </si>
  <si>
    <t>remote sensing</t>
  </si>
  <si>
    <t>Topic</t>
  </si>
  <si>
    <t>free text, xxx;xxx;xxx</t>
  </si>
  <si>
    <t>uptake, nutrient content</t>
  </si>
  <si>
    <t>Quantitative relationships</t>
  </si>
  <si>
    <t>Figs. With size as x or y axis (numbers)</t>
  </si>
  <si>
    <t>Suitable</t>
  </si>
  <si>
    <t>Comment</t>
  </si>
  <si>
    <t>yes/no</t>
  </si>
  <si>
    <t>other env factors</t>
  </si>
  <si>
    <t>nutrients</t>
  </si>
  <si>
    <t xml:space="preserve">yes </t>
  </si>
  <si>
    <t>?</t>
  </si>
  <si>
    <t>yes</t>
  </si>
  <si>
    <t>taxonomic diversity</t>
  </si>
  <si>
    <t>x</t>
  </si>
  <si>
    <t>eutrophic/oligotrophic</t>
  </si>
  <si>
    <t>no</t>
  </si>
  <si>
    <t>bacteria</t>
  </si>
  <si>
    <t>adaptive evolution</t>
  </si>
  <si>
    <t>genome size</t>
  </si>
  <si>
    <t>water temperature</t>
  </si>
  <si>
    <t>size-abundance-spectrum(SAS)</t>
  </si>
  <si>
    <t>stochastic model</t>
  </si>
  <si>
    <t>size-abundance-relationship (SAR)</t>
  </si>
  <si>
    <t>phytoplankton biomass</t>
  </si>
  <si>
    <t>nutrient; grazing</t>
  </si>
  <si>
    <t>climate change</t>
  </si>
  <si>
    <t>mesoscale eddies</t>
  </si>
  <si>
    <t>cell cycle</t>
  </si>
  <si>
    <t>pharmaceuticals and personal care products (PPCPs)</t>
  </si>
  <si>
    <t>nutrient uptake</t>
  </si>
  <si>
    <t>stoichiometric responses</t>
  </si>
  <si>
    <t>cell growth, cell division</t>
  </si>
  <si>
    <t>zooplankton grazing rate</t>
  </si>
  <si>
    <t>ocean circulation model</t>
  </si>
  <si>
    <t>phytoplankton mean size</t>
  </si>
  <si>
    <t>size-temperature</t>
  </si>
  <si>
    <t>algorithm for estimation</t>
  </si>
  <si>
    <t>latitudinal gradient; trade-off</t>
  </si>
  <si>
    <t>settling rate</t>
  </si>
  <si>
    <t>particle size; pigment concentration</t>
  </si>
  <si>
    <t>estuary, nutrients</t>
  </si>
  <si>
    <t>carbon cycle</t>
  </si>
  <si>
    <t>cell division, daughter cells</t>
  </si>
  <si>
    <t>energy flux</t>
  </si>
  <si>
    <t>method for retrieving cell size</t>
  </si>
  <si>
    <t>model to estimate phystoplankton size class</t>
  </si>
  <si>
    <t>internal structures</t>
  </si>
  <si>
    <t>CeO2 nanoparticles</t>
  </si>
  <si>
    <t>growth of phytoplankton communities, 2 theories</t>
  </si>
  <si>
    <t>phytoplankton carbon</t>
  </si>
  <si>
    <t>growth rate, sinking rate, nutrients</t>
  </si>
  <si>
    <t>size structure driven by ocean current</t>
  </si>
  <si>
    <t>chlorophyll content</t>
  </si>
  <si>
    <t xml:space="preserve">zooplankton </t>
  </si>
  <si>
    <t>seasonal pattern, global warming</t>
  </si>
  <si>
    <t xml:space="preserve">seasonal pattern </t>
  </si>
  <si>
    <t>fluoride</t>
  </si>
  <si>
    <t>modelling tool</t>
  </si>
  <si>
    <t>flow in a micro-channel</t>
  </si>
  <si>
    <t>physical factors, light-use efficiency</t>
  </si>
  <si>
    <t>surface area to volume ratio</t>
  </si>
  <si>
    <t>seasonal pattern</t>
  </si>
  <si>
    <t>Redefinition of cell size classiication by cell volume, no effects of cell size</t>
  </si>
  <si>
    <t>size-spectra, oligotrophic</t>
  </si>
  <si>
    <t>phytoplankton communities, no cell size</t>
  </si>
  <si>
    <t>method</t>
  </si>
  <si>
    <t>growth rate, temperature</t>
  </si>
  <si>
    <t>genome size algae</t>
  </si>
  <si>
    <t>soil algae</t>
  </si>
  <si>
    <t>transitional and marine water</t>
  </si>
  <si>
    <t>environmental variability, trade-off</t>
  </si>
  <si>
    <t>temperature, C:N ratio, C:P ratio</t>
  </si>
  <si>
    <t>pigment size</t>
  </si>
  <si>
    <t>cell volume, biodiversity, mangroves</t>
  </si>
  <si>
    <t>model nutrient uptake</t>
  </si>
  <si>
    <t>methylmercury (MeHg) accumulation</t>
  </si>
  <si>
    <t>metabolic rate</t>
  </si>
  <si>
    <t>modelling structure about cell size</t>
  </si>
  <si>
    <t>estimating mean cell size</t>
  </si>
  <si>
    <t>no cell size but phytoplankton chain size</t>
  </si>
  <si>
    <t>same as number 154</t>
  </si>
  <si>
    <t>exchangeable dissolved organic carbon (EDOC)</t>
  </si>
  <si>
    <t>abundance, metabolism</t>
  </si>
  <si>
    <t>zooplankton</t>
  </si>
  <si>
    <t>estimation cell size</t>
  </si>
  <si>
    <t>size-spectra senitivity</t>
  </si>
  <si>
    <t>temperature, nutrients, community mean size</t>
  </si>
  <si>
    <t>respiration, resource uptake, sinking, grazing</t>
  </si>
  <si>
    <t xml:space="preserve"> cyanobacterium Anabaena sp.</t>
  </si>
  <si>
    <t>comparison of remote sensing and in-situ</t>
  </si>
  <si>
    <t>prediction of cell size</t>
  </si>
  <si>
    <t>estuary, freshwater input</t>
  </si>
  <si>
    <t>growth, metabolic rate, elemental stoichiometry and nutrient uptake</t>
  </si>
  <si>
    <t>absorption</t>
  </si>
  <si>
    <t>photosynthetic production of dissolved organic carbon (OC)</t>
  </si>
  <si>
    <t>size/sensitivity, toxicity</t>
  </si>
  <si>
    <t>estimation cell size, mangroves</t>
  </si>
  <si>
    <t>community mean size, temperature, grazing</t>
  </si>
  <si>
    <t>remote-sensing, temperature</t>
  </si>
  <si>
    <t>remote-sensing, temporaral trend</t>
  </si>
  <si>
    <t>lethal concentration Cd, Pb, sensitivity</t>
  </si>
  <si>
    <t>seasonal variation, community, absorption</t>
  </si>
  <si>
    <t>nutrients, light</t>
  </si>
  <si>
    <t>metabolic rate, abundance</t>
  </si>
  <si>
    <t>maximum biomass for cell sizes</t>
  </si>
  <si>
    <t>same as number 210</t>
  </si>
  <si>
    <t xml:space="preserve">no cell size </t>
  </si>
  <si>
    <t>trade-off nutrients</t>
  </si>
  <si>
    <t>mueller matrix</t>
  </si>
  <si>
    <t>determination of average cell size of a community</t>
  </si>
  <si>
    <t>no cell size effect</t>
  </si>
  <si>
    <t>estimation sizestructure biomass</t>
  </si>
  <si>
    <t>no cell size</t>
  </si>
  <si>
    <t>temperature</t>
  </si>
  <si>
    <t>C:N ratio</t>
  </si>
  <si>
    <t>remote-sensing, estimation of plankton size</t>
  </si>
  <si>
    <t>Predicting community size structure</t>
  </si>
  <si>
    <t>remote-sensing, predicting community size structure</t>
  </si>
  <si>
    <t>growth rate, grazing</t>
  </si>
  <si>
    <t>cell scenescene, iodide</t>
  </si>
  <si>
    <t>cell volume and the isoprene emission rates</t>
  </si>
  <si>
    <t>photophysiological parameters</t>
  </si>
  <si>
    <t>sensitivity to PAHs</t>
  </si>
  <si>
    <t>estimation global primary production</t>
  </si>
  <si>
    <t>abundance, environmental variability</t>
  </si>
  <si>
    <t>trade-off, grazing</t>
  </si>
  <si>
    <t>same as paper 245</t>
  </si>
  <si>
    <t>growth rate, limitation nutrients, light</t>
  </si>
  <si>
    <t>seasonal variation, carbon</t>
  </si>
  <si>
    <t>taxonomic size structure</t>
  </si>
  <si>
    <t>nutrients, growth</t>
  </si>
  <si>
    <t>growth, seasonal variability</t>
  </si>
  <si>
    <t>spatial, temporal variations</t>
  </si>
  <si>
    <t>study to test different tools</t>
  </si>
  <si>
    <t>size distribution backscattering, remote sensing</t>
  </si>
  <si>
    <t>biogeographical patterns</t>
  </si>
  <si>
    <t>evolutionary change, nutrients, temperature</t>
  </si>
  <si>
    <t>measuring cell size</t>
  </si>
  <si>
    <t>model, nutrient, eutrophic, oligotrophic</t>
  </si>
  <si>
    <t>dynamic of a community</t>
  </si>
  <si>
    <t>optical modeling</t>
  </si>
  <si>
    <t>observation of cell organells</t>
  </si>
  <si>
    <t>variability in species abundance</t>
  </si>
  <si>
    <t>light, iron</t>
  </si>
  <si>
    <t>remote-sensing, retrieval of a size parameter</t>
  </si>
  <si>
    <t>eutrophication, oligotrophic</t>
  </si>
  <si>
    <t>seasonal variability</t>
  </si>
  <si>
    <t>evolution of cell size, nutrients, grazing</t>
  </si>
  <si>
    <t>photosynthesis rate</t>
  </si>
  <si>
    <t>spatial variability</t>
  </si>
  <si>
    <t>measuring fluoroscenc and spectral absorption</t>
  </si>
  <si>
    <t>carbon specific photosynthesis</t>
  </si>
  <si>
    <t>life cycle algae, host</t>
  </si>
  <si>
    <t>growth rate</t>
  </si>
  <si>
    <t>release of DON DOC</t>
  </si>
  <si>
    <t>community seasonal variability</t>
  </si>
  <si>
    <t>cell abundance and cell mass, no size</t>
  </si>
  <si>
    <t>mussel food supply</t>
  </si>
  <si>
    <t>gizzard shed feeding</t>
  </si>
  <si>
    <t>comparison of methods estimating size</t>
  </si>
  <si>
    <t>not associated with plankton size</t>
  </si>
  <si>
    <t>absorption, light irradiance</t>
  </si>
  <si>
    <t>absorption, dominant cell size</t>
  </si>
  <si>
    <t>cyst cells</t>
  </si>
  <si>
    <t>cell cycle, no cell size</t>
  </si>
  <si>
    <t>grazing of zooplankton</t>
  </si>
  <si>
    <t xml:space="preserve">no </t>
  </si>
  <si>
    <t>filter amplification correction</t>
  </si>
  <si>
    <t>ciliate feeding</t>
  </si>
  <si>
    <t>energy flow</t>
  </si>
  <si>
    <t>cell growth, chloroplast</t>
  </si>
  <si>
    <t>retrieving phytoplankton class size, model</t>
  </si>
  <si>
    <t>phytoplankton-zooplankton</t>
  </si>
  <si>
    <t>polysaccharides in cell walls</t>
  </si>
  <si>
    <t>carboxylase activity</t>
  </si>
  <si>
    <t>physiological state phytoplankton</t>
  </si>
  <si>
    <t>detritus</t>
  </si>
  <si>
    <t>stable carbo isotope</t>
  </si>
  <si>
    <t>cell size no good index for UV sensitivity</t>
  </si>
  <si>
    <t>grazing, zooplankton</t>
  </si>
  <si>
    <t>cell geometry not size</t>
  </si>
  <si>
    <t>iron light limitation, growth</t>
  </si>
  <si>
    <t>estimation f-ratio</t>
  </si>
  <si>
    <t>grazing zooplankton</t>
  </si>
  <si>
    <t>model, nutrient</t>
  </si>
  <si>
    <t>biomass, carbon</t>
  </si>
  <si>
    <t>pigment analysis</t>
  </si>
  <si>
    <t>estuary, size distribution</t>
  </si>
  <si>
    <t>development of microenvironments, model</t>
  </si>
  <si>
    <t>nutrient uptae</t>
  </si>
  <si>
    <t>estimation, lugols iodine</t>
  </si>
  <si>
    <t>mosquito larvae</t>
  </si>
  <si>
    <t>biomass, seasonal variability</t>
  </si>
  <si>
    <t>oligotrophic, eutrophic</t>
  </si>
  <si>
    <t>biomass</t>
  </si>
  <si>
    <t>carbon uptake</t>
  </si>
  <si>
    <t>cell shape</t>
  </si>
  <si>
    <t>particle size</t>
  </si>
  <si>
    <t>copepod grazing, zooplankton</t>
  </si>
  <si>
    <t xml:space="preserve">cell division </t>
  </si>
  <si>
    <t>cell growth</t>
  </si>
  <si>
    <t>measuring cell volume</t>
  </si>
  <si>
    <t>influence cadmium and zink mean cell size distribution</t>
  </si>
  <si>
    <t>UV sensitivity</t>
  </si>
  <si>
    <t>light absorption and scattering</t>
  </si>
  <si>
    <t>copepods</t>
  </si>
  <si>
    <t>comparison in situ remote sensing</t>
  </si>
  <si>
    <t>model, prediction of size structure community</t>
  </si>
  <si>
    <t>trade off, model</t>
  </si>
  <si>
    <t>blooms</t>
  </si>
  <si>
    <t>FISSIPAROUS BRITTLE STARS</t>
  </si>
  <si>
    <t>aluminium</t>
  </si>
  <si>
    <t>carbon metabolism</t>
  </si>
  <si>
    <t>biomass, density</t>
  </si>
  <si>
    <t>osmotic response</t>
  </si>
  <si>
    <t>terminology cell size</t>
  </si>
  <si>
    <t>chl a indicator</t>
  </si>
  <si>
    <t>carbon content</t>
  </si>
  <si>
    <t>heterocyst</t>
  </si>
  <si>
    <t>ortho phosphate uptake, estuary</t>
  </si>
  <si>
    <t>estuary, effect on cell size</t>
  </si>
  <si>
    <t>effect on cell size</t>
  </si>
  <si>
    <t>morphometric determination</t>
  </si>
  <si>
    <t>species sun shade</t>
  </si>
  <si>
    <t>morphometric method, estimation cell size</t>
  </si>
  <si>
    <t>grwoth, respiration, photosynthesis, review</t>
  </si>
  <si>
    <t>abundance, species composition</t>
  </si>
  <si>
    <t>photosynthesis</t>
  </si>
  <si>
    <t>control of cell size</t>
  </si>
  <si>
    <t>estimation carbon content</t>
  </si>
  <si>
    <t>pelagic food web</t>
  </si>
  <si>
    <t>production</t>
  </si>
  <si>
    <t>dynamic in water column</t>
  </si>
  <si>
    <t>determination mean cell volume species</t>
  </si>
  <si>
    <t>inference of cell size</t>
  </si>
  <si>
    <t>estuary, estimation size fraction</t>
  </si>
  <si>
    <t>remote sensing, comparison methods to in situ data</t>
  </si>
  <si>
    <t>devision rate cells</t>
  </si>
  <si>
    <t>retrieval of size structure</t>
  </si>
  <si>
    <t>three component model</t>
  </si>
  <si>
    <t xml:space="preserve"> ratio of the POC flux estimated from Th-234 deficit</t>
  </si>
  <si>
    <t>size structure stability</t>
  </si>
  <si>
    <t>nitrogen isotope fraction</t>
  </si>
  <si>
    <t>Fig. 1,2,3</t>
  </si>
  <si>
    <t>Shannon index, Rao's Q</t>
  </si>
  <si>
    <t>comparison methods assesing size structure</t>
  </si>
  <si>
    <t>remote-sensing; model, comparison techniques</t>
  </si>
  <si>
    <t>nitrate, upwelling, succession</t>
  </si>
  <si>
    <t>estimaion size fractions</t>
  </si>
  <si>
    <t xml:space="preserve">cell cycle </t>
  </si>
  <si>
    <t>remote sensing, determining size classes</t>
  </si>
  <si>
    <t>Bergmann's rule, review, freshwater cell size</t>
  </si>
  <si>
    <t>size abundance spectrum (SAS), biomass distribution, eutrophic</t>
  </si>
  <si>
    <t>water depth</t>
  </si>
  <si>
    <t>Fig. 5,6</t>
  </si>
  <si>
    <t>Random-Forest, size abundance relationship (SAR), long-term study</t>
  </si>
  <si>
    <t>competition-predation trade-off, grazing</t>
  </si>
  <si>
    <t>grazing</t>
  </si>
  <si>
    <t>Fig. 1, 2?, 3, 6, 7</t>
  </si>
  <si>
    <t>ecosystem functioning, long-term study, seasonal variation</t>
  </si>
  <si>
    <t>Fig. 1, 2, 3c</t>
  </si>
  <si>
    <t>deterministic nutrient phytoplankton model</t>
  </si>
  <si>
    <t>size structure/ composition</t>
  </si>
  <si>
    <t>pharmaceuticals and personal care prodducts</t>
  </si>
  <si>
    <t>organic pollutants</t>
  </si>
  <si>
    <t>Fig. 5?</t>
  </si>
  <si>
    <t>Kleiber's law, metabolic rate, nitrogen, carbon</t>
  </si>
  <si>
    <t>Fig. 2</t>
  </si>
  <si>
    <t>long-time study, reservoir, seasonal variation</t>
  </si>
  <si>
    <t>Fig. 4?, 6?</t>
  </si>
  <si>
    <t>niche and fitness, coexistence</t>
  </si>
  <si>
    <t>niche, fitness</t>
  </si>
  <si>
    <t>biodiversity and ecosystem functioning (BEF)</t>
  </si>
  <si>
    <t>Fig. 2?</t>
  </si>
  <si>
    <t>size variation</t>
  </si>
  <si>
    <t>Fig. 3</t>
  </si>
  <si>
    <t>community metabolism</t>
  </si>
  <si>
    <t>size pattern, correction to 180</t>
  </si>
  <si>
    <t>size spectra</t>
  </si>
  <si>
    <t>remote sensing, only size fractionated chl</t>
  </si>
  <si>
    <t>estuary coastal environment, only size fractionated chl</t>
  </si>
  <si>
    <t>hydrography impact, only size fractionated chl</t>
  </si>
  <si>
    <t>living and dead cells, only size fractionated biomass</t>
  </si>
  <si>
    <t>toxicity responses, estuary, only size fractionated biomass</t>
  </si>
  <si>
    <t>nutrients, only size fractionated biomass</t>
  </si>
  <si>
    <t>size-structure, chlorophyll, only size fractionated biomass</t>
  </si>
  <si>
    <t>nitrogen uptake, only size fractionated biomass</t>
  </si>
  <si>
    <t>remote sensing, model, only size fractionated biomass</t>
  </si>
  <si>
    <t>eddy, nutrients, only size fractionated biomass</t>
  </si>
  <si>
    <t>growth rate, carbon fixation, only size fractionated biomass</t>
  </si>
  <si>
    <t>nutrients, biomass seasonal variability, only size fractionated biomass</t>
  </si>
  <si>
    <t>absorption, only size fractionated biomass</t>
  </si>
  <si>
    <t>spatio-temporal, phytoplankton class size, only size fractionated biomass</t>
  </si>
  <si>
    <t>size abundance structure, only size fractionated biomass</t>
  </si>
  <si>
    <t>size structure, only size fractionated biomass</t>
  </si>
  <si>
    <t>size structure community, only size fractionated biomass</t>
  </si>
  <si>
    <t>size structure community, biomass, only size fractionated biomass</t>
  </si>
  <si>
    <t>carbon, paper nicht gefunden</t>
  </si>
  <si>
    <t>chlorophyll fluorescence, only abrast</t>
  </si>
  <si>
    <t>variability, community, paper nicht gefunden</t>
  </si>
  <si>
    <t>carbon content, paper nicht gefunden</t>
  </si>
  <si>
    <t>distribution of size, paper nicht gefunden</t>
  </si>
  <si>
    <t>distribution of size, keine pdf</t>
  </si>
  <si>
    <t>paper nicht gefunden</t>
  </si>
  <si>
    <t>primary productivity, only size fractionated biomass</t>
  </si>
  <si>
    <t>climate change, size fractionated Chl</t>
  </si>
  <si>
    <t>eutrophication; warming, only size fractionated chl</t>
  </si>
  <si>
    <t>spatiotemporal changes, size fractionated biomass</t>
  </si>
  <si>
    <t>water temperature; blooms, size fractioned biomass</t>
  </si>
  <si>
    <t>physical/chemical factors, size fractionated biomass</t>
  </si>
  <si>
    <t>northeastward jet; eddies, size fractionated biomass</t>
  </si>
  <si>
    <t>dissolved inorganic carbon (DIC), Fick's Law, external carbonic anhydrase, isotopic signature</t>
  </si>
  <si>
    <t>DIC</t>
  </si>
  <si>
    <t>Fig. 3,4,5,6,7,8</t>
  </si>
  <si>
    <t>comparison trees and phytoplankton, individual size distribution</t>
  </si>
  <si>
    <t>light</t>
  </si>
  <si>
    <t>Fig. 1?, 2</t>
  </si>
  <si>
    <t>temporal changes/community structure, size fractionated biomass</t>
  </si>
  <si>
    <t>spatio-temporal, phytoplankton class size, size fractionated biomass</t>
  </si>
  <si>
    <t>trade-off, spatial variation</t>
  </si>
  <si>
    <t>latitude, grazing</t>
  </si>
  <si>
    <t>Fig. 1,3</t>
  </si>
  <si>
    <t>size fractionated biomass</t>
  </si>
  <si>
    <t>long-time study, blooms, seasonal  variation</t>
  </si>
  <si>
    <t>primary productivity; environmental factors, size fractionated biomass</t>
  </si>
  <si>
    <t>spatial-temporal changes in size structure, size fractionated biomass</t>
  </si>
  <si>
    <t>size structure, primary productivity, size fractionated biomass</t>
  </si>
  <si>
    <t>estuary, size fractionated biomass</t>
  </si>
  <si>
    <t>trophic-links, grazing, size fractionated biomass</t>
  </si>
  <si>
    <t>review</t>
  </si>
  <si>
    <t>sinking, grazing</t>
  </si>
  <si>
    <t>Fig. 1,2,3,4</t>
  </si>
  <si>
    <t>ocean current</t>
  </si>
  <si>
    <t>spatial distribution, advection by ocean current, coastal circulation</t>
  </si>
  <si>
    <t>sea surface temperature, size fractionated chl</t>
  </si>
  <si>
    <t>environmental parameters, size fractionated biomass</t>
  </si>
  <si>
    <t>trade-off</t>
  </si>
  <si>
    <t>long-time study, seasonal pattern</t>
  </si>
  <si>
    <t>water density and viscosity</t>
  </si>
  <si>
    <t>Fig. 2,4</t>
  </si>
  <si>
    <t>size fractionated biomass, remote-sensing, seasonal pattern</t>
  </si>
  <si>
    <t xml:space="preserve">taxonomic diversity, cell shape </t>
  </si>
  <si>
    <t>cell shape, taxonomic diversity</t>
  </si>
  <si>
    <t>Fig. 2, 3, Extended Data 3,4,5</t>
  </si>
  <si>
    <t>size fractionated chl, nutrient level</t>
  </si>
  <si>
    <t>size fractionated chl</t>
  </si>
  <si>
    <t>Fig. 1, 4?</t>
  </si>
  <si>
    <t>size fractionated biomass, Flexible NP closure model</t>
  </si>
  <si>
    <t>size fractionated chl, long-term; upwelling</t>
  </si>
  <si>
    <t>size fractionated biomass, estuary</t>
  </si>
  <si>
    <t>paper contains only dataset and methods but no real result or disucussion</t>
  </si>
  <si>
    <t>evolution</t>
  </si>
  <si>
    <t>Fig. 3,4</t>
  </si>
  <si>
    <t>stochastic nutrient-phytoplankton-zooplankton-model, survival of species, white noise</t>
  </si>
  <si>
    <t>mesoscale eddies, spatial and temporal variations</t>
  </si>
  <si>
    <t>latitude, eddies</t>
  </si>
  <si>
    <t>normalized biomass size spectrum (NBSS), resources</t>
  </si>
  <si>
    <t>net energy flux, photosynthesis, respiration</t>
  </si>
  <si>
    <t>light and population density</t>
  </si>
  <si>
    <t>Fig. 2,3</t>
  </si>
  <si>
    <t>seasonal variations, different lakes</t>
  </si>
  <si>
    <t>salinity</t>
  </si>
  <si>
    <t>remote-sensing, size fractionated chl</t>
  </si>
  <si>
    <t>optimum temperature, growth rate</t>
  </si>
  <si>
    <t>coastal and transitional water comparison</t>
  </si>
  <si>
    <t>Fig. 3,6</t>
  </si>
  <si>
    <t>trade-off, seasonal pattern, tropic and temperate region</t>
  </si>
  <si>
    <t>grazing, sinking</t>
  </si>
  <si>
    <t>C:N ratio, C:P ratio, phosphorus and nitrogen limitation, temperature effect</t>
  </si>
  <si>
    <t>Fig. 1,5,6</t>
  </si>
  <si>
    <t>size fractionated biomass, estuary, seasonal variations, salinity</t>
  </si>
  <si>
    <t>size fractionated biomass, hydrogeographical transformation, eddie</t>
  </si>
  <si>
    <t>only conference abstract</t>
  </si>
  <si>
    <t>review, metabolic rate</t>
  </si>
  <si>
    <t>cell shape and volume, mangroves</t>
  </si>
  <si>
    <t>methylmercury (MeHg), bioaccumulation</t>
  </si>
  <si>
    <t>toxicant</t>
  </si>
  <si>
    <t>metabolism, growth phases</t>
  </si>
  <si>
    <t>only size fractionated biomass</t>
  </si>
  <si>
    <t>only size fractionated chl</t>
  </si>
  <si>
    <t>VOC, SOC</t>
  </si>
  <si>
    <t>Fig. 1</t>
  </si>
  <si>
    <t>volatile and semivolantile orgonic compounds (VOC, SOC), EDOC</t>
  </si>
  <si>
    <t>coastal and open-ocean ecosystem, abundance, biomass, metabolism, oligotrophic</t>
  </si>
  <si>
    <t>size spectra sensitivity (ISS-phyto)</t>
  </si>
  <si>
    <t>disturbance, stress</t>
  </si>
  <si>
    <t>temperature direct or indirect effect on cell size, C:N ratio</t>
  </si>
  <si>
    <t>Fig. 2,3,4</t>
  </si>
  <si>
    <t>allometry</t>
  </si>
  <si>
    <t>Fig. 2,3,4,7</t>
  </si>
  <si>
    <t>geographical distribution</t>
  </si>
  <si>
    <t>irradiance</t>
  </si>
  <si>
    <t>growth, metabolic rate, stoichiometry, nutrient uptake</t>
  </si>
  <si>
    <t>growth rate, cell surface</t>
  </si>
  <si>
    <t>Fig. 1,2</t>
  </si>
  <si>
    <t>eutrophic, seasonal variability, picoplankton, Utermöhl fraction of phytoplankton (UFP)</t>
  </si>
  <si>
    <t>salinity, transparency</t>
  </si>
  <si>
    <t>Fig. 3,5</t>
  </si>
  <si>
    <t>dissolved organic carbon exedution</t>
  </si>
  <si>
    <t>dissolved organic carbon</t>
  </si>
  <si>
    <t>benz(a)anthracene and fluoranthene, sensitivity</t>
  </si>
  <si>
    <t>Fig. 4</t>
  </si>
  <si>
    <t>global warming, grazing, interspecific, intraspecific</t>
  </si>
  <si>
    <t>Indian Ocean Dipole (IOD), long-time data</t>
  </si>
  <si>
    <t>temporal dynamics, El Nino, La Nina, spatial distribution</t>
  </si>
  <si>
    <t>Fig. 1?, 2,3,4,5</t>
  </si>
  <si>
    <t>grazing, light</t>
  </si>
  <si>
    <t>cadmium (Cd), lead (Pb), lethal concentration (LC50s), toxic threshold</t>
  </si>
  <si>
    <t>trace metals</t>
  </si>
  <si>
    <t>absorption, eutrophic, seasonal variability</t>
  </si>
  <si>
    <t>Fig. 8</t>
  </si>
  <si>
    <t>competition</t>
  </si>
  <si>
    <t>mixing, light</t>
  </si>
  <si>
    <t>metabolic rate, carbon fixation, Kleiber's law</t>
  </si>
  <si>
    <t>three-way trade-off, nitrogen, phosphorus</t>
  </si>
  <si>
    <t>intraspecific, spatial variations, temperature-size relationship (TSR)</t>
  </si>
  <si>
    <t>C:N stoichiometry</t>
  </si>
  <si>
    <t>Fig. 1,3,6</t>
  </si>
  <si>
    <t>spatial variation</t>
  </si>
  <si>
    <t>Fig. 1?</t>
  </si>
  <si>
    <t>trade-off, photoinactivation, metabolic rate</t>
  </si>
  <si>
    <t>LC50, pyrene, phenanthrene, sensitivity, natural community and cultured organisms</t>
  </si>
  <si>
    <t>Polycyclic Aromatic Hydrocarbons (PAHs)</t>
  </si>
  <si>
    <t>seasonal variability, interannual</t>
  </si>
  <si>
    <t>review, climate change</t>
  </si>
  <si>
    <t>trade-off, ammonium</t>
  </si>
  <si>
    <t>light, nutrient uptake</t>
  </si>
  <si>
    <t>Fig. 2,5</t>
  </si>
  <si>
    <t>3/4 power scaling rule, carbon</t>
  </si>
  <si>
    <t>size fractionated biomass, particles</t>
  </si>
  <si>
    <t>Fig. 2,4,6</t>
  </si>
  <si>
    <t>seasonal variability, reservoir</t>
  </si>
  <si>
    <t>Fig. 5</t>
  </si>
  <si>
    <t>spatial and temporal variations, sea-ice, climate change</t>
  </si>
  <si>
    <t>same as publication 251</t>
  </si>
  <si>
    <t>spectral backscattering, spatial and temporal variation</t>
  </si>
  <si>
    <t>backscattering</t>
  </si>
  <si>
    <t>sea-ice, backscattering</t>
  </si>
  <si>
    <t>species richness, eutrophic, oligotrophic, biogeographical pattern</t>
  </si>
  <si>
    <t>fossils, macroevolution, cysts, dinoflagellates</t>
  </si>
  <si>
    <t>nutrient uptake, exudation</t>
  </si>
  <si>
    <t>Fig. 1,4,8</t>
  </si>
  <si>
    <t>photosynthesis, 3/4-power rule, metabolism</t>
  </si>
  <si>
    <t>regime shifts, long-time study</t>
  </si>
  <si>
    <t>population abundance, spatial variation,resource availability</t>
  </si>
  <si>
    <t>Fig.1,2</t>
  </si>
  <si>
    <t>iron, photochemical recovery</t>
  </si>
  <si>
    <t>iron</t>
  </si>
  <si>
    <t>species diversity</t>
  </si>
  <si>
    <t>same as publication 288</t>
  </si>
  <si>
    <t>adaptive evolution, nutrient-phytoplankton-zooplankton model</t>
  </si>
  <si>
    <t>long-time study, taxonomic size-structure</t>
  </si>
  <si>
    <t>disturbance</t>
  </si>
  <si>
    <t>photosynthesis, vertical mixing, high-nutrient, metabolism</t>
  </si>
  <si>
    <t>Fig. 1,2,4,5</t>
  </si>
  <si>
    <t>photosynthesis, metabolism, temporal variability</t>
  </si>
  <si>
    <t>Chl a, package effect, absorption, light</t>
  </si>
  <si>
    <t>spatial variation, Antarctic, Gerlache Strait</t>
  </si>
  <si>
    <t>mixing</t>
  </si>
  <si>
    <t>Fig. 3,4,8,9</t>
  </si>
  <si>
    <t>vertical motion</t>
  </si>
  <si>
    <t>vertical velocity</t>
  </si>
  <si>
    <t>food-web structure, grazing, nutrients</t>
  </si>
  <si>
    <t>light/iron co-limitation</t>
  </si>
  <si>
    <t>size fractionted biomass</t>
  </si>
  <si>
    <t>ammonium, nitrate, storage volume affects</t>
  </si>
  <si>
    <t>ammonium, nitrate</t>
  </si>
  <si>
    <t>biovolume size spectra</t>
  </si>
  <si>
    <t>Fig. 7,8</t>
  </si>
  <si>
    <t>microenvironment, pH, manganese oxides</t>
  </si>
  <si>
    <t>pH</t>
  </si>
  <si>
    <t>ammonium, nitrogen</t>
  </si>
  <si>
    <t>sedimentation</t>
  </si>
  <si>
    <t>Fig. 3,5,6,7</t>
  </si>
  <si>
    <t>seasonal variability, hypertrophic lake</t>
  </si>
  <si>
    <t>seasonal variability, euthrophication</t>
  </si>
  <si>
    <t>carbon, grazing pressure</t>
  </si>
  <si>
    <t>UV-sensitivity, DANN</t>
  </si>
  <si>
    <t>absorption, scattering</t>
  </si>
  <si>
    <t>Antarctic, growth rate</t>
  </si>
  <si>
    <t>blooms, temporal variability</t>
  </si>
  <si>
    <t>oligotrophic, nutrient pulses, resource patchiness</t>
  </si>
  <si>
    <t>Fig. 6</t>
  </si>
  <si>
    <t>aluminium, toxicity</t>
  </si>
  <si>
    <t>Fig. 1,2,3,4,5,6</t>
  </si>
  <si>
    <t>seasonal variability, growth rate</t>
  </si>
  <si>
    <t>Fig. 5,6,7</t>
  </si>
  <si>
    <t>density, biomass</t>
  </si>
  <si>
    <t xml:space="preserve">Fig. 1,2 </t>
  </si>
  <si>
    <t>distribution, chl a</t>
  </si>
  <si>
    <t>zooplankton, grazing</t>
  </si>
  <si>
    <t>light limitation, negative relationship with growth rate, RNA</t>
  </si>
  <si>
    <t>Trichlorethylene, Hexachlorobenzene</t>
  </si>
  <si>
    <t>toxicity</t>
  </si>
  <si>
    <t>chlordane, polychlorinated biphenyl, seasonal variability</t>
  </si>
  <si>
    <t>orthophosphate uptake</t>
  </si>
  <si>
    <t>hot springs</t>
  </si>
  <si>
    <t>Fig. 2,3,4,5</t>
  </si>
  <si>
    <t>review, growth, metabolism</t>
  </si>
  <si>
    <t>spatial variability, distribution</t>
  </si>
  <si>
    <t>remote-sensing, size fractionated</t>
  </si>
  <si>
    <t>size fractionated</t>
  </si>
  <si>
    <t>size fractioned biomass</t>
  </si>
  <si>
    <t>light-limited, bloom condition</t>
  </si>
  <si>
    <t>light, turbulence</t>
  </si>
  <si>
    <t>irradiance, photosynthetic photon flux densities (PFDs)</t>
  </si>
  <si>
    <t>Fig. 1,3,4</t>
  </si>
  <si>
    <t>Tab. 1</t>
  </si>
  <si>
    <t>Table</t>
  </si>
  <si>
    <t>remote sensing, size fractionated</t>
  </si>
  <si>
    <t>size fractionated chl, remote sensing, blooms</t>
  </si>
  <si>
    <t>concentration of photosynthetic pigments, size fractionated biomass</t>
  </si>
  <si>
    <t>size fractionated biomass, physio-chemical environment, nutrients, light</t>
  </si>
  <si>
    <t>size fractionated chl, remote sensing reflectance spectra (R-rs(lambda))</t>
  </si>
  <si>
    <t>only size fractionated, grazing influence</t>
  </si>
  <si>
    <t>Tab. 1,2</t>
  </si>
  <si>
    <t>Tab. 2?</t>
  </si>
  <si>
    <t>Tab. 4?</t>
  </si>
  <si>
    <t>yes?</t>
  </si>
  <si>
    <t>Tab. 4,</t>
  </si>
  <si>
    <t>Tab. 3,4</t>
  </si>
  <si>
    <t>Tab. 2,3,4,5</t>
  </si>
  <si>
    <t>Tab. 2</t>
  </si>
  <si>
    <t>Tab. 1?</t>
  </si>
  <si>
    <t>Tab. 3?</t>
  </si>
  <si>
    <t>Tab. 2,3?</t>
  </si>
  <si>
    <t>Tab. 2,3,4</t>
  </si>
  <si>
    <t>Tab. 3</t>
  </si>
  <si>
    <t>Tab. 2,4</t>
  </si>
  <si>
    <t>Tab. 1,2?</t>
  </si>
  <si>
    <t>Tab. 2,3</t>
  </si>
  <si>
    <t>model</t>
  </si>
  <si>
    <t>isoprene emission</t>
  </si>
  <si>
    <t>light, isoprene</t>
  </si>
  <si>
    <t>cadmium, zinc, cell size distribution</t>
  </si>
  <si>
    <t>Fig. 3,4,5,6,7,11,12,15,16</t>
  </si>
  <si>
    <t>osmotic stress</t>
  </si>
  <si>
    <t>N/A</t>
  </si>
  <si>
    <t>Model+Observation</t>
  </si>
  <si>
    <t>Experiment+Observation</t>
  </si>
  <si>
    <t>Model+Experiment</t>
  </si>
  <si>
    <t xml:space="preserve">size pattern </t>
  </si>
  <si>
    <t>absorption, no pdf, only available in chinese</t>
  </si>
  <si>
    <t>139 yes (as of 19.04.21)</t>
  </si>
  <si>
    <t>species size</t>
  </si>
  <si>
    <t xml:space="preserve">Model </t>
  </si>
  <si>
    <t>(ohne gemeinsame, nur Model)</t>
  </si>
  <si>
    <t>Review</t>
  </si>
  <si>
    <t>Response+Driver</t>
  </si>
  <si>
    <t>nutrient limitation, N:P ratio, stress, morphological changes</t>
  </si>
  <si>
    <t>Fig. 1?,2?,3,4</t>
  </si>
  <si>
    <t>chla, optical properties, absorptio, oligotrophic, packaging effect</t>
  </si>
  <si>
    <t>lateral advection</t>
  </si>
  <si>
    <t>oligotrophic, size-abundance spectrum, biovolume</t>
  </si>
  <si>
    <t>Fig.2</t>
  </si>
  <si>
    <t>carbon synthesis, seasonal variation</t>
  </si>
  <si>
    <t>carbon</t>
  </si>
  <si>
    <t>other env. factors</t>
  </si>
  <si>
    <t>MS001_1</t>
  </si>
  <si>
    <t>latitude</t>
  </si>
  <si>
    <t>population density</t>
  </si>
  <si>
    <t>sinking</t>
  </si>
  <si>
    <t>turbulence</t>
  </si>
  <si>
    <t>isoprene</t>
  </si>
  <si>
    <t>9 paper not available</t>
  </si>
  <si>
    <t>variability, community, paper not found</t>
  </si>
  <si>
    <t>carbon content, paper not found</t>
  </si>
  <si>
    <t>distribution of size, paper not found</t>
  </si>
  <si>
    <t>distribution of size, no pdf</t>
  </si>
  <si>
    <t>paper not found</t>
  </si>
  <si>
    <t>139 yes (as of 13.04.21)</t>
  </si>
  <si>
    <t>MS001_2</t>
  </si>
  <si>
    <t>caseID</t>
  </si>
  <si>
    <t>CS Unit</t>
  </si>
  <si>
    <t>Treatment</t>
  </si>
  <si>
    <t>Level</t>
  </si>
  <si>
    <t>Units</t>
  </si>
  <si>
    <t>Differentiation</t>
  </si>
  <si>
    <t>CS Driver (D) / Response (R)</t>
  </si>
  <si>
    <t>study content</t>
  </si>
  <si>
    <t>µm^3</t>
  </si>
  <si>
    <t>data.type</t>
  </si>
  <si>
    <t>cellsize_mean</t>
  </si>
  <si>
    <t>cell_SE</t>
  </si>
  <si>
    <t>cell_SD</t>
  </si>
  <si>
    <t>cell_N</t>
  </si>
  <si>
    <t>Mean</t>
  </si>
  <si>
    <t>SE</t>
  </si>
  <si>
    <t>SD</t>
  </si>
  <si>
    <t>N</t>
  </si>
  <si>
    <t>D</t>
  </si>
  <si>
    <t>scatter</t>
  </si>
  <si>
    <t>conductance</t>
  </si>
  <si>
    <t>half-saturation constant for CO2</t>
  </si>
  <si>
    <t>µmol CO2 l-1</t>
  </si>
  <si>
    <t>graphic a, each value indicates an independent culture</t>
  </si>
  <si>
    <t>graphic b, each value indicates an independent culture</t>
  </si>
  <si>
    <t>max photosynthetic rate</t>
  </si>
  <si>
    <t xml:space="preserve"> 10−6 nmol CO2 min−1 cell</t>
  </si>
  <si>
    <t>graphic c, each value indicates an independent culture</t>
  </si>
  <si>
    <t>10−6 nmol CO2 min−1 per cell (µmol CO2 l −1 ) −1</t>
  </si>
  <si>
    <t>MS001_3</t>
  </si>
  <si>
    <t>carbonic anhydrase activity</t>
  </si>
  <si>
    <t>10−6 REA per cell</t>
  </si>
  <si>
    <t>each value indicates an independent culture</t>
  </si>
  <si>
    <t>ratio of demand : supply CO2</t>
  </si>
  <si>
    <t>Fig. 7</t>
  </si>
  <si>
    <t>MS001_4</t>
  </si>
  <si>
    <t>isotopic signature of δ13C</t>
  </si>
  <si>
    <t>ppt</t>
  </si>
  <si>
    <t>MS001_5</t>
  </si>
  <si>
    <t>size-selection</t>
  </si>
  <si>
    <t>small</t>
  </si>
  <si>
    <t>max. growth rate</t>
  </si>
  <si>
    <t>d-1</t>
  </si>
  <si>
    <t>graphic a, population-level, each value represents independent lineage</t>
  </si>
  <si>
    <t>control</t>
  </si>
  <si>
    <t>large</t>
  </si>
  <si>
    <t>max. biovolume density</t>
  </si>
  <si>
    <t>10^5 μm^3 μl −1</t>
  </si>
  <si>
    <t>graphic b, population-level, each value represents independent lineage</t>
  </si>
  <si>
    <t>MS002</t>
  </si>
  <si>
    <t>abundance (log10N)</t>
  </si>
  <si>
    <t>cells/ml</t>
  </si>
  <si>
    <t>measurements from all lagoons and sampling dates</t>
  </si>
  <si>
    <t>mean-sd</t>
  </si>
  <si>
    <t>log10 V µm^3</t>
  </si>
  <si>
    <t>MS003_1</t>
  </si>
  <si>
    <t>MS003_2</t>
  </si>
  <si>
    <t>Fig. 2 A</t>
  </si>
  <si>
    <t>Fig. 2 B</t>
  </si>
  <si>
    <t>MS004_1</t>
  </si>
  <si>
    <t>MS004_2</t>
  </si>
  <si>
    <t>Fig. 2 C</t>
  </si>
  <si>
    <t>cyanobacteria</t>
  </si>
  <si>
    <t>other</t>
  </si>
  <si>
    <t>MS004_3</t>
  </si>
  <si>
    <t>MS005</t>
  </si>
  <si>
    <t>abundance (logN)</t>
  </si>
  <si>
    <t>size-spectrum of a station sampled within SATL province</t>
  </si>
  <si>
    <t>Fig. 1A</t>
  </si>
  <si>
    <t>MS006_1</t>
  </si>
  <si>
    <t>log cell-specific photosynthesis rate</t>
  </si>
  <si>
    <t>pgC cell-1 h-1</t>
  </si>
  <si>
    <t>values between 2-3 (x-axis) not all identified</t>
  </si>
  <si>
    <t>chlorophyta</t>
  </si>
  <si>
    <t>diatoms</t>
  </si>
  <si>
    <t>dinoflagellates</t>
  </si>
  <si>
    <t>coccolithophoris</t>
  </si>
  <si>
    <t>MS006_2</t>
  </si>
  <si>
    <t>MS006_3</t>
  </si>
  <si>
    <t>Fig. 2A</t>
  </si>
  <si>
    <t>log cell-specific respiration rate</t>
  </si>
  <si>
    <t>pmol O2 cell-1 h-1</t>
  </si>
  <si>
    <t>data from growth phases combined</t>
  </si>
  <si>
    <t>carbon-specific photosynthesis</t>
  </si>
  <si>
    <t>h-1</t>
  </si>
  <si>
    <t>intermediate</t>
  </si>
  <si>
    <t>exponential</t>
  </si>
  <si>
    <t>stationary</t>
  </si>
  <si>
    <t>MS006_4</t>
  </si>
  <si>
    <t xml:space="preserve">N/A nur Paper die nicht gefunden wurden </t>
  </si>
  <si>
    <t>growth phase</t>
  </si>
  <si>
    <t>carbon-specific respiration</t>
  </si>
  <si>
    <t>MS007</t>
  </si>
  <si>
    <t>cellular volatile and semivolatile organic carbon content (EDOC)</t>
  </si>
  <si>
    <t>pg C cell−1</t>
  </si>
  <si>
    <t>values copied from table 1 in the paper</t>
  </si>
  <si>
    <t>Prochlorococcus marina</t>
  </si>
  <si>
    <t>mean-se</t>
  </si>
  <si>
    <t>Synechococcus sp.</t>
  </si>
  <si>
    <t>Micromonas pusilla</t>
  </si>
  <si>
    <t>Phaeodactylum tricornutum</t>
  </si>
  <si>
    <t>Dunaliella sp.</t>
  </si>
  <si>
    <t>Phaeocystis sp.</t>
  </si>
  <si>
    <t>Amphidinium carterae</t>
  </si>
  <si>
    <t>Melosira nummuloides</t>
  </si>
  <si>
    <t>Thalassiosira sp.</t>
  </si>
  <si>
    <t>2 or 3 ?</t>
  </si>
  <si>
    <t>N/A ohne 9 nicht gefunden Paper</t>
  </si>
  <si>
    <t xml:space="preserve">N/A ohne 9 paper </t>
  </si>
  <si>
    <t>ohne 9 nicht gefundene Paper</t>
  </si>
  <si>
    <t>case ID</t>
  </si>
  <si>
    <t>Fig. 2B</t>
  </si>
  <si>
    <t>not their own data, but instead copied from Shuter (1978)</t>
  </si>
  <si>
    <t>MS009_1</t>
  </si>
  <si>
    <t>max. photosynthesis (Pmax)</t>
  </si>
  <si>
    <t>Cyanobacteria</t>
  </si>
  <si>
    <t>Chlorophyte</t>
  </si>
  <si>
    <t>Eustigmatopyte</t>
  </si>
  <si>
    <t>Diatoms</t>
  </si>
  <si>
    <t>Haptophyta</t>
  </si>
  <si>
    <t>Cryptophyta</t>
  </si>
  <si>
    <t>Dinoflagellates</t>
  </si>
  <si>
    <t>size-scaling: 0.65 (0.45; 0.87)</t>
  </si>
  <si>
    <t>MS009_2</t>
  </si>
  <si>
    <t>MS009_3</t>
  </si>
  <si>
    <t>initial photosynthesis - iradiance slope (P-I)</t>
  </si>
  <si>
    <t>µmol O2 h-1 cell-1 (µmol quanta s-1 m-2) -1)</t>
  </si>
  <si>
    <t>size-scaling: 0.67 (0.39; 0.92)</t>
  </si>
  <si>
    <t>Fig. 2C</t>
  </si>
  <si>
    <t>compensation photon flux</t>
  </si>
  <si>
    <t>µmol quanta s-1 m-2</t>
  </si>
  <si>
    <t>light level at which respiration perfectly balanced photosynthesis</t>
  </si>
  <si>
    <t>year</t>
  </si>
  <si>
    <t>not included are paper that were not found and paper that were unsuitable</t>
  </si>
  <si>
    <t>chlorophyll fluorescence, only abstract</t>
  </si>
  <si>
    <t>MS010_1</t>
  </si>
  <si>
    <t>pgCh-1 cell-1</t>
  </si>
  <si>
    <t>coastal</t>
  </si>
  <si>
    <t>open-ocean</t>
  </si>
  <si>
    <t>not all values clearly identified</t>
  </si>
  <si>
    <t>MS010_2</t>
  </si>
  <si>
    <t>log10 total cell abundance</t>
  </si>
  <si>
    <t>cell ml-1</t>
  </si>
  <si>
    <t>cell-specific carbon fixation rate</t>
  </si>
  <si>
    <t>not all values clearly identified, cell-specific carbon fixation rate</t>
  </si>
  <si>
    <t>MS010_3</t>
  </si>
  <si>
    <t>MS011_1</t>
  </si>
  <si>
    <t>MS011_4</t>
  </si>
  <si>
    <t>Fig. 1B</t>
  </si>
  <si>
    <t>MS011_2</t>
  </si>
  <si>
    <t>maximum growth rate</t>
  </si>
  <si>
    <t>22 species, data for each species in table 1 in paper</t>
  </si>
  <si>
    <t>chlorophytes</t>
  </si>
  <si>
    <t>biomass-specific CO2 fixation</t>
  </si>
  <si>
    <t>biomass-specific respiration rate</t>
  </si>
  <si>
    <t>MS011_3</t>
  </si>
  <si>
    <t>respiration-to-photosynthesis ratio (R/P)</t>
  </si>
  <si>
    <t>%</t>
  </si>
  <si>
    <t>Fig. 3A</t>
  </si>
  <si>
    <t>MS011_5</t>
  </si>
  <si>
    <t>pgN cell-1 h-1</t>
  </si>
  <si>
    <t>MS011_6</t>
  </si>
  <si>
    <t>Fig. 3B</t>
  </si>
  <si>
    <t>maximum nitrogen uptake rate (VmaxN)</t>
  </si>
  <si>
    <t>minimum nitrogen cell quota (QminN)</t>
  </si>
  <si>
    <t xml:space="preserve">pgN cell-1 </t>
  </si>
  <si>
    <t>Fig. 3D</t>
  </si>
  <si>
    <t>MS011_7</t>
  </si>
  <si>
    <t>Fig. 4A</t>
  </si>
  <si>
    <t>MS011_8</t>
  </si>
  <si>
    <t>Fig. 4B</t>
  </si>
  <si>
    <t>MS011_9</t>
  </si>
  <si>
    <t>Mean C:N ratio</t>
  </si>
  <si>
    <t>mol:mol</t>
  </si>
  <si>
    <t>standard deviation +- 1, 22 species, data for each species in table 1 in paper</t>
  </si>
  <si>
    <t>MS012_1</t>
  </si>
  <si>
    <t>MS012_2</t>
  </si>
  <si>
    <t>some values not clearly identified</t>
  </si>
  <si>
    <t>MS013_1</t>
  </si>
  <si>
    <t>percentage of extracellular release (PER)</t>
  </si>
  <si>
    <t>coccolithophorids</t>
  </si>
  <si>
    <t>MS013_2</t>
  </si>
  <si>
    <t>some values not clearly identified,3 different growth phases (exponential, intermediate, stationary)</t>
  </si>
  <si>
    <t>log cell-specific exudation rates (DOCp)</t>
  </si>
  <si>
    <t>MS014_1</t>
  </si>
  <si>
    <t>MS014_2</t>
  </si>
  <si>
    <t>ln V µm^3</t>
  </si>
  <si>
    <t>ln lethal thresholds (LC50s) cadmium (Cd)</t>
  </si>
  <si>
    <t>µ g L-1</t>
  </si>
  <si>
    <t>population Black Sea</t>
  </si>
  <si>
    <t>population Mediterrananean Sea</t>
  </si>
  <si>
    <t>population Atlantic Ocean</t>
  </si>
  <si>
    <t>ln lethal thresholds (LC50s) lead (PB)</t>
  </si>
  <si>
    <t>MS015_1</t>
  </si>
  <si>
    <t>MS015_2</t>
  </si>
  <si>
    <t>log10 µm^3</t>
  </si>
  <si>
    <t>log10 cell-specific carbon fixation rate</t>
  </si>
  <si>
    <t>pg C h-1 cell-1</t>
  </si>
  <si>
    <t>surface phytoplankton collected at 14.438 N, 28.718 W.</t>
  </si>
  <si>
    <t>MS016</t>
  </si>
  <si>
    <t>log10 Isoprene production rate</t>
  </si>
  <si>
    <t>10-18 mol cell-1 day-1</t>
  </si>
  <si>
    <t>Synechococcus</t>
  </si>
  <si>
    <t>Emiliania huxleyi</t>
  </si>
  <si>
    <t>Dunaliella tertiolecta</t>
  </si>
  <si>
    <t>Skeletonema costatum</t>
  </si>
  <si>
    <t>Chaetoceros neogracilis</t>
  </si>
  <si>
    <t>Chaetoceros debilis</t>
  </si>
  <si>
    <t>Fragilariopsis kerguelensis</t>
  </si>
  <si>
    <t>MS017_1</t>
  </si>
  <si>
    <t>MS017_2</t>
  </si>
  <si>
    <t>log10  Cellular chl a</t>
  </si>
  <si>
    <t>molecules cell-1</t>
  </si>
  <si>
    <t>PsbA molecules cell-1</t>
  </si>
  <si>
    <t>log10 Cellular PSII</t>
  </si>
  <si>
    <t>Fig. 1C</t>
  </si>
  <si>
    <t>MS017_3</t>
  </si>
  <si>
    <t>log10 PSII per total protein</t>
  </si>
  <si>
    <t>PsbA molecules mg total protein-1</t>
  </si>
  <si>
    <t>MS017_4</t>
  </si>
  <si>
    <t>Fig. 1D</t>
  </si>
  <si>
    <t>Fig. 1E</t>
  </si>
  <si>
    <t>MS017_5</t>
  </si>
  <si>
    <t>log10 Fucoxanthin per PSII</t>
  </si>
  <si>
    <t>(Fucoxanthin PsbA-1</t>
  </si>
  <si>
    <t>Marine+Freshwater</t>
  </si>
  <si>
    <t>count suitable</t>
  </si>
  <si>
    <t>Art</t>
  </si>
  <si>
    <t>mehrere Arten</t>
  </si>
  <si>
    <t>Gemeinschaft</t>
  </si>
  <si>
    <t>mehrere Arten+Gemeinschaft</t>
  </si>
  <si>
    <t>Art+Gemeinschaft</t>
  </si>
  <si>
    <t>cells from mid-exponential growth phase, SE not identified</t>
  </si>
  <si>
    <t>a molecular proxy for PSII content, cells from mid-exponential growth phase, SE not identified</t>
  </si>
  <si>
    <t>measure of the proportion of total protein allocated to PSII, cells from mid-exponential growth phase,SE not identified for each value</t>
  </si>
  <si>
    <t>a measure of the structural antenna size per PSII, cells from mid-exponential growth phase, SE not identified for each value</t>
  </si>
  <si>
    <t>A^2</t>
  </si>
  <si>
    <t>cells from mid-exponential growth phase, SE not identified for each value</t>
  </si>
  <si>
    <t>MS017_6</t>
  </si>
  <si>
    <t>Fig. 1F</t>
  </si>
  <si>
    <t>MS017_7</t>
  </si>
  <si>
    <t>MS017_8</t>
  </si>
  <si>
    <t>log10 Effective absorbance cross-section for PSII photochemistry</t>
  </si>
  <si>
    <t>log10 Functional cross-section for photoinactivation of PSII</t>
  </si>
  <si>
    <t xml:space="preserve">e- cell-1 s-1 </t>
  </si>
  <si>
    <t>SE not identified for each value</t>
  </si>
  <si>
    <t>log10 PSII electron transport rate</t>
  </si>
  <si>
    <t>log10 PSII repair rates</t>
  </si>
  <si>
    <t>PSII cell-1 s-1</t>
  </si>
  <si>
    <t>Fig. 5A</t>
  </si>
  <si>
    <t>MS018_1</t>
  </si>
  <si>
    <t>log10 abundance N</t>
  </si>
  <si>
    <t>different depths on a particular sampling day (November 16, 1994)</t>
  </si>
  <si>
    <t>0m</t>
  </si>
  <si>
    <t>10m</t>
  </si>
  <si>
    <t>20m</t>
  </si>
  <si>
    <t>Fig. 5B</t>
  </si>
  <si>
    <t>MS018_2</t>
  </si>
  <si>
    <t>January 1995</t>
  </si>
  <si>
    <t>March 1995</t>
  </si>
  <si>
    <t>August 1995</t>
  </si>
  <si>
    <t>Fig. 5C</t>
  </si>
  <si>
    <t>MS018_3</t>
  </si>
  <si>
    <t>water-column abundance–size macrospectra, not each value clearly identified</t>
  </si>
  <si>
    <t>not each value clearly identified</t>
  </si>
  <si>
    <t>not each value clearly identified, Overall size–abundance macrospectrum for the whole time series (1993-2002)</t>
  </si>
  <si>
    <t>MS018_4</t>
  </si>
  <si>
    <t>MS019_1</t>
  </si>
  <si>
    <t>log10 µm^3 cell-1</t>
  </si>
  <si>
    <t>cell-specific carbon production</t>
  </si>
  <si>
    <t>log10 pg C cell-1 day-1</t>
  </si>
  <si>
    <t>in situ</t>
  </si>
  <si>
    <t>MS019_2</t>
  </si>
  <si>
    <t>all species in study</t>
  </si>
  <si>
    <t>line graphs only</t>
  </si>
  <si>
    <t>MS020_1</t>
  </si>
  <si>
    <t>MS020_3</t>
  </si>
  <si>
    <t>MS020_2</t>
  </si>
  <si>
    <t>MS020_4</t>
  </si>
  <si>
    <t>MS020_5</t>
  </si>
  <si>
    <t>MS020_6</t>
  </si>
  <si>
    <t>Ria de Vigo</t>
  </si>
  <si>
    <t>site: Ria de Vigo</t>
  </si>
  <si>
    <t>total</t>
  </si>
  <si>
    <t>population</t>
  </si>
  <si>
    <t>site: Baltic Proper</t>
  </si>
  <si>
    <t>site: Iberian shelf</t>
  </si>
  <si>
    <t>site: AMT global</t>
  </si>
  <si>
    <t>site: North temperate</t>
  </si>
  <si>
    <t>site: South subtropical</t>
  </si>
  <si>
    <t>MS020_7</t>
  </si>
  <si>
    <t>log10 species richness</t>
  </si>
  <si>
    <t>number of species per ml</t>
  </si>
  <si>
    <t>Baltic Proper</t>
  </si>
  <si>
    <t>Iberian Shelf</t>
  </si>
  <si>
    <t>AMT global</t>
  </si>
  <si>
    <t>North Temperate</t>
  </si>
  <si>
    <t>South subtropical</t>
  </si>
  <si>
    <t>MS021_1</t>
  </si>
  <si>
    <t>log10 cell-specific photosynthesis</t>
  </si>
  <si>
    <t>pg C cell-1 d-1</t>
  </si>
  <si>
    <t>open Atlantic Ocean</t>
  </si>
  <si>
    <t>Not each value identified, Samples were obtained along a meridional transect in the open Atlantic Ocean from 50°N to 50°S  and in a coastal, productive ecosystem (Rı´a de Vigo, NW Spain)</t>
  </si>
  <si>
    <t>Fig.1</t>
  </si>
  <si>
    <t>MS022_1</t>
  </si>
  <si>
    <t>log10 mean population abundance</t>
  </si>
  <si>
    <t>English Channel</t>
  </si>
  <si>
    <t>Global AMT</t>
  </si>
  <si>
    <t>Each data point represents the most abundant species in each size class of width 0.1 log cell volume.</t>
  </si>
  <si>
    <t>MS022_2</t>
  </si>
  <si>
    <t>North oligotrophic</t>
  </si>
  <si>
    <t>Upwelling</t>
  </si>
  <si>
    <t>South oligotrophic</t>
  </si>
  <si>
    <t>South Temperate</t>
  </si>
  <si>
    <t>Bottom Waters</t>
  </si>
  <si>
    <t>Fig. 1 biomass</t>
  </si>
  <si>
    <t>MS023_1</t>
  </si>
  <si>
    <t>Fig. 1 metabolism</t>
  </si>
  <si>
    <t>MS023_2</t>
  </si>
  <si>
    <t>log2 µm^3 per cell</t>
  </si>
  <si>
    <t>log2 biomass</t>
  </si>
  <si>
    <t>(µg C L–1) / ∆ volume (µm3)</t>
  </si>
  <si>
    <t>measured November 2001</t>
  </si>
  <si>
    <t>log2 photosynthesis</t>
  </si>
  <si>
    <t>(µg C L–1 h–1) /∆ volume ( µm3)</t>
  </si>
  <si>
    <t>MS023_3</t>
  </si>
  <si>
    <t>log2 metabolism size spectra</t>
  </si>
  <si>
    <t>(µg C L–1 h–1) / ∆µm^3</t>
  </si>
  <si>
    <t>measured November 2001, 6 March</t>
  </si>
  <si>
    <t>surface</t>
  </si>
  <si>
    <t>15m</t>
  </si>
  <si>
    <t>measured November 2001, 10 March</t>
  </si>
  <si>
    <t>MS023_4</t>
  </si>
  <si>
    <t>November</t>
  </si>
  <si>
    <t>Picoeukaryotes</t>
  </si>
  <si>
    <t>Nanoflagellates</t>
  </si>
  <si>
    <t>Cryptomonads</t>
  </si>
  <si>
    <t>other phyto</t>
  </si>
  <si>
    <t>December</t>
  </si>
  <si>
    <t>January</t>
  </si>
  <si>
    <t>February</t>
  </si>
  <si>
    <t>March</t>
  </si>
  <si>
    <t>MS024</t>
  </si>
  <si>
    <t xml:space="preserve">log10 µm^3  </t>
  </si>
  <si>
    <t>Carbon biomass</t>
  </si>
  <si>
    <t>mg C m-3</t>
  </si>
  <si>
    <t>oceanographic condition</t>
  </si>
  <si>
    <t>Stratification</t>
  </si>
  <si>
    <t>Prochlorococcus</t>
  </si>
  <si>
    <t>measured: 2 July 2001</t>
  </si>
  <si>
    <t>Winter mixing</t>
  </si>
  <si>
    <t>measured: 5 November 2001</t>
  </si>
  <si>
    <t>measured: 22 April 2002</t>
  </si>
  <si>
    <t>MS025</t>
  </si>
  <si>
    <t>relative abundance</t>
  </si>
  <si>
    <t>deep chlorophyll maximum (DCM) phytoplankton communities, vertical velocity (w ) =+3.8 m d-1</t>
  </si>
  <si>
    <t>60m</t>
  </si>
  <si>
    <t>30m</t>
  </si>
  <si>
    <t>deep chlorophyll maximum (DCM) phytoplankton communities, vertical velocity (w ) =-4.8 m d-1</t>
  </si>
  <si>
    <t>50m</t>
  </si>
  <si>
    <t>MS026_1</t>
  </si>
  <si>
    <t>MS026_2</t>
  </si>
  <si>
    <t>µmol N µmol-1 N h-1</t>
  </si>
  <si>
    <t>Bacillariophyceae</t>
  </si>
  <si>
    <t>specific uptake rate nitrate</t>
  </si>
  <si>
    <t>pulsed monocultures, values of table 1, nitrate</t>
  </si>
  <si>
    <t>Prymnesiophyceae</t>
  </si>
  <si>
    <t>Cryptophyceae</t>
  </si>
  <si>
    <t>Prasinophyceae</t>
  </si>
  <si>
    <t>Chlorophyceae</t>
  </si>
  <si>
    <t>pulsed monocultures, values of table 1, ammonium</t>
  </si>
  <si>
    <t>specific uptake rate ammonium</t>
  </si>
  <si>
    <t>Fig. 3Ammonium</t>
  </si>
  <si>
    <t>MS026_3</t>
  </si>
  <si>
    <t>MS026_4</t>
  </si>
  <si>
    <t>Fig. 5Nitrogen</t>
  </si>
  <si>
    <t>Fig. 5Ammonium</t>
  </si>
  <si>
    <t>sedimentation rate nitrogen</t>
  </si>
  <si>
    <t>m day-1</t>
  </si>
  <si>
    <t>discontinuously diluted, nitrogen limited monocultures, values of table 1, nitrogen</t>
  </si>
  <si>
    <t>sedimentation rate ammonium</t>
  </si>
  <si>
    <t>discontinuously diluted, nitrogen limited monocultures, values of table 1, ammonium</t>
  </si>
  <si>
    <t>MS028</t>
  </si>
  <si>
    <t>Maximal growth rates</t>
  </si>
  <si>
    <t>Corethron criophilum</t>
  </si>
  <si>
    <t>Rhizosolenia alata</t>
  </si>
  <si>
    <t>Rhizosolenia truncata</t>
  </si>
  <si>
    <t>Thalassiosira antarctica</t>
  </si>
  <si>
    <t>Biddulphia weissflogii</t>
  </si>
  <si>
    <t>Eucampia zodiacus</t>
  </si>
  <si>
    <t>Rhizosolenia hebetata</t>
  </si>
  <si>
    <t>Thalassiosira subtilis</t>
  </si>
  <si>
    <t>Thalassiothrix longissima</t>
  </si>
  <si>
    <t>Nitzschia kerguelensis</t>
  </si>
  <si>
    <t>Chaetoceros criophilum</t>
  </si>
  <si>
    <t>Nitzschia seriata</t>
  </si>
  <si>
    <t>Phaeocystis pouchetii</t>
  </si>
  <si>
    <t>Nitzschia cylindrus</t>
  </si>
  <si>
    <t>MS029</t>
  </si>
  <si>
    <t xml:space="preserve">Fig. 2 </t>
  </si>
  <si>
    <t>log µm^3</t>
  </si>
  <si>
    <t>cells ml-1</t>
  </si>
  <si>
    <t>log average density</t>
  </si>
  <si>
    <t>MS030</t>
  </si>
  <si>
    <t>maximum density</t>
  </si>
  <si>
    <t>MS031_1</t>
  </si>
  <si>
    <t>cell carbon</t>
  </si>
  <si>
    <t>pg cell-1</t>
  </si>
  <si>
    <t>MS031_2</t>
  </si>
  <si>
    <t>initial slope</t>
  </si>
  <si>
    <t>mgC cell-1 w-1 m^2</t>
  </si>
  <si>
    <t>MS032</t>
  </si>
  <si>
    <t>MS031_3</t>
  </si>
  <si>
    <t>Light-saturated photosynthesic rate</t>
  </si>
  <si>
    <t>mgC cell-1 h-1</t>
  </si>
  <si>
    <t>MS031_4</t>
  </si>
  <si>
    <t>log10 cell carbon</t>
  </si>
  <si>
    <t>measured by Mullin and Sloan, Eppley independently</t>
  </si>
  <si>
    <t>Sloan and Eppley</t>
  </si>
  <si>
    <t>Mullin</t>
  </si>
  <si>
    <t>graphics not identified</t>
  </si>
  <si>
    <t>line graph</t>
  </si>
  <si>
    <t>not their own data</t>
  </si>
  <si>
    <t>MS033</t>
  </si>
  <si>
    <t>Fig. 3C</t>
  </si>
  <si>
    <t>MS009_4</t>
  </si>
  <si>
    <t>MS003_3</t>
  </si>
  <si>
    <t>Fig. 2D</t>
  </si>
  <si>
    <t>MS003_4</t>
  </si>
  <si>
    <t>Fig. 2F</t>
  </si>
  <si>
    <t>MS003_5</t>
  </si>
  <si>
    <t>single-cell carbon-specific carbon uptake rate (bC/CC)</t>
  </si>
  <si>
    <t>not every value clearly identified</t>
  </si>
  <si>
    <t>S. obliquus</t>
  </si>
  <si>
    <t>C. ovata</t>
  </si>
  <si>
    <t>single cell nitrogen-specific nitrogen uptake rate (bN/CN)</t>
  </si>
  <si>
    <t>average per-cell carbon content</t>
  </si>
  <si>
    <t>pg/cell</t>
  </si>
  <si>
    <t>average per-cell nitrogen content</t>
  </si>
  <si>
    <t>Dominant species abundance</t>
  </si>
  <si>
    <t>10^-12 g/cell</t>
  </si>
  <si>
    <t>log cells l-1</t>
  </si>
  <si>
    <t>per-cell respiration rates are calculated as log10 (–per-cell energy use)</t>
  </si>
  <si>
    <t>per cell respiration</t>
  </si>
  <si>
    <t>&gt;=6</t>
  </si>
  <si>
    <t>data not relevant</t>
  </si>
  <si>
    <t>MS034_1</t>
  </si>
  <si>
    <t>MS034_2</t>
  </si>
  <si>
    <t>Fig. 4C</t>
  </si>
  <si>
    <t>Fig. 4D</t>
  </si>
  <si>
    <t>MS006_5</t>
  </si>
  <si>
    <t>MS006_6</t>
  </si>
  <si>
    <t>MS006_7</t>
  </si>
  <si>
    <t>technical aspects of flow cytometry (previously MS027)</t>
  </si>
  <si>
    <t>Fig. 3Nitrogen</t>
  </si>
  <si>
    <t>pgC/h</t>
  </si>
  <si>
    <t>single cell uptake rate carbon (bC)</t>
  </si>
  <si>
    <t>not all values identified</t>
  </si>
  <si>
    <t>single cell uptake rate nitrogen (bN)</t>
  </si>
  <si>
    <t>pgN/h</t>
  </si>
  <si>
    <t>log10 V</t>
  </si>
  <si>
    <t>log10 competitive ability for nitrate (CN)</t>
  </si>
  <si>
    <t>marine species</t>
  </si>
  <si>
    <t>freshwater species</t>
  </si>
  <si>
    <t>log10 competitive ability for phosphate (CP)</t>
  </si>
  <si>
    <t>respiration to photosynthesis ratio (R:P)</t>
  </si>
  <si>
    <t>MS001_6</t>
  </si>
  <si>
    <t>MS001_7</t>
  </si>
  <si>
    <t>MS001_8</t>
  </si>
  <si>
    <t>Fig. 8A</t>
  </si>
  <si>
    <t>Fig. 8B</t>
  </si>
  <si>
    <t>MS008</t>
  </si>
  <si>
    <t>log10 cell specific carbon fixation rate</t>
  </si>
  <si>
    <t>maximum nitrogen cell quota (QmaxN) / minimum nitrogen cell quota (QminN)</t>
  </si>
  <si>
    <t xml:space="preserve">values not identified </t>
  </si>
  <si>
    <t>intercepts and cell volume belonging to Fig. 3A</t>
  </si>
  <si>
    <t>data from other publications</t>
  </si>
  <si>
    <t>data slope and intercept</t>
  </si>
  <si>
    <t>same data as in graphics but with individual species instead of classes</t>
  </si>
  <si>
    <t xml:space="preserve">same data as in graphics  </t>
  </si>
  <si>
    <t>transformed data (no ln) in Table 3 for species and groups, not sure if SD or SE in table</t>
  </si>
  <si>
    <t>slope and inercept</t>
  </si>
  <si>
    <t>data with species used instead of graphics</t>
  </si>
  <si>
    <t>different data as in figure 1?</t>
  </si>
  <si>
    <t>data as in figure 4</t>
  </si>
  <si>
    <t>C/A and C/V important?</t>
  </si>
  <si>
    <t>data as in figure 1 but with minus sign in figure?</t>
  </si>
  <si>
    <t>Tab. 2 Growth rate</t>
  </si>
  <si>
    <t>MS035_2</t>
  </si>
  <si>
    <t>Tab. 2 absolute uptake rate</t>
  </si>
  <si>
    <t>data from table 2</t>
  </si>
  <si>
    <t>MS035_1 SD? N for cell n or response n?</t>
  </si>
  <si>
    <t>MS036</t>
  </si>
  <si>
    <t>µm^3 cell-1</t>
  </si>
  <si>
    <t xml:space="preserve">Irradiance </t>
  </si>
  <si>
    <t>Isochrysis galbana</t>
  </si>
  <si>
    <t>cellular Chl a per unit volume</t>
  </si>
  <si>
    <t>fg µm–3</t>
  </si>
  <si>
    <t>Pleurochrysis carterae</t>
  </si>
  <si>
    <t>Chaetoceros gracilis</t>
  </si>
  <si>
    <t>Thalassiosira weissflogii</t>
  </si>
  <si>
    <t>Coscinodiscus sp.</t>
  </si>
  <si>
    <t>MS037_1</t>
  </si>
  <si>
    <t>T. pseudonana</t>
  </si>
  <si>
    <t>L. borealis</t>
  </si>
  <si>
    <t>D. brightwellii</t>
  </si>
  <si>
    <t>data from table 1</t>
  </si>
  <si>
    <t>MS037_2</t>
  </si>
  <si>
    <t>Tab. 1 nitrate</t>
  </si>
  <si>
    <t>Tab. 1 ammonium</t>
  </si>
  <si>
    <t>Tab.2</t>
  </si>
  <si>
    <t>slope and intercept</t>
  </si>
  <si>
    <t>enzyme activity</t>
  </si>
  <si>
    <t>isotope signature</t>
  </si>
  <si>
    <t>N uptake per cell</t>
  </si>
  <si>
    <t>respiration rate per cell</t>
  </si>
  <si>
    <t>volatile C content</t>
  </si>
  <si>
    <t>Questions/comments</t>
  </si>
  <si>
    <t>exsudation rate</t>
  </si>
  <si>
    <t>abundance</t>
  </si>
  <si>
    <t>very specialized</t>
  </si>
  <si>
    <t>species richness</t>
  </si>
  <si>
    <t>Transformed unit (V)</t>
  </si>
  <si>
    <t>Cell size (ln µm3)</t>
  </si>
  <si>
    <t>LN µm³</t>
  </si>
  <si>
    <t>analyse for FE and BA</t>
  </si>
  <si>
    <t>Recommendation</t>
  </si>
  <si>
    <t>LN pg C hr-1 cell-1</t>
  </si>
  <si>
    <t>Combine with other resource requirements</t>
  </si>
  <si>
    <t>analyse for BA only, no inclusion in FE</t>
  </si>
  <si>
    <t>too specialized</t>
  </si>
  <si>
    <t>isoprene production</t>
  </si>
  <si>
    <t>Response in same unit</t>
  </si>
  <si>
    <t>half saturation CO2</t>
  </si>
  <si>
    <t>unclear, how species richness is related to cell size</t>
  </si>
  <si>
    <t>sedimentation rate</t>
  </si>
  <si>
    <t>Phylum</t>
  </si>
  <si>
    <t>Subset</t>
  </si>
  <si>
    <t>Bacillariophyta</t>
  </si>
  <si>
    <t>Dinophyta</t>
  </si>
  <si>
    <t>Chlorophyta</t>
  </si>
  <si>
    <t>Ochrophyta</t>
  </si>
  <si>
    <t>when using this for BA make sure units are same</t>
  </si>
  <si>
    <t>J d-1 cell-1</t>
  </si>
  <si>
    <t>maximum nitrogen uptake rate (VmaxN) : nitrogen assimilation (Nassim) ratio</t>
  </si>
  <si>
    <t>Pyramimonas sp.</t>
  </si>
  <si>
    <t>Antarctic phytoplankton, values of table1</t>
  </si>
  <si>
    <t>Tab.1</t>
  </si>
  <si>
    <t>C affinity</t>
  </si>
  <si>
    <t>C use efficiency</t>
  </si>
  <si>
    <t>dimensionless</t>
  </si>
  <si>
    <t>C fixation rate per cell</t>
  </si>
  <si>
    <t>N specific N uptake</t>
  </si>
  <si>
    <t>Percent C released</t>
  </si>
  <si>
    <t>exsudation fraction</t>
  </si>
  <si>
    <t>Chlorphyta</t>
  </si>
  <si>
    <t>log µmol O2 h-1 cell-1</t>
  </si>
  <si>
    <t>N uptake to assimilation</t>
  </si>
  <si>
    <t>dimensionless ratio</t>
  </si>
  <si>
    <t>C content</t>
  </si>
  <si>
    <t>C specific respiration</t>
  </si>
  <si>
    <t>N specific N affinity</t>
  </si>
  <si>
    <t>P specific P affinity</t>
  </si>
  <si>
    <t>MS031_5</t>
  </si>
  <si>
    <t>MS031_6</t>
  </si>
  <si>
    <t>mgC mgC-1 h-1</t>
  </si>
  <si>
    <t>C g per g N</t>
  </si>
  <si>
    <t xml:space="preserve">Chlorophyll content </t>
  </si>
  <si>
    <t>replaced cell vol acc to Table 1</t>
  </si>
  <si>
    <t>replaced cell vol acc to Table 1, new case ID for new variable</t>
  </si>
  <si>
    <t>replaced cell vol acc to Table 1. changed variable</t>
  </si>
  <si>
    <t>too specific for paper, but perhaps useful for BA</t>
  </si>
  <si>
    <t>too specific</t>
  </si>
  <si>
    <t>if used, transfrom from log 10 to LN?</t>
  </si>
  <si>
    <t>NA</t>
  </si>
  <si>
    <t>cell</t>
  </si>
  <si>
    <t>too specific for FE, potentially for BA</t>
  </si>
  <si>
    <t>Chl per cell</t>
  </si>
  <si>
    <t>NC ratio</t>
  </si>
  <si>
    <t>too specialized for FR, but perhaps BA</t>
  </si>
  <si>
    <t>growth</t>
  </si>
  <si>
    <t>resource uptake</t>
  </si>
  <si>
    <t>too specialized for FE check for BA</t>
  </si>
  <si>
    <t>photosystem component per cell</t>
  </si>
  <si>
    <t>photosystem variables</t>
  </si>
  <si>
    <t>incl.FE.review</t>
  </si>
  <si>
    <t>incl.BA</t>
  </si>
  <si>
    <t>perhaps</t>
  </si>
  <si>
    <t>resp.categ</t>
  </si>
  <si>
    <t>LN_pgC_per_pgC</t>
  </si>
  <si>
    <t>LN_pgC_per_micromolQuanta_per_m2</t>
  </si>
  <si>
    <t>LN_pgC_per_watt_per_m2</t>
  </si>
  <si>
    <t>LN_pgC_per_hr</t>
  </si>
  <si>
    <t>LN_pgC_per_pgC_per_hr</t>
  </si>
  <si>
    <t>C specific C fixation</t>
  </si>
  <si>
    <t>element_content</t>
  </si>
  <si>
    <t>dimensionless_ratio</t>
  </si>
  <si>
    <t>NC_molar_ratio</t>
  </si>
  <si>
    <t>LN_pg_per_cell</t>
  </si>
  <si>
    <t>ratio_QmaxN_per_QminN</t>
  </si>
  <si>
    <t>N content</t>
  </si>
  <si>
    <t>per_day</t>
  </si>
  <si>
    <t>LN_pgChla_per_cell</t>
  </si>
  <si>
    <t xml:space="preserve">Chlorophyll </t>
  </si>
  <si>
    <t>LN_pgO2_per_hour</t>
  </si>
  <si>
    <t>LN_pgC_per_pgC_per_hour</t>
  </si>
  <si>
    <t>ratio_resp_photosyn</t>
  </si>
  <si>
    <t>LN_J_per_day</t>
  </si>
  <si>
    <t>LN_pgN_per_hr</t>
  </si>
  <si>
    <t>LN_pgN_per_pgN_per_hr</t>
  </si>
  <si>
    <t>LN_Nuptake_per_ks_per N</t>
  </si>
  <si>
    <t>LN_Puptake_per_ks_per P</t>
  </si>
  <si>
    <t>resp_to_ps_ratio</t>
  </si>
  <si>
    <t>N affinity</t>
  </si>
  <si>
    <t>LN_N_per_N_per_hr</t>
  </si>
  <si>
    <t>compensation_irradiance</t>
  </si>
  <si>
    <t>micromolCO2_per_L</t>
  </si>
  <si>
    <t>C_loss</t>
  </si>
  <si>
    <t>M</t>
  </si>
  <si>
    <t>system</t>
  </si>
  <si>
    <t>resp.scale</t>
  </si>
  <si>
    <t>res.unit</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</si>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</sst>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indexed="81"/>
      <name val="Segoe UI"/>
      <charset val="1"/>
    </font>
    <font>
      <b/>
      <sz val="9"/>
      <color indexed="81"/>
      <name val="Segoe UI"/>
      <charset val="1"/>
    </font>
    <font>
      <sz val="11"/>
      <color theme="1"/>
      <name val="Calibri"/>
      <family val="2"/>
      <scheme val="minor"/>
    </font>
    <font>
      <sz val="11"/>
      <color rgb="FF9C0006"/>
      <name val="Calibri"/>
      <family val="2"/>
      <scheme val="minor"/>
    </font>
    <font>
      <sz val="10"/>
      <color rgb="FFFF0000"/>
      <name val="Arial"/>
      <family val="2"/>
    </font>
    <font>
      <b/>
      <sz val="11"/>
      <color rgb="FFFF0000"/>
      <name val="Calibri"/>
      <family val="2"/>
      <scheme val="minor"/>
    </font>
    <font>
      <sz val="10"/>
      <name val="Arial"/>
      <family val="2"/>
    </font>
    <font>
      <sz val="11"/>
      <name val="Calibri"/>
      <family val="2"/>
      <scheme val="minor"/>
    </font>
    <font>
      <sz val="11"/>
      <color rgb="FFFF0000"/>
      <name val="Calibri"/>
      <family val="2"/>
      <scheme val="minor"/>
    </font>
    <font>
      <sz val="8"/>
      <name val="Arial"/>
      <family val="2"/>
    </font>
    <font>
      <b/>
      <sz val="8"/>
      <name val="Arial"/>
      <family val="2"/>
    </font>
    <font>
      <b/>
      <sz val="10"/>
      <name val="Arial"/>
      <family val="2"/>
    </font>
  </fonts>
  <fills count="17">
    <fill>
      <patternFill patternType="none"/>
    </fill>
    <fill>
      <patternFill patternType="gray125"/>
    </fill>
    <fill>
      <patternFill patternType="solid">
        <fgColor theme="4" tint="0.79998168889431442"/>
        <bgColor indexed="65"/>
      </patternFill>
    </fill>
    <fill>
      <patternFill patternType="solid">
        <fgColor theme="6" tint="0.79998168889431442"/>
        <bgColor indexed="65"/>
      </patternFill>
    </fill>
    <fill>
      <patternFill patternType="solid">
        <fgColor theme="9"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rgb="FFFFC7CE"/>
      </patternFill>
    </fill>
    <fill>
      <patternFill patternType="solid">
        <fgColor rgb="FFFFFF00"/>
        <bgColor indexed="64"/>
      </patternFill>
    </fill>
    <fill>
      <patternFill patternType="solid">
        <fgColor theme="7" tint="0.39997558519241921"/>
        <bgColor indexed="65"/>
      </patternFill>
    </fill>
    <fill>
      <patternFill patternType="solid">
        <fgColor theme="5"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6" tint="0.79998168889431442"/>
        <bgColor indexed="64"/>
      </patternFill>
    </fill>
    <fill>
      <patternFill patternType="solid">
        <fgColor theme="7"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s>
  <cellStyleXfs count="13">
    <xf numFmtId="0" fontId="0" fillId="0" borderId="0"/>
    <xf numFmtId="0" fontId="56" fillId="2" borderId="0" applyNumberFormat="0" applyBorder="0" applyAlignment="0" applyProtection="0"/>
    <xf numFmtId="0" fontId="56" fillId="3" borderId="0" applyNumberFormat="0" applyBorder="0" applyAlignment="0" applyProtection="0"/>
    <xf numFmtId="0" fontId="56" fillId="4" borderId="0" applyNumberFormat="0" applyBorder="0" applyAlignment="0" applyProtection="0"/>
    <xf numFmtId="0" fontId="56" fillId="5" borderId="0" applyNumberFormat="0" applyBorder="0" applyAlignment="0" applyProtection="0"/>
    <xf numFmtId="0" fontId="56" fillId="6" borderId="0" applyNumberFormat="0" applyBorder="0" applyAlignment="0" applyProtection="0"/>
    <xf numFmtId="0" fontId="56" fillId="7" borderId="0" applyNumberFormat="0" applyBorder="0" applyAlignment="0" applyProtection="0"/>
    <xf numFmtId="0" fontId="57" fillId="8" borderId="0" applyNumberFormat="0" applyBorder="0" applyAlignment="0" applyProtection="0"/>
    <xf numFmtId="0" fontId="14"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cellStyleXfs>
  <cellXfs count="266">
    <xf numFmtId="0" fontId="0" fillId="0" borderId="0" xfId="0"/>
    <xf numFmtId="0" fontId="58" fillId="0" borderId="0" xfId="0" applyFont="1" applyAlignment="1">
      <alignment horizontal="center"/>
    </xf>
    <xf numFmtId="0" fontId="56" fillId="2" borderId="0" xfId="1"/>
    <xf numFmtId="0" fontId="56" fillId="5" borderId="0" xfId="4"/>
    <xf numFmtId="0" fontId="56" fillId="6" borderId="0" xfId="5"/>
    <xf numFmtId="0" fontId="56" fillId="3" borderId="0" xfId="2"/>
    <xf numFmtId="0" fontId="56" fillId="4" borderId="0" xfId="3"/>
    <xf numFmtId="0" fontId="56" fillId="7" borderId="0" xfId="6"/>
    <xf numFmtId="0" fontId="57" fillId="8" borderId="0" xfId="7"/>
    <xf numFmtId="0" fontId="56" fillId="3" borderId="0" xfId="2" applyAlignment="1">
      <alignment horizontal="center"/>
    </xf>
    <xf numFmtId="0" fontId="59" fillId="3" borderId="0" xfId="2" applyFont="1"/>
    <xf numFmtId="0" fontId="60" fillId="0" borderId="0" xfId="0" applyFont="1"/>
    <xf numFmtId="0" fontId="53" fillId="3" borderId="0" xfId="2" applyFont="1"/>
    <xf numFmtId="0" fontId="52" fillId="3" borderId="0" xfId="2" applyFont="1"/>
    <xf numFmtId="0" fontId="61" fillId="3" borderId="0" xfId="2" applyFont="1"/>
    <xf numFmtId="0" fontId="51" fillId="3" borderId="0" xfId="2" applyFont="1"/>
    <xf numFmtId="0" fontId="50" fillId="3" borderId="0" xfId="2" applyFont="1"/>
    <xf numFmtId="0" fontId="49" fillId="3" borderId="0" xfId="2" applyFont="1"/>
    <xf numFmtId="0" fontId="49" fillId="3" borderId="0" xfId="2" applyFont="1" applyAlignment="1">
      <alignment horizontal="center"/>
    </xf>
    <xf numFmtId="0" fontId="48" fillId="3" borderId="0" xfId="2" applyFont="1"/>
    <xf numFmtId="0" fontId="48" fillId="5" borderId="0" xfId="4" applyFont="1"/>
    <xf numFmtId="0" fontId="48" fillId="4" borderId="0" xfId="3" applyFont="1"/>
    <xf numFmtId="0" fontId="48" fillId="2" borderId="0" xfId="1" applyFont="1"/>
    <xf numFmtId="0" fontId="48" fillId="6" borderId="0" xfId="5" applyFont="1"/>
    <xf numFmtId="0" fontId="48" fillId="7" borderId="0" xfId="6" applyFont="1"/>
    <xf numFmtId="0" fontId="47" fillId="3" borderId="0" xfId="2" applyFont="1"/>
    <xf numFmtId="0" fontId="46" fillId="3" borderId="0" xfId="2" applyFont="1"/>
    <xf numFmtId="0" fontId="45" fillId="2" borderId="0" xfId="1" applyFont="1"/>
    <xf numFmtId="0" fontId="45" fillId="5" borderId="0" xfId="4" applyFont="1"/>
    <xf numFmtId="0" fontId="45" fillId="6" borderId="0" xfId="5" applyFont="1"/>
    <xf numFmtId="0" fontId="45" fillId="4" borderId="0" xfId="3" applyFont="1"/>
    <xf numFmtId="0" fontId="45" fillId="7" borderId="0" xfId="6" applyFont="1"/>
    <xf numFmtId="0" fontId="45" fillId="3" borderId="0" xfId="2" applyFont="1"/>
    <xf numFmtId="0" fontId="44" fillId="3" borderId="0" xfId="2" applyFont="1"/>
    <xf numFmtId="0" fontId="43" fillId="3" borderId="0" xfId="2" applyFont="1"/>
    <xf numFmtId="0" fontId="43" fillId="2" borderId="0" xfId="1" applyFont="1"/>
    <xf numFmtId="0" fontId="43" fillId="5" borderId="0" xfId="4" applyFont="1"/>
    <xf numFmtId="0" fontId="43" fillId="6" borderId="0" xfId="5" applyFont="1"/>
    <xf numFmtId="0" fontId="43" fillId="4" borderId="0" xfId="3" applyFont="1"/>
    <xf numFmtId="0" fontId="43" fillId="7" borderId="0" xfId="6" applyFont="1"/>
    <xf numFmtId="0" fontId="42" fillId="3" borderId="0" xfId="2" applyFont="1"/>
    <xf numFmtId="0" fontId="42" fillId="4" borderId="0" xfId="3" applyFont="1"/>
    <xf numFmtId="0" fontId="42" fillId="7" borderId="0" xfId="6" applyFont="1"/>
    <xf numFmtId="0" fontId="42" fillId="2" borderId="0" xfId="1" applyFont="1"/>
    <xf numFmtId="0" fontId="42" fillId="5" borderId="0" xfId="4" applyFont="1"/>
    <xf numFmtId="0" fontId="42" fillId="6" borderId="0" xfId="5" applyFont="1"/>
    <xf numFmtId="0" fontId="41" fillId="3" borderId="0" xfId="2" applyFont="1"/>
    <xf numFmtId="0" fontId="41" fillId="2" borderId="0" xfId="1" applyFont="1"/>
    <xf numFmtId="0" fontId="41" fillId="5" borderId="0" xfId="4" applyFont="1"/>
    <xf numFmtId="0" fontId="41" fillId="6" borderId="0" xfId="5" applyFont="1"/>
    <xf numFmtId="0" fontId="41" fillId="4" borderId="0" xfId="3" applyFont="1"/>
    <xf numFmtId="0" fontId="41" fillId="7" borderId="0" xfId="6" applyFont="1"/>
    <xf numFmtId="0" fontId="40" fillId="3" borderId="0" xfId="2" applyFont="1"/>
    <xf numFmtId="0" fontId="40" fillId="2" borderId="0" xfId="1" applyFont="1"/>
    <xf numFmtId="0" fontId="40" fillId="6" borderId="0" xfId="5" applyFont="1"/>
    <xf numFmtId="0" fontId="40" fillId="4" borderId="0" xfId="3" applyFont="1"/>
    <xf numFmtId="0" fontId="40" fillId="5" borderId="0" xfId="4" applyFont="1"/>
    <xf numFmtId="0" fontId="40" fillId="7" borderId="0" xfId="6" applyFont="1"/>
    <xf numFmtId="0" fontId="39" fillId="2" borderId="0" xfId="1" applyFont="1"/>
    <xf numFmtId="0" fontId="39" fillId="5" borderId="0" xfId="4" applyFont="1"/>
    <xf numFmtId="0" fontId="39" fillId="6" borderId="0" xfId="5" applyFont="1"/>
    <xf numFmtId="0" fontId="39" fillId="4" borderId="0" xfId="3" applyFont="1"/>
    <xf numFmtId="0" fontId="39" fillId="7" borderId="0" xfId="6" applyFont="1"/>
    <xf numFmtId="0" fontId="39" fillId="3" borderId="0" xfId="2" applyFont="1"/>
    <xf numFmtId="0" fontId="38" fillId="3" borderId="0" xfId="2" applyFont="1"/>
    <xf numFmtId="0" fontId="38" fillId="2" borderId="0" xfId="1" applyFont="1"/>
    <xf numFmtId="0" fontId="38" fillId="5" borderId="0" xfId="4" applyFont="1"/>
    <xf numFmtId="0" fontId="38" fillId="6" borderId="0" xfId="5" applyFont="1"/>
    <xf numFmtId="0" fontId="38" fillId="4" borderId="0" xfId="3" applyFont="1"/>
    <xf numFmtId="0" fontId="38" fillId="7" borderId="0" xfId="6" applyFont="1"/>
    <xf numFmtId="0" fontId="37" fillId="2" borderId="0" xfId="1" applyFont="1"/>
    <xf numFmtId="0" fontId="37" fillId="5" borderId="0" xfId="4" applyFont="1"/>
    <xf numFmtId="0" fontId="37" fillId="6" borderId="0" xfId="5" applyFont="1"/>
    <xf numFmtId="0" fontId="37" fillId="4" borderId="0" xfId="3" applyFont="1"/>
    <xf numFmtId="0" fontId="37" fillId="7" borderId="0" xfId="6" applyFont="1"/>
    <xf numFmtId="0" fontId="37" fillId="3" borderId="0" xfId="2" applyFont="1"/>
    <xf numFmtId="0" fontId="36" fillId="2" borderId="0" xfId="1" applyFont="1"/>
    <xf numFmtId="0" fontId="36" fillId="5" borderId="0" xfId="4" applyFont="1"/>
    <xf numFmtId="0" fontId="36" fillId="6" borderId="0" xfId="5" applyFont="1"/>
    <xf numFmtId="0" fontId="36" fillId="4" borderId="0" xfId="3" applyFont="1"/>
    <xf numFmtId="0" fontId="36" fillId="7" borderId="0" xfId="6" applyFont="1"/>
    <xf numFmtId="0" fontId="36" fillId="3" borderId="0" xfId="2" applyFont="1"/>
    <xf numFmtId="0" fontId="35" fillId="2" borderId="0" xfId="1" applyFont="1"/>
    <xf numFmtId="0" fontId="35" fillId="5" borderId="0" xfId="4" applyFont="1"/>
    <xf numFmtId="0" fontId="35" fillId="6" borderId="0" xfId="5" applyFont="1"/>
    <xf numFmtId="0" fontId="35" fillId="4" borderId="0" xfId="3" applyFont="1"/>
    <xf numFmtId="0" fontId="35" fillId="7" borderId="0" xfId="6" applyFont="1"/>
    <xf numFmtId="0" fontId="35" fillId="3" borderId="0" xfId="2" applyFont="1"/>
    <xf numFmtId="0" fontId="34" fillId="2" borderId="0" xfId="1" applyFont="1"/>
    <xf numFmtId="0" fontId="34" fillId="5" borderId="0" xfId="4" applyFont="1"/>
    <xf numFmtId="0" fontId="34" fillId="6" borderId="0" xfId="5" applyFont="1"/>
    <xf numFmtId="0" fontId="34" fillId="4" borderId="0" xfId="3" applyFont="1"/>
    <xf numFmtId="0" fontId="34" fillId="7" borderId="0" xfId="6" applyFont="1"/>
    <xf numFmtId="0" fontId="34" fillId="3" borderId="0" xfId="2" applyFont="1"/>
    <xf numFmtId="0" fontId="33" fillId="3" borderId="0" xfId="2" applyFont="1"/>
    <xf numFmtId="0" fontId="33" fillId="2" borderId="0" xfId="1" applyFont="1"/>
    <xf numFmtId="0" fontId="33" fillId="5" borderId="0" xfId="4" applyFont="1"/>
    <xf numFmtId="0" fontId="33" fillId="6" borderId="0" xfId="5" applyFont="1"/>
    <xf numFmtId="0" fontId="33" fillId="4" borderId="0" xfId="3" applyFont="1"/>
    <xf numFmtId="0" fontId="33" fillId="7" borderId="0" xfId="6" applyFont="1"/>
    <xf numFmtId="0" fontId="32" fillId="3" borderId="0" xfId="2" applyFont="1"/>
    <xf numFmtId="0" fontId="32" fillId="2" borderId="0" xfId="1" applyFont="1"/>
    <xf numFmtId="0" fontId="32" fillId="5" borderId="0" xfId="4" applyFont="1"/>
    <xf numFmtId="0" fontId="32" fillId="6" borderId="0" xfId="5" applyFont="1"/>
    <xf numFmtId="0" fontId="32" fillId="4" borderId="0" xfId="3" applyFont="1"/>
    <xf numFmtId="0" fontId="32" fillId="7" borderId="0" xfId="6" applyFont="1"/>
    <xf numFmtId="0" fontId="31" fillId="5" borderId="0" xfId="4" applyFont="1"/>
    <xf numFmtId="0" fontId="31" fillId="6" borderId="0" xfId="5" applyFont="1"/>
    <xf numFmtId="0" fontId="31" fillId="4" borderId="0" xfId="3" applyFont="1"/>
    <xf numFmtId="0" fontId="31" fillId="7" borderId="0" xfId="6" applyFont="1"/>
    <xf numFmtId="0" fontId="31" fillId="2" borderId="0" xfId="1" applyFont="1"/>
    <xf numFmtId="0" fontId="31" fillId="3" borderId="0" xfId="2" applyFont="1"/>
    <xf numFmtId="0" fontId="30" fillId="3" borderId="0" xfId="2" applyFont="1"/>
    <xf numFmtId="0" fontId="30" fillId="2" borderId="0" xfId="1" applyFont="1"/>
    <xf numFmtId="0" fontId="30" fillId="5" borderId="0" xfId="4" applyFont="1"/>
    <xf numFmtId="0" fontId="30" fillId="6" borderId="0" xfId="5" applyFont="1"/>
    <xf numFmtId="0" fontId="30" fillId="4" borderId="0" xfId="3" applyFont="1"/>
    <xf numFmtId="0" fontId="30" fillId="7" borderId="0" xfId="6" applyFont="1"/>
    <xf numFmtId="0" fontId="29" fillId="2" borderId="0" xfId="1" applyFont="1"/>
    <xf numFmtId="0" fontId="29" fillId="5" borderId="0" xfId="4" applyFont="1"/>
    <xf numFmtId="0" fontId="29" fillId="6" borderId="0" xfId="5" applyFont="1"/>
    <xf numFmtId="0" fontId="29" fillId="4" borderId="0" xfId="3" applyFont="1"/>
    <xf numFmtId="0" fontId="29" fillId="7" borderId="0" xfId="6" applyFont="1"/>
    <xf numFmtId="0" fontId="29" fillId="3" borderId="0" xfId="2" applyFont="1"/>
    <xf numFmtId="0" fontId="28" fillId="3" borderId="0" xfId="2" applyFont="1"/>
    <xf numFmtId="0" fontId="28" fillId="2" borderId="0" xfId="1" applyFont="1"/>
    <xf numFmtId="0" fontId="28" fillId="5" borderId="0" xfId="4" applyFont="1"/>
    <xf numFmtId="0" fontId="28" fillId="6" borderId="0" xfId="5" applyFont="1"/>
    <xf numFmtId="0" fontId="28" fillId="4" borderId="0" xfId="3" applyFont="1"/>
    <xf numFmtId="0" fontId="28" fillId="7" borderId="0" xfId="6" applyFont="1"/>
    <xf numFmtId="0" fontId="27" fillId="3" borderId="0" xfId="2" applyFont="1"/>
    <xf numFmtId="0" fontId="27" fillId="2" borderId="0" xfId="1" applyFont="1"/>
    <xf numFmtId="0" fontId="27" fillId="5" borderId="0" xfId="4" applyFont="1"/>
    <xf numFmtId="0" fontId="27" fillId="6" borderId="0" xfId="5" applyFont="1"/>
    <xf numFmtId="0" fontId="27" fillId="4" borderId="0" xfId="3" applyFont="1"/>
    <xf numFmtId="0" fontId="27" fillId="7" borderId="0" xfId="6" applyFont="1"/>
    <xf numFmtId="0" fontId="26" fillId="3" borderId="0" xfId="2" applyFont="1"/>
    <xf numFmtId="0" fontId="26" fillId="2" borderId="0" xfId="1" applyFont="1"/>
    <xf numFmtId="0" fontId="26" fillId="5" borderId="0" xfId="4" applyFont="1"/>
    <xf numFmtId="0" fontId="26" fillId="6" borderId="0" xfId="5" applyFont="1"/>
    <xf numFmtId="0" fontId="26" fillId="4" borderId="0" xfId="3" applyFont="1"/>
    <xf numFmtId="0" fontId="26" fillId="7" borderId="0" xfId="6" applyFont="1"/>
    <xf numFmtId="0" fontId="25" fillId="3" borderId="0" xfId="2" applyFont="1"/>
    <xf numFmtId="0" fontId="24" fillId="2" borderId="0" xfId="1" applyFont="1"/>
    <xf numFmtId="0" fontId="24" fillId="5" borderId="0" xfId="4" applyFont="1"/>
    <xf numFmtId="0" fontId="24" fillId="6" borderId="0" xfId="5" applyFont="1"/>
    <xf numFmtId="0" fontId="24" fillId="4" borderId="0" xfId="3" applyFont="1"/>
    <xf numFmtId="0" fontId="24" fillId="7" borderId="0" xfId="6" applyFont="1"/>
    <xf numFmtId="0" fontId="23" fillId="3" borderId="0" xfId="2" applyFont="1"/>
    <xf numFmtId="0" fontId="23" fillId="2" borderId="0" xfId="1" applyFont="1"/>
    <xf numFmtId="0" fontId="23" fillId="5" borderId="0" xfId="4" applyFont="1"/>
    <xf numFmtId="0" fontId="23" fillId="6" borderId="0" xfId="5" applyFont="1"/>
    <xf numFmtId="0" fontId="23" fillId="4" borderId="0" xfId="3" applyFont="1"/>
    <xf numFmtId="0" fontId="23" fillId="7" borderId="0" xfId="6" applyFont="1"/>
    <xf numFmtId="0" fontId="22" fillId="3" borderId="0" xfId="2" applyFont="1"/>
    <xf numFmtId="0" fontId="21" fillId="7" borderId="0" xfId="6" applyFont="1"/>
    <xf numFmtId="0" fontId="21" fillId="3" borderId="0" xfId="2" applyFont="1"/>
    <xf numFmtId="0" fontId="20" fillId="2" borderId="0" xfId="1" applyFont="1"/>
    <xf numFmtId="0" fontId="20" fillId="5" borderId="0" xfId="4" applyFont="1"/>
    <xf numFmtId="0" fontId="20" fillId="6" borderId="0" xfId="5" applyFont="1"/>
    <xf numFmtId="0" fontId="20" fillId="4" borderId="0" xfId="3" applyFont="1"/>
    <xf numFmtId="0" fontId="20" fillId="7" borderId="0" xfId="6" applyFont="1"/>
    <xf numFmtId="0" fontId="20" fillId="3" borderId="0" xfId="2" applyFont="1"/>
    <xf numFmtId="0" fontId="19" fillId="3" borderId="0" xfId="2" applyFont="1"/>
    <xf numFmtId="0" fontId="19" fillId="2" borderId="0" xfId="1" applyFont="1"/>
    <xf numFmtId="0" fontId="19" fillId="6" borderId="0" xfId="5" applyFont="1"/>
    <xf numFmtId="0" fontId="19" fillId="7" borderId="0" xfId="6" applyFont="1"/>
    <xf numFmtId="0" fontId="19" fillId="5" borderId="0" xfId="4" applyFont="1"/>
    <xf numFmtId="0" fontId="18" fillId="2" borderId="0" xfId="1" applyFont="1"/>
    <xf numFmtId="0" fontId="18" fillId="5" borderId="0" xfId="4" applyFont="1"/>
    <xf numFmtId="0" fontId="18" fillId="6" borderId="0" xfId="5" applyFont="1"/>
    <xf numFmtId="0" fontId="18" fillId="7" borderId="0" xfId="6" applyFont="1"/>
    <xf numFmtId="0" fontId="17" fillId="3" borderId="0" xfId="2" applyFont="1"/>
    <xf numFmtId="0" fontId="17" fillId="2" borderId="0" xfId="1" applyFont="1"/>
    <xf numFmtId="0" fontId="17" fillId="5" borderId="0" xfId="4" applyFont="1"/>
    <xf numFmtId="0" fontId="17" fillId="6" borderId="0" xfId="5" applyFont="1"/>
    <xf numFmtId="0" fontId="17" fillId="4" borderId="0" xfId="3" applyFont="1"/>
    <xf numFmtId="0" fontId="17" fillId="7" borderId="0" xfId="6" applyFont="1"/>
    <xf numFmtId="0" fontId="16" fillId="7" borderId="0" xfId="6" applyFont="1"/>
    <xf numFmtId="0" fontId="16" fillId="3" borderId="0" xfId="2" applyFont="1" applyAlignment="1">
      <alignment horizontal="center"/>
    </xf>
    <xf numFmtId="0" fontId="15" fillId="3" borderId="0" xfId="2" applyFont="1"/>
    <xf numFmtId="0" fontId="15" fillId="3" borderId="0" xfId="2" applyFont="1" applyAlignment="1">
      <alignment horizontal="center"/>
    </xf>
    <xf numFmtId="0" fontId="14" fillId="10" borderId="0" xfId="8"/>
    <xf numFmtId="49" fontId="0" fillId="0" borderId="0" xfId="0" applyNumberFormat="1"/>
    <xf numFmtId="49" fontId="14" fillId="10" borderId="0" xfId="8" applyNumberFormat="1"/>
    <xf numFmtId="0" fontId="13" fillId="13" borderId="0" xfId="11"/>
    <xf numFmtId="0" fontId="13" fillId="9" borderId="0" xfId="11" applyFill="1"/>
    <xf numFmtId="0" fontId="62" fillId="13" borderId="0" xfId="11" applyFont="1"/>
    <xf numFmtId="0" fontId="13" fillId="14" borderId="0" xfId="12"/>
    <xf numFmtId="0" fontId="62" fillId="14" borderId="0" xfId="12" applyFont="1"/>
    <xf numFmtId="0" fontId="13" fillId="11" borderId="0" xfId="9"/>
    <xf numFmtId="0" fontId="13" fillId="9" borderId="0" xfId="9" applyFill="1"/>
    <xf numFmtId="0" fontId="62" fillId="11" borderId="0" xfId="9" applyFont="1"/>
    <xf numFmtId="0" fontId="13" fillId="12" borderId="0" xfId="10"/>
    <xf numFmtId="0" fontId="13" fillId="9" borderId="0" xfId="10" applyFill="1"/>
    <xf numFmtId="0" fontId="62" fillId="12" borderId="0" xfId="10" applyFont="1"/>
    <xf numFmtId="0" fontId="56" fillId="9" borderId="0" xfId="3" applyFill="1"/>
    <xf numFmtId="0" fontId="62" fillId="4" borderId="0" xfId="3" applyFont="1"/>
    <xf numFmtId="0" fontId="12" fillId="10" borderId="0" xfId="8" applyFont="1"/>
    <xf numFmtId="0" fontId="0" fillId="0" borderId="0" xfId="0" applyAlignment="1">
      <alignment wrapText="1"/>
    </xf>
    <xf numFmtId="0" fontId="64" fillId="0" borderId="0" xfId="0" applyFont="1"/>
    <xf numFmtId="0" fontId="65" fillId="0" borderId="0" xfId="0" applyFont="1"/>
    <xf numFmtId="0" fontId="0" fillId="0" borderId="1" xfId="0" applyBorder="1"/>
    <xf numFmtId="0" fontId="0" fillId="0" borderId="2" xfId="0" applyBorder="1"/>
    <xf numFmtId="0" fontId="65" fillId="0" borderId="3" xfId="0" applyFont="1" applyBorder="1" applyAlignment="1"/>
    <xf numFmtId="0" fontId="65" fillId="0" borderId="4" xfId="0" applyFont="1" applyBorder="1"/>
    <xf numFmtId="0" fontId="65" fillId="0" borderId="4" xfId="0" applyFont="1" applyBorder="1" applyAlignment="1">
      <alignment wrapText="1"/>
    </xf>
    <xf numFmtId="0" fontId="65" fillId="0" borderId="5" xfId="0" applyFont="1" applyBorder="1" applyAlignment="1">
      <alignment wrapText="1"/>
    </xf>
    <xf numFmtId="0" fontId="0" fillId="0" borderId="6" xfId="0" applyBorder="1"/>
    <xf numFmtId="0" fontId="60" fillId="0" borderId="6" xfId="0" applyFont="1" applyBorder="1"/>
    <xf numFmtId="0" fontId="60" fillId="0" borderId="0" xfId="0" applyFont="1" applyAlignment="1">
      <alignment wrapText="1"/>
    </xf>
    <xf numFmtId="0" fontId="0" fillId="0" borderId="0" xfId="0" applyFill="1"/>
    <xf numFmtId="49" fontId="60" fillId="0" borderId="0" xfId="0" applyNumberFormat="1" applyFont="1"/>
    <xf numFmtId="0" fontId="11" fillId="12" borderId="0" xfId="10" applyFont="1"/>
    <xf numFmtId="0" fontId="60" fillId="0" borderId="0" xfId="0" applyNumberFormat="1" applyFont="1"/>
    <xf numFmtId="0" fontId="0" fillId="0" borderId="0" xfId="0" applyNumberFormat="1"/>
    <xf numFmtId="0" fontId="12" fillId="10" borderId="0" xfId="8" applyNumberFormat="1" applyFont="1"/>
    <xf numFmtId="0" fontId="0" fillId="0" borderId="0" xfId="0" applyNumberFormat="1" applyFill="1"/>
    <xf numFmtId="0" fontId="0" fillId="15" borderId="0" xfId="0" applyFill="1"/>
    <xf numFmtId="0" fontId="12" fillId="15" borderId="0" xfId="8" applyFont="1" applyFill="1"/>
    <xf numFmtId="0" fontId="60" fillId="15" borderId="0" xfId="0" applyFont="1" applyFill="1"/>
    <xf numFmtId="0" fontId="11" fillId="3" borderId="0" xfId="2" applyFont="1"/>
    <xf numFmtId="0" fontId="11" fillId="6" borderId="0" xfId="5" applyFont="1"/>
    <xf numFmtId="0" fontId="11" fillId="14" borderId="0" xfId="12" applyFont="1"/>
    <xf numFmtId="0" fontId="11" fillId="11" borderId="0" xfId="9" applyFont="1"/>
    <xf numFmtId="11" fontId="0" fillId="0" borderId="0" xfId="0" applyNumberFormat="1"/>
    <xf numFmtId="0" fontId="58" fillId="0" borderId="0" xfId="0" applyFont="1"/>
    <xf numFmtId="0" fontId="61" fillId="0" borderId="0" xfId="0" applyFont="1"/>
    <xf numFmtId="0" fontId="0" fillId="0" borderId="0" xfId="0" applyFont="1" applyAlignment="1">
      <alignment wrapText="1"/>
    </xf>
    <xf numFmtId="0" fontId="0" fillId="16" borderId="0" xfId="0" applyFill="1"/>
    <xf numFmtId="0" fontId="49" fillId="16" borderId="0" xfId="2" applyFont="1" applyFill="1"/>
    <xf numFmtId="0" fontId="43" fillId="16" borderId="0" xfId="2" applyFont="1" applyFill="1"/>
    <xf numFmtId="0" fontId="56" fillId="16" borderId="0" xfId="2" applyFill="1"/>
    <xf numFmtId="0" fontId="56" fillId="16" borderId="0" xfId="1" applyFill="1"/>
    <xf numFmtId="0" fontId="56" fillId="16" borderId="0" xfId="4" applyFill="1"/>
    <xf numFmtId="0" fontId="56" fillId="16" borderId="0" xfId="5" applyFill="1"/>
    <xf numFmtId="0" fontId="56" fillId="16" borderId="0" xfId="3" applyFill="1"/>
    <xf numFmtId="0" fontId="56" fillId="16" borderId="0" xfId="6" applyFill="1"/>
    <xf numFmtId="0" fontId="57" fillId="16" borderId="0" xfId="7" applyFill="1"/>
    <xf numFmtId="0" fontId="10" fillId="16" borderId="0" xfId="2" applyFont="1" applyFill="1"/>
    <xf numFmtId="0" fontId="45" fillId="16" borderId="0" xfId="2" applyFont="1" applyFill="1"/>
    <xf numFmtId="0" fontId="52" fillId="16" borderId="0" xfId="2" applyFont="1" applyFill="1"/>
    <xf numFmtId="0" fontId="19" fillId="16" borderId="0" xfId="2" applyFont="1" applyFill="1"/>
    <xf numFmtId="0" fontId="37" fillId="16" borderId="0" xfId="2" applyFont="1" applyFill="1"/>
    <xf numFmtId="0" fontId="53" fillId="16" borderId="0" xfId="2" applyFont="1" applyFill="1"/>
    <xf numFmtId="0" fontId="9" fillId="9" borderId="0" xfId="12" applyFont="1" applyFill="1"/>
    <xf numFmtId="0" fontId="8" fillId="7" borderId="0" xfId="6" applyFont="1"/>
    <xf numFmtId="11" fontId="0" fillId="0" borderId="0" xfId="0" applyNumberFormat="1" applyFill="1"/>
    <xf numFmtId="0" fontId="0" fillId="0" borderId="0" xfId="0" applyAlignment="1"/>
    <xf numFmtId="0" fontId="0" fillId="0" borderId="0" xfId="0" applyFont="1" applyAlignment="1"/>
    <xf numFmtId="0" fontId="60" fillId="0" borderId="0" xfId="0" applyFont="1" applyAlignment="1"/>
    <xf numFmtId="0" fontId="7" fillId="3" borderId="0" xfId="2" applyFont="1"/>
    <xf numFmtId="0" fontId="7" fillId="6" borderId="0" xfId="5" applyFont="1"/>
    <xf numFmtId="0" fontId="60" fillId="0" borderId="0" xfId="0" applyFont="1" applyFill="1"/>
    <xf numFmtId="49" fontId="0" fillId="0" borderId="0" xfId="0" applyNumberFormat="1" applyFill="1"/>
    <xf numFmtId="0" fontId="60" fillId="0" borderId="0" xfId="0" applyFont="1" applyFill="1" applyAlignment="1">
      <alignment wrapText="1"/>
    </xf>
    <xf numFmtId="0" fontId="0" fillId="0" borderId="0" xfId="0" applyFont="1" applyFill="1"/>
    <xf numFmtId="49" fontId="60" fillId="0" borderId="0" xfId="0" applyNumberFormat="1" applyFont="1" applyFill="1"/>
    <xf numFmtId="0" fontId="6" fillId="14" borderId="0" xfId="12" applyFont="1"/>
    <xf numFmtId="0" fontId="5" fillId="14" borderId="0" xfId="12" applyFont="1"/>
    <xf numFmtId="0" fontId="4" fillId="14" borderId="0" xfId="12" applyFont="1"/>
    <xf numFmtId="0" fontId="3" fillId="14" borderId="0" xfId="12" applyFont="1"/>
    <xf numFmtId="11" fontId="58" fillId="0" borderId="0" xfId="0" applyNumberFormat="1" applyFont="1"/>
    <xf numFmtId="11" fontId="13" fillId="14" borderId="0" xfId="12" applyNumberFormat="1"/>
    <xf numFmtId="0" fontId="2" fillId="14" borderId="0" xfId="12" applyFont="1"/>
    <xf numFmtId="0" fontId="1" fillId="14" borderId="0" xfId="12" applyFont="1"/>
  </cellXfs>
  <cellStyles count="13">
    <cellStyle name="20 % - Akzent1" xfId="1" builtinId="30"/>
    <cellStyle name="20 % - Akzent2" xfId="9" builtinId="34"/>
    <cellStyle name="20 % - Akzent3" xfId="2" builtinId="38"/>
    <cellStyle name="20 % - Akzent4" xfId="11" builtinId="42"/>
    <cellStyle name="20 % - Akzent5" xfId="12" builtinId="46"/>
    <cellStyle name="20 % - Akzent6" xfId="3" builtinId="50"/>
    <cellStyle name="40 % - Akzent2" xfId="4" builtinId="35"/>
    <cellStyle name="40 % - Akzent3" xfId="10" builtinId="39"/>
    <cellStyle name="40 % - Akzent5" xfId="5" builtinId="47"/>
    <cellStyle name="40 % - Akzent6" xfId="6" builtinId="51"/>
    <cellStyle name="60 % - Akzent4" xfId="8" builtinId="44"/>
    <cellStyle name="Schlecht" xfId="7" builtinId="27"/>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System</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figures_review_suitable!$A$4</c:f>
              <c:strCache>
                <c:ptCount val="1"/>
                <c:pt idx="0">
                  <c:v>Marine</c:v>
                </c:pt>
              </c:strCache>
            </c:strRef>
          </c:tx>
          <c:spPr>
            <a:solidFill>
              <a:schemeClr val="accent1"/>
            </a:solidFill>
            <a:ln>
              <a:noFill/>
            </a:ln>
            <a:effectLst/>
          </c:spPr>
          <c:invertIfNegative val="0"/>
          <c:val>
            <c:numRef>
              <c:f>figures_review_suitable!$A$5</c:f>
              <c:numCache>
                <c:formatCode>General</c:formatCode>
                <c:ptCount val="1"/>
                <c:pt idx="0">
                  <c:v>89</c:v>
                </c:pt>
              </c:numCache>
            </c:numRef>
          </c:val>
          <c:extLst>
            <c:ext xmlns:c16="http://schemas.microsoft.com/office/drawing/2014/chart" uri="{C3380CC4-5D6E-409C-BE32-E72D297353CC}">
              <c16:uniqueId val="{00000000-3FA3-4CCC-8D15-1210510F7D9F}"/>
            </c:ext>
          </c:extLst>
        </c:ser>
        <c:ser>
          <c:idx val="1"/>
          <c:order val="1"/>
          <c:tx>
            <c:strRef>
              <c:f>figures_review_suitable!$B$4</c:f>
              <c:strCache>
                <c:ptCount val="1"/>
                <c:pt idx="0">
                  <c:v>Freshwater</c:v>
                </c:pt>
              </c:strCache>
            </c:strRef>
          </c:tx>
          <c:spPr>
            <a:solidFill>
              <a:schemeClr val="accent2"/>
            </a:solidFill>
            <a:ln>
              <a:noFill/>
            </a:ln>
            <a:effectLst/>
          </c:spPr>
          <c:invertIfNegative val="0"/>
          <c:val>
            <c:numRef>
              <c:f>figures_review_suitable!$B$5</c:f>
              <c:numCache>
                <c:formatCode>General</c:formatCode>
                <c:ptCount val="1"/>
                <c:pt idx="0">
                  <c:v>28</c:v>
                </c:pt>
              </c:numCache>
            </c:numRef>
          </c:val>
          <c:extLst>
            <c:ext xmlns:c16="http://schemas.microsoft.com/office/drawing/2014/chart" uri="{C3380CC4-5D6E-409C-BE32-E72D297353CC}">
              <c16:uniqueId val="{00000001-3FA3-4CCC-8D15-1210510F7D9F}"/>
            </c:ext>
          </c:extLst>
        </c:ser>
        <c:ser>
          <c:idx val="2"/>
          <c:order val="2"/>
          <c:tx>
            <c:strRef>
              <c:f>figures_review_suitable!$D$4</c:f>
              <c:strCache>
                <c:ptCount val="1"/>
                <c:pt idx="0">
                  <c:v>N/A</c:v>
                </c:pt>
              </c:strCache>
            </c:strRef>
          </c:tx>
          <c:spPr>
            <a:solidFill>
              <a:schemeClr val="accent3"/>
            </a:solidFill>
            <a:ln>
              <a:noFill/>
            </a:ln>
            <a:effectLst/>
          </c:spPr>
          <c:invertIfNegative val="0"/>
          <c:val>
            <c:numRef>
              <c:f>figures_review_suitable!$D$5</c:f>
              <c:numCache>
                <c:formatCode>General</c:formatCode>
                <c:ptCount val="1"/>
                <c:pt idx="0">
                  <c:v>6</c:v>
                </c:pt>
              </c:numCache>
            </c:numRef>
          </c:val>
          <c:extLst>
            <c:ext xmlns:c16="http://schemas.microsoft.com/office/drawing/2014/chart" uri="{C3380CC4-5D6E-409C-BE32-E72D297353CC}">
              <c16:uniqueId val="{00000002-3FA3-4CCC-8D15-1210510F7D9F}"/>
            </c:ext>
          </c:extLst>
        </c:ser>
        <c:ser>
          <c:idx val="3"/>
          <c:order val="3"/>
          <c:tx>
            <c:strRef>
              <c:f>figures_review_suitable!$C$4</c:f>
              <c:strCache>
                <c:ptCount val="1"/>
                <c:pt idx="0">
                  <c:v>Marine+Freshwater</c:v>
                </c:pt>
              </c:strCache>
            </c:strRef>
          </c:tx>
          <c:spPr>
            <a:solidFill>
              <a:schemeClr val="accent4"/>
            </a:solidFill>
            <a:ln>
              <a:noFill/>
            </a:ln>
            <a:effectLst/>
          </c:spPr>
          <c:invertIfNegative val="0"/>
          <c:val>
            <c:numRef>
              <c:f>figures_review_suitable!$C$5</c:f>
              <c:numCache>
                <c:formatCode>General</c:formatCode>
                <c:ptCount val="1"/>
                <c:pt idx="0">
                  <c:v>7</c:v>
                </c:pt>
              </c:numCache>
            </c:numRef>
          </c:val>
          <c:extLst>
            <c:ext xmlns:c16="http://schemas.microsoft.com/office/drawing/2014/chart" uri="{C3380CC4-5D6E-409C-BE32-E72D297353CC}">
              <c16:uniqueId val="{00000003-3FA3-4CCC-8D15-1210510F7D9F}"/>
            </c:ext>
          </c:extLst>
        </c:ser>
        <c:dLbls>
          <c:showLegendKey val="0"/>
          <c:showVal val="0"/>
          <c:showCatName val="0"/>
          <c:showSerName val="0"/>
          <c:showPercent val="0"/>
          <c:showBubbleSize val="0"/>
        </c:dLbls>
        <c:gapWidth val="219"/>
        <c:overlap val="-27"/>
        <c:axId val="556787888"/>
        <c:axId val="556786576"/>
      </c:barChart>
      <c:catAx>
        <c:axId val="55678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56786576"/>
        <c:crosses val="autoZero"/>
        <c:auto val="1"/>
        <c:lblAlgn val="ctr"/>
        <c:lblOffset val="100"/>
        <c:noMultiLvlLbl val="0"/>
      </c:catAx>
      <c:valAx>
        <c:axId val="556786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567878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Untersuchtes Plankton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figures_review_suitable!$A$33</c:f>
              <c:strCache>
                <c:ptCount val="1"/>
                <c:pt idx="0">
                  <c:v>Art</c:v>
                </c:pt>
              </c:strCache>
            </c:strRef>
          </c:tx>
          <c:spPr>
            <a:solidFill>
              <a:schemeClr val="accent1"/>
            </a:solidFill>
            <a:ln>
              <a:noFill/>
            </a:ln>
            <a:effectLst/>
          </c:spPr>
          <c:invertIfNegative val="0"/>
          <c:val>
            <c:numRef>
              <c:f>figures_review_suitable!$A$34</c:f>
              <c:numCache>
                <c:formatCode>General</c:formatCode>
                <c:ptCount val="1"/>
                <c:pt idx="0">
                  <c:v>6</c:v>
                </c:pt>
              </c:numCache>
            </c:numRef>
          </c:val>
          <c:extLst>
            <c:ext xmlns:c16="http://schemas.microsoft.com/office/drawing/2014/chart" uri="{C3380CC4-5D6E-409C-BE32-E72D297353CC}">
              <c16:uniqueId val="{00000000-040D-4DAA-A15F-3CCD2B6CA56C}"/>
            </c:ext>
          </c:extLst>
        </c:ser>
        <c:ser>
          <c:idx val="1"/>
          <c:order val="1"/>
          <c:tx>
            <c:strRef>
              <c:f>figures_review_suitable!$B$33</c:f>
              <c:strCache>
                <c:ptCount val="1"/>
                <c:pt idx="0">
                  <c:v>mehrere Arten</c:v>
                </c:pt>
              </c:strCache>
            </c:strRef>
          </c:tx>
          <c:spPr>
            <a:solidFill>
              <a:schemeClr val="accent2"/>
            </a:solidFill>
            <a:ln>
              <a:noFill/>
            </a:ln>
            <a:effectLst/>
          </c:spPr>
          <c:invertIfNegative val="0"/>
          <c:val>
            <c:numRef>
              <c:f>figures_review_suitable!$B$34</c:f>
              <c:numCache>
                <c:formatCode>General</c:formatCode>
                <c:ptCount val="1"/>
                <c:pt idx="0">
                  <c:v>52</c:v>
                </c:pt>
              </c:numCache>
            </c:numRef>
          </c:val>
          <c:extLst>
            <c:ext xmlns:c16="http://schemas.microsoft.com/office/drawing/2014/chart" uri="{C3380CC4-5D6E-409C-BE32-E72D297353CC}">
              <c16:uniqueId val="{00000001-040D-4DAA-A15F-3CCD2B6CA56C}"/>
            </c:ext>
          </c:extLst>
        </c:ser>
        <c:ser>
          <c:idx val="2"/>
          <c:order val="2"/>
          <c:tx>
            <c:strRef>
              <c:f>figures_review_suitable!$C$33</c:f>
              <c:strCache>
                <c:ptCount val="1"/>
                <c:pt idx="0">
                  <c:v>Gemeinschaft</c:v>
                </c:pt>
              </c:strCache>
            </c:strRef>
          </c:tx>
          <c:spPr>
            <a:solidFill>
              <a:schemeClr val="accent3"/>
            </a:solidFill>
            <a:ln>
              <a:noFill/>
            </a:ln>
            <a:effectLst/>
          </c:spPr>
          <c:invertIfNegative val="0"/>
          <c:val>
            <c:numRef>
              <c:f>figures_review_suitable!$C$34</c:f>
              <c:numCache>
                <c:formatCode>General</c:formatCode>
                <c:ptCount val="1"/>
                <c:pt idx="0">
                  <c:v>55</c:v>
                </c:pt>
              </c:numCache>
            </c:numRef>
          </c:val>
          <c:extLst>
            <c:ext xmlns:c16="http://schemas.microsoft.com/office/drawing/2014/chart" uri="{C3380CC4-5D6E-409C-BE32-E72D297353CC}">
              <c16:uniqueId val="{00000002-040D-4DAA-A15F-3CCD2B6CA56C}"/>
            </c:ext>
          </c:extLst>
        </c:ser>
        <c:ser>
          <c:idx val="3"/>
          <c:order val="3"/>
          <c:tx>
            <c:strRef>
              <c:f>figures_review_suitable!$D$33</c:f>
              <c:strCache>
                <c:ptCount val="1"/>
                <c:pt idx="0">
                  <c:v>mehrere Arten+Gemeinschaft</c:v>
                </c:pt>
              </c:strCache>
            </c:strRef>
          </c:tx>
          <c:spPr>
            <a:solidFill>
              <a:schemeClr val="accent4"/>
            </a:solidFill>
            <a:ln>
              <a:noFill/>
            </a:ln>
            <a:effectLst/>
          </c:spPr>
          <c:invertIfNegative val="0"/>
          <c:val>
            <c:numRef>
              <c:f>figures_review_suitable!$D$34</c:f>
              <c:numCache>
                <c:formatCode>General</c:formatCode>
                <c:ptCount val="1"/>
                <c:pt idx="0">
                  <c:v>11</c:v>
                </c:pt>
              </c:numCache>
            </c:numRef>
          </c:val>
          <c:extLst>
            <c:ext xmlns:c16="http://schemas.microsoft.com/office/drawing/2014/chart" uri="{C3380CC4-5D6E-409C-BE32-E72D297353CC}">
              <c16:uniqueId val="{00000003-040D-4DAA-A15F-3CCD2B6CA56C}"/>
            </c:ext>
          </c:extLst>
        </c:ser>
        <c:ser>
          <c:idx val="4"/>
          <c:order val="4"/>
          <c:tx>
            <c:strRef>
              <c:f>figures_review_suitable!$E$33</c:f>
              <c:strCache>
                <c:ptCount val="1"/>
                <c:pt idx="0">
                  <c:v>Art+Gemeinschaft</c:v>
                </c:pt>
              </c:strCache>
            </c:strRef>
          </c:tx>
          <c:spPr>
            <a:solidFill>
              <a:schemeClr val="accent5"/>
            </a:solidFill>
            <a:ln>
              <a:noFill/>
            </a:ln>
            <a:effectLst/>
          </c:spPr>
          <c:invertIfNegative val="0"/>
          <c:val>
            <c:numRef>
              <c:f>figures_review_suitable!$E$34</c:f>
              <c:numCache>
                <c:formatCode>General</c:formatCode>
                <c:ptCount val="1"/>
                <c:pt idx="0">
                  <c:v>1</c:v>
                </c:pt>
              </c:numCache>
            </c:numRef>
          </c:val>
          <c:extLst>
            <c:ext xmlns:c16="http://schemas.microsoft.com/office/drawing/2014/chart" uri="{C3380CC4-5D6E-409C-BE32-E72D297353CC}">
              <c16:uniqueId val="{00000004-040D-4DAA-A15F-3CCD2B6CA56C}"/>
            </c:ext>
          </c:extLst>
        </c:ser>
        <c:ser>
          <c:idx val="5"/>
          <c:order val="5"/>
          <c:tx>
            <c:strRef>
              <c:f>figures_review_suitable!$F$33</c:f>
              <c:strCache>
                <c:ptCount val="1"/>
                <c:pt idx="0">
                  <c:v>N/A</c:v>
                </c:pt>
              </c:strCache>
            </c:strRef>
          </c:tx>
          <c:spPr>
            <a:solidFill>
              <a:schemeClr val="accent6"/>
            </a:solidFill>
            <a:ln>
              <a:noFill/>
            </a:ln>
            <a:effectLst/>
          </c:spPr>
          <c:invertIfNegative val="0"/>
          <c:val>
            <c:numRef>
              <c:f>figures_review_suitable!$F$34</c:f>
              <c:numCache>
                <c:formatCode>General</c:formatCode>
                <c:ptCount val="1"/>
                <c:pt idx="0">
                  <c:v>5</c:v>
                </c:pt>
              </c:numCache>
            </c:numRef>
          </c:val>
          <c:extLst>
            <c:ext xmlns:c16="http://schemas.microsoft.com/office/drawing/2014/chart" uri="{C3380CC4-5D6E-409C-BE32-E72D297353CC}">
              <c16:uniqueId val="{00000005-040D-4DAA-A15F-3CCD2B6CA56C}"/>
            </c:ext>
          </c:extLst>
        </c:ser>
        <c:dLbls>
          <c:showLegendKey val="0"/>
          <c:showVal val="0"/>
          <c:showCatName val="0"/>
          <c:showSerName val="0"/>
          <c:showPercent val="0"/>
          <c:showBubbleSize val="0"/>
        </c:dLbls>
        <c:gapWidth val="219"/>
        <c:overlap val="-27"/>
        <c:axId val="608745576"/>
        <c:axId val="608746560"/>
      </c:barChart>
      <c:catAx>
        <c:axId val="608745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8746560"/>
        <c:crosses val="autoZero"/>
        <c:auto val="1"/>
        <c:lblAlgn val="ctr"/>
        <c:lblOffset val="100"/>
        <c:noMultiLvlLbl val="0"/>
      </c:catAx>
      <c:valAx>
        <c:axId val="60874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8745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Cell Size 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figures_review_suitable!$H$33</c:f>
              <c:strCache>
                <c:ptCount val="1"/>
                <c:pt idx="0">
                  <c:v>Response</c:v>
                </c:pt>
              </c:strCache>
            </c:strRef>
          </c:tx>
          <c:spPr>
            <a:solidFill>
              <a:schemeClr val="accent1"/>
            </a:solidFill>
            <a:ln>
              <a:noFill/>
            </a:ln>
            <a:effectLst/>
          </c:spPr>
          <c:invertIfNegative val="0"/>
          <c:val>
            <c:numRef>
              <c:f>figures_review_suitable!$H$34</c:f>
              <c:numCache>
                <c:formatCode>General</c:formatCode>
                <c:ptCount val="1"/>
                <c:pt idx="0">
                  <c:v>70</c:v>
                </c:pt>
              </c:numCache>
            </c:numRef>
          </c:val>
          <c:extLst>
            <c:ext xmlns:c16="http://schemas.microsoft.com/office/drawing/2014/chart" uri="{C3380CC4-5D6E-409C-BE32-E72D297353CC}">
              <c16:uniqueId val="{00000000-5197-43C4-83F0-57562B112FF9}"/>
            </c:ext>
          </c:extLst>
        </c:ser>
        <c:ser>
          <c:idx val="1"/>
          <c:order val="1"/>
          <c:tx>
            <c:strRef>
              <c:f>figures_review_suitable!$I$33</c:f>
              <c:strCache>
                <c:ptCount val="1"/>
                <c:pt idx="0">
                  <c:v>Driver</c:v>
                </c:pt>
              </c:strCache>
            </c:strRef>
          </c:tx>
          <c:spPr>
            <a:solidFill>
              <a:schemeClr val="accent2"/>
            </a:solidFill>
            <a:ln>
              <a:noFill/>
            </a:ln>
            <a:effectLst/>
          </c:spPr>
          <c:invertIfNegative val="0"/>
          <c:val>
            <c:numRef>
              <c:f>figures_review_suitable!$I$34</c:f>
              <c:numCache>
                <c:formatCode>General</c:formatCode>
                <c:ptCount val="1"/>
                <c:pt idx="0">
                  <c:v>59</c:v>
                </c:pt>
              </c:numCache>
            </c:numRef>
          </c:val>
          <c:extLst>
            <c:ext xmlns:c16="http://schemas.microsoft.com/office/drawing/2014/chart" uri="{C3380CC4-5D6E-409C-BE32-E72D297353CC}">
              <c16:uniqueId val="{00000001-5197-43C4-83F0-57562B112FF9}"/>
            </c:ext>
          </c:extLst>
        </c:ser>
        <c:ser>
          <c:idx val="2"/>
          <c:order val="2"/>
          <c:tx>
            <c:strRef>
              <c:f>figures_review_suitable!$J$33</c:f>
              <c:strCache>
                <c:ptCount val="1"/>
                <c:pt idx="0">
                  <c:v>Response+Driver</c:v>
                </c:pt>
              </c:strCache>
            </c:strRef>
          </c:tx>
          <c:spPr>
            <a:solidFill>
              <a:schemeClr val="accent3"/>
            </a:solidFill>
            <a:ln>
              <a:noFill/>
            </a:ln>
            <a:effectLst/>
          </c:spPr>
          <c:invertIfNegative val="0"/>
          <c:val>
            <c:numRef>
              <c:f>figures_review_suitable!$J$34</c:f>
              <c:numCache>
                <c:formatCode>General</c:formatCode>
                <c:ptCount val="1"/>
                <c:pt idx="0">
                  <c:v>1</c:v>
                </c:pt>
              </c:numCache>
            </c:numRef>
          </c:val>
          <c:extLst>
            <c:ext xmlns:c16="http://schemas.microsoft.com/office/drawing/2014/chart" uri="{C3380CC4-5D6E-409C-BE32-E72D297353CC}">
              <c16:uniqueId val="{00000002-5197-43C4-83F0-57562B112FF9}"/>
            </c:ext>
          </c:extLst>
        </c:ser>
        <c:ser>
          <c:idx val="3"/>
          <c:order val="3"/>
          <c:tx>
            <c:strRef>
              <c:f>figures_review_suitable!$K$33</c:f>
              <c:strCache>
                <c:ptCount val="1"/>
                <c:pt idx="0">
                  <c:v>N/A</c:v>
                </c:pt>
              </c:strCache>
            </c:strRef>
          </c:tx>
          <c:spPr>
            <a:solidFill>
              <a:schemeClr val="accent4"/>
            </a:solidFill>
            <a:ln>
              <a:noFill/>
            </a:ln>
            <a:effectLst/>
          </c:spPr>
          <c:invertIfNegative val="0"/>
          <c:val>
            <c:numRef>
              <c:f>figures_review_suitable!$K$34</c:f>
              <c:numCache>
                <c:formatCode>General</c:formatCode>
                <c:ptCount val="1"/>
                <c:pt idx="0">
                  <c:v>9</c:v>
                </c:pt>
              </c:numCache>
            </c:numRef>
          </c:val>
          <c:extLst>
            <c:ext xmlns:c16="http://schemas.microsoft.com/office/drawing/2014/chart" uri="{C3380CC4-5D6E-409C-BE32-E72D297353CC}">
              <c16:uniqueId val="{00000003-5197-43C4-83F0-57562B112FF9}"/>
            </c:ext>
          </c:extLst>
        </c:ser>
        <c:dLbls>
          <c:showLegendKey val="0"/>
          <c:showVal val="0"/>
          <c:showCatName val="0"/>
          <c:showSerName val="0"/>
          <c:showPercent val="0"/>
          <c:showBubbleSize val="0"/>
        </c:dLbls>
        <c:gapWidth val="219"/>
        <c:overlap val="-27"/>
        <c:axId val="489134160"/>
        <c:axId val="489134488"/>
      </c:barChart>
      <c:catAx>
        <c:axId val="48913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89134488"/>
        <c:crosses val="autoZero"/>
        <c:auto val="1"/>
        <c:lblAlgn val="ctr"/>
        <c:lblOffset val="100"/>
        <c:noMultiLvlLbl val="0"/>
      </c:catAx>
      <c:valAx>
        <c:axId val="489134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89134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figures_review_suitable!$G$4</c:f>
              <c:strCache>
                <c:ptCount val="1"/>
                <c:pt idx="0">
                  <c:v>Model </c:v>
                </c:pt>
              </c:strCache>
            </c:strRef>
          </c:tx>
          <c:spPr>
            <a:solidFill>
              <a:schemeClr val="accent1"/>
            </a:solidFill>
            <a:ln>
              <a:noFill/>
            </a:ln>
            <a:effectLst/>
          </c:spPr>
          <c:invertIfNegative val="0"/>
          <c:val>
            <c:numRef>
              <c:f>figures_review_suitable!$G$5</c:f>
              <c:numCache>
                <c:formatCode>General</c:formatCode>
                <c:ptCount val="1"/>
                <c:pt idx="0">
                  <c:v>20</c:v>
                </c:pt>
              </c:numCache>
            </c:numRef>
          </c:val>
          <c:extLst>
            <c:ext xmlns:c16="http://schemas.microsoft.com/office/drawing/2014/chart" uri="{C3380CC4-5D6E-409C-BE32-E72D297353CC}">
              <c16:uniqueId val="{00000000-39BB-4FB0-B35F-B0A73CF099BF}"/>
            </c:ext>
          </c:extLst>
        </c:ser>
        <c:ser>
          <c:idx val="1"/>
          <c:order val="1"/>
          <c:tx>
            <c:strRef>
              <c:f>figures_review_suitable!$H$4</c:f>
              <c:strCache>
                <c:ptCount val="1"/>
                <c:pt idx="0">
                  <c:v>Experiment</c:v>
                </c:pt>
              </c:strCache>
            </c:strRef>
          </c:tx>
          <c:spPr>
            <a:solidFill>
              <a:schemeClr val="accent2"/>
            </a:solidFill>
            <a:ln>
              <a:noFill/>
            </a:ln>
            <a:effectLst/>
          </c:spPr>
          <c:invertIfNegative val="0"/>
          <c:val>
            <c:numRef>
              <c:f>figures_review_suitable!$H$5</c:f>
              <c:numCache>
                <c:formatCode>General</c:formatCode>
                <c:ptCount val="1"/>
                <c:pt idx="0">
                  <c:v>86</c:v>
                </c:pt>
              </c:numCache>
            </c:numRef>
          </c:val>
          <c:extLst>
            <c:ext xmlns:c16="http://schemas.microsoft.com/office/drawing/2014/chart" uri="{C3380CC4-5D6E-409C-BE32-E72D297353CC}">
              <c16:uniqueId val="{00000001-39BB-4FB0-B35F-B0A73CF099BF}"/>
            </c:ext>
          </c:extLst>
        </c:ser>
        <c:ser>
          <c:idx val="2"/>
          <c:order val="2"/>
          <c:tx>
            <c:strRef>
              <c:f>figures_review_suitable!$I$4</c:f>
              <c:strCache>
                <c:ptCount val="1"/>
                <c:pt idx="0">
                  <c:v>Observation</c:v>
                </c:pt>
              </c:strCache>
            </c:strRef>
          </c:tx>
          <c:spPr>
            <a:solidFill>
              <a:schemeClr val="accent3"/>
            </a:solidFill>
            <a:ln>
              <a:noFill/>
            </a:ln>
            <a:effectLst/>
          </c:spPr>
          <c:invertIfNegative val="0"/>
          <c:val>
            <c:numRef>
              <c:f>figures_review_suitable!$I$5</c:f>
              <c:numCache>
                <c:formatCode>General</c:formatCode>
                <c:ptCount val="1"/>
                <c:pt idx="0">
                  <c:v>3</c:v>
                </c:pt>
              </c:numCache>
            </c:numRef>
          </c:val>
          <c:extLst>
            <c:ext xmlns:c16="http://schemas.microsoft.com/office/drawing/2014/chart" uri="{C3380CC4-5D6E-409C-BE32-E72D297353CC}">
              <c16:uniqueId val="{00000002-39BB-4FB0-B35F-B0A73CF099BF}"/>
            </c:ext>
          </c:extLst>
        </c:ser>
        <c:ser>
          <c:idx val="3"/>
          <c:order val="3"/>
          <c:tx>
            <c:strRef>
              <c:f>figures_review_suitable!$J$4</c:f>
              <c:strCache>
                <c:ptCount val="1"/>
                <c:pt idx="0">
                  <c:v>Review</c:v>
                </c:pt>
              </c:strCache>
            </c:strRef>
          </c:tx>
          <c:spPr>
            <a:solidFill>
              <a:schemeClr val="accent4"/>
            </a:solidFill>
            <a:ln>
              <a:noFill/>
            </a:ln>
            <a:effectLst/>
          </c:spPr>
          <c:invertIfNegative val="0"/>
          <c:val>
            <c:numRef>
              <c:f>figures_review_suitable!$J$5</c:f>
              <c:numCache>
                <c:formatCode>General</c:formatCode>
                <c:ptCount val="1"/>
                <c:pt idx="0">
                  <c:v>5</c:v>
                </c:pt>
              </c:numCache>
            </c:numRef>
          </c:val>
          <c:extLst>
            <c:ext xmlns:c16="http://schemas.microsoft.com/office/drawing/2014/chart" uri="{C3380CC4-5D6E-409C-BE32-E72D297353CC}">
              <c16:uniqueId val="{00000003-39BB-4FB0-B35F-B0A73CF099BF}"/>
            </c:ext>
          </c:extLst>
        </c:ser>
        <c:ser>
          <c:idx val="4"/>
          <c:order val="4"/>
          <c:tx>
            <c:strRef>
              <c:f>figures_review_suitable!$K$4</c:f>
              <c:strCache>
                <c:ptCount val="1"/>
                <c:pt idx="0">
                  <c:v>Experiment+Observation</c:v>
                </c:pt>
              </c:strCache>
            </c:strRef>
          </c:tx>
          <c:spPr>
            <a:solidFill>
              <a:schemeClr val="accent5"/>
            </a:solidFill>
            <a:ln>
              <a:noFill/>
            </a:ln>
            <a:effectLst/>
          </c:spPr>
          <c:invertIfNegative val="0"/>
          <c:val>
            <c:numRef>
              <c:f>figures_review_suitable!$K$5</c:f>
              <c:numCache>
                <c:formatCode>General</c:formatCode>
                <c:ptCount val="1"/>
                <c:pt idx="0">
                  <c:v>5</c:v>
                </c:pt>
              </c:numCache>
            </c:numRef>
          </c:val>
          <c:extLst>
            <c:ext xmlns:c16="http://schemas.microsoft.com/office/drawing/2014/chart" uri="{C3380CC4-5D6E-409C-BE32-E72D297353CC}">
              <c16:uniqueId val="{00000004-39BB-4FB0-B35F-B0A73CF099BF}"/>
            </c:ext>
          </c:extLst>
        </c:ser>
        <c:ser>
          <c:idx val="5"/>
          <c:order val="5"/>
          <c:tx>
            <c:strRef>
              <c:f>figures_review_suitable!$L$4</c:f>
              <c:strCache>
                <c:ptCount val="1"/>
                <c:pt idx="0">
                  <c:v>Model+Experiment</c:v>
                </c:pt>
              </c:strCache>
            </c:strRef>
          </c:tx>
          <c:spPr>
            <a:solidFill>
              <a:schemeClr val="accent6"/>
            </a:solidFill>
            <a:ln>
              <a:noFill/>
            </a:ln>
            <a:effectLst/>
          </c:spPr>
          <c:invertIfNegative val="0"/>
          <c:val>
            <c:numRef>
              <c:f>figures_review_suitable!$L$5</c:f>
              <c:numCache>
                <c:formatCode>General</c:formatCode>
                <c:ptCount val="1"/>
                <c:pt idx="0">
                  <c:v>6</c:v>
                </c:pt>
              </c:numCache>
            </c:numRef>
          </c:val>
          <c:extLst>
            <c:ext xmlns:c16="http://schemas.microsoft.com/office/drawing/2014/chart" uri="{C3380CC4-5D6E-409C-BE32-E72D297353CC}">
              <c16:uniqueId val="{00000005-39BB-4FB0-B35F-B0A73CF099BF}"/>
            </c:ext>
          </c:extLst>
        </c:ser>
        <c:ser>
          <c:idx val="6"/>
          <c:order val="6"/>
          <c:tx>
            <c:strRef>
              <c:f>figures_review_suitable!$M$4</c:f>
              <c:strCache>
                <c:ptCount val="1"/>
                <c:pt idx="0">
                  <c:v>Model+Observation</c:v>
                </c:pt>
              </c:strCache>
            </c:strRef>
          </c:tx>
          <c:spPr>
            <a:solidFill>
              <a:schemeClr val="accent1">
                <a:lumMod val="60000"/>
              </a:schemeClr>
            </a:solidFill>
            <a:ln>
              <a:noFill/>
            </a:ln>
            <a:effectLst/>
          </c:spPr>
          <c:invertIfNegative val="0"/>
          <c:val>
            <c:numRef>
              <c:f>figures_review_suitable!$M$5</c:f>
              <c:numCache>
                <c:formatCode>General</c:formatCode>
                <c:ptCount val="1"/>
                <c:pt idx="0">
                  <c:v>4</c:v>
                </c:pt>
              </c:numCache>
            </c:numRef>
          </c:val>
          <c:extLst>
            <c:ext xmlns:c16="http://schemas.microsoft.com/office/drawing/2014/chart" uri="{C3380CC4-5D6E-409C-BE32-E72D297353CC}">
              <c16:uniqueId val="{00000006-39BB-4FB0-B35F-B0A73CF099BF}"/>
            </c:ext>
          </c:extLst>
        </c:ser>
        <c:ser>
          <c:idx val="7"/>
          <c:order val="7"/>
          <c:tx>
            <c:strRef>
              <c:f>figures_review_suitable!$N$4</c:f>
              <c:strCache>
                <c:ptCount val="1"/>
                <c:pt idx="0">
                  <c:v>N/A</c:v>
                </c:pt>
              </c:strCache>
            </c:strRef>
          </c:tx>
          <c:spPr>
            <a:solidFill>
              <a:schemeClr val="accent2">
                <a:lumMod val="60000"/>
              </a:schemeClr>
            </a:solidFill>
            <a:ln>
              <a:noFill/>
            </a:ln>
            <a:effectLst/>
          </c:spPr>
          <c:invertIfNegative val="0"/>
          <c:val>
            <c:numRef>
              <c:f>figures_review_suitable!$N$5</c:f>
              <c:numCache>
                <c:formatCode>General</c:formatCode>
                <c:ptCount val="1"/>
                <c:pt idx="0">
                  <c:v>1</c:v>
                </c:pt>
              </c:numCache>
            </c:numRef>
          </c:val>
          <c:extLst>
            <c:ext xmlns:c16="http://schemas.microsoft.com/office/drawing/2014/chart" uri="{C3380CC4-5D6E-409C-BE32-E72D297353CC}">
              <c16:uniqueId val="{00000007-39BB-4FB0-B35F-B0A73CF099BF}"/>
            </c:ext>
          </c:extLst>
        </c:ser>
        <c:dLbls>
          <c:showLegendKey val="0"/>
          <c:showVal val="0"/>
          <c:showCatName val="0"/>
          <c:showSerName val="0"/>
          <c:showPercent val="0"/>
          <c:showBubbleSize val="0"/>
        </c:dLbls>
        <c:gapWidth val="219"/>
        <c:overlap val="-27"/>
        <c:axId val="429419792"/>
        <c:axId val="429420120"/>
      </c:barChart>
      <c:catAx>
        <c:axId val="42941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29420120"/>
        <c:crosses val="autoZero"/>
        <c:auto val="1"/>
        <c:lblAlgn val="ctr"/>
        <c:lblOffset val="100"/>
        <c:noMultiLvlLbl val="0"/>
      </c:catAx>
      <c:valAx>
        <c:axId val="429420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2941979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Study content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de-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figures_review_suitable!$A$55:$J$55</c:f>
              <c:strCache>
                <c:ptCount val="10"/>
                <c:pt idx="0">
                  <c:v>functional response </c:v>
                </c:pt>
                <c:pt idx="1">
                  <c:v>numerical response </c:v>
                </c:pt>
                <c:pt idx="2">
                  <c:v>size spectra</c:v>
                </c:pt>
                <c:pt idx="3">
                  <c:v>community [weighted] means </c:v>
                </c:pt>
                <c:pt idx="4">
                  <c:v>temperature </c:v>
                </c:pt>
                <c:pt idx="5">
                  <c:v>nutrients</c:v>
                </c:pt>
                <c:pt idx="6">
                  <c:v>remote sensing</c:v>
                </c:pt>
                <c:pt idx="7">
                  <c:v>light</c:v>
                </c:pt>
                <c:pt idx="8">
                  <c:v>grazing</c:v>
                </c:pt>
                <c:pt idx="9">
                  <c:v>other env. factors</c:v>
                </c:pt>
              </c:strCache>
            </c:strRef>
          </c:cat>
          <c:val>
            <c:numRef>
              <c:f>figures_review_suitable!$A$56:$J$56</c:f>
              <c:numCache>
                <c:formatCode>General</c:formatCode>
                <c:ptCount val="10"/>
                <c:pt idx="0">
                  <c:v>50</c:v>
                </c:pt>
                <c:pt idx="1">
                  <c:v>63</c:v>
                </c:pt>
                <c:pt idx="2">
                  <c:v>29</c:v>
                </c:pt>
                <c:pt idx="3">
                  <c:v>16</c:v>
                </c:pt>
                <c:pt idx="4">
                  <c:v>27</c:v>
                </c:pt>
                <c:pt idx="5">
                  <c:v>54</c:v>
                </c:pt>
                <c:pt idx="6">
                  <c:v>7</c:v>
                </c:pt>
                <c:pt idx="7">
                  <c:v>16</c:v>
                </c:pt>
                <c:pt idx="8">
                  <c:v>14</c:v>
                </c:pt>
                <c:pt idx="9">
                  <c:v>49</c:v>
                </c:pt>
              </c:numCache>
            </c:numRef>
          </c:val>
          <c:extLst>
            <c:ext xmlns:c16="http://schemas.microsoft.com/office/drawing/2014/chart" uri="{C3380CC4-5D6E-409C-BE32-E72D297353CC}">
              <c16:uniqueId val="{00000000-6A70-4AF4-91A8-63C8B2B6B6C6}"/>
            </c:ext>
          </c:extLst>
        </c:ser>
        <c:dLbls>
          <c:dLblPos val="inEnd"/>
          <c:showLegendKey val="0"/>
          <c:showVal val="1"/>
          <c:showCatName val="0"/>
          <c:showSerName val="0"/>
          <c:showPercent val="0"/>
          <c:showBubbleSize val="0"/>
        </c:dLbls>
        <c:gapWidth val="65"/>
        <c:axId val="281051328"/>
        <c:axId val="281055264"/>
      </c:barChart>
      <c:catAx>
        <c:axId val="2810513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de-DE"/>
          </a:p>
        </c:txPr>
        <c:crossAx val="281055264"/>
        <c:crosses val="autoZero"/>
        <c:auto val="1"/>
        <c:lblAlgn val="ctr"/>
        <c:lblOffset val="100"/>
        <c:noMultiLvlLbl val="0"/>
      </c:catAx>
      <c:valAx>
        <c:axId val="281055264"/>
        <c:scaling>
          <c:orientation val="minMax"/>
        </c:scaling>
        <c:delete val="0"/>
        <c:axPos val="b"/>
        <c:majorGridlines>
          <c:spPr>
            <a:ln w="9525" cap="flat" cmpd="sng" algn="ctr">
              <a:solidFill>
                <a:schemeClr val="bg1">
                  <a:lumMod val="75000"/>
                  <a:alpha val="71000"/>
                </a:schemeClr>
              </a:solidFill>
              <a:round/>
            </a:ln>
            <a:effectLst/>
          </c:spPr>
        </c:majorGridlines>
        <c:title>
          <c:tx>
            <c:rich>
              <a:bodyPr rot="0" spcFirstLastPara="1" vertOverflow="ellipsis" vert="horz" wrap="square" anchor="ctr" anchorCtr="1"/>
              <a:lstStyle/>
              <a:p>
                <a:pPr algn="ctr">
                  <a:defRPr sz="900" b="1" i="0" u="none" strike="noStrike" kern="1200" baseline="0">
                    <a:solidFill>
                      <a:schemeClr val="dk1">
                        <a:lumMod val="75000"/>
                        <a:lumOff val="25000"/>
                      </a:schemeClr>
                    </a:solidFill>
                    <a:latin typeface="+mn-lt"/>
                    <a:ea typeface="+mn-ea"/>
                    <a:cs typeface="+mn-cs"/>
                  </a:defRPr>
                </a:pPr>
                <a:r>
                  <a:rPr lang="en-US" sz="1100">
                    <a:latin typeface="Bahnschrift Light" panose="020B0502040204020203" pitchFamily="34" charset="0"/>
                  </a:rPr>
                  <a:t>count</a:t>
                </a:r>
              </a:p>
            </c:rich>
          </c:tx>
          <c:layout>
            <c:manualLayout>
              <c:xMode val="edge"/>
              <c:yMode val="edge"/>
              <c:x val="0.56872059900768956"/>
              <c:y val="0.91297740999973809"/>
            </c:manualLayout>
          </c:layout>
          <c:overlay val="0"/>
          <c:spPr>
            <a:noFill/>
            <a:ln>
              <a:noFill/>
            </a:ln>
            <a:effectLst/>
          </c:spPr>
          <c:txPr>
            <a:bodyPr rot="0" spcFirstLastPara="1" vertOverflow="ellipsis" vert="horz" wrap="square" anchor="ctr" anchorCtr="1"/>
            <a:lstStyle/>
            <a:p>
              <a:pPr algn="ctr">
                <a:defRPr sz="900" b="1" i="0" u="none" strike="noStrike" kern="1200" baseline="0">
                  <a:solidFill>
                    <a:schemeClr val="dk1">
                      <a:lumMod val="75000"/>
                      <a:lumOff val="2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dk1">
                    <a:lumMod val="75000"/>
                    <a:lumOff val="25000"/>
                  </a:schemeClr>
                </a:solidFill>
                <a:latin typeface="+mn-lt"/>
                <a:ea typeface="+mn-ea"/>
                <a:cs typeface="+mn-cs"/>
              </a:defRPr>
            </a:pPr>
            <a:endParaRPr lang="de-DE"/>
          </a:p>
        </c:txPr>
        <c:crossAx val="2810513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Study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figures_review_suitable!$A$55</c:f>
              <c:strCache>
                <c:ptCount val="1"/>
                <c:pt idx="0">
                  <c:v>functional response </c:v>
                </c:pt>
              </c:strCache>
            </c:strRef>
          </c:tx>
          <c:spPr>
            <a:solidFill>
              <a:schemeClr val="accent1"/>
            </a:solidFill>
            <a:ln>
              <a:noFill/>
            </a:ln>
            <a:effectLst/>
          </c:spPr>
          <c:invertIfNegative val="0"/>
          <c:val>
            <c:numRef>
              <c:f>figures_review_suitable!$A$56</c:f>
              <c:numCache>
                <c:formatCode>General</c:formatCode>
                <c:ptCount val="1"/>
                <c:pt idx="0">
                  <c:v>50</c:v>
                </c:pt>
              </c:numCache>
            </c:numRef>
          </c:val>
          <c:extLst>
            <c:ext xmlns:c16="http://schemas.microsoft.com/office/drawing/2014/chart" uri="{C3380CC4-5D6E-409C-BE32-E72D297353CC}">
              <c16:uniqueId val="{00000000-C566-4C37-B71B-3BCA503B0C8B}"/>
            </c:ext>
          </c:extLst>
        </c:ser>
        <c:ser>
          <c:idx val="1"/>
          <c:order val="1"/>
          <c:tx>
            <c:strRef>
              <c:f>figures_review_suitable!$B$55</c:f>
              <c:strCache>
                <c:ptCount val="1"/>
                <c:pt idx="0">
                  <c:v>numerical response </c:v>
                </c:pt>
              </c:strCache>
            </c:strRef>
          </c:tx>
          <c:spPr>
            <a:solidFill>
              <a:schemeClr val="accent2"/>
            </a:solidFill>
            <a:ln>
              <a:noFill/>
            </a:ln>
            <a:effectLst/>
          </c:spPr>
          <c:invertIfNegative val="0"/>
          <c:val>
            <c:numRef>
              <c:f>figures_review_suitable!$B$56</c:f>
              <c:numCache>
                <c:formatCode>General</c:formatCode>
                <c:ptCount val="1"/>
                <c:pt idx="0">
                  <c:v>63</c:v>
                </c:pt>
              </c:numCache>
            </c:numRef>
          </c:val>
          <c:extLst>
            <c:ext xmlns:c16="http://schemas.microsoft.com/office/drawing/2014/chart" uri="{C3380CC4-5D6E-409C-BE32-E72D297353CC}">
              <c16:uniqueId val="{00000001-C566-4C37-B71B-3BCA503B0C8B}"/>
            </c:ext>
          </c:extLst>
        </c:ser>
        <c:ser>
          <c:idx val="2"/>
          <c:order val="2"/>
          <c:tx>
            <c:strRef>
              <c:f>figures_review_suitable!$C$55</c:f>
              <c:strCache>
                <c:ptCount val="1"/>
                <c:pt idx="0">
                  <c:v>size spectra</c:v>
                </c:pt>
              </c:strCache>
            </c:strRef>
          </c:tx>
          <c:spPr>
            <a:solidFill>
              <a:schemeClr val="accent3"/>
            </a:solidFill>
            <a:ln>
              <a:noFill/>
            </a:ln>
            <a:effectLst/>
          </c:spPr>
          <c:invertIfNegative val="0"/>
          <c:val>
            <c:numRef>
              <c:f>figures_review_suitable!$C$56</c:f>
              <c:numCache>
                <c:formatCode>General</c:formatCode>
                <c:ptCount val="1"/>
                <c:pt idx="0">
                  <c:v>29</c:v>
                </c:pt>
              </c:numCache>
            </c:numRef>
          </c:val>
          <c:extLst>
            <c:ext xmlns:c16="http://schemas.microsoft.com/office/drawing/2014/chart" uri="{C3380CC4-5D6E-409C-BE32-E72D297353CC}">
              <c16:uniqueId val="{00000002-C566-4C37-B71B-3BCA503B0C8B}"/>
            </c:ext>
          </c:extLst>
        </c:ser>
        <c:ser>
          <c:idx val="3"/>
          <c:order val="3"/>
          <c:tx>
            <c:strRef>
              <c:f>figures_review_suitable!$D$55</c:f>
              <c:strCache>
                <c:ptCount val="1"/>
                <c:pt idx="0">
                  <c:v>community [weighted] means </c:v>
                </c:pt>
              </c:strCache>
            </c:strRef>
          </c:tx>
          <c:spPr>
            <a:solidFill>
              <a:schemeClr val="accent4"/>
            </a:solidFill>
            <a:ln>
              <a:noFill/>
            </a:ln>
            <a:effectLst/>
          </c:spPr>
          <c:invertIfNegative val="0"/>
          <c:val>
            <c:numRef>
              <c:f>figures_review_suitable!$D$56</c:f>
              <c:numCache>
                <c:formatCode>General</c:formatCode>
                <c:ptCount val="1"/>
                <c:pt idx="0">
                  <c:v>16</c:v>
                </c:pt>
              </c:numCache>
            </c:numRef>
          </c:val>
          <c:extLst>
            <c:ext xmlns:c16="http://schemas.microsoft.com/office/drawing/2014/chart" uri="{C3380CC4-5D6E-409C-BE32-E72D297353CC}">
              <c16:uniqueId val="{00000003-C566-4C37-B71B-3BCA503B0C8B}"/>
            </c:ext>
          </c:extLst>
        </c:ser>
        <c:ser>
          <c:idx val="4"/>
          <c:order val="4"/>
          <c:tx>
            <c:strRef>
              <c:f>figures_review_suitable!$E$55</c:f>
              <c:strCache>
                <c:ptCount val="1"/>
                <c:pt idx="0">
                  <c:v>temperature </c:v>
                </c:pt>
              </c:strCache>
            </c:strRef>
          </c:tx>
          <c:spPr>
            <a:solidFill>
              <a:schemeClr val="accent5"/>
            </a:solidFill>
            <a:ln>
              <a:noFill/>
            </a:ln>
            <a:effectLst/>
          </c:spPr>
          <c:invertIfNegative val="0"/>
          <c:val>
            <c:numRef>
              <c:f>figures_review_suitable!$E$56</c:f>
              <c:numCache>
                <c:formatCode>General</c:formatCode>
                <c:ptCount val="1"/>
                <c:pt idx="0">
                  <c:v>27</c:v>
                </c:pt>
              </c:numCache>
            </c:numRef>
          </c:val>
          <c:extLst>
            <c:ext xmlns:c16="http://schemas.microsoft.com/office/drawing/2014/chart" uri="{C3380CC4-5D6E-409C-BE32-E72D297353CC}">
              <c16:uniqueId val="{00000004-C566-4C37-B71B-3BCA503B0C8B}"/>
            </c:ext>
          </c:extLst>
        </c:ser>
        <c:ser>
          <c:idx val="5"/>
          <c:order val="5"/>
          <c:tx>
            <c:strRef>
              <c:f>figures_review_suitable!$F$55</c:f>
              <c:strCache>
                <c:ptCount val="1"/>
                <c:pt idx="0">
                  <c:v>nutrients</c:v>
                </c:pt>
              </c:strCache>
            </c:strRef>
          </c:tx>
          <c:spPr>
            <a:solidFill>
              <a:schemeClr val="accent6"/>
            </a:solidFill>
            <a:ln>
              <a:noFill/>
            </a:ln>
            <a:effectLst/>
          </c:spPr>
          <c:invertIfNegative val="0"/>
          <c:val>
            <c:numRef>
              <c:f>figures_review_suitable!$F$56</c:f>
              <c:numCache>
                <c:formatCode>General</c:formatCode>
                <c:ptCount val="1"/>
                <c:pt idx="0">
                  <c:v>54</c:v>
                </c:pt>
              </c:numCache>
            </c:numRef>
          </c:val>
          <c:extLst>
            <c:ext xmlns:c16="http://schemas.microsoft.com/office/drawing/2014/chart" uri="{C3380CC4-5D6E-409C-BE32-E72D297353CC}">
              <c16:uniqueId val="{00000005-C566-4C37-B71B-3BCA503B0C8B}"/>
            </c:ext>
          </c:extLst>
        </c:ser>
        <c:ser>
          <c:idx val="6"/>
          <c:order val="6"/>
          <c:tx>
            <c:strRef>
              <c:f>figures_review_suitable!$G$55</c:f>
              <c:strCache>
                <c:ptCount val="1"/>
                <c:pt idx="0">
                  <c:v>remote sensing</c:v>
                </c:pt>
              </c:strCache>
            </c:strRef>
          </c:tx>
          <c:spPr>
            <a:solidFill>
              <a:schemeClr val="accent1">
                <a:lumMod val="60000"/>
              </a:schemeClr>
            </a:solidFill>
            <a:ln>
              <a:noFill/>
            </a:ln>
            <a:effectLst/>
          </c:spPr>
          <c:invertIfNegative val="0"/>
          <c:val>
            <c:numRef>
              <c:f>figures_review_suitable!$G$56</c:f>
              <c:numCache>
                <c:formatCode>General</c:formatCode>
                <c:ptCount val="1"/>
                <c:pt idx="0">
                  <c:v>7</c:v>
                </c:pt>
              </c:numCache>
            </c:numRef>
          </c:val>
          <c:extLst>
            <c:ext xmlns:c16="http://schemas.microsoft.com/office/drawing/2014/chart" uri="{C3380CC4-5D6E-409C-BE32-E72D297353CC}">
              <c16:uniqueId val="{00000006-C566-4C37-B71B-3BCA503B0C8B}"/>
            </c:ext>
          </c:extLst>
        </c:ser>
        <c:ser>
          <c:idx val="7"/>
          <c:order val="7"/>
          <c:tx>
            <c:strRef>
              <c:f>figures_review_suitable!$H$55</c:f>
              <c:strCache>
                <c:ptCount val="1"/>
                <c:pt idx="0">
                  <c:v>light</c:v>
                </c:pt>
              </c:strCache>
            </c:strRef>
          </c:tx>
          <c:spPr>
            <a:solidFill>
              <a:schemeClr val="accent2">
                <a:lumMod val="60000"/>
              </a:schemeClr>
            </a:solidFill>
            <a:ln>
              <a:noFill/>
            </a:ln>
            <a:effectLst/>
          </c:spPr>
          <c:invertIfNegative val="0"/>
          <c:val>
            <c:numRef>
              <c:f>figures_review_suitable!$H$56</c:f>
              <c:numCache>
                <c:formatCode>General</c:formatCode>
                <c:ptCount val="1"/>
                <c:pt idx="0">
                  <c:v>16</c:v>
                </c:pt>
              </c:numCache>
            </c:numRef>
          </c:val>
          <c:extLst>
            <c:ext xmlns:c16="http://schemas.microsoft.com/office/drawing/2014/chart" uri="{C3380CC4-5D6E-409C-BE32-E72D297353CC}">
              <c16:uniqueId val="{00000007-C566-4C37-B71B-3BCA503B0C8B}"/>
            </c:ext>
          </c:extLst>
        </c:ser>
        <c:ser>
          <c:idx val="8"/>
          <c:order val="8"/>
          <c:tx>
            <c:strRef>
              <c:f>figures_review_suitable!$I$55</c:f>
              <c:strCache>
                <c:ptCount val="1"/>
                <c:pt idx="0">
                  <c:v>grazing</c:v>
                </c:pt>
              </c:strCache>
            </c:strRef>
          </c:tx>
          <c:spPr>
            <a:solidFill>
              <a:schemeClr val="accent3">
                <a:lumMod val="60000"/>
              </a:schemeClr>
            </a:solidFill>
            <a:ln>
              <a:noFill/>
            </a:ln>
            <a:effectLst/>
          </c:spPr>
          <c:invertIfNegative val="0"/>
          <c:val>
            <c:numRef>
              <c:f>figures_review_suitable!$I$56</c:f>
              <c:numCache>
                <c:formatCode>General</c:formatCode>
                <c:ptCount val="1"/>
                <c:pt idx="0">
                  <c:v>14</c:v>
                </c:pt>
              </c:numCache>
            </c:numRef>
          </c:val>
          <c:extLst>
            <c:ext xmlns:c16="http://schemas.microsoft.com/office/drawing/2014/chart" uri="{C3380CC4-5D6E-409C-BE32-E72D297353CC}">
              <c16:uniqueId val="{00000008-C566-4C37-B71B-3BCA503B0C8B}"/>
            </c:ext>
          </c:extLst>
        </c:ser>
        <c:ser>
          <c:idx val="9"/>
          <c:order val="9"/>
          <c:tx>
            <c:strRef>
              <c:f>figures_review_suitable!$J$55</c:f>
              <c:strCache>
                <c:ptCount val="1"/>
                <c:pt idx="0">
                  <c:v>other env. factors</c:v>
                </c:pt>
              </c:strCache>
            </c:strRef>
          </c:tx>
          <c:spPr>
            <a:solidFill>
              <a:schemeClr val="accent4">
                <a:lumMod val="60000"/>
              </a:schemeClr>
            </a:solidFill>
            <a:ln>
              <a:noFill/>
            </a:ln>
            <a:effectLst/>
          </c:spPr>
          <c:invertIfNegative val="0"/>
          <c:val>
            <c:numRef>
              <c:f>figures_review_suitable!$J$56</c:f>
              <c:numCache>
                <c:formatCode>General</c:formatCode>
                <c:ptCount val="1"/>
                <c:pt idx="0">
                  <c:v>49</c:v>
                </c:pt>
              </c:numCache>
            </c:numRef>
          </c:val>
          <c:extLst>
            <c:ext xmlns:c16="http://schemas.microsoft.com/office/drawing/2014/chart" uri="{C3380CC4-5D6E-409C-BE32-E72D297353CC}">
              <c16:uniqueId val="{00000009-C566-4C37-B71B-3BCA503B0C8B}"/>
            </c:ext>
          </c:extLst>
        </c:ser>
        <c:dLbls>
          <c:showLegendKey val="0"/>
          <c:showVal val="0"/>
          <c:showCatName val="0"/>
          <c:showSerName val="0"/>
          <c:showPercent val="0"/>
          <c:showBubbleSize val="0"/>
        </c:dLbls>
        <c:gapWidth val="219"/>
        <c:overlap val="-27"/>
        <c:axId val="281058544"/>
        <c:axId val="281056904"/>
      </c:barChart>
      <c:catAx>
        <c:axId val="281058544"/>
        <c:scaling>
          <c:orientation val="minMax"/>
        </c:scaling>
        <c:delete val="1"/>
        <c:axPos val="b"/>
        <c:numFmt formatCode="General" sourceLinked="1"/>
        <c:majorTickMark val="none"/>
        <c:minorTickMark val="none"/>
        <c:tickLblPos val="nextTo"/>
        <c:crossAx val="281056904"/>
        <c:crosses val="autoZero"/>
        <c:auto val="1"/>
        <c:lblAlgn val="ctr"/>
        <c:lblOffset val="100"/>
        <c:noMultiLvlLbl val="0"/>
      </c:catAx>
      <c:valAx>
        <c:axId val="281056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81058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System</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0E-466E-8766-460C1C3FA4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0E-466E-8766-460C1C3FA4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0E-466E-8766-460C1C3FA4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50E-466E-8766-460C1C3FA4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figures_review_suitable!$A$4:$D$4</c:f>
              <c:strCache>
                <c:ptCount val="4"/>
                <c:pt idx="0">
                  <c:v>Marine</c:v>
                </c:pt>
                <c:pt idx="1">
                  <c:v>Freshwater</c:v>
                </c:pt>
                <c:pt idx="2">
                  <c:v>Marine+Freshwater</c:v>
                </c:pt>
                <c:pt idx="3">
                  <c:v>N/A</c:v>
                </c:pt>
              </c:strCache>
            </c:strRef>
          </c:cat>
          <c:val>
            <c:numRef>
              <c:f>figures_review_suitable!$A$5:$D$5</c:f>
              <c:numCache>
                <c:formatCode>General</c:formatCode>
                <c:ptCount val="4"/>
                <c:pt idx="0">
                  <c:v>89</c:v>
                </c:pt>
                <c:pt idx="1">
                  <c:v>28</c:v>
                </c:pt>
                <c:pt idx="2">
                  <c:v>7</c:v>
                </c:pt>
                <c:pt idx="3">
                  <c:v>6</c:v>
                </c:pt>
              </c:numCache>
            </c:numRef>
          </c:val>
          <c:extLst>
            <c:ext xmlns:c16="http://schemas.microsoft.com/office/drawing/2014/chart" uri="{C3380CC4-5D6E-409C-BE32-E72D297353CC}">
              <c16:uniqueId val="{00000000-0C0E-497D-A41B-0A20BD999F8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de-DE"/>
        </a:p>
      </c:txPr>
    </c:title>
    <c:autoTitleDeleted val="0"/>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C3A-4867-A41A-A580ED957D83}"/>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C3A-4867-A41A-A580ED957D83}"/>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C3A-4867-A41A-A580ED957D83}"/>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C3A-4867-A41A-A580ED957D8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de-DE"/>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figures_review_suitable!$H$33:$K$33</c:f>
              <c:strCache>
                <c:ptCount val="4"/>
                <c:pt idx="0">
                  <c:v>Response</c:v>
                </c:pt>
                <c:pt idx="1">
                  <c:v>Driver</c:v>
                </c:pt>
                <c:pt idx="2">
                  <c:v>Response+Driver</c:v>
                </c:pt>
                <c:pt idx="3">
                  <c:v>N/A</c:v>
                </c:pt>
              </c:strCache>
            </c:strRef>
          </c:cat>
          <c:val>
            <c:numRef>
              <c:f>figures_review_suitable!$H$34:$K$34</c:f>
              <c:numCache>
                <c:formatCode>General</c:formatCode>
                <c:ptCount val="4"/>
                <c:pt idx="0">
                  <c:v>70</c:v>
                </c:pt>
                <c:pt idx="1">
                  <c:v>59</c:v>
                </c:pt>
                <c:pt idx="2">
                  <c:v>1</c:v>
                </c:pt>
                <c:pt idx="3">
                  <c:v>9</c:v>
                </c:pt>
              </c:numCache>
            </c:numRef>
          </c:val>
          <c:extLst>
            <c:ext xmlns:c16="http://schemas.microsoft.com/office/drawing/2014/chart" uri="{C3380CC4-5D6E-409C-BE32-E72D297353CC}">
              <c16:uniqueId val="{00000000-D0A4-4417-B22C-E8FC2A4AA28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de-DE"/>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Cell Size as Driver or Response Variable </a:t>
            </a:r>
          </a:p>
        </c:rich>
      </c:tx>
      <c:layout>
        <c:manualLayout>
          <c:xMode val="edge"/>
          <c:yMode val="edge"/>
          <c:x val="0.18049300087489065"/>
          <c:y val="5.55555555555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0.28590310586176726"/>
          <c:y val="0.20821777486147564"/>
          <c:w val="0.38930511811023621"/>
          <c:h val="0.64884186351706041"/>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5B-4FC4-B23B-F79B227B4D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5B-4FC4-B23B-F79B227B4D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C098-476F-8443-FACE344DAC53}"/>
              </c:ext>
            </c:extLst>
          </c:dPt>
          <c:dLbls>
            <c:dLbl>
              <c:idx val="2"/>
              <c:layout>
                <c:manualLayout>
                  <c:x val="-5.704724409448819E-3"/>
                  <c:y val="3.417505103528725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098-476F-8443-FACE344DAC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figures_review_suitable!$H$33:$J$33</c:f>
              <c:strCache>
                <c:ptCount val="3"/>
                <c:pt idx="0">
                  <c:v>Response</c:v>
                </c:pt>
                <c:pt idx="1">
                  <c:v>Driver</c:v>
                </c:pt>
                <c:pt idx="2">
                  <c:v>Response+Driver</c:v>
                </c:pt>
              </c:strCache>
            </c:strRef>
          </c:cat>
          <c:val>
            <c:numRef>
              <c:f>figures_review_suitable!$H$34:$J$34</c:f>
              <c:numCache>
                <c:formatCode>General</c:formatCode>
                <c:ptCount val="3"/>
                <c:pt idx="0">
                  <c:v>70</c:v>
                </c:pt>
                <c:pt idx="1">
                  <c:v>59</c:v>
                </c:pt>
                <c:pt idx="2">
                  <c:v>1</c:v>
                </c:pt>
              </c:numCache>
            </c:numRef>
          </c:val>
          <c:extLst>
            <c:ext xmlns:c16="http://schemas.microsoft.com/office/drawing/2014/chart" uri="{C3380CC4-5D6E-409C-BE32-E72D297353CC}">
              <c16:uniqueId val="{00000000-C098-476F-8443-FACE344DAC5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de-DE"/>
        </a:p>
      </c:txPr>
    </c:title>
    <c:autoTitleDeleted val="0"/>
    <c:plotArea>
      <c:layout/>
      <c:lineChart>
        <c:grouping val="standard"/>
        <c:varyColors val="0"/>
        <c:ser>
          <c:idx val="0"/>
          <c:order val="0"/>
          <c:spPr>
            <a:ln w="31750" cap="rnd">
              <a:solidFill>
                <a:schemeClr val="accent1"/>
              </a:solidFill>
              <a:round/>
            </a:ln>
            <a:effectLst/>
          </c:spPr>
          <c:marker>
            <c:symbol val="none"/>
          </c:marker>
          <c:cat>
            <c:numRef>
              <c:f>figures_review_suitable!$B$91:$AN$91</c:f>
              <c:numCache>
                <c:formatCode>General</c:formatCode>
                <c:ptCount val="39"/>
                <c:pt idx="0">
                  <c:v>1966</c:v>
                </c:pt>
                <c:pt idx="1">
                  <c:v>1975</c:v>
                </c:pt>
                <c:pt idx="2">
                  <c:v>1976</c:v>
                </c:pt>
                <c:pt idx="3">
                  <c:v>1977</c:v>
                </c:pt>
                <c:pt idx="4">
                  <c:v>1978</c:v>
                </c:pt>
                <c:pt idx="5">
                  <c:v>1979</c:v>
                </c:pt>
                <c:pt idx="6">
                  <c:v>1981</c:v>
                </c:pt>
                <c:pt idx="7">
                  <c:v>1984</c:v>
                </c:pt>
                <c:pt idx="8">
                  <c:v>1985</c:v>
                </c:pt>
                <c:pt idx="9">
                  <c:v>1987</c:v>
                </c:pt>
                <c:pt idx="10">
                  <c:v>1988</c:v>
                </c:pt>
                <c:pt idx="11">
                  <c:v>1989</c:v>
                </c:pt>
                <c:pt idx="12">
                  <c:v>1991</c:v>
                </c:pt>
                <c:pt idx="13">
                  <c:v>1993</c:v>
                </c:pt>
                <c:pt idx="14">
                  <c:v>1994</c:v>
                </c:pt>
                <c:pt idx="15">
                  <c:v>1995</c:v>
                </c:pt>
                <c:pt idx="16">
                  <c:v>1996</c:v>
                </c:pt>
                <c:pt idx="17">
                  <c:v>1997</c:v>
                </c:pt>
                <c:pt idx="18">
                  <c:v>1998</c:v>
                </c:pt>
                <c:pt idx="19">
                  <c:v>1999</c:v>
                </c:pt>
                <c:pt idx="20">
                  <c:v>2001</c:v>
                </c:pt>
                <c:pt idx="21">
                  <c:v>2002</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pt idx="34">
                  <c:v>2017</c:v>
                </c:pt>
                <c:pt idx="35">
                  <c:v>2018</c:v>
                </c:pt>
                <c:pt idx="36">
                  <c:v>2019</c:v>
                </c:pt>
                <c:pt idx="37">
                  <c:v>2020</c:v>
                </c:pt>
                <c:pt idx="38">
                  <c:v>2021</c:v>
                </c:pt>
              </c:numCache>
            </c:numRef>
          </c:cat>
          <c:val>
            <c:numRef>
              <c:f>figures_review_suitable!$B$92:$AN$92</c:f>
              <c:numCache>
                <c:formatCode>General</c:formatCode>
                <c:ptCount val="39"/>
                <c:pt idx="0">
                  <c:v>1</c:v>
                </c:pt>
                <c:pt idx="1">
                  <c:v>1</c:v>
                </c:pt>
                <c:pt idx="2">
                  <c:v>2</c:v>
                </c:pt>
                <c:pt idx="3">
                  <c:v>2</c:v>
                </c:pt>
                <c:pt idx="4">
                  <c:v>2</c:v>
                </c:pt>
                <c:pt idx="5">
                  <c:v>1</c:v>
                </c:pt>
                <c:pt idx="6">
                  <c:v>1</c:v>
                </c:pt>
                <c:pt idx="7">
                  <c:v>1</c:v>
                </c:pt>
                <c:pt idx="8">
                  <c:v>2</c:v>
                </c:pt>
                <c:pt idx="9">
                  <c:v>4</c:v>
                </c:pt>
                <c:pt idx="10">
                  <c:v>1</c:v>
                </c:pt>
                <c:pt idx="11">
                  <c:v>2</c:v>
                </c:pt>
                <c:pt idx="12">
                  <c:v>4</c:v>
                </c:pt>
                <c:pt idx="13">
                  <c:v>2</c:v>
                </c:pt>
                <c:pt idx="14">
                  <c:v>2</c:v>
                </c:pt>
                <c:pt idx="15">
                  <c:v>3</c:v>
                </c:pt>
                <c:pt idx="16">
                  <c:v>1</c:v>
                </c:pt>
                <c:pt idx="17">
                  <c:v>1</c:v>
                </c:pt>
                <c:pt idx="18">
                  <c:v>1</c:v>
                </c:pt>
                <c:pt idx="19">
                  <c:v>1</c:v>
                </c:pt>
                <c:pt idx="20">
                  <c:v>1</c:v>
                </c:pt>
                <c:pt idx="21">
                  <c:v>2</c:v>
                </c:pt>
                <c:pt idx="22">
                  <c:v>3</c:v>
                </c:pt>
                <c:pt idx="23">
                  <c:v>4</c:v>
                </c:pt>
                <c:pt idx="24">
                  <c:v>4</c:v>
                </c:pt>
                <c:pt idx="25">
                  <c:v>3</c:v>
                </c:pt>
                <c:pt idx="26">
                  <c:v>5</c:v>
                </c:pt>
                <c:pt idx="27">
                  <c:v>7</c:v>
                </c:pt>
                <c:pt idx="28">
                  <c:v>3</c:v>
                </c:pt>
                <c:pt idx="29">
                  <c:v>9</c:v>
                </c:pt>
                <c:pt idx="30">
                  <c:v>7</c:v>
                </c:pt>
                <c:pt idx="31">
                  <c:v>6</c:v>
                </c:pt>
                <c:pt idx="32">
                  <c:v>6</c:v>
                </c:pt>
                <c:pt idx="33">
                  <c:v>2</c:v>
                </c:pt>
                <c:pt idx="34">
                  <c:v>6</c:v>
                </c:pt>
                <c:pt idx="35">
                  <c:v>5</c:v>
                </c:pt>
                <c:pt idx="36">
                  <c:v>8</c:v>
                </c:pt>
                <c:pt idx="37">
                  <c:v>10</c:v>
                </c:pt>
                <c:pt idx="38">
                  <c:v>4</c:v>
                </c:pt>
              </c:numCache>
            </c:numRef>
          </c:val>
          <c:smooth val="0"/>
          <c:extLst>
            <c:ext xmlns:c16="http://schemas.microsoft.com/office/drawing/2014/chart" uri="{C3380CC4-5D6E-409C-BE32-E72D297353CC}">
              <c16:uniqueId val="{00000000-5787-4A91-A750-483200D079D4}"/>
            </c:ext>
          </c:extLst>
        </c:ser>
        <c:dLbls>
          <c:showLegendKey val="0"/>
          <c:showVal val="0"/>
          <c:showCatName val="0"/>
          <c:showSerName val="0"/>
          <c:showPercent val="0"/>
          <c:showBubbleSize val="0"/>
        </c:dLbls>
        <c:smooth val="0"/>
        <c:axId val="388131328"/>
        <c:axId val="388134280"/>
      </c:lineChart>
      <c:catAx>
        <c:axId val="38813132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de-DE"/>
          </a:p>
        </c:txPr>
        <c:crossAx val="388134280"/>
        <c:crosses val="autoZero"/>
        <c:auto val="1"/>
        <c:lblAlgn val="ctr"/>
        <c:lblOffset val="100"/>
        <c:noMultiLvlLbl val="0"/>
      </c:catAx>
      <c:valAx>
        <c:axId val="38813428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de-DE"/>
          </a:p>
        </c:txPr>
        <c:crossAx val="388131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figures_review_suitable!$A$93</c:f>
              <c:strCache>
                <c:ptCount val="1"/>
                <c:pt idx="0">
                  <c:v>temperature</c:v>
                </c:pt>
              </c:strCache>
            </c:strRef>
          </c:tx>
          <c:spPr>
            <a:ln w="28575" cap="rnd">
              <a:solidFill>
                <a:schemeClr val="accent1"/>
              </a:solidFill>
              <a:round/>
            </a:ln>
            <a:effectLst/>
          </c:spPr>
          <c:marker>
            <c:symbol val="none"/>
          </c:marker>
          <c:cat>
            <c:numRef>
              <c:f>figures_review_suitable!$B$91:$AN$91</c:f>
              <c:numCache>
                <c:formatCode>General</c:formatCode>
                <c:ptCount val="39"/>
                <c:pt idx="0">
                  <c:v>1966</c:v>
                </c:pt>
                <c:pt idx="1">
                  <c:v>1975</c:v>
                </c:pt>
                <c:pt idx="2">
                  <c:v>1976</c:v>
                </c:pt>
                <c:pt idx="3">
                  <c:v>1977</c:v>
                </c:pt>
                <c:pt idx="4">
                  <c:v>1978</c:v>
                </c:pt>
                <c:pt idx="5">
                  <c:v>1979</c:v>
                </c:pt>
                <c:pt idx="6">
                  <c:v>1981</c:v>
                </c:pt>
                <c:pt idx="7">
                  <c:v>1984</c:v>
                </c:pt>
                <c:pt idx="8">
                  <c:v>1985</c:v>
                </c:pt>
                <c:pt idx="9">
                  <c:v>1987</c:v>
                </c:pt>
                <c:pt idx="10">
                  <c:v>1988</c:v>
                </c:pt>
                <c:pt idx="11">
                  <c:v>1989</c:v>
                </c:pt>
                <c:pt idx="12">
                  <c:v>1991</c:v>
                </c:pt>
                <c:pt idx="13">
                  <c:v>1993</c:v>
                </c:pt>
                <c:pt idx="14">
                  <c:v>1994</c:v>
                </c:pt>
                <c:pt idx="15">
                  <c:v>1995</c:v>
                </c:pt>
                <c:pt idx="16">
                  <c:v>1996</c:v>
                </c:pt>
                <c:pt idx="17">
                  <c:v>1997</c:v>
                </c:pt>
                <c:pt idx="18">
                  <c:v>1998</c:v>
                </c:pt>
                <c:pt idx="19">
                  <c:v>1999</c:v>
                </c:pt>
                <c:pt idx="20">
                  <c:v>2001</c:v>
                </c:pt>
                <c:pt idx="21">
                  <c:v>2002</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pt idx="34">
                  <c:v>2017</c:v>
                </c:pt>
                <c:pt idx="35">
                  <c:v>2018</c:v>
                </c:pt>
                <c:pt idx="36">
                  <c:v>2019</c:v>
                </c:pt>
                <c:pt idx="37">
                  <c:v>2020</c:v>
                </c:pt>
                <c:pt idx="38">
                  <c:v>2021</c:v>
                </c:pt>
              </c:numCache>
            </c:numRef>
          </c:cat>
          <c:val>
            <c:numRef>
              <c:f>figures_review_suitable!$B$93:$AN$93</c:f>
              <c:numCache>
                <c:formatCode>General</c:formatCode>
                <c:ptCount val="39"/>
                <c:pt idx="0">
                  <c:v>0</c:v>
                </c:pt>
                <c:pt idx="1">
                  <c:v>0</c:v>
                </c:pt>
                <c:pt idx="2">
                  <c:v>0</c:v>
                </c:pt>
                <c:pt idx="3">
                  <c:v>1</c:v>
                </c:pt>
                <c:pt idx="4">
                  <c:v>1</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0</c:v>
                </c:pt>
                <c:pt idx="26">
                  <c:v>1</c:v>
                </c:pt>
                <c:pt idx="27">
                  <c:v>2</c:v>
                </c:pt>
                <c:pt idx="28">
                  <c:v>1</c:v>
                </c:pt>
                <c:pt idx="29">
                  <c:v>3</c:v>
                </c:pt>
                <c:pt idx="30">
                  <c:v>2</c:v>
                </c:pt>
                <c:pt idx="31">
                  <c:v>0</c:v>
                </c:pt>
                <c:pt idx="32">
                  <c:v>3</c:v>
                </c:pt>
                <c:pt idx="33">
                  <c:v>0</c:v>
                </c:pt>
                <c:pt idx="34">
                  <c:v>1</c:v>
                </c:pt>
                <c:pt idx="35">
                  <c:v>4</c:v>
                </c:pt>
                <c:pt idx="36">
                  <c:v>1</c:v>
                </c:pt>
                <c:pt idx="37">
                  <c:v>4</c:v>
                </c:pt>
                <c:pt idx="38">
                  <c:v>0</c:v>
                </c:pt>
              </c:numCache>
            </c:numRef>
          </c:val>
          <c:smooth val="0"/>
          <c:extLst>
            <c:ext xmlns:c16="http://schemas.microsoft.com/office/drawing/2014/chart" uri="{C3380CC4-5D6E-409C-BE32-E72D297353CC}">
              <c16:uniqueId val="{00000000-F0D4-4729-8526-AF3FDDFBB09D}"/>
            </c:ext>
          </c:extLst>
        </c:ser>
        <c:dLbls>
          <c:showLegendKey val="0"/>
          <c:showVal val="0"/>
          <c:showCatName val="0"/>
          <c:showSerName val="0"/>
          <c:showPercent val="0"/>
          <c:showBubbleSize val="0"/>
        </c:dLbls>
        <c:smooth val="0"/>
        <c:axId val="547362008"/>
        <c:axId val="547359056"/>
      </c:lineChart>
      <c:catAx>
        <c:axId val="547362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47359056"/>
        <c:crosses val="autoZero"/>
        <c:auto val="1"/>
        <c:lblAlgn val="ctr"/>
        <c:lblOffset val="100"/>
        <c:noMultiLvlLbl val="0"/>
      </c:catAx>
      <c:valAx>
        <c:axId val="547359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473620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lotArea>
      <c:layout/>
      <c:scatterChart>
        <c:scatterStyle val="smoothMarker"/>
        <c:varyColors val="0"/>
        <c:ser>
          <c:idx val="0"/>
          <c:order val="0"/>
          <c:tx>
            <c:strRef>
              <c:f>figures_review_suitable!$A$94</c:f>
              <c:strCache>
                <c:ptCount val="1"/>
                <c:pt idx="0">
                  <c:v>nutrients</c:v>
                </c:pt>
              </c:strCache>
            </c:strRef>
          </c:tx>
          <c:spPr>
            <a:ln w="22225" cap="rnd">
              <a:solidFill>
                <a:schemeClr val="accent1"/>
              </a:solidFill>
              <a:round/>
            </a:ln>
            <a:effectLst/>
          </c:spPr>
          <c:marker>
            <c:symbol val="none"/>
          </c:marker>
          <c:xVal>
            <c:numRef>
              <c:f>figures_review_suitable!$B$91:$AN$91</c:f>
              <c:numCache>
                <c:formatCode>General</c:formatCode>
                <c:ptCount val="39"/>
                <c:pt idx="0">
                  <c:v>1966</c:v>
                </c:pt>
                <c:pt idx="1">
                  <c:v>1975</c:v>
                </c:pt>
                <c:pt idx="2">
                  <c:v>1976</c:v>
                </c:pt>
                <c:pt idx="3">
                  <c:v>1977</c:v>
                </c:pt>
                <c:pt idx="4">
                  <c:v>1978</c:v>
                </c:pt>
                <c:pt idx="5">
                  <c:v>1979</c:v>
                </c:pt>
                <c:pt idx="6">
                  <c:v>1981</c:v>
                </c:pt>
                <c:pt idx="7">
                  <c:v>1984</c:v>
                </c:pt>
                <c:pt idx="8">
                  <c:v>1985</c:v>
                </c:pt>
                <c:pt idx="9">
                  <c:v>1987</c:v>
                </c:pt>
                <c:pt idx="10">
                  <c:v>1988</c:v>
                </c:pt>
                <c:pt idx="11">
                  <c:v>1989</c:v>
                </c:pt>
                <c:pt idx="12">
                  <c:v>1991</c:v>
                </c:pt>
                <c:pt idx="13">
                  <c:v>1993</c:v>
                </c:pt>
                <c:pt idx="14">
                  <c:v>1994</c:v>
                </c:pt>
                <c:pt idx="15">
                  <c:v>1995</c:v>
                </c:pt>
                <c:pt idx="16">
                  <c:v>1996</c:v>
                </c:pt>
                <c:pt idx="17">
                  <c:v>1997</c:v>
                </c:pt>
                <c:pt idx="18">
                  <c:v>1998</c:v>
                </c:pt>
                <c:pt idx="19">
                  <c:v>1999</c:v>
                </c:pt>
                <c:pt idx="20">
                  <c:v>2001</c:v>
                </c:pt>
                <c:pt idx="21">
                  <c:v>2002</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pt idx="34">
                  <c:v>2017</c:v>
                </c:pt>
                <c:pt idx="35">
                  <c:v>2018</c:v>
                </c:pt>
                <c:pt idx="36">
                  <c:v>2019</c:v>
                </c:pt>
                <c:pt idx="37">
                  <c:v>2020</c:v>
                </c:pt>
                <c:pt idx="38">
                  <c:v>2021</c:v>
                </c:pt>
              </c:numCache>
            </c:numRef>
          </c:xVal>
          <c:yVal>
            <c:numRef>
              <c:f>figures_review_suitable!$B$94:$AN$94</c:f>
              <c:numCache>
                <c:formatCode>General</c:formatCode>
                <c:ptCount val="39"/>
                <c:pt idx="0">
                  <c:v>0</c:v>
                </c:pt>
                <c:pt idx="1">
                  <c:v>0</c:v>
                </c:pt>
                <c:pt idx="2">
                  <c:v>0</c:v>
                </c:pt>
                <c:pt idx="3">
                  <c:v>1</c:v>
                </c:pt>
                <c:pt idx="4">
                  <c:v>1</c:v>
                </c:pt>
                <c:pt idx="5">
                  <c:v>0</c:v>
                </c:pt>
                <c:pt idx="6">
                  <c:v>1</c:v>
                </c:pt>
                <c:pt idx="7">
                  <c:v>0</c:v>
                </c:pt>
                <c:pt idx="8">
                  <c:v>0</c:v>
                </c:pt>
                <c:pt idx="9">
                  <c:v>1</c:v>
                </c:pt>
                <c:pt idx="10">
                  <c:v>1</c:v>
                </c:pt>
                <c:pt idx="11">
                  <c:v>2</c:v>
                </c:pt>
                <c:pt idx="12">
                  <c:v>1</c:v>
                </c:pt>
                <c:pt idx="13">
                  <c:v>1</c:v>
                </c:pt>
                <c:pt idx="14">
                  <c:v>2</c:v>
                </c:pt>
                <c:pt idx="15">
                  <c:v>1</c:v>
                </c:pt>
                <c:pt idx="16">
                  <c:v>1</c:v>
                </c:pt>
                <c:pt idx="17">
                  <c:v>0</c:v>
                </c:pt>
                <c:pt idx="18">
                  <c:v>1</c:v>
                </c:pt>
                <c:pt idx="19">
                  <c:v>1</c:v>
                </c:pt>
                <c:pt idx="20">
                  <c:v>0</c:v>
                </c:pt>
                <c:pt idx="21">
                  <c:v>0</c:v>
                </c:pt>
                <c:pt idx="22">
                  <c:v>1</c:v>
                </c:pt>
                <c:pt idx="23">
                  <c:v>2</c:v>
                </c:pt>
                <c:pt idx="24">
                  <c:v>2</c:v>
                </c:pt>
                <c:pt idx="25">
                  <c:v>0</c:v>
                </c:pt>
                <c:pt idx="26">
                  <c:v>2</c:v>
                </c:pt>
                <c:pt idx="27">
                  <c:v>3</c:v>
                </c:pt>
                <c:pt idx="28">
                  <c:v>2</c:v>
                </c:pt>
                <c:pt idx="29">
                  <c:v>4</c:v>
                </c:pt>
                <c:pt idx="30">
                  <c:v>5</c:v>
                </c:pt>
                <c:pt idx="31">
                  <c:v>2</c:v>
                </c:pt>
                <c:pt idx="32">
                  <c:v>3</c:v>
                </c:pt>
                <c:pt idx="33">
                  <c:v>0</c:v>
                </c:pt>
                <c:pt idx="34">
                  <c:v>2</c:v>
                </c:pt>
                <c:pt idx="35">
                  <c:v>3</c:v>
                </c:pt>
                <c:pt idx="36">
                  <c:v>5</c:v>
                </c:pt>
                <c:pt idx="37">
                  <c:v>4</c:v>
                </c:pt>
                <c:pt idx="38">
                  <c:v>1</c:v>
                </c:pt>
              </c:numCache>
            </c:numRef>
          </c:yVal>
          <c:smooth val="1"/>
          <c:extLst>
            <c:ext xmlns:c16="http://schemas.microsoft.com/office/drawing/2014/chart" uri="{C3380CC4-5D6E-409C-BE32-E72D297353CC}">
              <c16:uniqueId val="{00000000-FDE5-499C-BFE2-A23CD2EDBED3}"/>
            </c:ext>
          </c:extLst>
        </c:ser>
        <c:dLbls>
          <c:showLegendKey val="0"/>
          <c:showVal val="0"/>
          <c:showCatName val="0"/>
          <c:showSerName val="0"/>
          <c:showPercent val="0"/>
          <c:showBubbleSize val="0"/>
        </c:dLbls>
        <c:axId val="341205584"/>
        <c:axId val="341203616"/>
      </c:scatterChart>
      <c:valAx>
        <c:axId val="341205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de-DE"/>
          </a:p>
        </c:txPr>
        <c:crossAx val="341203616"/>
        <c:crosses val="autoZero"/>
        <c:crossBetween val="midCat"/>
      </c:valAx>
      <c:valAx>
        <c:axId val="341203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4120558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78579</xdr:colOff>
      <xdr:row>7</xdr:row>
      <xdr:rowOff>19049</xdr:rowOff>
    </xdr:from>
    <xdr:to>
      <xdr:col>2</xdr:col>
      <xdr:colOff>723900</xdr:colOff>
      <xdr:row>27</xdr:row>
      <xdr:rowOff>123824</xdr:rowOff>
    </xdr:to>
    <xdr:graphicFrame macro="">
      <xdr:nvGraphicFramePr>
        <xdr:cNvPr id="3" name="Diagramm 2">
          <a:extLst>
            <a:ext uri="{FF2B5EF4-FFF2-40B4-BE49-F238E27FC236}">
              <a16:creationId xmlns:a16="http://schemas.microsoft.com/office/drawing/2014/main" id="{05BA046E-7241-4067-AE0A-3502681F8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111918</xdr:colOff>
      <xdr:row>34</xdr:row>
      <xdr:rowOff>59531</xdr:rowOff>
    </xdr:from>
    <xdr:to>
      <xdr:col>4</xdr:col>
      <xdr:colOff>288130</xdr:colOff>
      <xdr:row>51</xdr:row>
      <xdr:rowOff>50006</xdr:rowOff>
    </xdr:to>
    <xdr:graphicFrame macro="">
      <xdr:nvGraphicFramePr>
        <xdr:cNvPr id="7" name="Diagramm 6">
          <a:extLst>
            <a:ext uri="{FF2B5EF4-FFF2-40B4-BE49-F238E27FC236}">
              <a16:creationId xmlns:a16="http://schemas.microsoft.com/office/drawing/2014/main" id="{033BA996-56B3-48BD-9AC7-CAF9CE922B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726280</xdr:colOff>
      <xdr:row>34</xdr:row>
      <xdr:rowOff>150019</xdr:rowOff>
    </xdr:from>
    <xdr:to>
      <xdr:col>10</xdr:col>
      <xdr:colOff>554830</xdr:colOff>
      <xdr:row>51</xdr:row>
      <xdr:rowOff>140494</xdr:rowOff>
    </xdr:to>
    <xdr:graphicFrame macro="">
      <xdr:nvGraphicFramePr>
        <xdr:cNvPr id="4" name="Diagramm 3">
          <a:extLst>
            <a:ext uri="{FF2B5EF4-FFF2-40B4-BE49-F238E27FC236}">
              <a16:creationId xmlns:a16="http://schemas.microsoft.com/office/drawing/2014/main" id="{8E8C2FEE-C324-48BF-9428-1EAF7597E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288130</xdr:colOff>
      <xdr:row>6</xdr:row>
      <xdr:rowOff>11905</xdr:rowOff>
    </xdr:from>
    <xdr:to>
      <xdr:col>11</xdr:col>
      <xdr:colOff>1185863</xdr:colOff>
      <xdr:row>29</xdr:row>
      <xdr:rowOff>114300</xdr:rowOff>
    </xdr:to>
    <xdr:graphicFrame macro="">
      <xdr:nvGraphicFramePr>
        <xdr:cNvPr id="5" name="Diagramm 4">
          <a:extLst>
            <a:ext uri="{FF2B5EF4-FFF2-40B4-BE49-F238E27FC236}">
              <a16:creationId xmlns:a16="http://schemas.microsoft.com/office/drawing/2014/main" id="{7DCABAE6-A2F9-4139-A58B-45447D6373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340517</xdr:colOff>
      <xdr:row>58</xdr:row>
      <xdr:rowOff>78581</xdr:rowOff>
    </xdr:from>
    <xdr:to>
      <xdr:col>4</xdr:col>
      <xdr:colOff>190500</xdr:colOff>
      <xdr:row>83</xdr:row>
      <xdr:rowOff>0</xdr:rowOff>
    </xdr:to>
    <xdr:graphicFrame macro="">
      <xdr:nvGraphicFramePr>
        <xdr:cNvPr id="2" name="Diagramm 1">
          <a:extLst>
            <a:ext uri="{FF2B5EF4-FFF2-40B4-BE49-F238E27FC236}">
              <a16:creationId xmlns:a16="http://schemas.microsoft.com/office/drawing/2014/main" id="{3FCE1BEF-EE01-482D-9711-398164E4E8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923924</xdr:colOff>
      <xdr:row>58</xdr:row>
      <xdr:rowOff>71438</xdr:rowOff>
    </xdr:from>
    <xdr:to>
      <xdr:col>9</xdr:col>
      <xdr:colOff>1092994</xdr:colOff>
      <xdr:row>80</xdr:row>
      <xdr:rowOff>114300</xdr:rowOff>
    </xdr:to>
    <xdr:graphicFrame macro="">
      <xdr:nvGraphicFramePr>
        <xdr:cNvPr id="8" name="Diagramm 7">
          <a:extLst>
            <a:ext uri="{FF2B5EF4-FFF2-40B4-BE49-F238E27FC236}">
              <a16:creationId xmlns:a16="http://schemas.microsoft.com/office/drawing/2014/main" id="{29A4C70F-9462-40EC-AC25-B20AA40E69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885825</xdr:colOff>
      <xdr:row>7</xdr:row>
      <xdr:rowOff>52387</xdr:rowOff>
    </xdr:from>
    <xdr:to>
      <xdr:col>5</xdr:col>
      <xdr:colOff>935829</xdr:colOff>
      <xdr:row>23</xdr:row>
      <xdr:rowOff>30956</xdr:rowOff>
    </xdr:to>
    <xdr:graphicFrame macro="">
      <xdr:nvGraphicFramePr>
        <xdr:cNvPr id="6" name="Diagramm 5">
          <a:extLst>
            <a:ext uri="{FF2B5EF4-FFF2-40B4-BE49-F238E27FC236}">
              <a16:creationId xmlns:a16="http://schemas.microsoft.com/office/drawing/2014/main" id="{7905532D-3FFA-4640-865B-07CA7CC60A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133350</xdr:colOff>
      <xdr:row>33</xdr:row>
      <xdr:rowOff>95249</xdr:rowOff>
    </xdr:from>
    <xdr:to>
      <xdr:col>20</xdr:col>
      <xdr:colOff>466725</xdr:colOff>
      <xdr:row>51</xdr:row>
      <xdr:rowOff>54767</xdr:rowOff>
    </xdr:to>
    <xdr:graphicFrame macro="">
      <xdr:nvGraphicFramePr>
        <xdr:cNvPr id="9" name="Diagramm 8">
          <a:extLst>
            <a:ext uri="{FF2B5EF4-FFF2-40B4-BE49-F238E27FC236}">
              <a16:creationId xmlns:a16="http://schemas.microsoft.com/office/drawing/2014/main" id="{E9C6A5C3-ADFF-4BF7-A90B-E639766A08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797718</xdr:colOff>
      <xdr:row>35</xdr:row>
      <xdr:rowOff>111919</xdr:rowOff>
    </xdr:from>
    <xdr:to>
      <xdr:col>14</xdr:col>
      <xdr:colOff>716756</xdr:colOff>
      <xdr:row>50</xdr:row>
      <xdr:rowOff>140494</xdr:rowOff>
    </xdr:to>
    <xdr:graphicFrame macro="">
      <xdr:nvGraphicFramePr>
        <xdr:cNvPr id="10" name="Diagramm 9">
          <a:extLst>
            <a:ext uri="{FF2B5EF4-FFF2-40B4-BE49-F238E27FC236}">
              <a16:creationId xmlns:a16="http://schemas.microsoft.com/office/drawing/2014/main" id="{DF676EFA-BBEC-4CC8-BD2C-AD793810F0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29</xdr:col>
      <xdr:colOff>197643</xdr:colOff>
      <xdr:row>99</xdr:row>
      <xdr:rowOff>30955</xdr:rowOff>
    </xdr:from>
    <xdr:to>
      <xdr:col>37</xdr:col>
      <xdr:colOff>638176</xdr:colOff>
      <xdr:row>120</xdr:row>
      <xdr:rowOff>123825</xdr:rowOff>
    </xdr:to>
    <xdr:graphicFrame macro="">
      <xdr:nvGraphicFramePr>
        <xdr:cNvPr id="11" name="Diagramm 10">
          <a:extLst>
            <a:ext uri="{FF2B5EF4-FFF2-40B4-BE49-F238E27FC236}">
              <a16:creationId xmlns:a16="http://schemas.microsoft.com/office/drawing/2014/main" id="{71F34785-4E45-416B-8BBA-B0EE2FC80D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854868</xdr:colOff>
      <xdr:row>96</xdr:row>
      <xdr:rowOff>116680</xdr:rowOff>
    </xdr:from>
    <xdr:to>
      <xdr:col>6</xdr:col>
      <xdr:colOff>726280</xdr:colOff>
      <xdr:row>113</xdr:row>
      <xdr:rowOff>107155</xdr:rowOff>
    </xdr:to>
    <xdr:graphicFrame macro="">
      <xdr:nvGraphicFramePr>
        <xdr:cNvPr id="12" name="Diagramm 11">
          <a:extLst>
            <a:ext uri="{FF2B5EF4-FFF2-40B4-BE49-F238E27FC236}">
              <a16:creationId xmlns:a16="http://schemas.microsoft.com/office/drawing/2014/main" id="{CF1AC57A-0943-4EC6-B855-32BA75CE7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64291</xdr:colOff>
      <xdr:row>99</xdr:row>
      <xdr:rowOff>30953</xdr:rowOff>
    </xdr:from>
    <xdr:to>
      <xdr:col>21</xdr:col>
      <xdr:colOff>95250</xdr:colOff>
      <xdr:row>122</xdr:row>
      <xdr:rowOff>133349</xdr:rowOff>
    </xdr:to>
    <xdr:graphicFrame macro="">
      <xdr:nvGraphicFramePr>
        <xdr:cNvPr id="13" name="Diagramm 12">
          <a:extLst>
            <a:ext uri="{FF2B5EF4-FFF2-40B4-BE49-F238E27FC236}">
              <a16:creationId xmlns:a16="http://schemas.microsoft.com/office/drawing/2014/main" id="{8303828D-1603-4F3B-85FD-32C4179F30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6"/>
  <sheetViews>
    <sheetView workbookViewId="0">
      <selection activeCell="C19" sqref="C19"/>
    </sheetView>
  </sheetViews>
  <sheetFormatPr baseColWidth="10" defaultColWidth="8.7265625" defaultRowHeight="12.5" x14ac:dyDescent="0.25"/>
  <cols>
    <col min="1" max="1" width="10.453125" style="203" customWidth="1"/>
    <col min="2" max="2" width="25.1796875" style="202" customWidth="1"/>
    <col min="3" max="3" width="29" style="202" customWidth="1"/>
    <col min="4" max="4" width="15.6328125" style="202" customWidth="1"/>
    <col min="5" max="5" width="10.7265625" style="202" customWidth="1"/>
    <col min="6" max="6" width="8.7265625" style="202" customWidth="1"/>
    <col min="7" max="8" width="6.08984375" style="202" customWidth="1"/>
    <col min="9" max="9" width="8.08984375" style="202" customWidth="1"/>
    <col min="10" max="10" width="7.81640625" style="202" customWidth="1"/>
    <col min="11" max="11" width="43.36328125" style="208" customWidth="1"/>
  </cols>
  <sheetData>
    <row r="1" spans="1:12" s="201" customFormat="1" ht="26" x14ac:dyDescent="0.3">
      <c r="A1" s="204" t="s">
        <v>1904</v>
      </c>
      <c r="B1" s="205" t="s">
        <v>0</v>
      </c>
      <c r="C1" s="205" t="s">
        <v>1</v>
      </c>
      <c r="D1" s="205" t="s">
        <v>2</v>
      </c>
      <c r="E1" s="206" t="s">
        <v>4</v>
      </c>
      <c r="F1" s="205" t="s">
        <v>5</v>
      </c>
      <c r="G1" s="206" t="s">
        <v>6</v>
      </c>
      <c r="H1" s="206" t="s">
        <v>7</v>
      </c>
      <c r="I1" s="206" t="s">
        <v>8</v>
      </c>
      <c r="J1" s="205" t="s">
        <v>9</v>
      </c>
      <c r="K1" s="207" t="s">
        <v>3</v>
      </c>
    </row>
    <row r="2" spans="1:12" x14ac:dyDescent="0.25">
      <c r="A2" s="203">
        <v>1</v>
      </c>
      <c r="B2" s="202" t="s">
        <v>10</v>
      </c>
      <c r="C2" s="202" t="s">
        <v>12</v>
      </c>
      <c r="D2" s="202" t="s">
        <v>13</v>
      </c>
      <c r="E2" s="202">
        <v>2021</v>
      </c>
      <c r="F2" s="202">
        <v>754</v>
      </c>
      <c r="G2" s="202" t="s">
        <v>11</v>
      </c>
      <c r="H2" s="202" t="s">
        <v>11</v>
      </c>
      <c r="I2" s="202">
        <v>142076</v>
      </c>
      <c r="J2" s="202" t="s">
        <v>15</v>
      </c>
      <c r="K2" s="208" t="s">
        <v>14</v>
      </c>
      <c r="L2" s="200">
        <v>1</v>
      </c>
    </row>
    <row r="3" spans="1:12" x14ac:dyDescent="0.25">
      <c r="A3" s="203">
        <v>2</v>
      </c>
      <c r="B3" s="202" t="s">
        <v>16</v>
      </c>
      <c r="C3" s="202" t="s">
        <v>17</v>
      </c>
      <c r="D3" s="202" t="s">
        <v>18</v>
      </c>
      <c r="E3" s="202" t="s">
        <v>11</v>
      </c>
      <c r="F3" s="202" t="s">
        <v>11</v>
      </c>
      <c r="G3" s="202" t="s">
        <v>11</v>
      </c>
      <c r="H3" s="202" t="s">
        <v>11</v>
      </c>
      <c r="I3" s="202" t="s">
        <v>11</v>
      </c>
      <c r="J3" s="202" t="s">
        <v>20</v>
      </c>
      <c r="K3" s="208" t="s">
        <v>19</v>
      </c>
      <c r="L3" s="200">
        <v>1</v>
      </c>
    </row>
    <row r="4" spans="1:12" x14ac:dyDescent="0.25">
      <c r="A4" s="203">
        <v>3</v>
      </c>
      <c r="B4" s="202" t="s">
        <v>21</v>
      </c>
      <c r="C4" s="202" t="s">
        <v>22</v>
      </c>
      <c r="D4" s="202" t="s">
        <v>23</v>
      </c>
      <c r="E4" s="202">
        <v>2021</v>
      </c>
      <c r="F4" s="202">
        <v>252</v>
      </c>
      <c r="G4" s="202" t="s">
        <v>11</v>
      </c>
      <c r="H4" s="202" t="s">
        <v>11</v>
      </c>
      <c r="I4" s="202">
        <v>112154</v>
      </c>
      <c r="J4" s="202" t="s">
        <v>25</v>
      </c>
      <c r="K4" s="209" t="s">
        <v>24</v>
      </c>
      <c r="L4" s="200">
        <v>1</v>
      </c>
    </row>
    <row r="5" spans="1:12" x14ac:dyDescent="0.25">
      <c r="A5" s="203">
        <v>4</v>
      </c>
      <c r="B5" s="202" t="s">
        <v>26</v>
      </c>
      <c r="C5" s="202" t="s">
        <v>27</v>
      </c>
      <c r="D5" s="202" t="s">
        <v>28</v>
      </c>
      <c r="E5" s="202">
        <v>2021</v>
      </c>
      <c r="F5" s="202">
        <v>213</v>
      </c>
      <c r="G5" s="202" t="s">
        <v>11</v>
      </c>
      <c r="H5" s="202" t="s">
        <v>11</v>
      </c>
      <c r="I5" s="202">
        <v>103460</v>
      </c>
      <c r="J5" s="202" t="s">
        <v>30</v>
      </c>
      <c r="K5" s="208" t="s">
        <v>29</v>
      </c>
      <c r="L5" s="200">
        <v>1</v>
      </c>
    </row>
    <row r="6" spans="1:12" x14ac:dyDescent="0.25">
      <c r="A6" s="203">
        <v>5</v>
      </c>
      <c r="B6" s="202" t="s">
        <v>31</v>
      </c>
      <c r="C6" s="202" t="s">
        <v>32</v>
      </c>
      <c r="D6" s="202" t="s">
        <v>33</v>
      </c>
      <c r="E6" s="202">
        <v>2020</v>
      </c>
      <c r="F6" s="202">
        <v>209</v>
      </c>
      <c r="G6" s="202" t="s">
        <v>11</v>
      </c>
      <c r="H6" s="202" t="s">
        <v>11</v>
      </c>
      <c r="I6" s="202">
        <v>104216</v>
      </c>
      <c r="J6" s="202" t="s">
        <v>35</v>
      </c>
      <c r="K6" s="209" t="s">
        <v>34</v>
      </c>
      <c r="L6" s="200">
        <v>1</v>
      </c>
    </row>
    <row r="7" spans="1:12" x14ac:dyDescent="0.25">
      <c r="A7" s="203">
        <v>6</v>
      </c>
      <c r="B7" s="202" t="s">
        <v>36</v>
      </c>
      <c r="C7" s="202" t="s">
        <v>37</v>
      </c>
      <c r="D7" s="202" t="s">
        <v>38</v>
      </c>
      <c r="E7" s="202" t="s">
        <v>11</v>
      </c>
      <c r="F7" s="202" t="s">
        <v>11</v>
      </c>
      <c r="G7" s="202" t="s">
        <v>11</v>
      </c>
      <c r="H7" s="202" t="s">
        <v>11</v>
      </c>
      <c r="I7" s="202" t="s">
        <v>11</v>
      </c>
      <c r="J7" s="202" t="s">
        <v>40</v>
      </c>
      <c r="K7" s="209" t="s">
        <v>39</v>
      </c>
      <c r="L7" s="200">
        <v>1</v>
      </c>
    </row>
    <row r="8" spans="1:12" x14ac:dyDescent="0.25">
      <c r="A8" s="203">
        <v>7</v>
      </c>
      <c r="B8" s="202" t="s">
        <v>41</v>
      </c>
      <c r="C8" s="202" t="s">
        <v>42</v>
      </c>
      <c r="D8" s="202" t="s">
        <v>43</v>
      </c>
      <c r="E8" s="202">
        <v>2020</v>
      </c>
      <c r="F8" s="202">
        <v>8</v>
      </c>
      <c r="G8" s="202" t="s">
        <v>11</v>
      </c>
      <c r="H8" s="202" t="s">
        <v>11</v>
      </c>
      <c r="I8" s="202">
        <v>1955</v>
      </c>
      <c r="J8" s="202" t="s">
        <v>45</v>
      </c>
      <c r="K8" s="208" t="s">
        <v>44</v>
      </c>
      <c r="L8" s="200">
        <v>1</v>
      </c>
    </row>
    <row r="9" spans="1:12" x14ac:dyDescent="0.25">
      <c r="A9" s="203">
        <v>8</v>
      </c>
      <c r="B9" s="202" t="s">
        <v>46</v>
      </c>
      <c r="C9" s="202" t="s">
        <v>47</v>
      </c>
      <c r="D9" s="202" t="s">
        <v>48</v>
      </c>
      <c r="E9" s="202">
        <v>2020</v>
      </c>
      <c r="F9" s="202">
        <v>10</v>
      </c>
      <c r="G9" s="202">
        <v>2644</v>
      </c>
      <c r="H9" s="202">
        <v>2658</v>
      </c>
      <c r="I9" s="202" t="s">
        <v>11</v>
      </c>
      <c r="J9" s="202" t="s">
        <v>50</v>
      </c>
      <c r="K9" s="208" t="s">
        <v>49</v>
      </c>
      <c r="L9" s="200">
        <v>1</v>
      </c>
    </row>
    <row r="10" spans="1:12" x14ac:dyDescent="0.25">
      <c r="A10" s="203">
        <v>9</v>
      </c>
      <c r="B10" s="202" t="s">
        <v>51</v>
      </c>
      <c r="C10" s="202" t="s">
        <v>52</v>
      </c>
      <c r="D10" s="202" t="s">
        <v>28</v>
      </c>
      <c r="E10" s="202">
        <v>2020</v>
      </c>
      <c r="F10" s="202">
        <v>212</v>
      </c>
      <c r="G10" s="202" t="s">
        <v>11</v>
      </c>
      <c r="H10" s="202" t="s">
        <v>11</v>
      </c>
      <c r="I10" s="202">
        <v>103446</v>
      </c>
      <c r="J10" s="202" t="s">
        <v>54</v>
      </c>
      <c r="K10" s="208" t="s">
        <v>53</v>
      </c>
      <c r="L10" s="200">
        <v>1</v>
      </c>
    </row>
    <row r="11" spans="1:12" x14ac:dyDescent="0.25">
      <c r="A11" s="203">
        <v>10</v>
      </c>
      <c r="B11" s="202" t="s">
        <v>55</v>
      </c>
      <c r="C11" s="202" t="s">
        <v>56</v>
      </c>
      <c r="D11" s="202" t="s">
        <v>57</v>
      </c>
      <c r="E11" s="202">
        <v>2020</v>
      </c>
      <c r="F11" s="202">
        <v>126</v>
      </c>
      <c r="G11" s="202">
        <v>1077</v>
      </c>
      <c r="H11" s="202">
        <v>1087</v>
      </c>
      <c r="I11" s="202" t="s">
        <v>11</v>
      </c>
      <c r="J11" s="202" t="s">
        <v>59</v>
      </c>
      <c r="K11" s="208" t="s">
        <v>58</v>
      </c>
      <c r="L11" s="200">
        <v>1</v>
      </c>
    </row>
    <row r="12" spans="1:12" x14ac:dyDescent="0.25">
      <c r="A12" s="203">
        <v>11</v>
      </c>
      <c r="B12" s="202" t="s">
        <v>60</v>
      </c>
      <c r="C12" s="202" t="s">
        <v>61</v>
      </c>
      <c r="D12" s="202" t="s">
        <v>28</v>
      </c>
      <c r="E12" s="202">
        <v>2020</v>
      </c>
      <c r="F12" s="202">
        <v>211</v>
      </c>
      <c r="G12" s="202" t="s">
        <v>11</v>
      </c>
      <c r="H12" s="202" t="s">
        <v>11</v>
      </c>
      <c r="I12" s="202">
        <v>103400</v>
      </c>
      <c r="J12" s="202" t="s">
        <v>63</v>
      </c>
      <c r="K12" s="208" t="s">
        <v>62</v>
      </c>
      <c r="L12" s="200">
        <v>1</v>
      </c>
    </row>
    <row r="13" spans="1:12" x14ac:dyDescent="0.25">
      <c r="A13" s="203">
        <v>12</v>
      </c>
      <c r="B13" s="202" t="s">
        <v>64</v>
      </c>
      <c r="C13" s="202" t="s">
        <v>65</v>
      </c>
      <c r="D13" s="202" t="s">
        <v>66</v>
      </c>
      <c r="E13" s="202">
        <v>2020</v>
      </c>
      <c r="F13" s="202">
        <v>30</v>
      </c>
      <c r="G13" s="202">
        <v>3450</v>
      </c>
      <c r="H13" s="202" t="s">
        <v>68</v>
      </c>
      <c r="I13" s="202" t="s">
        <v>11</v>
      </c>
      <c r="J13" s="202" t="s">
        <v>69</v>
      </c>
      <c r="K13" s="208" t="s">
        <v>67</v>
      </c>
      <c r="L13" s="200">
        <v>1</v>
      </c>
    </row>
    <row r="14" spans="1:12" x14ac:dyDescent="0.25">
      <c r="A14" s="203">
        <v>13</v>
      </c>
      <c r="B14" s="202" t="s">
        <v>70</v>
      </c>
      <c r="C14" s="202" t="s">
        <v>71</v>
      </c>
      <c r="D14" s="202" t="s">
        <v>72</v>
      </c>
      <c r="E14" s="202">
        <v>2020</v>
      </c>
      <c r="F14" s="202">
        <v>50</v>
      </c>
      <c r="G14" s="202" t="s">
        <v>11</v>
      </c>
      <c r="H14" s="202" t="s">
        <v>11</v>
      </c>
      <c r="I14" s="202">
        <v>58</v>
      </c>
      <c r="J14" s="202" t="s">
        <v>74</v>
      </c>
      <c r="K14" s="208" t="s">
        <v>73</v>
      </c>
      <c r="L14" s="200">
        <v>1</v>
      </c>
    </row>
    <row r="15" spans="1:12" x14ac:dyDescent="0.25">
      <c r="A15" s="203">
        <v>14</v>
      </c>
      <c r="B15" s="202" t="s">
        <v>75</v>
      </c>
      <c r="C15" s="202" t="s">
        <v>76</v>
      </c>
      <c r="D15" s="202" t="s">
        <v>77</v>
      </c>
      <c r="E15" s="202">
        <v>2020</v>
      </c>
      <c r="F15" s="202">
        <v>125</v>
      </c>
      <c r="G15" s="202" t="s">
        <v>11</v>
      </c>
      <c r="H15" s="202" t="s">
        <v>11</v>
      </c>
      <c r="I15" s="202" t="s">
        <v>79</v>
      </c>
      <c r="J15" s="202" t="s">
        <v>80</v>
      </c>
      <c r="K15" s="208" t="s">
        <v>78</v>
      </c>
      <c r="L15" s="200">
        <v>1</v>
      </c>
    </row>
    <row r="16" spans="1:12" x14ac:dyDescent="0.25">
      <c r="A16" s="203">
        <v>15</v>
      </c>
      <c r="B16" s="202" t="s">
        <v>81</v>
      </c>
      <c r="C16" s="202" t="s">
        <v>82</v>
      </c>
      <c r="D16" s="202" t="s">
        <v>83</v>
      </c>
      <c r="E16" s="202">
        <v>2020</v>
      </c>
      <c r="F16" s="202">
        <v>7</v>
      </c>
      <c r="G16" s="202" t="s">
        <v>11</v>
      </c>
      <c r="H16" s="202" t="s">
        <v>11</v>
      </c>
      <c r="I16" s="202">
        <v>254</v>
      </c>
      <c r="J16" s="202" t="s">
        <v>85</v>
      </c>
      <c r="K16" s="208" t="s">
        <v>84</v>
      </c>
      <c r="L16" s="200">
        <v>1</v>
      </c>
    </row>
    <row r="17" spans="1:12" x14ac:dyDescent="0.25">
      <c r="A17" s="203">
        <v>16</v>
      </c>
      <c r="B17" s="202" t="s">
        <v>86</v>
      </c>
      <c r="C17" s="202" t="s">
        <v>87</v>
      </c>
      <c r="D17" s="202" t="s">
        <v>83</v>
      </c>
      <c r="E17" s="202">
        <v>2020</v>
      </c>
      <c r="F17" s="202">
        <v>7</v>
      </c>
      <c r="G17" s="202" t="s">
        <v>11</v>
      </c>
      <c r="H17" s="202" t="s">
        <v>11</v>
      </c>
      <c r="I17" s="202">
        <v>209</v>
      </c>
      <c r="J17" s="202" t="s">
        <v>89</v>
      </c>
      <c r="K17" s="208" t="s">
        <v>88</v>
      </c>
      <c r="L17" s="200">
        <v>1</v>
      </c>
    </row>
    <row r="18" spans="1:12" x14ac:dyDescent="0.25">
      <c r="A18" s="203">
        <v>17</v>
      </c>
      <c r="B18" s="202" t="s">
        <v>90</v>
      </c>
      <c r="C18" s="202" t="s">
        <v>91</v>
      </c>
      <c r="D18" s="202" t="s">
        <v>92</v>
      </c>
      <c r="E18" s="202">
        <v>2021</v>
      </c>
      <c r="F18" s="202">
        <v>848</v>
      </c>
      <c r="G18" s="202">
        <v>143</v>
      </c>
      <c r="H18" s="202">
        <v>155</v>
      </c>
      <c r="I18" s="202" t="s">
        <v>11</v>
      </c>
      <c r="J18" s="202" t="s">
        <v>94</v>
      </c>
      <c r="K18" s="208" t="s">
        <v>93</v>
      </c>
      <c r="L18" s="200">
        <v>1</v>
      </c>
    </row>
    <row r="19" spans="1:12" x14ac:dyDescent="0.25">
      <c r="A19" s="203">
        <v>18</v>
      </c>
      <c r="B19" s="202" t="s">
        <v>95</v>
      </c>
      <c r="C19" s="202" t="s">
        <v>96</v>
      </c>
      <c r="D19" s="202" t="s">
        <v>92</v>
      </c>
      <c r="E19" s="202">
        <v>2020</v>
      </c>
      <c r="F19" s="202">
        <v>847</v>
      </c>
      <c r="G19" s="202">
        <v>2241</v>
      </c>
      <c r="H19" s="202">
        <v>2254</v>
      </c>
      <c r="I19" s="202" t="s">
        <v>11</v>
      </c>
      <c r="J19" s="202" t="s">
        <v>98</v>
      </c>
      <c r="K19" s="208" t="s">
        <v>97</v>
      </c>
      <c r="L19" s="200">
        <v>1</v>
      </c>
    </row>
    <row r="20" spans="1:12" x14ac:dyDescent="0.25">
      <c r="A20" s="203">
        <v>19</v>
      </c>
      <c r="B20" s="202" t="s">
        <v>99</v>
      </c>
      <c r="C20" s="202" t="s">
        <v>100</v>
      </c>
      <c r="D20" s="202" t="s">
        <v>101</v>
      </c>
      <c r="E20" s="202">
        <v>2020</v>
      </c>
      <c r="F20" s="202">
        <v>43</v>
      </c>
      <c r="G20" s="202">
        <v>3886</v>
      </c>
      <c r="H20" s="202">
        <v>3902</v>
      </c>
      <c r="I20" s="202" t="s">
        <v>11</v>
      </c>
      <c r="J20" s="202" t="s">
        <v>103</v>
      </c>
      <c r="K20" s="208" t="s">
        <v>102</v>
      </c>
      <c r="L20" s="200">
        <v>1</v>
      </c>
    </row>
    <row r="21" spans="1:12" x14ac:dyDescent="0.25">
      <c r="A21" s="203">
        <v>20</v>
      </c>
      <c r="B21" s="202" t="s">
        <v>104</v>
      </c>
      <c r="C21" s="202" t="s">
        <v>105</v>
      </c>
      <c r="D21" s="202" t="s">
        <v>106</v>
      </c>
      <c r="E21" s="202">
        <v>2020</v>
      </c>
      <c r="F21" s="202">
        <v>156</v>
      </c>
      <c r="G21" s="202" t="s">
        <v>11</v>
      </c>
      <c r="H21" s="202" t="s">
        <v>11</v>
      </c>
      <c r="I21" s="202">
        <v>103141</v>
      </c>
      <c r="J21" s="202" t="s">
        <v>108</v>
      </c>
      <c r="K21" s="208" t="s">
        <v>107</v>
      </c>
      <c r="L21" s="200">
        <v>1</v>
      </c>
    </row>
    <row r="22" spans="1:12" x14ac:dyDescent="0.25">
      <c r="A22" s="203">
        <v>21</v>
      </c>
      <c r="B22" s="202" t="s">
        <v>109</v>
      </c>
      <c r="C22" s="202" t="s">
        <v>110</v>
      </c>
      <c r="D22" s="202" t="s">
        <v>111</v>
      </c>
      <c r="E22" s="202">
        <v>2020</v>
      </c>
      <c r="F22" s="202">
        <v>10</v>
      </c>
      <c r="G22" s="202" t="s">
        <v>11</v>
      </c>
      <c r="H22" s="202" t="s">
        <v>11</v>
      </c>
      <c r="I22" s="202">
        <v>3155</v>
      </c>
      <c r="J22" s="202" t="s">
        <v>113</v>
      </c>
      <c r="K22" s="208" t="s">
        <v>112</v>
      </c>
      <c r="L22" s="200">
        <v>1</v>
      </c>
    </row>
    <row r="23" spans="1:12" x14ac:dyDescent="0.25">
      <c r="A23" s="203">
        <v>22</v>
      </c>
      <c r="B23" s="202" t="s">
        <v>114</v>
      </c>
      <c r="C23" s="202" t="s">
        <v>115</v>
      </c>
      <c r="D23" s="202" t="s">
        <v>116</v>
      </c>
      <c r="E23" s="202">
        <v>2020</v>
      </c>
      <c r="F23" s="202">
        <v>33</v>
      </c>
      <c r="G23" s="202" t="s">
        <v>11</v>
      </c>
      <c r="H23" s="202" t="s">
        <v>11</v>
      </c>
      <c r="I23" s="202">
        <v>100920</v>
      </c>
      <c r="J23" s="202" t="s">
        <v>118</v>
      </c>
      <c r="K23" s="208" t="s">
        <v>117</v>
      </c>
      <c r="L23" s="200">
        <v>1</v>
      </c>
    </row>
    <row r="24" spans="1:12" x14ac:dyDescent="0.25">
      <c r="A24" s="203">
        <v>23</v>
      </c>
      <c r="B24" s="202" t="s">
        <v>119</v>
      </c>
      <c r="C24" s="202" t="s">
        <v>120</v>
      </c>
      <c r="D24" s="202" t="s">
        <v>121</v>
      </c>
      <c r="E24" s="202">
        <v>2020</v>
      </c>
      <c r="F24" s="202">
        <v>195</v>
      </c>
      <c r="G24" s="202" t="s">
        <v>123</v>
      </c>
      <c r="H24" s="202" t="s">
        <v>124</v>
      </c>
      <c r="I24" s="202" t="s">
        <v>11</v>
      </c>
      <c r="J24" s="202" t="s">
        <v>125</v>
      </c>
      <c r="K24" s="208" t="s">
        <v>122</v>
      </c>
      <c r="L24" s="200">
        <v>1</v>
      </c>
    </row>
    <row r="25" spans="1:12" x14ac:dyDescent="0.25">
      <c r="A25" s="203">
        <v>24</v>
      </c>
      <c r="B25" s="202" t="s">
        <v>126</v>
      </c>
      <c r="C25" s="202" t="s">
        <v>127</v>
      </c>
      <c r="D25" s="202" t="s">
        <v>77</v>
      </c>
      <c r="E25" s="202">
        <v>2019</v>
      </c>
      <c r="F25" s="202">
        <v>124</v>
      </c>
      <c r="G25" s="202">
        <v>8887</v>
      </c>
      <c r="H25" s="202">
        <v>8912</v>
      </c>
      <c r="I25" s="202" t="s">
        <v>11</v>
      </c>
      <c r="J25" s="202" t="s">
        <v>129</v>
      </c>
      <c r="K25" s="208" t="s">
        <v>128</v>
      </c>
      <c r="L25" s="200">
        <v>1</v>
      </c>
    </row>
    <row r="26" spans="1:12" x14ac:dyDescent="0.25">
      <c r="A26" s="203">
        <v>25</v>
      </c>
      <c r="B26" s="202" t="s">
        <v>130</v>
      </c>
      <c r="C26" s="202" t="s">
        <v>131</v>
      </c>
      <c r="D26" s="202" t="s">
        <v>132</v>
      </c>
      <c r="E26" s="202">
        <v>2020</v>
      </c>
      <c r="F26" s="202">
        <v>23</v>
      </c>
      <c r="G26" s="202">
        <v>1254</v>
      </c>
      <c r="H26" s="202">
        <v>1264</v>
      </c>
      <c r="I26" s="202" t="s">
        <v>11</v>
      </c>
      <c r="J26" s="202" t="s">
        <v>134</v>
      </c>
      <c r="K26" s="208" t="s">
        <v>133</v>
      </c>
      <c r="L26" s="200">
        <v>1</v>
      </c>
    </row>
    <row r="27" spans="1:12" x14ac:dyDescent="0.25">
      <c r="A27" s="203">
        <v>26</v>
      </c>
      <c r="B27" s="202" t="s">
        <v>135</v>
      </c>
      <c r="C27" s="202" t="s">
        <v>136</v>
      </c>
      <c r="D27" s="202" t="s">
        <v>23</v>
      </c>
      <c r="E27" s="202">
        <v>2019</v>
      </c>
      <c r="F27" s="202">
        <v>234</v>
      </c>
      <c r="G27" s="202" t="s">
        <v>11</v>
      </c>
      <c r="H27" s="202" t="s">
        <v>11</v>
      </c>
      <c r="I27" s="202">
        <v>111387</v>
      </c>
      <c r="J27" s="202" t="s">
        <v>138</v>
      </c>
      <c r="K27" s="208" t="s">
        <v>137</v>
      </c>
      <c r="L27" s="200">
        <v>1</v>
      </c>
    </row>
    <row r="28" spans="1:12" x14ac:dyDescent="0.25">
      <c r="A28" s="203">
        <v>27</v>
      </c>
      <c r="B28" s="202" t="s">
        <v>139</v>
      </c>
      <c r="C28" s="202" t="s">
        <v>140</v>
      </c>
      <c r="D28" s="202" t="s">
        <v>141</v>
      </c>
      <c r="E28" s="202">
        <v>2019</v>
      </c>
      <c r="F28" s="202">
        <v>2019</v>
      </c>
      <c r="G28" s="202" t="s">
        <v>11</v>
      </c>
      <c r="H28" s="202" t="s">
        <v>11</v>
      </c>
      <c r="I28" s="202">
        <v>8205696</v>
      </c>
      <c r="J28" s="202" t="s">
        <v>143</v>
      </c>
      <c r="K28" s="208" t="s">
        <v>142</v>
      </c>
      <c r="L28" s="200">
        <v>1</v>
      </c>
    </row>
    <row r="29" spans="1:12" x14ac:dyDescent="0.25">
      <c r="A29" s="203">
        <v>28</v>
      </c>
      <c r="B29" s="202" t="s">
        <v>144</v>
      </c>
      <c r="C29" s="202" t="s">
        <v>145</v>
      </c>
      <c r="D29" s="202" t="s">
        <v>146</v>
      </c>
      <c r="E29" s="202">
        <v>2019</v>
      </c>
      <c r="F29" s="202">
        <v>46</v>
      </c>
      <c r="G29" s="202">
        <v>13191</v>
      </c>
      <c r="H29" s="202">
        <v>13198</v>
      </c>
      <c r="I29" s="202" t="s">
        <v>11</v>
      </c>
      <c r="J29" s="202" t="s">
        <v>148</v>
      </c>
      <c r="K29" s="208" t="s">
        <v>147</v>
      </c>
      <c r="L29" s="200">
        <v>1</v>
      </c>
    </row>
    <row r="30" spans="1:12" x14ac:dyDescent="0.25">
      <c r="A30" s="203">
        <v>29</v>
      </c>
      <c r="B30" s="202" t="s">
        <v>149</v>
      </c>
      <c r="C30" s="202" t="s">
        <v>150</v>
      </c>
      <c r="D30" s="202" t="s">
        <v>151</v>
      </c>
      <c r="E30" s="202">
        <v>2019</v>
      </c>
      <c r="F30" s="202">
        <v>42</v>
      </c>
      <c r="G30" s="202">
        <v>1997</v>
      </c>
      <c r="H30" s="202">
        <v>2015</v>
      </c>
      <c r="I30" s="202" t="s">
        <v>11</v>
      </c>
      <c r="J30" s="202" t="s">
        <v>153</v>
      </c>
      <c r="K30" s="208" t="s">
        <v>152</v>
      </c>
      <c r="L30" s="200">
        <v>1</v>
      </c>
    </row>
    <row r="31" spans="1:12" x14ac:dyDescent="0.25">
      <c r="A31" s="203">
        <v>30</v>
      </c>
      <c r="B31" s="202" t="s">
        <v>154</v>
      </c>
      <c r="C31" s="202" t="s">
        <v>155</v>
      </c>
      <c r="D31" s="202" t="s">
        <v>156</v>
      </c>
      <c r="E31" s="202">
        <v>2019</v>
      </c>
      <c r="F31" s="202">
        <v>226</v>
      </c>
      <c r="G31" s="202" t="s">
        <v>11</v>
      </c>
      <c r="H31" s="202" t="s">
        <v>11</v>
      </c>
      <c r="I31" s="202">
        <v>106293</v>
      </c>
      <c r="J31" s="202" t="s">
        <v>158</v>
      </c>
      <c r="K31" s="209" t="s">
        <v>157</v>
      </c>
      <c r="L31" s="200">
        <v>1</v>
      </c>
    </row>
    <row r="32" spans="1:12" x14ac:dyDescent="0.25">
      <c r="A32" s="203">
        <v>31</v>
      </c>
      <c r="B32" s="202" t="s">
        <v>159</v>
      </c>
      <c r="C32" s="202" t="s">
        <v>160</v>
      </c>
      <c r="D32" s="202" t="s">
        <v>161</v>
      </c>
      <c r="E32" s="202">
        <v>2019</v>
      </c>
      <c r="F32" s="202">
        <v>8</v>
      </c>
      <c r="G32" s="202" t="s">
        <v>11</v>
      </c>
      <c r="H32" s="202" t="s">
        <v>11</v>
      </c>
      <c r="I32" s="202">
        <v>1237</v>
      </c>
      <c r="J32" s="202" t="s">
        <v>163</v>
      </c>
      <c r="K32" s="208" t="s">
        <v>162</v>
      </c>
      <c r="L32" s="200">
        <v>1</v>
      </c>
    </row>
    <row r="33" spans="1:12" x14ac:dyDescent="0.25">
      <c r="A33" s="203">
        <v>32</v>
      </c>
      <c r="B33" s="202" t="s">
        <v>164</v>
      </c>
      <c r="C33" s="202" t="s">
        <v>165</v>
      </c>
      <c r="D33" s="202" t="s">
        <v>166</v>
      </c>
      <c r="E33" s="202">
        <v>2019</v>
      </c>
      <c r="F33" s="202">
        <v>18</v>
      </c>
      <c r="G33" s="202">
        <v>1207</v>
      </c>
      <c r="H33" s="202">
        <v>1215</v>
      </c>
      <c r="I33" s="202" t="s">
        <v>11</v>
      </c>
      <c r="J33" s="202" t="s">
        <v>168</v>
      </c>
      <c r="K33" s="208" t="s">
        <v>167</v>
      </c>
      <c r="L33" s="200"/>
    </row>
    <row r="34" spans="1:12" x14ac:dyDescent="0.25">
      <c r="A34" s="203">
        <v>33</v>
      </c>
      <c r="B34" s="202" t="s">
        <v>169</v>
      </c>
      <c r="C34" s="202" t="s">
        <v>170</v>
      </c>
      <c r="D34" s="202" t="s">
        <v>13</v>
      </c>
      <c r="E34" s="202">
        <v>2019</v>
      </c>
      <c r="F34" s="202">
        <v>683</v>
      </c>
      <c r="G34" s="202">
        <v>578</v>
      </c>
      <c r="H34" s="202">
        <v>588</v>
      </c>
      <c r="I34" s="202" t="s">
        <v>11</v>
      </c>
      <c r="J34" s="202" t="s">
        <v>172</v>
      </c>
      <c r="K34" s="208" t="s">
        <v>171</v>
      </c>
      <c r="L34" s="200"/>
    </row>
    <row r="35" spans="1:12" x14ac:dyDescent="0.25">
      <c r="A35" s="203">
        <v>34</v>
      </c>
      <c r="B35" s="202" t="s">
        <v>173</v>
      </c>
      <c r="C35" s="202" t="s">
        <v>174</v>
      </c>
      <c r="D35" s="202" t="s">
        <v>175</v>
      </c>
      <c r="E35" s="202">
        <v>2019</v>
      </c>
      <c r="F35" s="202">
        <v>64</v>
      </c>
      <c r="G35" s="202">
        <v>663</v>
      </c>
      <c r="H35" s="202">
        <v>672</v>
      </c>
      <c r="I35" s="202" t="s">
        <v>11</v>
      </c>
      <c r="J35" s="202" t="s">
        <v>177</v>
      </c>
      <c r="K35" s="208" t="s">
        <v>176</v>
      </c>
      <c r="L35" s="200"/>
    </row>
    <row r="36" spans="1:12" x14ac:dyDescent="0.25">
      <c r="A36" s="203">
        <v>35</v>
      </c>
      <c r="B36" s="202" t="s">
        <v>178</v>
      </c>
      <c r="C36" s="202" t="s">
        <v>179</v>
      </c>
      <c r="D36" s="202" t="s">
        <v>180</v>
      </c>
      <c r="E36" s="202">
        <v>2019</v>
      </c>
      <c r="F36" s="202">
        <v>116</v>
      </c>
      <c r="G36" s="202">
        <v>17323</v>
      </c>
      <c r="H36" s="202">
        <v>17329</v>
      </c>
      <c r="I36" s="202" t="s">
        <v>11</v>
      </c>
      <c r="J36" s="202" t="s">
        <v>182</v>
      </c>
      <c r="K36" s="208" t="s">
        <v>181</v>
      </c>
      <c r="L36" s="200"/>
    </row>
    <row r="37" spans="1:12" x14ac:dyDescent="0.25">
      <c r="A37" s="203">
        <v>36</v>
      </c>
      <c r="B37" s="202" t="s">
        <v>183</v>
      </c>
      <c r="C37" s="202" t="s">
        <v>184</v>
      </c>
      <c r="D37" s="202" t="s">
        <v>185</v>
      </c>
      <c r="E37" s="202">
        <v>2020</v>
      </c>
      <c r="F37" s="202">
        <v>65</v>
      </c>
      <c r="G37" s="202">
        <v>236</v>
      </c>
      <c r="H37" s="202">
        <v>246</v>
      </c>
      <c r="I37" s="202" t="s">
        <v>11</v>
      </c>
      <c r="J37" s="202" t="s">
        <v>187</v>
      </c>
      <c r="K37" s="208" t="s">
        <v>186</v>
      </c>
      <c r="L37" s="200"/>
    </row>
    <row r="38" spans="1:12" x14ac:dyDescent="0.25">
      <c r="A38" s="203">
        <v>37</v>
      </c>
      <c r="B38" s="202" t="s">
        <v>188</v>
      </c>
      <c r="C38" s="202" t="s">
        <v>189</v>
      </c>
      <c r="D38" s="202" t="s">
        <v>190</v>
      </c>
      <c r="E38" s="202">
        <v>2019</v>
      </c>
      <c r="F38" s="202">
        <v>25</v>
      </c>
      <c r="G38" s="202">
        <v>2751</v>
      </c>
      <c r="H38" s="202">
        <v>2762</v>
      </c>
      <c r="I38" s="202" t="s">
        <v>11</v>
      </c>
      <c r="J38" s="202" t="s">
        <v>192</v>
      </c>
      <c r="K38" s="208" t="s">
        <v>191</v>
      </c>
      <c r="L38" s="200"/>
    </row>
    <row r="39" spans="1:12" x14ac:dyDescent="0.25">
      <c r="A39" s="203">
        <v>38</v>
      </c>
      <c r="B39" s="202" t="s">
        <v>193</v>
      </c>
      <c r="C39" s="202" t="s">
        <v>194</v>
      </c>
      <c r="D39" s="202" t="s">
        <v>195</v>
      </c>
      <c r="E39" s="202">
        <v>2019</v>
      </c>
      <c r="F39" s="202">
        <v>175</v>
      </c>
      <c r="G39" s="202">
        <v>284</v>
      </c>
      <c r="H39" s="202">
        <v>299</v>
      </c>
      <c r="I39" s="202" t="s">
        <v>11</v>
      </c>
      <c r="J39" s="202" t="s">
        <v>197</v>
      </c>
      <c r="K39" s="208" t="s">
        <v>196</v>
      </c>
      <c r="L39" s="200"/>
    </row>
    <row r="40" spans="1:12" x14ac:dyDescent="0.25">
      <c r="A40" s="203">
        <v>39</v>
      </c>
      <c r="B40" s="202" t="s">
        <v>198</v>
      </c>
      <c r="C40" s="202" t="s">
        <v>199</v>
      </c>
      <c r="D40" s="202" t="s">
        <v>200</v>
      </c>
      <c r="E40" s="202">
        <v>2019</v>
      </c>
      <c r="F40" s="202">
        <v>83</v>
      </c>
      <c r="G40" s="202">
        <v>87</v>
      </c>
      <c r="H40" s="202">
        <v>109</v>
      </c>
      <c r="I40" s="202" t="s">
        <v>11</v>
      </c>
      <c r="J40" s="202" t="s">
        <v>202</v>
      </c>
      <c r="K40" s="208" t="s">
        <v>201</v>
      </c>
      <c r="L40" s="200"/>
    </row>
    <row r="41" spans="1:12" x14ac:dyDescent="0.25">
      <c r="A41" s="203">
        <v>40</v>
      </c>
      <c r="B41" s="202" t="s">
        <v>203</v>
      </c>
      <c r="C41" s="202" t="s">
        <v>204</v>
      </c>
      <c r="D41" s="202" t="s">
        <v>83</v>
      </c>
      <c r="E41" s="202">
        <v>2019</v>
      </c>
      <c r="F41" s="202">
        <v>6</v>
      </c>
      <c r="G41" s="202" t="s">
        <v>11</v>
      </c>
      <c r="H41" s="202" t="s">
        <v>11</v>
      </c>
      <c r="I41" s="202">
        <v>259</v>
      </c>
      <c r="J41" s="202" t="s">
        <v>206</v>
      </c>
      <c r="K41" s="208" t="s">
        <v>205</v>
      </c>
      <c r="L41" s="200"/>
    </row>
    <row r="42" spans="1:12" x14ac:dyDescent="0.25">
      <c r="A42" s="203">
        <v>41</v>
      </c>
      <c r="B42" s="202" t="s">
        <v>207</v>
      </c>
      <c r="C42" s="202" t="s">
        <v>208</v>
      </c>
      <c r="D42" s="202" t="s">
        <v>209</v>
      </c>
      <c r="E42" s="202">
        <v>2019</v>
      </c>
      <c r="F42" s="202" t="s">
        <v>11</v>
      </c>
      <c r="G42" s="202">
        <v>163</v>
      </c>
      <c r="H42" s="202">
        <v>191</v>
      </c>
      <c r="I42" s="202" t="s">
        <v>11</v>
      </c>
      <c r="J42" s="202" t="s">
        <v>211</v>
      </c>
      <c r="K42" s="208" t="s">
        <v>210</v>
      </c>
      <c r="L42" s="200"/>
    </row>
    <row r="43" spans="1:12" x14ac:dyDescent="0.25">
      <c r="A43" s="203">
        <v>42</v>
      </c>
      <c r="B43" s="202" t="s">
        <v>212</v>
      </c>
      <c r="C43" s="202" t="s">
        <v>213</v>
      </c>
      <c r="D43" s="202" t="s">
        <v>214</v>
      </c>
      <c r="E43" s="202">
        <v>2019</v>
      </c>
      <c r="F43" s="202">
        <v>142</v>
      </c>
      <c r="G43" s="202">
        <v>119</v>
      </c>
      <c r="H43" s="202">
        <v>128</v>
      </c>
      <c r="I43" s="202" t="s">
        <v>11</v>
      </c>
      <c r="J43" s="202" t="s">
        <v>216</v>
      </c>
      <c r="K43" s="208" t="s">
        <v>215</v>
      </c>
      <c r="L43" s="200"/>
    </row>
    <row r="44" spans="1:12" x14ac:dyDescent="0.25">
      <c r="A44" s="203">
        <v>43</v>
      </c>
      <c r="B44" s="202" t="s">
        <v>217</v>
      </c>
      <c r="C44" s="202" t="s">
        <v>218</v>
      </c>
      <c r="D44" s="202" t="s">
        <v>219</v>
      </c>
      <c r="E44" s="202">
        <v>2019</v>
      </c>
      <c r="F44" s="202">
        <v>33</v>
      </c>
      <c r="G44" s="202">
        <v>540</v>
      </c>
      <c r="H44" s="202">
        <v>558</v>
      </c>
      <c r="I44" s="202" t="s">
        <v>11</v>
      </c>
      <c r="J44" s="202" t="s">
        <v>221</v>
      </c>
      <c r="K44" s="208" t="s">
        <v>220</v>
      </c>
    </row>
    <row r="45" spans="1:12" x14ac:dyDescent="0.25">
      <c r="A45" s="203">
        <v>44</v>
      </c>
      <c r="B45" s="202" t="s">
        <v>222</v>
      </c>
      <c r="C45" s="202" t="s">
        <v>223</v>
      </c>
      <c r="D45" s="202" t="s">
        <v>224</v>
      </c>
      <c r="E45" s="202">
        <v>2019</v>
      </c>
      <c r="F45" s="202">
        <v>11</v>
      </c>
      <c r="G45" s="202" t="s">
        <v>11</v>
      </c>
      <c r="H45" s="202" t="s">
        <v>11</v>
      </c>
      <c r="I45" s="202">
        <v>1054</v>
      </c>
      <c r="J45" s="202" t="s">
        <v>226</v>
      </c>
      <c r="K45" s="208" t="s">
        <v>225</v>
      </c>
    </row>
    <row r="46" spans="1:12" x14ac:dyDescent="0.25">
      <c r="A46" s="203">
        <v>45</v>
      </c>
      <c r="B46" s="202" t="s">
        <v>227</v>
      </c>
      <c r="C46" s="202" t="s">
        <v>228</v>
      </c>
      <c r="D46" s="202" t="s">
        <v>229</v>
      </c>
      <c r="E46" s="202">
        <v>2019</v>
      </c>
      <c r="F46" s="202">
        <v>13</v>
      </c>
      <c r="G46" s="202">
        <v>1133</v>
      </c>
      <c r="H46" s="202">
        <v>1143</v>
      </c>
      <c r="I46" s="202" t="s">
        <v>11</v>
      </c>
      <c r="J46" s="202" t="s">
        <v>231</v>
      </c>
      <c r="K46" s="208" t="s">
        <v>230</v>
      </c>
    </row>
    <row r="47" spans="1:12" x14ac:dyDescent="0.25">
      <c r="A47" s="203">
        <v>46</v>
      </c>
      <c r="B47" s="202" t="s">
        <v>232</v>
      </c>
      <c r="C47" s="202" t="s">
        <v>233</v>
      </c>
      <c r="D47" s="202" t="s">
        <v>234</v>
      </c>
      <c r="E47" s="202">
        <v>2019</v>
      </c>
      <c r="F47" s="202">
        <v>162</v>
      </c>
      <c r="G47" s="202">
        <v>114</v>
      </c>
      <c r="H47" s="202">
        <v>126</v>
      </c>
      <c r="I47" s="202" t="s">
        <v>11</v>
      </c>
      <c r="J47" s="202" t="s">
        <v>236</v>
      </c>
      <c r="K47" s="208" t="s">
        <v>235</v>
      </c>
    </row>
    <row r="48" spans="1:12" x14ac:dyDescent="0.25">
      <c r="A48" s="203">
        <v>47</v>
      </c>
      <c r="B48" s="202" t="s">
        <v>237</v>
      </c>
      <c r="C48" s="202" t="s">
        <v>238</v>
      </c>
      <c r="D48" s="202" t="s">
        <v>195</v>
      </c>
      <c r="E48" s="202">
        <v>2019</v>
      </c>
      <c r="F48" s="202">
        <v>173</v>
      </c>
      <c r="G48" s="202">
        <v>103</v>
      </c>
      <c r="H48" s="202">
        <v>113</v>
      </c>
      <c r="I48" s="202" t="s">
        <v>11</v>
      </c>
      <c r="J48" s="202" t="s">
        <v>240</v>
      </c>
      <c r="K48" s="208" t="s">
        <v>239</v>
      </c>
    </row>
    <row r="49" spans="1:11" x14ac:dyDescent="0.25">
      <c r="A49" s="203">
        <v>48</v>
      </c>
      <c r="B49" s="202" t="s">
        <v>241</v>
      </c>
      <c r="C49" s="202" t="s">
        <v>242</v>
      </c>
      <c r="D49" s="202" t="s">
        <v>243</v>
      </c>
      <c r="E49" s="202">
        <v>2019</v>
      </c>
      <c r="F49" s="202">
        <v>42</v>
      </c>
      <c r="G49" s="202">
        <v>504</v>
      </c>
      <c r="H49" s="202">
        <v>512</v>
      </c>
      <c r="I49" s="202" t="s">
        <v>11</v>
      </c>
      <c r="J49" s="202" t="s">
        <v>245</v>
      </c>
      <c r="K49" s="208" t="s">
        <v>244</v>
      </c>
    </row>
    <row r="50" spans="1:11" x14ac:dyDescent="0.25">
      <c r="A50" s="203">
        <v>49</v>
      </c>
      <c r="B50" s="202" t="s">
        <v>246</v>
      </c>
      <c r="C50" s="202" t="s">
        <v>247</v>
      </c>
      <c r="D50" s="202" t="s">
        <v>77</v>
      </c>
      <c r="E50" s="202">
        <v>2019</v>
      </c>
      <c r="F50" s="202">
        <v>124</v>
      </c>
      <c r="G50" s="202">
        <v>1170</v>
      </c>
      <c r="H50" s="202">
        <v>1195</v>
      </c>
      <c r="I50" s="202" t="s">
        <v>11</v>
      </c>
      <c r="J50" s="202" t="s">
        <v>249</v>
      </c>
      <c r="K50" s="208" t="s">
        <v>248</v>
      </c>
    </row>
    <row r="51" spans="1:11" x14ac:dyDescent="0.25">
      <c r="A51" s="203">
        <v>50</v>
      </c>
      <c r="B51" s="202" t="s">
        <v>250</v>
      </c>
      <c r="C51" s="202" t="s">
        <v>251</v>
      </c>
      <c r="D51" s="202" t="s">
        <v>252</v>
      </c>
      <c r="E51" s="202">
        <v>2019</v>
      </c>
      <c r="F51" s="202">
        <v>70</v>
      </c>
      <c r="G51" s="202">
        <v>731</v>
      </c>
      <c r="H51" s="202">
        <v>733</v>
      </c>
      <c r="I51" s="202" t="s">
        <v>11</v>
      </c>
      <c r="J51" s="202" t="s">
        <v>254</v>
      </c>
      <c r="K51" s="208" t="s">
        <v>253</v>
      </c>
    </row>
    <row r="52" spans="1:11" x14ac:dyDescent="0.25">
      <c r="A52" s="203">
        <v>51</v>
      </c>
      <c r="B52" s="202" t="s">
        <v>255</v>
      </c>
      <c r="C52" s="202" t="s">
        <v>256</v>
      </c>
      <c r="D52" s="202" t="s">
        <v>257</v>
      </c>
      <c r="E52" s="202">
        <v>2019</v>
      </c>
      <c r="F52" s="202">
        <v>10</v>
      </c>
      <c r="G52" s="202" t="s">
        <v>11</v>
      </c>
      <c r="H52" s="202" t="s">
        <v>11</v>
      </c>
      <c r="I52" s="202">
        <v>255</v>
      </c>
      <c r="J52" s="202" t="s">
        <v>259</v>
      </c>
      <c r="K52" s="208" t="s">
        <v>258</v>
      </c>
    </row>
    <row r="53" spans="1:11" x14ac:dyDescent="0.25">
      <c r="A53" s="203">
        <v>52</v>
      </c>
      <c r="B53" s="202" t="s">
        <v>260</v>
      </c>
      <c r="C53" s="202" t="s">
        <v>261</v>
      </c>
      <c r="D53" s="202" t="s">
        <v>262</v>
      </c>
      <c r="E53" s="202">
        <v>2019</v>
      </c>
      <c r="F53" s="202">
        <v>17</v>
      </c>
      <c r="G53" s="202">
        <v>7715</v>
      </c>
      <c r="H53" s="202">
        <v>7725</v>
      </c>
      <c r="I53" s="202" t="s">
        <v>11</v>
      </c>
      <c r="J53" s="202" t="s">
        <v>264</v>
      </c>
      <c r="K53" s="208" t="s">
        <v>263</v>
      </c>
    </row>
    <row r="54" spans="1:11" x14ac:dyDescent="0.25">
      <c r="A54" s="203">
        <v>53</v>
      </c>
      <c r="B54" s="202" t="s">
        <v>265</v>
      </c>
      <c r="C54" s="202" t="s">
        <v>266</v>
      </c>
      <c r="D54" s="202" t="s">
        <v>267</v>
      </c>
      <c r="E54" s="202">
        <v>2019</v>
      </c>
      <c r="F54" s="202">
        <v>38</v>
      </c>
      <c r="G54" s="202">
        <v>151</v>
      </c>
      <c r="H54" s="202">
        <v>159</v>
      </c>
      <c r="I54" s="202" t="s">
        <v>11</v>
      </c>
      <c r="J54" s="202" t="s">
        <v>269</v>
      </c>
      <c r="K54" s="208" t="s">
        <v>268</v>
      </c>
    </row>
    <row r="55" spans="1:11" x14ac:dyDescent="0.25">
      <c r="A55" s="203">
        <v>54</v>
      </c>
      <c r="B55" s="202" t="s">
        <v>270</v>
      </c>
      <c r="C55" s="202" t="s">
        <v>271</v>
      </c>
      <c r="D55" s="202" t="s">
        <v>18</v>
      </c>
      <c r="E55" s="202">
        <v>2019</v>
      </c>
      <c r="F55" s="202">
        <v>22</v>
      </c>
      <c r="G55" s="202">
        <v>56</v>
      </c>
      <c r="H55" s="202">
        <v>66</v>
      </c>
      <c r="I55" s="202" t="s">
        <v>11</v>
      </c>
      <c r="J55" s="202" t="s">
        <v>273</v>
      </c>
      <c r="K55" s="208" t="s">
        <v>272</v>
      </c>
    </row>
    <row r="56" spans="1:11" x14ac:dyDescent="0.25">
      <c r="A56" s="203">
        <v>55</v>
      </c>
      <c r="B56" s="202" t="s">
        <v>274</v>
      </c>
      <c r="C56" s="202" t="s">
        <v>275</v>
      </c>
      <c r="D56" s="202" t="s">
        <v>276</v>
      </c>
      <c r="E56" s="202">
        <v>2018</v>
      </c>
      <c r="F56" s="202">
        <v>95</v>
      </c>
      <c r="G56" s="202">
        <v>1053</v>
      </c>
      <c r="H56" s="202">
        <v>1067</v>
      </c>
      <c r="I56" s="202" t="s">
        <v>11</v>
      </c>
      <c r="J56" s="202" t="s">
        <v>278</v>
      </c>
      <c r="K56" s="208" t="s">
        <v>277</v>
      </c>
    </row>
    <row r="57" spans="1:11" x14ac:dyDescent="0.25">
      <c r="A57" s="203">
        <v>56</v>
      </c>
      <c r="B57" s="202" t="s">
        <v>279</v>
      </c>
      <c r="C57" s="202" t="s">
        <v>280</v>
      </c>
      <c r="D57" s="202" t="s">
        <v>156</v>
      </c>
      <c r="E57" s="202">
        <v>2018</v>
      </c>
      <c r="F57" s="202">
        <v>212</v>
      </c>
      <c r="G57" s="202">
        <v>95</v>
      </c>
      <c r="H57" s="202">
        <v>104</v>
      </c>
      <c r="I57" s="202" t="s">
        <v>11</v>
      </c>
      <c r="J57" s="202" t="s">
        <v>282</v>
      </c>
      <c r="K57" s="208" t="s">
        <v>281</v>
      </c>
    </row>
    <row r="58" spans="1:11" x14ac:dyDescent="0.25">
      <c r="A58" s="203">
        <v>57</v>
      </c>
      <c r="B58" s="202" t="s">
        <v>283</v>
      </c>
      <c r="C58" s="202" t="s">
        <v>284</v>
      </c>
      <c r="D58" s="202" t="s">
        <v>28</v>
      </c>
      <c r="E58" s="202">
        <v>2018</v>
      </c>
      <c r="F58" s="202">
        <v>187</v>
      </c>
      <c r="G58" s="202">
        <v>82</v>
      </c>
      <c r="H58" s="202">
        <v>95</v>
      </c>
      <c r="I58" s="202" t="s">
        <v>11</v>
      </c>
      <c r="J58" s="202" t="s">
        <v>286</v>
      </c>
      <c r="K58" s="208" t="s">
        <v>285</v>
      </c>
    </row>
    <row r="59" spans="1:11" x14ac:dyDescent="0.25">
      <c r="A59" s="203">
        <v>58</v>
      </c>
      <c r="B59" s="202" t="s">
        <v>287</v>
      </c>
      <c r="C59" s="202" t="s">
        <v>288</v>
      </c>
      <c r="D59" s="202" t="s">
        <v>92</v>
      </c>
      <c r="E59" s="202">
        <v>2018</v>
      </c>
      <c r="F59" s="202">
        <v>823</v>
      </c>
      <c r="G59" s="202">
        <v>135</v>
      </c>
      <c r="H59" s="202">
        <v>151</v>
      </c>
      <c r="I59" s="202" t="s">
        <v>11</v>
      </c>
      <c r="J59" s="202" t="s">
        <v>290</v>
      </c>
      <c r="K59" s="208" t="s">
        <v>289</v>
      </c>
    </row>
    <row r="60" spans="1:11" x14ac:dyDescent="0.25">
      <c r="A60" s="203">
        <v>59</v>
      </c>
      <c r="B60" s="202" t="s">
        <v>291</v>
      </c>
      <c r="C60" s="202" t="s">
        <v>292</v>
      </c>
      <c r="D60" s="202" t="s">
        <v>293</v>
      </c>
      <c r="E60" s="202">
        <v>2018</v>
      </c>
      <c r="F60" s="202">
        <v>20</v>
      </c>
      <c r="G60" s="202">
        <v>337</v>
      </c>
      <c r="H60" s="202">
        <v>344</v>
      </c>
      <c r="I60" s="202" t="s">
        <v>11</v>
      </c>
      <c r="J60" s="202" t="s">
        <v>295</v>
      </c>
      <c r="K60" s="208" t="s">
        <v>294</v>
      </c>
    </row>
    <row r="61" spans="1:11" x14ac:dyDescent="0.25">
      <c r="A61" s="203">
        <v>60</v>
      </c>
      <c r="B61" s="202" t="s">
        <v>296</v>
      </c>
      <c r="C61" s="202" t="s">
        <v>297</v>
      </c>
      <c r="D61" s="202" t="s">
        <v>18</v>
      </c>
      <c r="E61" s="202">
        <v>2018</v>
      </c>
      <c r="F61" s="202">
        <v>21</v>
      </c>
      <c r="G61" s="202">
        <v>1152</v>
      </c>
      <c r="H61" s="202">
        <v>1161</v>
      </c>
      <c r="I61" s="202" t="s">
        <v>11</v>
      </c>
      <c r="J61" s="202" t="s">
        <v>299</v>
      </c>
      <c r="K61" s="208" t="s">
        <v>298</v>
      </c>
    </row>
    <row r="62" spans="1:11" x14ac:dyDescent="0.25">
      <c r="A62" s="203">
        <v>61</v>
      </c>
      <c r="B62" s="202" t="s">
        <v>300</v>
      </c>
      <c r="C62" s="202" t="s">
        <v>301</v>
      </c>
      <c r="D62" s="202" t="s">
        <v>302</v>
      </c>
      <c r="E62" s="202">
        <v>2018</v>
      </c>
      <c r="F62" s="202">
        <v>113</v>
      </c>
      <c r="G62" s="202">
        <v>160</v>
      </c>
      <c r="H62" s="202">
        <v>168</v>
      </c>
      <c r="I62" s="202" t="s">
        <v>11</v>
      </c>
      <c r="J62" s="202" t="s">
        <v>304</v>
      </c>
      <c r="K62" s="208" t="s">
        <v>303</v>
      </c>
    </row>
    <row r="63" spans="1:11" x14ac:dyDescent="0.25">
      <c r="A63" s="203">
        <v>62</v>
      </c>
      <c r="B63" s="202" t="s">
        <v>305</v>
      </c>
      <c r="C63" s="202" t="s">
        <v>306</v>
      </c>
      <c r="D63" s="202" t="s">
        <v>307</v>
      </c>
      <c r="E63" s="202">
        <v>2018</v>
      </c>
      <c r="F63" s="202">
        <v>15</v>
      </c>
      <c r="G63" s="202">
        <v>4271</v>
      </c>
      <c r="H63" s="202">
        <v>4289</v>
      </c>
      <c r="I63" s="202" t="s">
        <v>11</v>
      </c>
      <c r="J63" s="202" t="s">
        <v>309</v>
      </c>
      <c r="K63" s="208" t="s">
        <v>308</v>
      </c>
    </row>
    <row r="64" spans="1:11" x14ac:dyDescent="0.25">
      <c r="A64" s="203">
        <v>63</v>
      </c>
      <c r="B64" s="202" t="s">
        <v>310</v>
      </c>
      <c r="C64" s="202" t="s">
        <v>311</v>
      </c>
      <c r="D64" s="202" t="s">
        <v>312</v>
      </c>
      <c r="E64" s="202">
        <v>2018</v>
      </c>
      <c r="F64" s="202">
        <v>599</v>
      </c>
      <c r="G64" s="202">
        <v>35</v>
      </c>
      <c r="H64" s="202">
        <v>47</v>
      </c>
      <c r="I64" s="202" t="s">
        <v>11</v>
      </c>
      <c r="J64" s="202" t="s">
        <v>314</v>
      </c>
      <c r="K64" s="208" t="s">
        <v>313</v>
      </c>
    </row>
    <row r="65" spans="1:11" x14ac:dyDescent="0.25">
      <c r="A65" s="203">
        <v>64</v>
      </c>
      <c r="B65" s="202" t="s">
        <v>246</v>
      </c>
      <c r="C65" s="202" t="s">
        <v>315</v>
      </c>
      <c r="D65" s="202" t="s">
        <v>224</v>
      </c>
      <c r="E65" s="202">
        <v>2018</v>
      </c>
      <c r="F65" s="202">
        <v>10</v>
      </c>
      <c r="G65" s="202" t="s">
        <v>11</v>
      </c>
      <c r="H65" s="202" t="s">
        <v>11</v>
      </c>
      <c r="I65" s="202">
        <v>1143</v>
      </c>
      <c r="J65" s="202" t="s">
        <v>317</v>
      </c>
      <c r="K65" s="208" t="s">
        <v>316</v>
      </c>
    </row>
    <row r="66" spans="1:11" x14ac:dyDescent="0.25">
      <c r="A66" s="203">
        <v>65</v>
      </c>
      <c r="B66" s="202" t="s">
        <v>318</v>
      </c>
      <c r="C66" s="202" t="s">
        <v>319</v>
      </c>
      <c r="D66" s="202" t="s">
        <v>224</v>
      </c>
      <c r="E66" s="202">
        <v>2018</v>
      </c>
      <c r="F66" s="202">
        <v>10</v>
      </c>
      <c r="G66" s="202" t="s">
        <v>11</v>
      </c>
      <c r="H66" s="202" t="s">
        <v>11</v>
      </c>
      <c r="I66" s="202">
        <v>1028</v>
      </c>
      <c r="J66" s="202" t="s">
        <v>321</v>
      </c>
      <c r="K66" s="208" t="s">
        <v>320</v>
      </c>
    </row>
    <row r="67" spans="1:11" x14ac:dyDescent="0.25">
      <c r="A67" s="203">
        <v>66</v>
      </c>
      <c r="B67" s="202" t="s">
        <v>322</v>
      </c>
      <c r="C67" s="202" t="s">
        <v>323</v>
      </c>
      <c r="D67" s="202" t="s">
        <v>224</v>
      </c>
      <c r="E67" s="202">
        <v>2018</v>
      </c>
      <c r="F67" s="202">
        <v>10</v>
      </c>
      <c r="G67" s="202" t="s">
        <v>11</v>
      </c>
      <c r="H67" s="202" t="s">
        <v>11</v>
      </c>
      <c r="I67" s="202">
        <v>834</v>
      </c>
      <c r="J67" s="202" t="s">
        <v>325</v>
      </c>
      <c r="K67" s="208" t="s">
        <v>324</v>
      </c>
    </row>
    <row r="68" spans="1:11" x14ac:dyDescent="0.25">
      <c r="A68" s="203">
        <v>67</v>
      </c>
      <c r="B68" s="202" t="s">
        <v>326</v>
      </c>
      <c r="C68" s="202" t="s">
        <v>327</v>
      </c>
      <c r="D68" s="202" t="s">
        <v>106</v>
      </c>
      <c r="E68" s="202">
        <v>2018</v>
      </c>
      <c r="F68" s="202">
        <v>136</v>
      </c>
      <c r="G68" s="202">
        <v>107</v>
      </c>
      <c r="H68" s="202">
        <v>118</v>
      </c>
      <c r="I68" s="202" t="s">
        <v>11</v>
      </c>
      <c r="J68" s="202" t="s">
        <v>329</v>
      </c>
      <c r="K68" s="208" t="s">
        <v>328</v>
      </c>
    </row>
    <row r="69" spans="1:11" x14ac:dyDescent="0.25">
      <c r="A69" s="203">
        <v>68</v>
      </c>
      <c r="B69" s="202" t="s">
        <v>330</v>
      </c>
      <c r="C69" s="202" t="s">
        <v>331</v>
      </c>
      <c r="D69" s="202" t="s">
        <v>332</v>
      </c>
      <c r="E69" s="202">
        <v>2018</v>
      </c>
      <c r="F69" s="202">
        <v>285</v>
      </c>
      <c r="G69" s="202" t="s">
        <v>11</v>
      </c>
      <c r="H69" s="202" t="s">
        <v>11</v>
      </c>
      <c r="I69" s="202">
        <v>20180621</v>
      </c>
      <c r="J69" s="202" t="s">
        <v>334</v>
      </c>
      <c r="K69" s="208" t="s">
        <v>333</v>
      </c>
    </row>
    <row r="70" spans="1:11" x14ac:dyDescent="0.25">
      <c r="A70" s="203">
        <v>69</v>
      </c>
      <c r="B70" s="202" t="s">
        <v>335</v>
      </c>
      <c r="C70" s="202" t="s">
        <v>336</v>
      </c>
      <c r="D70" s="202" t="s">
        <v>77</v>
      </c>
      <c r="E70" s="202">
        <v>2018</v>
      </c>
      <c r="F70" s="202">
        <v>123</v>
      </c>
      <c r="G70" s="202">
        <v>3523</v>
      </c>
      <c r="H70" s="202">
        <v>3544</v>
      </c>
      <c r="I70" s="202" t="s">
        <v>11</v>
      </c>
      <c r="J70" s="202" t="s">
        <v>338</v>
      </c>
      <c r="K70" s="208" t="s">
        <v>337</v>
      </c>
    </row>
    <row r="71" spans="1:11" x14ac:dyDescent="0.25">
      <c r="A71" s="203">
        <v>70</v>
      </c>
      <c r="B71" s="202" t="s">
        <v>339</v>
      </c>
      <c r="C71" s="202" t="s">
        <v>340</v>
      </c>
      <c r="D71" s="202" t="s">
        <v>185</v>
      </c>
      <c r="E71" s="202">
        <v>2018</v>
      </c>
      <c r="F71" s="202">
        <v>63</v>
      </c>
      <c r="G71" s="202">
        <v>1298</v>
      </c>
      <c r="H71" s="202">
        <v>1312</v>
      </c>
      <c r="I71" s="202" t="s">
        <v>11</v>
      </c>
      <c r="J71" s="202" t="s">
        <v>342</v>
      </c>
      <c r="K71" s="208" t="s">
        <v>341</v>
      </c>
    </row>
    <row r="72" spans="1:11" x14ac:dyDescent="0.25">
      <c r="A72" s="203">
        <v>71</v>
      </c>
      <c r="B72" s="202" t="s">
        <v>343</v>
      </c>
      <c r="C72" s="202" t="s">
        <v>344</v>
      </c>
      <c r="D72" s="202" t="s">
        <v>92</v>
      </c>
      <c r="E72" s="202">
        <v>2018</v>
      </c>
      <c r="F72" s="202">
        <v>813</v>
      </c>
      <c r="G72" s="202">
        <v>51</v>
      </c>
      <c r="H72" s="202">
        <v>61</v>
      </c>
      <c r="I72" s="202" t="s">
        <v>11</v>
      </c>
      <c r="J72" s="202" t="s">
        <v>346</v>
      </c>
      <c r="K72" s="208" t="s">
        <v>345</v>
      </c>
    </row>
    <row r="73" spans="1:11" x14ac:dyDescent="0.25">
      <c r="A73" s="203">
        <v>72</v>
      </c>
      <c r="B73" s="202" t="s">
        <v>347</v>
      </c>
      <c r="C73" s="202" t="s">
        <v>348</v>
      </c>
      <c r="D73" s="202" t="s">
        <v>312</v>
      </c>
      <c r="E73" s="202">
        <v>2018</v>
      </c>
      <c r="F73" s="202">
        <v>594</v>
      </c>
      <c r="G73" s="202">
        <v>51</v>
      </c>
      <c r="H73" s="202">
        <v>63</v>
      </c>
      <c r="I73" s="202" t="s">
        <v>11</v>
      </c>
      <c r="J73" s="202" t="s">
        <v>350</v>
      </c>
      <c r="K73" s="208" t="s">
        <v>349</v>
      </c>
    </row>
    <row r="74" spans="1:11" x14ac:dyDescent="0.25">
      <c r="A74" s="203">
        <v>73</v>
      </c>
      <c r="B74" s="202" t="s">
        <v>351</v>
      </c>
      <c r="C74" s="202" t="s">
        <v>352</v>
      </c>
      <c r="D74" s="202" t="s">
        <v>312</v>
      </c>
      <c r="E74" s="202">
        <v>2018</v>
      </c>
      <c r="F74" s="202">
        <v>592</v>
      </c>
      <c r="G74" s="202">
        <v>1</v>
      </c>
      <c r="H74" s="202">
        <v>17</v>
      </c>
      <c r="I74" s="202" t="s">
        <v>11</v>
      </c>
      <c r="J74" s="202" t="s">
        <v>354</v>
      </c>
      <c r="K74" s="208" t="s">
        <v>353</v>
      </c>
    </row>
    <row r="75" spans="1:11" x14ac:dyDescent="0.25">
      <c r="A75" s="203">
        <v>74</v>
      </c>
      <c r="B75" s="202" t="s">
        <v>355</v>
      </c>
      <c r="C75" s="202" t="s">
        <v>356</v>
      </c>
      <c r="D75" s="202" t="s">
        <v>224</v>
      </c>
      <c r="E75" s="202">
        <v>2018</v>
      </c>
      <c r="F75" s="202">
        <v>10</v>
      </c>
      <c r="G75" s="202" t="s">
        <v>11</v>
      </c>
      <c r="H75" s="202" t="s">
        <v>11</v>
      </c>
      <c r="I75" s="202">
        <v>191</v>
      </c>
      <c r="J75" s="202" t="s">
        <v>358</v>
      </c>
      <c r="K75" s="208" t="s">
        <v>357</v>
      </c>
    </row>
    <row r="76" spans="1:11" x14ac:dyDescent="0.25">
      <c r="A76" s="203">
        <v>75</v>
      </c>
      <c r="B76" s="202" t="s">
        <v>359</v>
      </c>
      <c r="C76" s="202" t="s">
        <v>360</v>
      </c>
      <c r="D76" s="202" t="s">
        <v>185</v>
      </c>
      <c r="E76" s="202">
        <v>2018</v>
      </c>
      <c r="F76" s="202">
        <v>63</v>
      </c>
      <c r="G76" s="202" t="s">
        <v>362</v>
      </c>
      <c r="H76" s="202" t="s">
        <v>363</v>
      </c>
      <c r="I76" s="202" t="s">
        <v>11</v>
      </c>
      <c r="J76" s="202" t="s">
        <v>364</v>
      </c>
      <c r="K76" s="208" t="s">
        <v>361</v>
      </c>
    </row>
    <row r="77" spans="1:11" x14ac:dyDescent="0.25">
      <c r="A77" s="203">
        <v>76</v>
      </c>
      <c r="B77" s="202" t="s">
        <v>365</v>
      </c>
      <c r="C77" s="202" t="s">
        <v>366</v>
      </c>
      <c r="D77" s="202" t="s">
        <v>77</v>
      </c>
      <c r="E77" s="202">
        <v>2018</v>
      </c>
      <c r="F77" s="202">
        <v>123</v>
      </c>
      <c r="G77" s="202">
        <v>902</v>
      </c>
      <c r="H77" s="202">
        <v>921</v>
      </c>
      <c r="I77" s="202" t="s">
        <v>11</v>
      </c>
      <c r="J77" s="202" t="s">
        <v>368</v>
      </c>
      <c r="K77" s="208" t="s">
        <v>367</v>
      </c>
    </row>
    <row r="78" spans="1:11" x14ac:dyDescent="0.25">
      <c r="A78" s="203">
        <v>77</v>
      </c>
      <c r="B78" s="202" t="s">
        <v>369</v>
      </c>
      <c r="C78" s="202" t="s">
        <v>370</v>
      </c>
      <c r="D78" s="202" t="s">
        <v>83</v>
      </c>
      <c r="E78" s="202">
        <v>2018</v>
      </c>
      <c r="F78" s="202">
        <v>4</v>
      </c>
      <c r="G78" s="202" t="s">
        <v>11</v>
      </c>
      <c r="H78" s="202" t="s">
        <v>11</v>
      </c>
      <c r="I78" s="202">
        <v>435</v>
      </c>
      <c r="J78" s="202" t="s">
        <v>372</v>
      </c>
      <c r="K78" s="208" t="s">
        <v>371</v>
      </c>
    </row>
    <row r="79" spans="1:11" x14ac:dyDescent="0.25">
      <c r="A79" s="203">
        <v>78</v>
      </c>
      <c r="B79" s="202" t="s">
        <v>373</v>
      </c>
      <c r="C79" s="202" t="s">
        <v>374</v>
      </c>
      <c r="D79" s="202" t="s">
        <v>257</v>
      </c>
      <c r="E79" s="202">
        <v>2018</v>
      </c>
      <c r="F79" s="202">
        <v>9</v>
      </c>
      <c r="G79" s="202" t="s">
        <v>11</v>
      </c>
      <c r="H79" s="202" t="s">
        <v>11</v>
      </c>
      <c r="I79" s="202">
        <v>74</v>
      </c>
      <c r="J79" s="202" t="s">
        <v>376</v>
      </c>
      <c r="K79" s="208" t="s">
        <v>375</v>
      </c>
    </row>
    <row r="80" spans="1:11" x14ac:dyDescent="0.25">
      <c r="A80" s="203">
        <v>79</v>
      </c>
      <c r="B80" s="202" t="s">
        <v>377</v>
      </c>
      <c r="C80" s="202" t="s">
        <v>378</v>
      </c>
      <c r="D80" s="202" t="s">
        <v>267</v>
      </c>
      <c r="E80" s="202">
        <v>2018</v>
      </c>
      <c r="F80" s="202">
        <v>37</v>
      </c>
      <c r="G80" s="202">
        <v>97</v>
      </c>
      <c r="H80" s="202">
        <v>107</v>
      </c>
      <c r="I80" s="202" t="s">
        <v>11</v>
      </c>
      <c r="J80" s="202" t="s">
        <v>380</v>
      </c>
      <c r="K80" s="208" t="s">
        <v>379</v>
      </c>
    </row>
    <row r="81" spans="1:11" x14ac:dyDescent="0.25">
      <c r="A81" s="203">
        <v>80</v>
      </c>
      <c r="B81" s="202" t="s">
        <v>381</v>
      </c>
      <c r="C81" s="202" t="s">
        <v>382</v>
      </c>
      <c r="D81" s="202" t="s">
        <v>23</v>
      </c>
      <c r="E81" s="202">
        <v>2018</v>
      </c>
      <c r="F81" s="202">
        <v>204</v>
      </c>
      <c r="G81" s="202">
        <v>617</v>
      </c>
      <c r="H81" s="202">
        <v>631</v>
      </c>
      <c r="I81" s="202" t="s">
        <v>11</v>
      </c>
      <c r="J81" s="202" t="s">
        <v>384</v>
      </c>
      <c r="K81" s="208" t="s">
        <v>383</v>
      </c>
    </row>
    <row r="82" spans="1:11" x14ac:dyDescent="0.25">
      <c r="A82" s="203">
        <v>81</v>
      </c>
      <c r="B82" s="202" t="s">
        <v>385</v>
      </c>
      <c r="C82" s="202" t="s">
        <v>386</v>
      </c>
      <c r="D82" s="202" t="s">
        <v>77</v>
      </c>
      <c r="E82" s="202">
        <v>2017</v>
      </c>
      <c r="F82" s="202">
        <v>122</v>
      </c>
      <c r="G82" s="202">
        <v>10262</v>
      </c>
      <c r="H82" s="202">
        <v>10274</v>
      </c>
      <c r="I82" s="202" t="s">
        <v>11</v>
      </c>
      <c r="J82" s="202" t="s">
        <v>388</v>
      </c>
      <c r="K82" s="208" t="s">
        <v>387</v>
      </c>
    </row>
    <row r="83" spans="1:11" x14ac:dyDescent="0.25">
      <c r="A83" s="203">
        <v>82</v>
      </c>
      <c r="B83" s="202" t="s">
        <v>389</v>
      </c>
      <c r="C83" s="202" t="s">
        <v>390</v>
      </c>
      <c r="D83" s="202" t="s">
        <v>391</v>
      </c>
      <c r="E83" s="202">
        <v>2017</v>
      </c>
      <c r="F83" s="202">
        <v>93</v>
      </c>
      <c r="G83" s="202">
        <v>832</v>
      </c>
      <c r="H83" s="202">
        <v>840</v>
      </c>
      <c r="I83" s="202" t="s">
        <v>11</v>
      </c>
      <c r="J83" s="202" t="s">
        <v>393</v>
      </c>
      <c r="K83" s="208" t="s">
        <v>392</v>
      </c>
    </row>
    <row r="84" spans="1:11" x14ac:dyDescent="0.25">
      <c r="A84" s="203">
        <v>83</v>
      </c>
      <c r="B84" s="202" t="s">
        <v>394</v>
      </c>
      <c r="C84" s="202" t="s">
        <v>395</v>
      </c>
      <c r="D84" s="202" t="s">
        <v>396</v>
      </c>
      <c r="E84" s="202">
        <v>2017</v>
      </c>
      <c r="F84" s="202">
        <v>98</v>
      </c>
      <c r="G84" s="202">
        <v>3106</v>
      </c>
      <c r="H84" s="202">
        <v>3115</v>
      </c>
      <c r="I84" s="202" t="s">
        <v>11</v>
      </c>
      <c r="J84" s="202" t="s">
        <v>398</v>
      </c>
      <c r="K84" s="208" t="s">
        <v>397</v>
      </c>
    </row>
    <row r="85" spans="1:11" x14ac:dyDescent="0.25">
      <c r="A85" s="203">
        <v>84</v>
      </c>
      <c r="B85" s="202" t="s">
        <v>399</v>
      </c>
      <c r="C85" s="202" t="s">
        <v>400</v>
      </c>
      <c r="D85" s="202" t="s">
        <v>185</v>
      </c>
      <c r="E85" s="202">
        <v>2017</v>
      </c>
      <c r="F85" s="202">
        <v>62</v>
      </c>
      <c r="G85" s="202" t="s">
        <v>402</v>
      </c>
      <c r="H85" s="202" t="s">
        <v>403</v>
      </c>
      <c r="I85" s="202" t="s">
        <v>11</v>
      </c>
      <c r="J85" s="202" t="s">
        <v>404</v>
      </c>
      <c r="K85" s="208" t="s">
        <v>401</v>
      </c>
    </row>
    <row r="86" spans="1:11" x14ac:dyDescent="0.25">
      <c r="A86" s="203">
        <v>85</v>
      </c>
      <c r="B86" s="202" t="s">
        <v>405</v>
      </c>
      <c r="C86" s="202" t="s">
        <v>406</v>
      </c>
      <c r="D86" s="202" t="s">
        <v>407</v>
      </c>
      <c r="E86" s="202">
        <v>2017</v>
      </c>
      <c r="F86" s="202">
        <v>56</v>
      </c>
      <c r="G86" s="202">
        <v>8362</v>
      </c>
      <c r="H86" s="202">
        <v>8371</v>
      </c>
      <c r="I86" s="202" t="s">
        <v>11</v>
      </c>
      <c r="J86" s="202" t="s">
        <v>409</v>
      </c>
      <c r="K86" s="208" t="s">
        <v>408</v>
      </c>
    </row>
    <row r="87" spans="1:11" x14ac:dyDescent="0.25">
      <c r="A87" s="203">
        <v>86</v>
      </c>
      <c r="B87" s="202" t="s">
        <v>410</v>
      </c>
      <c r="C87" s="202" t="s">
        <v>411</v>
      </c>
      <c r="D87" s="202" t="s">
        <v>77</v>
      </c>
      <c r="E87" s="202">
        <v>2017</v>
      </c>
      <c r="F87" s="202">
        <v>122</v>
      </c>
      <c r="G87" s="202">
        <v>8309</v>
      </c>
      <c r="H87" s="202">
        <v>8325</v>
      </c>
      <c r="I87" s="202" t="s">
        <v>11</v>
      </c>
      <c r="J87" s="202" t="s">
        <v>413</v>
      </c>
      <c r="K87" s="208" t="s">
        <v>412</v>
      </c>
    </row>
    <row r="88" spans="1:11" x14ac:dyDescent="0.25">
      <c r="A88" s="203">
        <v>87</v>
      </c>
      <c r="B88" s="202" t="s">
        <v>70</v>
      </c>
      <c r="C88" s="202" t="s">
        <v>414</v>
      </c>
      <c r="D88" s="202" t="s">
        <v>415</v>
      </c>
      <c r="E88" s="202">
        <v>2017</v>
      </c>
      <c r="F88" s="202">
        <v>38</v>
      </c>
      <c r="G88" s="202" t="s">
        <v>11</v>
      </c>
      <c r="H88" s="202" t="s">
        <v>11</v>
      </c>
      <c r="I88" s="202" t="s">
        <v>417</v>
      </c>
      <c r="J88" s="202" t="s">
        <v>418</v>
      </c>
      <c r="K88" s="208" t="s">
        <v>416</v>
      </c>
    </row>
    <row r="89" spans="1:11" x14ac:dyDescent="0.25">
      <c r="A89" s="203">
        <v>88</v>
      </c>
      <c r="B89" s="202" t="s">
        <v>419</v>
      </c>
      <c r="C89" s="202" t="s">
        <v>420</v>
      </c>
      <c r="D89" s="202" t="s">
        <v>421</v>
      </c>
      <c r="E89" s="202">
        <v>2017</v>
      </c>
      <c r="F89" s="202">
        <v>360</v>
      </c>
      <c r="G89" s="202">
        <v>279</v>
      </c>
      <c r="H89" s="202">
        <v>289</v>
      </c>
      <c r="I89" s="202" t="s">
        <v>11</v>
      </c>
      <c r="J89" s="202" t="s">
        <v>423</v>
      </c>
      <c r="K89" s="208" t="s">
        <v>422</v>
      </c>
    </row>
    <row r="90" spans="1:11" x14ac:dyDescent="0.25">
      <c r="A90" s="203">
        <v>89</v>
      </c>
      <c r="B90" s="202" t="s">
        <v>424</v>
      </c>
      <c r="C90" s="202" t="s">
        <v>425</v>
      </c>
      <c r="D90" s="202" t="s">
        <v>426</v>
      </c>
      <c r="E90" s="202">
        <v>2017</v>
      </c>
      <c r="F90" s="202">
        <v>75</v>
      </c>
      <c r="G90" s="202">
        <v>579</v>
      </c>
      <c r="H90" s="202">
        <v>603</v>
      </c>
      <c r="I90" s="202" t="s">
        <v>11</v>
      </c>
      <c r="J90" s="202" t="s">
        <v>11</v>
      </c>
      <c r="K90" s="208" t="s">
        <v>427</v>
      </c>
    </row>
    <row r="91" spans="1:11" x14ac:dyDescent="0.25">
      <c r="A91" s="203">
        <v>90</v>
      </c>
      <c r="B91" s="202" t="s">
        <v>428</v>
      </c>
      <c r="C91" s="202" t="s">
        <v>429</v>
      </c>
      <c r="D91" s="202" t="s">
        <v>77</v>
      </c>
      <c r="E91" s="202">
        <v>2017</v>
      </c>
      <c r="F91" s="202">
        <v>122</v>
      </c>
      <c r="G91" s="202">
        <v>6309</v>
      </c>
      <c r="H91" s="202">
        <v>6324</v>
      </c>
      <c r="I91" s="202" t="s">
        <v>11</v>
      </c>
      <c r="J91" s="202" t="s">
        <v>431</v>
      </c>
      <c r="K91" s="208" t="s">
        <v>430</v>
      </c>
    </row>
    <row r="92" spans="1:11" x14ac:dyDescent="0.25">
      <c r="A92" s="203">
        <v>91</v>
      </c>
      <c r="B92" s="202" t="s">
        <v>432</v>
      </c>
      <c r="C92" s="202" t="s">
        <v>433</v>
      </c>
      <c r="D92" s="202" t="s">
        <v>13</v>
      </c>
      <c r="E92" s="202">
        <v>2017</v>
      </c>
      <c r="F92" s="202">
        <v>590</v>
      </c>
      <c r="G92" s="202">
        <v>304</v>
      </c>
      <c r="H92" s="202">
        <v>315</v>
      </c>
      <c r="I92" s="202" t="s">
        <v>11</v>
      </c>
      <c r="J92" s="202" t="s">
        <v>435</v>
      </c>
      <c r="K92" s="208" t="s">
        <v>434</v>
      </c>
    </row>
    <row r="93" spans="1:11" x14ac:dyDescent="0.25">
      <c r="A93" s="203">
        <v>92</v>
      </c>
      <c r="B93" s="202" t="s">
        <v>436</v>
      </c>
      <c r="C93" s="202" t="s">
        <v>437</v>
      </c>
      <c r="D93" s="202" t="s">
        <v>185</v>
      </c>
      <c r="E93" s="202">
        <v>2017</v>
      </c>
      <c r="F93" s="202">
        <v>62</v>
      </c>
      <c r="G93" s="202">
        <v>1658</v>
      </c>
      <c r="H93" s="202">
        <v>1670</v>
      </c>
      <c r="I93" s="202" t="s">
        <v>11</v>
      </c>
      <c r="J93" s="202" t="s">
        <v>439</v>
      </c>
      <c r="K93" s="208" t="s">
        <v>438</v>
      </c>
    </row>
    <row r="94" spans="1:11" x14ac:dyDescent="0.25">
      <c r="A94" s="203">
        <v>93</v>
      </c>
      <c r="B94" s="202" t="s">
        <v>440</v>
      </c>
      <c r="C94" s="202" t="s">
        <v>441</v>
      </c>
      <c r="D94" s="202" t="s">
        <v>23</v>
      </c>
      <c r="E94" s="202">
        <v>2017</v>
      </c>
      <c r="F94" s="202">
        <v>194</v>
      </c>
      <c r="G94" s="202">
        <v>177</v>
      </c>
      <c r="H94" s="202">
        <v>189</v>
      </c>
      <c r="I94" s="202" t="s">
        <v>11</v>
      </c>
      <c r="J94" s="202" t="s">
        <v>443</v>
      </c>
      <c r="K94" s="208" t="s">
        <v>442</v>
      </c>
    </row>
    <row r="95" spans="1:11" x14ac:dyDescent="0.25">
      <c r="A95" s="203">
        <v>94</v>
      </c>
      <c r="B95" s="202" t="s">
        <v>444</v>
      </c>
      <c r="C95" s="202" t="s">
        <v>445</v>
      </c>
      <c r="D95" s="202" t="s">
        <v>312</v>
      </c>
      <c r="E95" s="202">
        <v>2017</v>
      </c>
      <c r="F95" s="202">
        <v>571</v>
      </c>
      <c r="G95" s="202">
        <v>59</v>
      </c>
      <c r="H95" s="202">
        <v>64</v>
      </c>
      <c r="I95" s="202" t="s">
        <v>11</v>
      </c>
      <c r="J95" s="202" t="s">
        <v>447</v>
      </c>
      <c r="K95" s="208" t="s">
        <v>446</v>
      </c>
    </row>
    <row r="96" spans="1:11" x14ac:dyDescent="0.25">
      <c r="A96" s="203">
        <v>95</v>
      </c>
      <c r="B96" s="202" t="s">
        <v>448</v>
      </c>
      <c r="C96" s="202" t="s">
        <v>449</v>
      </c>
      <c r="D96" s="202" t="s">
        <v>450</v>
      </c>
      <c r="E96" s="202">
        <v>2017</v>
      </c>
      <c r="F96" s="202">
        <v>39</v>
      </c>
      <c r="G96" s="202">
        <v>494</v>
      </c>
      <c r="H96" s="202">
        <v>508</v>
      </c>
      <c r="I96" s="202" t="s">
        <v>11</v>
      </c>
      <c r="J96" s="202" t="s">
        <v>452</v>
      </c>
      <c r="K96" s="208" t="s">
        <v>451</v>
      </c>
    </row>
    <row r="97" spans="1:11" x14ac:dyDescent="0.25">
      <c r="A97" s="203">
        <v>96</v>
      </c>
      <c r="B97" s="202" t="s">
        <v>453</v>
      </c>
      <c r="C97" s="202" t="s">
        <v>454</v>
      </c>
      <c r="D97" s="202" t="s">
        <v>455</v>
      </c>
      <c r="E97" s="202">
        <v>2017</v>
      </c>
      <c r="F97" s="202">
        <v>14</v>
      </c>
      <c r="G97" s="202" t="s">
        <v>11</v>
      </c>
      <c r="H97" s="202" t="s">
        <v>11</v>
      </c>
      <c r="I97" s="202">
        <v>20170046</v>
      </c>
      <c r="J97" s="202" t="s">
        <v>457</v>
      </c>
      <c r="K97" s="208" t="s">
        <v>456</v>
      </c>
    </row>
    <row r="98" spans="1:11" x14ac:dyDescent="0.25">
      <c r="A98" s="203">
        <v>97</v>
      </c>
      <c r="B98" s="202" t="s">
        <v>458</v>
      </c>
      <c r="C98" s="202" t="s">
        <v>459</v>
      </c>
      <c r="D98" s="202" t="s">
        <v>460</v>
      </c>
      <c r="E98" s="202">
        <v>2017</v>
      </c>
      <c r="F98" s="202">
        <v>83</v>
      </c>
      <c r="G98" s="202" t="s">
        <v>11</v>
      </c>
      <c r="H98" s="202" t="s">
        <v>11</v>
      </c>
      <c r="I98" s="202" t="s">
        <v>462</v>
      </c>
      <c r="J98" s="202" t="s">
        <v>463</v>
      </c>
      <c r="K98" s="208" t="s">
        <v>461</v>
      </c>
    </row>
    <row r="99" spans="1:11" x14ac:dyDescent="0.25">
      <c r="A99" s="203">
        <v>98</v>
      </c>
      <c r="B99" s="202" t="s">
        <v>464</v>
      </c>
      <c r="C99" s="202" t="s">
        <v>465</v>
      </c>
      <c r="D99" s="202" t="s">
        <v>224</v>
      </c>
      <c r="E99" s="202">
        <v>2017</v>
      </c>
      <c r="F99" s="202">
        <v>9</v>
      </c>
      <c r="G99" s="202" t="s">
        <v>11</v>
      </c>
      <c r="H99" s="202" t="s">
        <v>11</v>
      </c>
      <c r="I99" s="202">
        <v>222</v>
      </c>
      <c r="J99" s="202" t="s">
        <v>467</v>
      </c>
      <c r="K99" s="208" t="s">
        <v>466</v>
      </c>
    </row>
    <row r="100" spans="1:11" x14ac:dyDescent="0.25">
      <c r="A100" s="203">
        <v>99</v>
      </c>
      <c r="B100" s="202" t="s">
        <v>468</v>
      </c>
      <c r="C100" s="202" t="s">
        <v>469</v>
      </c>
      <c r="D100" s="202" t="s">
        <v>470</v>
      </c>
      <c r="E100" s="202">
        <v>2017</v>
      </c>
      <c r="F100" s="202">
        <v>45</v>
      </c>
      <c r="G100" s="202">
        <v>41</v>
      </c>
      <c r="H100" s="202">
        <v>54</v>
      </c>
      <c r="I100" s="202" t="s">
        <v>11</v>
      </c>
      <c r="J100" s="202" t="s">
        <v>472</v>
      </c>
      <c r="K100" s="208" t="s">
        <v>471</v>
      </c>
    </row>
    <row r="101" spans="1:11" x14ac:dyDescent="0.25">
      <c r="A101" s="203">
        <v>100</v>
      </c>
      <c r="B101" s="202" t="s">
        <v>473</v>
      </c>
      <c r="C101" s="202" t="s">
        <v>474</v>
      </c>
      <c r="D101" s="202" t="s">
        <v>106</v>
      </c>
      <c r="E101" s="202">
        <v>2017</v>
      </c>
      <c r="F101" s="202">
        <v>121</v>
      </c>
      <c r="G101" s="202">
        <v>54</v>
      </c>
      <c r="H101" s="202">
        <v>69</v>
      </c>
      <c r="I101" s="202" t="s">
        <v>11</v>
      </c>
      <c r="J101" s="202" t="s">
        <v>476</v>
      </c>
      <c r="K101" s="208" t="s">
        <v>475</v>
      </c>
    </row>
    <row r="102" spans="1:11" x14ac:dyDescent="0.25">
      <c r="A102" s="203">
        <v>101</v>
      </c>
      <c r="B102" s="202" t="s">
        <v>477</v>
      </c>
      <c r="C102" s="202" t="s">
        <v>478</v>
      </c>
      <c r="D102" s="202" t="s">
        <v>121</v>
      </c>
      <c r="E102" s="202">
        <v>2017</v>
      </c>
      <c r="F102" s="202">
        <v>189</v>
      </c>
      <c r="G102" s="202">
        <v>170</v>
      </c>
      <c r="H102" s="202">
        <v>177</v>
      </c>
      <c r="I102" s="202" t="s">
        <v>11</v>
      </c>
      <c r="J102" s="202" t="s">
        <v>480</v>
      </c>
      <c r="K102" s="208" t="s">
        <v>479</v>
      </c>
    </row>
    <row r="103" spans="1:11" x14ac:dyDescent="0.25">
      <c r="A103" s="203">
        <v>102</v>
      </c>
      <c r="B103" s="202" t="s">
        <v>481</v>
      </c>
      <c r="C103" s="202" t="s">
        <v>482</v>
      </c>
      <c r="D103" s="202" t="s">
        <v>483</v>
      </c>
      <c r="E103" s="202">
        <v>2017</v>
      </c>
      <c r="F103" s="202">
        <v>7</v>
      </c>
      <c r="G103" s="202">
        <v>192</v>
      </c>
      <c r="H103" s="202">
        <v>199</v>
      </c>
      <c r="I103" s="202" t="s">
        <v>11</v>
      </c>
      <c r="J103" s="202" t="s">
        <v>485</v>
      </c>
      <c r="K103" s="208" t="s">
        <v>484</v>
      </c>
    </row>
    <row r="104" spans="1:11" x14ac:dyDescent="0.25">
      <c r="A104" s="203">
        <v>103</v>
      </c>
      <c r="B104" s="202" t="s">
        <v>486</v>
      </c>
      <c r="C104" s="202" t="s">
        <v>487</v>
      </c>
      <c r="D104" s="202" t="s">
        <v>483</v>
      </c>
      <c r="E104" s="202">
        <v>2017</v>
      </c>
      <c r="F104" s="202">
        <v>7</v>
      </c>
      <c r="G104" s="202">
        <v>200</v>
      </c>
      <c r="H104" s="202">
        <v>209</v>
      </c>
      <c r="I104" s="202" t="s">
        <v>11</v>
      </c>
      <c r="J104" s="202" t="s">
        <v>489</v>
      </c>
      <c r="K104" s="208" t="s">
        <v>488</v>
      </c>
    </row>
    <row r="105" spans="1:11" x14ac:dyDescent="0.25">
      <c r="A105" s="203">
        <v>104</v>
      </c>
      <c r="B105" s="202" t="s">
        <v>490</v>
      </c>
      <c r="C105" s="202" t="s">
        <v>491</v>
      </c>
      <c r="D105" s="202" t="s">
        <v>492</v>
      </c>
      <c r="E105" s="202">
        <v>2017</v>
      </c>
      <c r="F105" s="202">
        <v>16</v>
      </c>
      <c r="G105" s="202">
        <v>522</v>
      </c>
      <c r="H105" s="202">
        <v>536</v>
      </c>
      <c r="I105" s="202" t="s">
        <v>11</v>
      </c>
      <c r="J105" s="202" t="s">
        <v>11</v>
      </c>
      <c r="K105" s="208" t="s">
        <v>493</v>
      </c>
    </row>
    <row r="106" spans="1:11" x14ac:dyDescent="0.25">
      <c r="A106" s="203">
        <v>105</v>
      </c>
      <c r="B106" s="202" t="s">
        <v>494</v>
      </c>
      <c r="C106" s="202" t="s">
        <v>495</v>
      </c>
      <c r="D106" s="202" t="s">
        <v>496</v>
      </c>
      <c r="E106" s="202">
        <v>2016</v>
      </c>
      <c r="F106" s="202">
        <v>219</v>
      </c>
      <c r="G106" s="202">
        <v>359</v>
      </c>
      <c r="H106" s="202">
        <v>367</v>
      </c>
      <c r="I106" s="202" t="s">
        <v>11</v>
      </c>
      <c r="J106" s="202" t="s">
        <v>498</v>
      </c>
      <c r="K106" s="208" t="s">
        <v>497</v>
      </c>
    </row>
    <row r="107" spans="1:11" x14ac:dyDescent="0.25">
      <c r="A107" s="203">
        <v>106</v>
      </c>
      <c r="B107" s="202" t="s">
        <v>499</v>
      </c>
      <c r="C107" s="202" t="s">
        <v>500</v>
      </c>
      <c r="D107" s="202" t="s">
        <v>501</v>
      </c>
      <c r="E107" s="202">
        <v>2016</v>
      </c>
      <c r="F107" s="202">
        <v>9</v>
      </c>
      <c r="G107" s="202">
        <v>4071</v>
      </c>
      <c r="H107" s="202">
        <v>4085</v>
      </c>
      <c r="I107" s="202" t="s">
        <v>11</v>
      </c>
      <c r="J107" s="202" t="s">
        <v>503</v>
      </c>
      <c r="K107" s="208" t="s">
        <v>502</v>
      </c>
    </row>
    <row r="108" spans="1:11" x14ac:dyDescent="0.25">
      <c r="A108" s="203">
        <v>107</v>
      </c>
      <c r="B108" s="202" t="s">
        <v>504</v>
      </c>
      <c r="C108" s="202" t="s">
        <v>505</v>
      </c>
      <c r="D108" s="202" t="s">
        <v>219</v>
      </c>
      <c r="E108" s="202">
        <v>2016</v>
      </c>
      <c r="F108" s="202">
        <v>30</v>
      </c>
      <c r="G108" s="202">
        <v>1542</v>
      </c>
      <c r="H108" s="202">
        <v>1562</v>
      </c>
      <c r="I108" s="202" t="s">
        <v>11</v>
      </c>
      <c r="J108" s="202" t="s">
        <v>507</v>
      </c>
      <c r="K108" s="208" t="s">
        <v>506</v>
      </c>
    </row>
    <row r="109" spans="1:11" x14ac:dyDescent="0.25">
      <c r="A109" s="203">
        <v>108</v>
      </c>
      <c r="B109" s="202" t="s">
        <v>508</v>
      </c>
      <c r="C109" s="202" t="s">
        <v>509</v>
      </c>
      <c r="D109" s="202" t="s">
        <v>510</v>
      </c>
      <c r="E109" s="202">
        <v>2016</v>
      </c>
      <c r="F109" s="202">
        <v>9</v>
      </c>
      <c r="G109" s="202">
        <v>582</v>
      </c>
      <c r="H109" s="202">
        <v>589</v>
      </c>
      <c r="I109" s="202" t="s">
        <v>11</v>
      </c>
      <c r="J109" s="202" t="s">
        <v>512</v>
      </c>
      <c r="K109" s="208" t="s">
        <v>511</v>
      </c>
    </row>
    <row r="110" spans="1:11" x14ac:dyDescent="0.25">
      <c r="A110" s="203">
        <v>109</v>
      </c>
      <c r="B110" s="202" t="s">
        <v>513</v>
      </c>
      <c r="C110" s="202" t="s">
        <v>514</v>
      </c>
      <c r="D110" s="202" t="s">
        <v>496</v>
      </c>
      <c r="E110" s="202">
        <v>2016</v>
      </c>
      <c r="F110" s="202">
        <v>216</v>
      </c>
      <c r="G110" s="202">
        <v>806</v>
      </c>
      <c r="H110" s="202">
        <v>810</v>
      </c>
      <c r="I110" s="202" t="s">
        <v>11</v>
      </c>
      <c r="J110" s="202" t="s">
        <v>516</v>
      </c>
      <c r="K110" s="208" t="s">
        <v>515</v>
      </c>
    </row>
    <row r="111" spans="1:11" x14ac:dyDescent="0.25">
      <c r="A111" s="203">
        <v>110</v>
      </c>
      <c r="B111" s="202" t="s">
        <v>517</v>
      </c>
      <c r="C111" s="202" t="s">
        <v>518</v>
      </c>
      <c r="D111" s="202" t="s">
        <v>185</v>
      </c>
      <c r="E111" s="202">
        <v>2016</v>
      </c>
      <c r="F111" s="202">
        <v>61</v>
      </c>
      <c r="G111" s="202">
        <v>1495</v>
      </c>
      <c r="H111" s="202">
        <v>1512</v>
      </c>
      <c r="I111" s="202" t="s">
        <v>11</v>
      </c>
      <c r="J111" s="202" t="s">
        <v>520</v>
      </c>
      <c r="K111" s="208" t="s">
        <v>519</v>
      </c>
    </row>
    <row r="112" spans="1:11" x14ac:dyDescent="0.25">
      <c r="A112" s="203">
        <v>111</v>
      </c>
      <c r="B112" s="202" t="s">
        <v>521</v>
      </c>
      <c r="C112" s="202" t="s">
        <v>522</v>
      </c>
      <c r="D112" s="202" t="s">
        <v>116</v>
      </c>
      <c r="E112" s="202">
        <v>2016</v>
      </c>
      <c r="F112" s="202">
        <v>6</v>
      </c>
      <c r="G112" s="202">
        <v>10</v>
      </c>
      <c r="H112" s="202">
        <v>18</v>
      </c>
      <c r="I112" s="202" t="s">
        <v>11</v>
      </c>
      <c r="J112" s="202" t="s">
        <v>524</v>
      </c>
      <c r="K112" s="208" t="s">
        <v>523</v>
      </c>
    </row>
    <row r="113" spans="1:11" x14ac:dyDescent="0.25">
      <c r="A113" s="203">
        <v>112</v>
      </c>
      <c r="B113" s="202" t="s">
        <v>525</v>
      </c>
      <c r="C113" s="202" t="s">
        <v>526</v>
      </c>
      <c r="D113" s="202" t="s">
        <v>527</v>
      </c>
      <c r="E113" s="202">
        <v>2016</v>
      </c>
      <c r="F113" s="202">
        <v>231</v>
      </c>
      <c r="G113" s="202">
        <v>91</v>
      </c>
      <c r="H113" s="202">
        <v>101</v>
      </c>
      <c r="I113" s="202" t="s">
        <v>11</v>
      </c>
      <c r="J113" s="202" t="s">
        <v>529</v>
      </c>
      <c r="K113" s="208" t="s">
        <v>528</v>
      </c>
    </row>
    <row r="114" spans="1:11" x14ac:dyDescent="0.25">
      <c r="A114" s="203">
        <v>113</v>
      </c>
      <c r="B114" s="202" t="s">
        <v>530</v>
      </c>
      <c r="C114" s="202" t="s">
        <v>531</v>
      </c>
      <c r="D114" s="202" t="s">
        <v>532</v>
      </c>
      <c r="E114" s="202">
        <v>2016</v>
      </c>
      <c r="F114" s="202">
        <v>75</v>
      </c>
      <c r="G114" s="202" t="s">
        <v>11</v>
      </c>
      <c r="H114" s="202" t="s">
        <v>11</v>
      </c>
      <c r="I114" s="202">
        <v>734</v>
      </c>
      <c r="J114" s="202" t="s">
        <v>534</v>
      </c>
      <c r="K114" s="208" t="s">
        <v>533</v>
      </c>
    </row>
    <row r="115" spans="1:11" x14ac:dyDescent="0.25">
      <c r="A115" s="203">
        <v>114</v>
      </c>
      <c r="B115" s="202" t="s">
        <v>535</v>
      </c>
      <c r="C115" s="202" t="s">
        <v>536</v>
      </c>
      <c r="D115" s="202" t="s">
        <v>421</v>
      </c>
      <c r="E115" s="202">
        <v>2016</v>
      </c>
      <c r="F115" s="202">
        <v>323</v>
      </c>
      <c r="G115" s="202">
        <v>41</v>
      </c>
      <c r="H115" s="202">
        <v>50</v>
      </c>
      <c r="I115" s="202" t="s">
        <v>11</v>
      </c>
      <c r="J115" s="202" t="s">
        <v>538</v>
      </c>
      <c r="K115" s="208" t="s">
        <v>537</v>
      </c>
    </row>
    <row r="116" spans="1:11" x14ac:dyDescent="0.25">
      <c r="A116" s="203">
        <v>115</v>
      </c>
      <c r="B116" s="202" t="s">
        <v>539</v>
      </c>
      <c r="C116" s="202" t="s">
        <v>540</v>
      </c>
      <c r="D116" s="202" t="s">
        <v>312</v>
      </c>
      <c r="E116" s="202">
        <v>2016</v>
      </c>
      <c r="F116" s="202">
        <v>543</v>
      </c>
      <c r="G116" s="202">
        <v>73</v>
      </c>
      <c r="H116" s="202">
        <v>87</v>
      </c>
      <c r="I116" s="202" t="s">
        <v>11</v>
      </c>
      <c r="J116" s="202" t="s">
        <v>542</v>
      </c>
      <c r="K116" s="208" t="s">
        <v>541</v>
      </c>
    </row>
    <row r="117" spans="1:11" x14ac:dyDescent="0.25">
      <c r="A117" s="203">
        <v>116</v>
      </c>
      <c r="B117" s="202" t="s">
        <v>543</v>
      </c>
      <c r="C117" s="202" t="s">
        <v>544</v>
      </c>
      <c r="D117" s="202" t="s">
        <v>545</v>
      </c>
      <c r="E117" s="202">
        <v>2016</v>
      </c>
      <c r="F117" s="202">
        <v>29</v>
      </c>
      <c r="G117" s="202">
        <v>292</v>
      </c>
      <c r="H117" s="202">
        <v>305</v>
      </c>
      <c r="I117" s="202" t="s">
        <v>11</v>
      </c>
      <c r="J117" s="202" t="s">
        <v>547</v>
      </c>
      <c r="K117" s="208" t="s">
        <v>546</v>
      </c>
    </row>
    <row r="118" spans="1:11" x14ac:dyDescent="0.25">
      <c r="A118" s="203">
        <v>117</v>
      </c>
      <c r="B118" s="202" t="s">
        <v>548</v>
      </c>
      <c r="C118" s="202" t="s">
        <v>549</v>
      </c>
      <c r="D118" s="202" t="s">
        <v>550</v>
      </c>
      <c r="E118" s="202">
        <v>2016</v>
      </c>
      <c r="F118" s="202">
        <v>7</v>
      </c>
      <c r="G118" s="202">
        <v>1077</v>
      </c>
      <c r="H118" s="202">
        <v>1085</v>
      </c>
      <c r="I118" s="202" t="s">
        <v>11</v>
      </c>
      <c r="J118" s="202" t="s">
        <v>11</v>
      </c>
      <c r="K118" s="208" t="s">
        <v>551</v>
      </c>
    </row>
    <row r="119" spans="1:11" x14ac:dyDescent="0.25">
      <c r="A119" s="203">
        <v>118</v>
      </c>
      <c r="B119" s="202" t="s">
        <v>70</v>
      </c>
      <c r="C119" s="202" t="s">
        <v>552</v>
      </c>
      <c r="D119" s="202" t="s">
        <v>553</v>
      </c>
      <c r="E119" s="202">
        <v>2016</v>
      </c>
      <c r="F119" s="202">
        <v>17</v>
      </c>
      <c r="G119" s="202">
        <v>56</v>
      </c>
      <c r="H119" s="202">
        <v>64</v>
      </c>
      <c r="I119" s="202" t="s">
        <v>11</v>
      </c>
      <c r="J119" s="202" t="s">
        <v>11</v>
      </c>
      <c r="K119" s="208" t="s">
        <v>554</v>
      </c>
    </row>
    <row r="120" spans="1:11" x14ac:dyDescent="0.25">
      <c r="A120" s="203">
        <v>119</v>
      </c>
      <c r="B120" s="202" t="s">
        <v>555</v>
      </c>
      <c r="C120" s="202" t="s">
        <v>556</v>
      </c>
      <c r="D120" s="202" t="s">
        <v>307</v>
      </c>
      <c r="E120" s="202">
        <v>2016</v>
      </c>
      <c r="F120" s="202">
        <v>13</v>
      </c>
      <c r="G120" s="202">
        <v>115</v>
      </c>
      <c r="H120" s="202">
        <v>131</v>
      </c>
      <c r="I120" s="202" t="s">
        <v>11</v>
      </c>
      <c r="J120" s="202" t="s">
        <v>558</v>
      </c>
      <c r="K120" s="208" t="s">
        <v>557</v>
      </c>
    </row>
    <row r="121" spans="1:11" x14ac:dyDescent="0.25">
      <c r="A121" s="203">
        <v>120</v>
      </c>
      <c r="B121" s="202" t="s">
        <v>559</v>
      </c>
      <c r="C121" s="202" t="s">
        <v>560</v>
      </c>
      <c r="D121" s="202" t="s">
        <v>83</v>
      </c>
      <c r="E121" s="202">
        <v>2016</v>
      </c>
      <c r="F121" s="202">
        <v>3</v>
      </c>
      <c r="G121" s="202" t="s">
        <v>11</v>
      </c>
      <c r="H121" s="202" t="s">
        <v>11</v>
      </c>
      <c r="I121" s="202">
        <v>194</v>
      </c>
      <c r="J121" s="202" t="s">
        <v>562</v>
      </c>
      <c r="K121" s="208" t="s">
        <v>561</v>
      </c>
    </row>
    <row r="122" spans="1:11" x14ac:dyDescent="0.25">
      <c r="A122" s="203">
        <v>121</v>
      </c>
      <c r="B122" s="202" t="s">
        <v>563</v>
      </c>
      <c r="C122" s="202" t="s">
        <v>564</v>
      </c>
      <c r="D122" s="202" t="s">
        <v>83</v>
      </c>
      <c r="E122" s="202">
        <v>2016</v>
      </c>
      <c r="F122" s="202">
        <v>3</v>
      </c>
      <c r="G122" s="202" t="s">
        <v>11</v>
      </c>
      <c r="H122" s="202" t="s">
        <v>11</v>
      </c>
      <c r="I122" s="202">
        <v>39</v>
      </c>
      <c r="J122" s="202" t="s">
        <v>566</v>
      </c>
      <c r="K122" s="208" t="s">
        <v>565</v>
      </c>
    </row>
    <row r="123" spans="1:11" x14ac:dyDescent="0.25">
      <c r="A123" s="203">
        <v>122</v>
      </c>
      <c r="B123" s="202" t="s">
        <v>567</v>
      </c>
      <c r="C123" s="202" t="s">
        <v>568</v>
      </c>
      <c r="D123" s="202" t="s">
        <v>496</v>
      </c>
      <c r="E123" s="202">
        <v>2015</v>
      </c>
      <c r="F123" s="202">
        <v>207</v>
      </c>
      <c r="G123" s="202">
        <v>319</v>
      </c>
      <c r="H123" s="202">
        <v>328</v>
      </c>
      <c r="I123" s="202" t="s">
        <v>11</v>
      </c>
      <c r="J123" s="202" t="s">
        <v>570</v>
      </c>
      <c r="K123" s="208" t="s">
        <v>569</v>
      </c>
    </row>
    <row r="124" spans="1:11" x14ac:dyDescent="0.25">
      <c r="A124" s="203">
        <v>123</v>
      </c>
      <c r="B124" s="202" t="s">
        <v>571</v>
      </c>
      <c r="C124" s="202" t="s">
        <v>572</v>
      </c>
      <c r="D124" s="202" t="s">
        <v>28</v>
      </c>
      <c r="E124" s="202">
        <v>2015</v>
      </c>
      <c r="F124" s="202">
        <v>152</v>
      </c>
      <c r="G124" s="202">
        <v>42</v>
      </c>
      <c r="H124" s="202">
        <v>50</v>
      </c>
      <c r="I124" s="202" t="s">
        <v>11</v>
      </c>
      <c r="J124" s="202" t="s">
        <v>574</v>
      </c>
      <c r="K124" s="208" t="s">
        <v>573</v>
      </c>
    </row>
    <row r="125" spans="1:11" x14ac:dyDescent="0.25">
      <c r="A125" s="203">
        <v>124</v>
      </c>
      <c r="B125" s="202" t="s">
        <v>575</v>
      </c>
      <c r="C125" s="202" t="s">
        <v>576</v>
      </c>
      <c r="D125" s="202" t="s">
        <v>577</v>
      </c>
      <c r="E125" s="202">
        <v>2015</v>
      </c>
      <c r="F125" s="202">
        <v>259</v>
      </c>
      <c r="G125" s="202">
        <v>5353</v>
      </c>
      <c r="H125" s="202">
        <v>5378</v>
      </c>
      <c r="I125" s="202" t="s">
        <v>11</v>
      </c>
      <c r="J125" s="202" t="s">
        <v>579</v>
      </c>
      <c r="K125" s="208" t="s">
        <v>578</v>
      </c>
    </row>
    <row r="126" spans="1:11" x14ac:dyDescent="0.25">
      <c r="A126" s="203">
        <v>125</v>
      </c>
      <c r="B126" s="202" t="s">
        <v>580</v>
      </c>
      <c r="C126" s="202" t="s">
        <v>581</v>
      </c>
      <c r="D126" s="202" t="s">
        <v>23</v>
      </c>
      <c r="E126" s="202">
        <v>2015</v>
      </c>
      <c r="F126" s="202">
        <v>168</v>
      </c>
      <c r="G126" s="202">
        <v>437</v>
      </c>
      <c r="H126" s="202">
        <v>450</v>
      </c>
      <c r="I126" s="202" t="s">
        <v>11</v>
      </c>
      <c r="J126" s="202" t="s">
        <v>583</v>
      </c>
      <c r="K126" s="208" t="s">
        <v>582</v>
      </c>
    </row>
    <row r="127" spans="1:11" x14ac:dyDescent="0.25">
      <c r="A127" s="203">
        <v>126</v>
      </c>
      <c r="B127" s="202" t="s">
        <v>584</v>
      </c>
      <c r="C127" s="202" t="s">
        <v>585</v>
      </c>
      <c r="D127" s="202" t="s">
        <v>156</v>
      </c>
      <c r="E127" s="202">
        <v>2015</v>
      </c>
      <c r="F127" s="202">
        <v>162</v>
      </c>
      <c r="G127" s="202">
        <v>143</v>
      </c>
      <c r="H127" s="202">
        <v>150</v>
      </c>
      <c r="I127" s="202" t="s">
        <v>11</v>
      </c>
      <c r="J127" s="202" t="s">
        <v>587</v>
      </c>
      <c r="K127" s="208" t="s">
        <v>586</v>
      </c>
    </row>
    <row r="128" spans="1:11" x14ac:dyDescent="0.25">
      <c r="A128" s="203">
        <v>127</v>
      </c>
      <c r="B128" s="202" t="s">
        <v>588</v>
      </c>
      <c r="C128" s="202" t="s">
        <v>589</v>
      </c>
      <c r="D128" s="202" t="s">
        <v>156</v>
      </c>
      <c r="E128" s="202">
        <v>2015</v>
      </c>
      <c r="F128" s="202">
        <v>162</v>
      </c>
      <c r="G128" s="202">
        <v>130</v>
      </c>
      <c r="H128" s="202">
        <v>142</v>
      </c>
      <c r="I128" s="202" t="s">
        <v>11</v>
      </c>
      <c r="J128" s="202" t="s">
        <v>591</v>
      </c>
      <c r="K128" s="208" t="s">
        <v>590</v>
      </c>
    </row>
    <row r="129" spans="1:11" x14ac:dyDescent="0.25">
      <c r="A129" s="203">
        <v>128</v>
      </c>
      <c r="B129" s="202" t="s">
        <v>592</v>
      </c>
      <c r="C129" s="202" t="s">
        <v>593</v>
      </c>
      <c r="D129" s="202" t="s">
        <v>594</v>
      </c>
      <c r="E129" s="202">
        <v>2015</v>
      </c>
      <c r="F129" s="202">
        <v>5</v>
      </c>
      <c r="G129" s="202" t="s">
        <v>11</v>
      </c>
      <c r="H129" s="202" t="s">
        <v>11</v>
      </c>
      <c r="I129" s="202">
        <v>13672</v>
      </c>
      <c r="J129" s="202" t="s">
        <v>596</v>
      </c>
      <c r="K129" s="208" t="s">
        <v>595</v>
      </c>
    </row>
    <row r="130" spans="1:11" x14ac:dyDescent="0.25">
      <c r="A130" s="203">
        <v>129</v>
      </c>
      <c r="B130" s="202" t="s">
        <v>597</v>
      </c>
      <c r="C130" s="202" t="s">
        <v>598</v>
      </c>
      <c r="D130" s="202" t="s">
        <v>185</v>
      </c>
      <c r="E130" s="202">
        <v>2015</v>
      </c>
      <c r="F130" s="202">
        <v>60</v>
      </c>
      <c r="G130" s="202">
        <v>1848</v>
      </c>
      <c r="H130" s="202">
        <v>1854</v>
      </c>
      <c r="I130" s="202" t="s">
        <v>11</v>
      </c>
      <c r="J130" s="202" t="s">
        <v>600</v>
      </c>
      <c r="K130" s="208" t="s">
        <v>599</v>
      </c>
    </row>
    <row r="131" spans="1:11" x14ac:dyDescent="0.25">
      <c r="A131" s="203">
        <v>130</v>
      </c>
      <c r="B131" s="202" t="s">
        <v>601</v>
      </c>
      <c r="C131" s="202" t="s">
        <v>602</v>
      </c>
      <c r="D131" s="202" t="s">
        <v>603</v>
      </c>
      <c r="E131" s="202">
        <v>2015</v>
      </c>
      <c r="F131" s="202">
        <v>95</v>
      </c>
      <c r="G131" s="202">
        <v>885</v>
      </c>
      <c r="H131" s="202">
        <v>896</v>
      </c>
      <c r="I131" s="202" t="s">
        <v>11</v>
      </c>
      <c r="J131" s="202" t="s">
        <v>605</v>
      </c>
      <c r="K131" s="208" t="s">
        <v>604</v>
      </c>
    </row>
    <row r="132" spans="1:11" x14ac:dyDescent="0.25">
      <c r="A132" s="203">
        <v>131</v>
      </c>
      <c r="B132" s="202" t="s">
        <v>606</v>
      </c>
      <c r="C132" s="202" t="s">
        <v>607</v>
      </c>
      <c r="D132" s="202" t="s">
        <v>28</v>
      </c>
      <c r="E132" s="202">
        <v>2015</v>
      </c>
      <c r="F132" s="202">
        <v>148</v>
      </c>
      <c r="G132" s="202">
        <v>14</v>
      </c>
      <c r="H132" s="202">
        <v>25</v>
      </c>
      <c r="I132" s="202" t="s">
        <v>11</v>
      </c>
      <c r="J132" s="202" t="s">
        <v>609</v>
      </c>
      <c r="K132" s="208" t="s">
        <v>608</v>
      </c>
    </row>
    <row r="133" spans="1:11" x14ac:dyDescent="0.25">
      <c r="A133" s="203">
        <v>132</v>
      </c>
      <c r="B133" s="202" t="s">
        <v>610</v>
      </c>
      <c r="C133" s="202" t="s">
        <v>611</v>
      </c>
      <c r="D133" s="202" t="s">
        <v>312</v>
      </c>
      <c r="E133" s="202">
        <v>2015</v>
      </c>
      <c r="F133" s="202">
        <v>531</v>
      </c>
      <c r="G133" s="202">
        <v>43</v>
      </c>
      <c r="H133" s="202">
        <v>61</v>
      </c>
      <c r="I133" s="202" t="s">
        <v>11</v>
      </c>
      <c r="J133" s="202" t="s">
        <v>613</v>
      </c>
      <c r="K133" s="208" t="s">
        <v>612</v>
      </c>
    </row>
    <row r="134" spans="1:11" x14ac:dyDescent="0.25">
      <c r="A134" s="203">
        <v>133</v>
      </c>
      <c r="B134" s="202" t="s">
        <v>614</v>
      </c>
      <c r="C134" s="202" t="s">
        <v>615</v>
      </c>
      <c r="D134" s="202" t="s">
        <v>450</v>
      </c>
      <c r="E134" s="202">
        <v>2015</v>
      </c>
      <c r="F134" s="202">
        <v>37</v>
      </c>
      <c r="G134" s="202">
        <v>740</v>
      </c>
      <c r="H134" s="202">
        <v>751</v>
      </c>
      <c r="I134" s="202" t="s">
        <v>11</v>
      </c>
      <c r="J134" s="202" t="s">
        <v>617</v>
      </c>
      <c r="K134" s="208" t="s">
        <v>616</v>
      </c>
    </row>
    <row r="135" spans="1:11" x14ac:dyDescent="0.25">
      <c r="A135" s="203">
        <v>134</v>
      </c>
      <c r="B135" s="202" t="s">
        <v>618</v>
      </c>
      <c r="C135" s="202" t="s">
        <v>619</v>
      </c>
      <c r="D135" s="202" t="s">
        <v>185</v>
      </c>
      <c r="E135" s="202">
        <v>2015</v>
      </c>
      <c r="F135" s="202">
        <v>60</v>
      </c>
      <c r="G135" s="202">
        <v>1212</v>
      </c>
      <c r="H135" s="202">
        <v>1221</v>
      </c>
      <c r="I135" s="202" t="s">
        <v>11</v>
      </c>
      <c r="J135" s="202" t="s">
        <v>621</v>
      </c>
      <c r="K135" s="208" t="s">
        <v>620</v>
      </c>
    </row>
    <row r="136" spans="1:11" x14ac:dyDescent="0.25">
      <c r="A136" s="203">
        <v>135</v>
      </c>
      <c r="B136" s="202" t="s">
        <v>622</v>
      </c>
      <c r="C136" s="202" t="s">
        <v>623</v>
      </c>
      <c r="D136" s="202" t="s">
        <v>407</v>
      </c>
      <c r="E136" s="202">
        <v>2015</v>
      </c>
      <c r="F136" s="202">
        <v>54</v>
      </c>
      <c r="G136" s="202">
        <v>5805</v>
      </c>
      <c r="H136" s="202">
        <v>5816</v>
      </c>
      <c r="I136" s="202" t="s">
        <v>11</v>
      </c>
      <c r="J136" s="202" t="s">
        <v>625</v>
      </c>
      <c r="K136" s="208" t="s">
        <v>624</v>
      </c>
    </row>
    <row r="137" spans="1:11" x14ac:dyDescent="0.25">
      <c r="A137" s="203">
        <v>136</v>
      </c>
      <c r="B137" s="202" t="s">
        <v>626</v>
      </c>
      <c r="C137" s="202" t="s">
        <v>627</v>
      </c>
      <c r="D137" s="202" t="s">
        <v>628</v>
      </c>
      <c r="E137" s="202">
        <v>2015</v>
      </c>
      <c r="F137" s="202">
        <v>80</v>
      </c>
      <c r="G137" s="202">
        <v>143</v>
      </c>
      <c r="H137" s="202">
        <v>150</v>
      </c>
      <c r="I137" s="202" t="s">
        <v>11</v>
      </c>
      <c r="J137" s="202" t="s">
        <v>630</v>
      </c>
      <c r="K137" s="208" t="s">
        <v>629</v>
      </c>
    </row>
    <row r="138" spans="1:11" x14ac:dyDescent="0.25">
      <c r="A138" s="203">
        <v>137</v>
      </c>
      <c r="B138" s="202" t="s">
        <v>631</v>
      </c>
      <c r="C138" s="202" t="s">
        <v>632</v>
      </c>
      <c r="D138" s="202" t="s">
        <v>633</v>
      </c>
      <c r="E138" s="202">
        <v>2015</v>
      </c>
      <c r="F138" s="202">
        <v>128</v>
      </c>
      <c r="G138" s="202">
        <v>85</v>
      </c>
      <c r="H138" s="202">
        <v>95</v>
      </c>
      <c r="I138" s="202" t="s">
        <v>11</v>
      </c>
      <c r="J138" s="202" t="s">
        <v>635</v>
      </c>
      <c r="K138" s="208" t="s">
        <v>634</v>
      </c>
    </row>
    <row r="139" spans="1:11" x14ac:dyDescent="0.25">
      <c r="A139" s="203">
        <v>138</v>
      </c>
      <c r="B139" s="202" t="s">
        <v>636</v>
      </c>
      <c r="C139" s="202" t="s">
        <v>637</v>
      </c>
      <c r="D139" s="202" t="s">
        <v>638</v>
      </c>
      <c r="E139" s="202">
        <v>2015</v>
      </c>
      <c r="F139" s="202">
        <v>10</v>
      </c>
      <c r="G139" s="202" t="s">
        <v>11</v>
      </c>
      <c r="H139" s="202" t="s">
        <v>11</v>
      </c>
      <c r="I139" s="202" t="s">
        <v>640</v>
      </c>
      <c r="J139" s="202" t="s">
        <v>641</v>
      </c>
      <c r="K139" s="208" t="s">
        <v>639</v>
      </c>
    </row>
    <row r="140" spans="1:11" x14ac:dyDescent="0.25">
      <c r="A140" s="203">
        <v>139</v>
      </c>
      <c r="B140" s="202" t="s">
        <v>642</v>
      </c>
      <c r="C140" s="202" t="s">
        <v>643</v>
      </c>
      <c r="D140" s="202" t="s">
        <v>185</v>
      </c>
      <c r="E140" s="202">
        <v>2015</v>
      </c>
      <c r="F140" s="202">
        <v>60</v>
      </c>
      <c r="G140" s="202">
        <v>733</v>
      </c>
      <c r="H140" s="202">
        <v>738</v>
      </c>
      <c r="I140" s="202" t="s">
        <v>11</v>
      </c>
      <c r="J140" s="202" t="s">
        <v>645</v>
      </c>
      <c r="K140" s="208" t="s">
        <v>644</v>
      </c>
    </row>
    <row r="141" spans="1:11" x14ac:dyDescent="0.25">
      <c r="A141" s="203">
        <v>140</v>
      </c>
      <c r="B141" s="202" t="s">
        <v>646</v>
      </c>
      <c r="C141" s="202" t="s">
        <v>647</v>
      </c>
      <c r="D141" s="202" t="s">
        <v>648</v>
      </c>
      <c r="E141" s="202">
        <v>2015</v>
      </c>
      <c r="F141" s="202">
        <v>23</v>
      </c>
      <c r="G141" s="202">
        <v>10301</v>
      </c>
      <c r="H141" s="202">
        <v>10318</v>
      </c>
      <c r="I141" s="202" t="s">
        <v>11</v>
      </c>
      <c r="J141" s="202" t="s">
        <v>650</v>
      </c>
      <c r="K141" s="208" t="s">
        <v>649</v>
      </c>
    </row>
    <row r="142" spans="1:11" x14ac:dyDescent="0.25">
      <c r="A142" s="203">
        <v>141</v>
      </c>
      <c r="B142" s="202" t="s">
        <v>651</v>
      </c>
      <c r="C142" s="202" t="s">
        <v>652</v>
      </c>
      <c r="D142" s="202" t="s">
        <v>594</v>
      </c>
      <c r="E142" s="202">
        <v>2015</v>
      </c>
      <c r="F142" s="202">
        <v>5</v>
      </c>
      <c r="G142" s="202" t="s">
        <v>11</v>
      </c>
      <c r="H142" s="202" t="s">
        <v>11</v>
      </c>
      <c r="I142" s="202">
        <v>8918</v>
      </c>
      <c r="J142" s="202" t="s">
        <v>654</v>
      </c>
      <c r="K142" s="208" t="s">
        <v>653</v>
      </c>
    </row>
    <row r="143" spans="1:11" x14ac:dyDescent="0.25">
      <c r="A143" s="203">
        <v>142</v>
      </c>
      <c r="B143" s="202" t="s">
        <v>655</v>
      </c>
      <c r="C143" s="202" t="s">
        <v>656</v>
      </c>
      <c r="D143" s="202" t="s">
        <v>156</v>
      </c>
      <c r="E143" s="202">
        <v>2015</v>
      </c>
      <c r="F143" s="202">
        <v>154</v>
      </c>
      <c r="G143" s="202">
        <v>1</v>
      </c>
      <c r="H143" s="202">
        <v>11</v>
      </c>
      <c r="I143" s="202" t="s">
        <v>11</v>
      </c>
      <c r="J143" s="202" t="s">
        <v>658</v>
      </c>
      <c r="K143" s="208" t="s">
        <v>657</v>
      </c>
    </row>
    <row r="144" spans="1:11" x14ac:dyDescent="0.25">
      <c r="A144" s="203">
        <v>143</v>
      </c>
      <c r="B144" s="202" t="s">
        <v>659</v>
      </c>
      <c r="C144" s="202" t="s">
        <v>660</v>
      </c>
      <c r="D144" s="202" t="s">
        <v>661</v>
      </c>
      <c r="E144" s="202">
        <v>2015</v>
      </c>
      <c r="F144" s="202">
        <v>5</v>
      </c>
      <c r="G144" s="202">
        <v>1011</v>
      </c>
      <c r="H144" s="202">
        <v>1024</v>
      </c>
      <c r="I144" s="202" t="s">
        <v>11</v>
      </c>
      <c r="J144" s="202" t="s">
        <v>663</v>
      </c>
      <c r="K144" s="208" t="s">
        <v>662</v>
      </c>
    </row>
    <row r="145" spans="1:11" x14ac:dyDescent="0.25">
      <c r="A145" s="203">
        <v>144</v>
      </c>
      <c r="B145" s="202" t="s">
        <v>664</v>
      </c>
      <c r="C145" s="202" t="s">
        <v>665</v>
      </c>
      <c r="D145" s="202" t="s">
        <v>23</v>
      </c>
      <c r="E145" s="202">
        <v>2015</v>
      </c>
      <c r="F145" s="202">
        <v>158</v>
      </c>
      <c r="G145" s="202">
        <v>235</v>
      </c>
      <c r="H145" s="202">
        <v>254</v>
      </c>
      <c r="I145" s="202" t="s">
        <v>11</v>
      </c>
      <c r="J145" s="202" t="s">
        <v>667</v>
      </c>
      <c r="K145" s="208" t="s">
        <v>666</v>
      </c>
    </row>
    <row r="146" spans="1:11" x14ac:dyDescent="0.25">
      <c r="A146" s="203">
        <v>145</v>
      </c>
      <c r="B146" s="202" t="s">
        <v>668</v>
      </c>
      <c r="C146" s="202" t="s">
        <v>669</v>
      </c>
      <c r="D146" s="202" t="s">
        <v>243</v>
      </c>
      <c r="E146" s="202">
        <v>2015</v>
      </c>
      <c r="F146" s="202">
        <v>38</v>
      </c>
      <c r="G146" s="202">
        <v>546</v>
      </c>
      <c r="H146" s="202">
        <v>557</v>
      </c>
      <c r="I146" s="202" t="s">
        <v>11</v>
      </c>
      <c r="J146" s="202" t="s">
        <v>671</v>
      </c>
      <c r="K146" s="208" t="s">
        <v>670</v>
      </c>
    </row>
    <row r="147" spans="1:11" x14ac:dyDescent="0.25">
      <c r="A147" s="203">
        <v>146</v>
      </c>
      <c r="B147" s="202" t="s">
        <v>672</v>
      </c>
      <c r="C147" s="202" t="s">
        <v>673</v>
      </c>
      <c r="D147" s="202" t="s">
        <v>28</v>
      </c>
      <c r="E147" s="202">
        <v>2015</v>
      </c>
      <c r="F147" s="202">
        <v>143</v>
      </c>
      <c r="G147" s="202">
        <v>98</v>
      </c>
      <c r="H147" s="202">
        <v>119</v>
      </c>
      <c r="I147" s="202" t="s">
        <v>11</v>
      </c>
      <c r="J147" s="202" t="s">
        <v>675</v>
      </c>
      <c r="K147" s="208" t="s">
        <v>674</v>
      </c>
    </row>
    <row r="148" spans="1:11" x14ac:dyDescent="0.25">
      <c r="A148" s="203">
        <v>147</v>
      </c>
      <c r="B148" s="202" t="s">
        <v>676</v>
      </c>
      <c r="C148" s="202" t="s">
        <v>677</v>
      </c>
      <c r="D148" s="202" t="s">
        <v>214</v>
      </c>
      <c r="E148" s="202">
        <v>2015</v>
      </c>
      <c r="F148" s="202">
        <v>91</v>
      </c>
      <c r="G148" s="202">
        <v>537</v>
      </c>
      <c r="H148" s="202">
        <v>547</v>
      </c>
      <c r="I148" s="202" t="s">
        <v>11</v>
      </c>
      <c r="J148" s="202" t="s">
        <v>679</v>
      </c>
      <c r="K148" s="208" t="s">
        <v>678</v>
      </c>
    </row>
    <row r="149" spans="1:11" x14ac:dyDescent="0.25">
      <c r="A149" s="203">
        <v>148</v>
      </c>
      <c r="B149" s="202" t="s">
        <v>680</v>
      </c>
      <c r="C149" s="202" t="s">
        <v>681</v>
      </c>
      <c r="D149" s="202" t="s">
        <v>682</v>
      </c>
      <c r="E149" s="202">
        <v>2015</v>
      </c>
      <c r="F149" s="202">
        <v>50</v>
      </c>
      <c r="G149" s="202">
        <v>100</v>
      </c>
      <c r="H149" s="202">
        <v>100</v>
      </c>
      <c r="I149" s="202" t="s">
        <v>11</v>
      </c>
      <c r="J149" s="202" t="s">
        <v>11</v>
      </c>
      <c r="K149" s="208" t="s">
        <v>11</v>
      </c>
    </row>
    <row r="150" spans="1:11" x14ac:dyDescent="0.25">
      <c r="A150" s="203">
        <v>149</v>
      </c>
      <c r="B150" s="202" t="s">
        <v>683</v>
      </c>
      <c r="C150" s="202" t="s">
        <v>684</v>
      </c>
      <c r="D150" s="202" t="s">
        <v>492</v>
      </c>
      <c r="E150" s="202">
        <v>2015</v>
      </c>
      <c r="F150" s="202">
        <v>14</v>
      </c>
      <c r="G150" s="202">
        <v>136</v>
      </c>
      <c r="H150" s="202">
        <v>149</v>
      </c>
      <c r="I150" s="202" t="s">
        <v>11</v>
      </c>
      <c r="J150" s="202" t="s">
        <v>11</v>
      </c>
      <c r="K150" s="208" t="s">
        <v>685</v>
      </c>
    </row>
    <row r="151" spans="1:11" x14ac:dyDescent="0.25">
      <c r="A151" s="203">
        <v>150</v>
      </c>
      <c r="B151" s="202" t="s">
        <v>686</v>
      </c>
      <c r="C151" s="202" t="s">
        <v>687</v>
      </c>
      <c r="D151" s="202" t="s">
        <v>688</v>
      </c>
      <c r="E151" s="202">
        <v>2015</v>
      </c>
      <c r="F151" s="202">
        <v>7</v>
      </c>
      <c r="G151" s="202">
        <v>241</v>
      </c>
      <c r="H151" s="202">
        <v>264</v>
      </c>
      <c r="I151" s="202" t="s">
        <v>11</v>
      </c>
      <c r="J151" s="202" t="s">
        <v>690</v>
      </c>
      <c r="K151" s="208" t="s">
        <v>689</v>
      </c>
    </row>
    <row r="152" spans="1:11" x14ac:dyDescent="0.25">
      <c r="A152" s="203">
        <v>151</v>
      </c>
      <c r="B152" s="202" t="s">
        <v>691</v>
      </c>
      <c r="C152" s="202" t="s">
        <v>692</v>
      </c>
      <c r="D152" s="202" t="s">
        <v>23</v>
      </c>
      <c r="E152" s="202">
        <v>2015</v>
      </c>
      <c r="F152" s="202">
        <v>156</v>
      </c>
      <c r="G152" s="202">
        <v>537</v>
      </c>
      <c r="H152" s="202">
        <v>550</v>
      </c>
      <c r="I152" s="202" t="s">
        <v>11</v>
      </c>
      <c r="J152" s="202" t="s">
        <v>694</v>
      </c>
      <c r="K152" s="208" t="s">
        <v>693</v>
      </c>
    </row>
    <row r="153" spans="1:11" x14ac:dyDescent="0.25">
      <c r="A153" s="203">
        <v>152</v>
      </c>
      <c r="B153" s="202" t="s">
        <v>695</v>
      </c>
      <c r="C153" s="202" t="s">
        <v>696</v>
      </c>
      <c r="D153" s="202" t="s">
        <v>697</v>
      </c>
      <c r="E153" s="202">
        <v>2014</v>
      </c>
      <c r="F153" s="202">
        <v>24</v>
      </c>
      <c r="G153" s="202">
        <v>191</v>
      </c>
      <c r="H153" s="202">
        <v>206</v>
      </c>
      <c r="I153" s="202" t="s">
        <v>11</v>
      </c>
      <c r="J153" s="202" t="s">
        <v>11</v>
      </c>
      <c r="K153" s="208" t="s">
        <v>698</v>
      </c>
    </row>
    <row r="154" spans="1:11" x14ac:dyDescent="0.25">
      <c r="A154" s="203">
        <v>153</v>
      </c>
      <c r="B154" s="202" t="s">
        <v>699</v>
      </c>
      <c r="C154" s="202" t="s">
        <v>700</v>
      </c>
      <c r="D154" s="202" t="s">
        <v>151</v>
      </c>
      <c r="E154" s="202">
        <v>2014</v>
      </c>
      <c r="F154" s="202">
        <v>37</v>
      </c>
      <c r="G154" s="202">
        <v>1373</v>
      </c>
      <c r="H154" s="202">
        <v>1381</v>
      </c>
      <c r="I154" s="202" t="s">
        <v>11</v>
      </c>
      <c r="J154" s="202" t="s">
        <v>702</v>
      </c>
      <c r="K154" s="208" t="s">
        <v>701</v>
      </c>
    </row>
    <row r="155" spans="1:11" x14ac:dyDescent="0.25">
      <c r="A155" s="203">
        <v>154</v>
      </c>
      <c r="B155" s="202" t="s">
        <v>703</v>
      </c>
      <c r="C155" s="202" t="s">
        <v>704</v>
      </c>
      <c r="D155" s="202" t="s">
        <v>705</v>
      </c>
      <c r="E155" s="202">
        <v>2014</v>
      </c>
      <c r="F155" s="202">
        <v>43</v>
      </c>
      <c r="G155" s="202">
        <v>1914</v>
      </c>
      <c r="H155" s="202">
        <v>1921</v>
      </c>
      <c r="I155" s="202" t="s">
        <v>11</v>
      </c>
      <c r="J155" s="202" t="s">
        <v>11</v>
      </c>
      <c r="K155" s="208" t="s">
        <v>706</v>
      </c>
    </row>
    <row r="156" spans="1:11" x14ac:dyDescent="0.25">
      <c r="A156" s="203">
        <v>155</v>
      </c>
      <c r="B156" s="202" t="s">
        <v>707</v>
      </c>
      <c r="C156" s="202" t="s">
        <v>708</v>
      </c>
      <c r="D156" s="202" t="s">
        <v>312</v>
      </c>
      <c r="E156" s="202">
        <v>2014</v>
      </c>
      <c r="F156" s="202">
        <v>511</v>
      </c>
      <c r="G156" s="202">
        <v>33</v>
      </c>
      <c r="H156" s="202">
        <v>39</v>
      </c>
      <c r="I156" s="202" t="s">
        <v>11</v>
      </c>
      <c r="J156" s="202" t="s">
        <v>710</v>
      </c>
      <c r="K156" s="208" t="s">
        <v>709</v>
      </c>
    </row>
    <row r="157" spans="1:11" x14ac:dyDescent="0.25">
      <c r="A157" s="203">
        <v>156</v>
      </c>
      <c r="B157" s="202" t="s">
        <v>711</v>
      </c>
      <c r="C157" s="202" t="s">
        <v>712</v>
      </c>
      <c r="D157" s="202" t="s">
        <v>111</v>
      </c>
      <c r="E157" s="202">
        <v>2014</v>
      </c>
      <c r="F157" s="202">
        <v>5</v>
      </c>
      <c r="G157" s="202" t="s">
        <v>11</v>
      </c>
      <c r="H157" s="202" t="s">
        <v>11</v>
      </c>
      <c r="I157" s="202">
        <v>485</v>
      </c>
      <c r="J157" s="202" t="s">
        <v>714</v>
      </c>
      <c r="K157" s="208" t="s">
        <v>713</v>
      </c>
    </row>
    <row r="158" spans="1:11" x14ac:dyDescent="0.25">
      <c r="A158" s="203">
        <v>157</v>
      </c>
      <c r="B158" s="202" t="s">
        <v>715</v>
      </c>
      <c r="C158" s="202" t="s">
        <v>716</v>
      </c>
      <c r="D158" s="202" t="s">
        <v>717</v>
      </c>
      <c r="E158" s="202">
        <v>2014</v>
      </c>
      <c r="F158" s="202">
        <v>29</v>
      </c>
      <c r="G158" s="202">
        <v>936</v>
      </c>
      <c r="H158" s="202">
        <v>941</v>
      </c>
      <c r="I158" s="202" t="s">
        <v>11</v>
      </c>
      <c r="J158" s="202" t="s">
        <v>719</v>
      </c>
      <c r="K158" s="208" t="s">
        <v>718</v>
      </c>
    </row>
    <row r="159" spans="1:11" x14ac:dyDescent="0.25">
      <c r="A159" s="203">
        <v>158</v>
      </c>
      <c r="B159" s="202" t="s">
        <v>720</v>
      </c>
      <c r="C159" s="202" t="s">
        <v>721</v>
      </c>
      <c r="D159" s="202" t="s">
        <v>722</v>
      </c>
      <c r="E159" s="202">
        <v>2014</v>
      </c>
      <c r="F159" s="202">
        <v>457</v>
      </c>
      <c r="G159" s="202">
        <v>151</v>
      </c>
      <c r="H159" s="202">
        <v>159</v>
      </c>
      <c r="I159" s="202" t="s">
        <v>11</v>
      </c>
      <c r="J159" s="202" t="s">
        <v>724</v>
      </c>
      <c r="K159" s="208" t="s">
        <v>723</v>
      </c>
    </row>
    <row r="160" spans="1:11" x14ac:dyDescent="0.25">
      <c r="A160" s="203">
        <v>159</v>
      </c>
      <c r="B160" s="202" t="s">
        <v>725</v>
      </c>
      <c r="C160" s="202" t="s">
        <v>726</v>
      </c>
      <c r="D160" s="202" t="s">
        <v>727</v>
      </c>
      <c r="E160" s="202">
        <v>2014</v>
      </c>
      <c r="F160" s="202">
        <v>30</v>
      </c>
      <c r="G160" s="202">
        <v>777</v>
      </c>
      <c r="H160" s="202">
        <v>784</v>
      </c>
      <c r="I160" s="202" t="s">
        <v>11</v>
      </c>
      <c r="J160" s="202" t="s">
        <v>729</v>
      </c>
      <c r="K160" s="208" t="s">
        <v>728</v>
      </c>
    </row>
    <row r="161" spans="1:11" x14ac:dyDescent="0.25">
      <c r="A161" s="203">
        <v>160</v>
      </c>
      <c r="B161" s="202" t="s">
        <v>730</v>
      </c>
      <c r="C161" s="202" t="s">
        <v>731</v>
      </c>
      <c r="D161" s="202" t="s">
        <v>214</v>
      </c>
      <c r="E161" s="202">
        <v>2014</v>
      </c>
      <c r="F161" s="202">
        <v>83</v>
      </c>
      <c r="G161" s="202">
        <v>190</v>
      </c>
      <c r="H161" s="202">
        <v>197</v>
      </c>
      <c r="I161" s="202" t="s">
        <v>11</v>
      </c>
      <c r="J161" s="202" t="s">
        <v>733</v>
      </c>
      <c r="K161" s="208" t="s">
        <v>732</v>
      </c>
    </row>
    <row r="162" spans="1:11" x14ac:dyDescent="0.25">
      <c r="A162" s="203">
        <v>161</v>
      </c>
      <c r="B162" s="202" t="s">
        <v>734</v>
      </c>
      <c r="C162" s="202" t="s">
        <v>735</v>
      </c>
      <c r="D162" s="202" t="s">
        <v>252</v>
      </c>
      <c r="E162" s="202">
        <v>2014</v>
      </c>
      <c r="F162" s="202">
        <v>65</v>
      </c>
      <c r="G162" s="202">
        <v>2585</v>
      </c>
      <c r="H162" s="202">
        <v>2602</v>
      </c>
      <c r="I162" s="202" t="s">
        <v>11</v>
      </c>
      <c r="J162" s="202" t="s">
        <v>737</v>
      </c>
      <c r="K162" s="208" t="s">
        <v>736</v>
      </c>
    </row>
    <row r="163" spans="1:11" x14ac:dyDescent="0.25">
      <c r="A163" s="203">
        <v>162</v>
      </c>
      <c r="B163" s="202" t="s">
        <v>738</v>
      </c>
      <c r="C163" s="202" t="s">
        <v>739</v>
      </c>
      <c r="D163" s="202" t="s">
        <v>77</v>
      </c>
      <c r="E163" s="202">
        <v>2014</v>
      </c>
      <c r="F163" s="202">
        <v>119</v>
      </c>
      <c r="G163" s="202">
        <v>3478</v>
      </c>
      <c r="H163" s="202">
        <v>3496</v>
      </c>
      <c r="I163" s="202" t="s">
        <v>11</v>
      </c>
      <c r="J163" s="202" t="s">
        <v>741</v>
      </c>
      <c r="K163" s="208" t="s">
        <v>740</v>
      </c>
    </row>
    <row r="164" spans="1:11" x14ac:dyDescent="0.25">
      <c r="A164" s="203">
        <v>163</v>
      </c>
      <c r="B164" s="202" t="s">
        <v>742</v>
      </c>
      <c r="C164" s="202" t="s">
        <v>743</v>
      </c>
      <c r="D164" s="202" t="s">
        <v>648</v>
      </c>
      <c r="E164" s="202">
        <v>2014</v>
      </c>
      <c r="F164" s="202">
        <v>22</v>
      </c>
      <c r="G164" s="202">
        <v>11536</v>
      </c>
      <c r="H164" s="202">
        <v>11551</v>
      </c>
      <c r="I164" s="202" t="s">
        <v>11</v>
      </c>
      <c r="J164" s="202" t="s">
        <v>745</v>
      </c>
      <c r="K164" s="208" t="s">
        <v>744</v>
      </c>
    </row>
    <row r="165" spans="1:11" x14ac:dyDescent="0.25">
      <c r="A165" s="203">
        <v>164</v>
      </c>
      <c r="B165" s="202" t="s">
        <v>746</v>
      </c>
      <c r="C165" s="202" t="s">
        <v>747</v>
      </c>
      <c r="D165" s="202" t="s">
        <v>648</v>
      </c>
      <c r="E165" s="202">
        <v>2014</v>
      </c>
      <c r="F165" s="202">
        <v>22</v>
      </c>
      <c r="G165" s="202">
        <v>10467</v>
      </c>
      <c r="H165" s="202">
        <v>10476</v>
      </c>
      <c r="I165" s="202" t="s">
        <v>11</v>
      </c>
      <c r="J165" s="202" t="s">
        <v>749</v>
      </c>
      <c r="K165" s="208" t="s">
        <v>748</v>
      </c>
    </row>
    <row r="166" spans="1:11" x14ac:dyDescent="0.25">
      <c r="A166" s="203">
        <v>165</v>
      </c>
      <c r="B166" s="202" t="s">
        <v>750</v>
      </c>
      <c r="C166" s="202" t="s">
        <v>751</v>
      </c>
      <c r="D166" s="202" t="s">
        <v>106</v>
      </c>
      <c r="E166" s="202">
        <v>2014</v>
      </c>
      <c r="F166" s="202">
        <v>85</v>
      </c>
      <c r="G166" s="202">
        <v>72</v>
      </c>
      <c r="H166" s="202">
        <v>79</v>
      </c>
      <c r="I166" s="202" t="s">
        <v>11</v>
      </c>
      <c r="J166" s="202" t="s">
        <v>753</v>
      </c>
      <c r="K166" s="208" t="s">
        <v>752</v>
      </c>
    </row>
    <row r="167" spans="1:11" x14ac:dyDescent="0.25">
      <c r="A167" s="203">
        <v>166</v>
      </c>
      <c r="B167" s="202" t="s">
        <v>754</v>
      </c>
      <c r="C167" s="202" t="s">
        <v>755</v>
      </c>
      <c r="D167" s="202" t="s">
        <v>638</v>
      </c>
      <c r="E167" s="202">
        <v>2014</v>
      </c>
      <c r="F167" s="202">
        <v>9</v>
      </c>
      <c r="G167" s="202" t="s">
        <v>11</v>
      </c>
      <c r="H167" s="202" t="s">
        <v>11</v>
      </c>
      <c r="I167" s="202" t="s">
        <v>757</v>
      </c>
      <c r="J167" s="202" t="s">
        <v>758</v>
      </c>
      <c r="K167" s="208" t="s">
        <v>756</v>
      </c>
    </row>
    <row r="168" spans="1:11" x14ac:dyDescent="0.25">
      <c r="A168" s="203">
        <v>167</v>
      </c>
      <c r="B168" s="202" t="s">
        <v>759</v>
      </c>
      <c r="C168" s="202" t="s">
        <v>704</v>
      </c>
      <c r="D168" s="202" t="s">
        <v>705</v>
      </c>
      <c r="E168" s="202">
        <v>2014</v>
      </c>
      <c r="F168" s="202">
        <v>43</v>
      </c>
      <c r="G168" s="202">
        <v>208</v>
      </c>
      <c r="H168" s="202">
        <v>215</v>
      </c>
      <c r="I168" s="202" t="s">
        <v>11</v>
      </c>
      <c r="J168" s="202" t="s">
        <v>11</v>
      </c>
      <c r="K168" s="208" t="s">
        <v>760</v>
      </c>
    </row>
    <row r="169" spans="1:11" x14ac:dyDescent="0.25">
      <c r="A169" s="203">
        <v>168</v>
      </c>
      <c r="B169" s="202" t="s">
        <v>761</v>
      </c>
      <c r="C169" s="202" t="s">
        <v>762</v>
      </c>
      <c r="D169" s="202" t="s">
        <v>312</v>
      </c>
      <c r="E169" s="202">
        <v>2014</v>
      </c>
      <c r="F169" s="202">
        <v>499</v>
      </c>
      <c r="G169" s="202">
        <v>47</v>
      </c>
      <c r="H169" s="202">
        <v>64</v>
      </c>
      <c r="I169" s="202" t="s">
        <v>11</v>
      </c>
      <c r="J169" s="202" t="s">
        <v>764</v>
      </c>
      <c r="K169" s="208" t="s">
        <v>763</v>
      </c>
    </row>
    <row r="170" spans="1:11" x14ac:dyDescent="0.25">
      <c r="A170" s="203">
        <v>169</v>
      </c>
      <c r="B170" s="202" t="s">
        <v>765</v>
      </c>
      <c r="C170" s="202" t="s">
        <v>766</v>
      </c>
      <c r="D170" s="202" t="s">
        <v>312</v>
      </c>
      <c r="E170" s="202">
        <v>2014</v>
      </c>
      <c r="F170" s="202">
        <v>497</v>
      </c>
      <c r="G170" s="202">
        <v>25</v>
      </c>
      <c r="H170" s="202">
        <v>38</v>
      </c>
      <c r="I170" s="202" t="s">
        <v>11</v>
      </c>
      <c r="J170" s="202" t="s">
        <v>768</v>
      </c>
      <c r="K170" s="208" t="s">
        <v>767</v>
      </c>
    </row>
    <row r="171" spans="1:11" x14ac:dyDescent="0.25">
      <c r="A171" s="203">
        <v>170</v>
      </c>
      <c r="B171" s="202" t="s">
        <v>769</v>
      </c>
      <c r="C171" s="202" t="s">
        <v>770</v>
      </c>
      <c r="D171" s="202" t="s">
        <v>83</v>
      </c>
      <c r="E171" s="202">
        <v>2014</v>
      </c>
      <c r="F171" s="202">
        <v>1</v>
      </c>
      <c r="G171" s="202" t="s">
        <v>11</v>
      </c>
      <c r="H171" s="202" t="s">
        <v>11</v>
      </c>
      <c r="I171" s="202">
        <v>25</v>
      </c>
      <c r="J171" s="202" t="s">
        <v>772</v>
      </c>
      <c r="K171" s="208" t="s">
        <v>771</v>
      </c>
    </row>
    <row r="172" spans="1:11" x14ac:dyDescent="0.25">
      <c r="A172" s="203">
        <v>171</v>
      </c>
      <c r="B172" s="202" t="s">
        <v>773</v>
      </c>
      <c r="C172" s="202" t="s">
        <v>774</v>
      </c>
      <c r="D172" s="202" t="s">
        <v>312</v>
      </c>
      <c r="E172" s="202">
        <v>2014</v>
      </c>
      <c r="F172" s="202">
        <v>515</v>
      </c>
      <c r="G172" s="202">
        <v>61</v>
      </c>
      <c r="H172" s="202">
        <v>71</v>
      </c>
      <c r="I172" s="202" t="s">
        <v>11</v>
      </c>
      <c r="J172" s="202" t="s">
        <v>776</v>
      </c>
      <c r="K172" s="208" t="s">
        <v>775</v>
      </c>
    </row>
    <row r="173" spans="1:11" x14ac:dyDescent="0.25">
      <c r="A173" s="203">
        <v>172</v>
      </c>
      <c r="B173" s="202" t="s">
        <v>777</v>
      </c>
      <c r="C173" s="202" t="s">
        <v>778</v>
      </c>
      <c r="D173" s="202" t="s">
        <v>603</v>
      </c>
      <c r="E173" s="202">
        <v>2013</v>
      </c>
      <c r="F173" s="202">
        <v>93</v>
      </c>
      <c r="G173" s="202">
        <v>2155</v>
      </c>
      <c r="H173" s="202">
        <v>2166</v>
      </c>
      <c r="I173" s="202" t="s">
        <v>11</v>
      </c>
      <c r="J173" s="202" t="s">
        <v>780</v>
      </c>
      <c r="K173" s="208" t="s">
        <v>779</v>
      </c>
    </row>
    <row r="174" spans="1:11" x14ac:dyDescent="0.25">
      <c r="A174" s="203">
        <v>173</v>
      </c>
      <c r="B174" s="202" t="s">
        <v>781</v>
      </c>
      <c r="C174" s="202" t="s">
        <v>782</v>
      </c>
      <c r="D174" s="202" t="s">
        <v>234</v>
      </c>
      <c r="E174" s="202">
        <v>2013</v>
      </c>
      <c r="F174" s="202">
        <v>97</v>
      </c>
      <c r="G174" s="202">
        <v>93</v>
      </c>
      <c r="H174" s="202">
        <v>100</v>
      </c>
      <c r="I174" s="202" t="s">
        <v>11</v>
      </c>
      <c r="J174" s="202" t="s">
        <v>784</v>
      </c>
      <c r="K174" s="208" t="s">
        <v>783</v>
      </c>
    </row>
    <row r="175" spans="1:11" x14ac:dyDescent="0.25">
      <c r="A175" s="203">
        <v>174</v>
      </c>
      <c r="B175" s="202" t="s">
        <v>785</v>
      </c>
      <c r="C175" s="202" t="s">
        <v>786</v>
      </c>
      <c r="D175" s="202" t="s">
        <v>787</v>
      </c>
      <c r="E175" s="202">
        <v>2013</v>
      </c>
      <c r="F175" s="202">
        <v>22</v>
      </c>
      <c r="G175" s="202">
        <v>1315</v>
      </c>
      <c r="H175" s="202">
        <v>1315</v>
      </c>
      <c r="I175" s="202" t="s">
        <v>11</v>
      </c>
      <c r="J175" s="202" t="s">
        <v>788</v>
      </c>
      <c r="K175" s="208" t="s">
        <v>11</v>
      </c>
    </row>
    <row r="176" spans="1:11" x14ac:dyDescent="0.25">
      <c r="A176" s="203">
        <v>175</v>
      </c>
      <c r="B176" s="202" t="s">
        <v>789</v>
      </c>
      <c r="C176" s="202" t="s">
        <v>790</v>
      </c>
      <c r="D176" s="202" t="s">
        <v>23</v>
      </c>
      <c r="E176" s="202">
        <v>2013</v>
      </c>
      <c r="F176" s="202">
        <v>139</v>
      </c>
      <c r="G176" s="202">
        <v>185</v>
      </c>
      <c r="H176" s="202">
        <v>197</v>
      </c>
      <c r="I176" s="202" t="s">
        <v>11</v>
      </c>
      <c r="J176" s="202" t="s">
        <v>792</v>
      </c>
      <c r="K176" s="208" t="s">
        <v>791</v>
      </c>
    </row>
    <row r="177" spans="1:11" x14ac:dyDescent="0.25">
      <c r="A177" s="203">
        <v>176</v>
      </c>
      <c r="B177" s="202" t="s">
        <v>793</v>
      </c>
      <c r="C177" s="202" t="s">
        <v>794</v>
      </c>
      <c r="D177" s="202" t="s">
        <v>276</v>
      </c>
      <c r="E177" s="202">
        <v>2013</v>
      </c>
      <c r="F177" s="202">
        <v>34</v>
      </c>
      <c r="G177" s="202">
        <v>113</v>
      </c>
      <c r="H177" s="202">
        <v>125</v>
      </c>
      <c r="I177" s="202" t="s">
        <v>11</v>
      </c>
      <c r="J177" s="202" t="s">
        <v>796</v>
      </c>
      <c r="K177" s="208" t="s">
        <v>795</v>
      </c>
    </row>
    <row r="178" spans="1:11" x14ac:dyDescent="0.25">
      <c r="A178" s="203">
        <v>177</v>
      </c>
      <c r="B178" s="202" t="s">
        <v>659</v>
      </c>
      <c r="C178" s="202" t="s">
        <v>797</v>
      </c>
      <c r="D178" s="202" t="s">
        <v>638</v>
      </c>
      <c r="E178" s="202">
        <v>2013</v>
      </c>
      <c r="F178" s="202">
        <v>8</v>
      </c>
      <c r="G178" s="202" t="s">
        <v>11</v>
      </c>
      <c r="H178" s="202" t="s">
        <v>11</v>
      </c>
      <c r="I178" s="202" t="s">
        <v>799</v>
      </c>
      <c r="J178" s="202" t="s">
        <v>800</v>
      </c>
      <c r="K178" s="208" t="s">
        <v>798</v>
      </c>
    </row>
    <row r="179" spans="1:11" x14ac:dyDescent="0.25">
      <c r="A179" s="203">
        <v>178</v>
      </c>
      <c r="B179" s="202" t="s">
        <v>801</v>
      </c>
      <c r="C179" s="202" t="s">
        <v>802</v>
      </c>
      <c r="D179" s="202" t="s">
        <v>803</v>
      </c>
      <c r="E179" s="202">
        <v>2013</v>
      </c>
      <c r="F179" s="202">
        <v>31</v>
      </c>
      <c r="G179" s="202">
        <v>970</v>
      </c>
      <c r="H179" s="202">
        <v>978</v>
      </c>
      <c r="I179" s="202" t="s">
        <v>11</v>
      </c>
      <c r="J179" s="202" t="s">
        <v>805</v>
      </c>
      <c r="K179" s="208" t="s">
        <v>804</v>
      </c>
    </row>
    <row r="180" spans="1:11" x14ac:dyDescent="0.25">
      <c r="A180" s="203">
        <v>179</v>
      </c>
      <c r="B180" s="202" t="s">
        <v>806</v>
      </c>
      <c r="C180" s="202" t="s">
        <v>807</v>
      </c>
      <c r="D180" s="202" t="s">
        <v>808</v>
      </c>
      <c r="E180" s="202">
        <v>2013</v>
      </c>
      <c r="F180" s="202">
        <v>160</v>
      </c>
      <c r="G180" s="202">
        <v>2319</v>
      </c>
      <c r="H180" s="202">
        <v>2335</v>
      </c>
      <c r="I180" s="202" t="s">
        <v>11</v>
      </c>
      <c r="J180" s="202" t="s">
        <v>810</v>
      </c>
      <c r="K180" s="208" t="s">
        <v>809</v>
      </c>
    </row>
    <row r="181" spans="1:11" x14ac:dyDescent="0.25">
      <c r="A181" s="203">
        <v>180</v>
      </c>
      <c r="B181" s="202" t="s">
        <v>785</v>
      </c>
      <c r="C181" s="202" t="s">
        <v>811</v>
      </c>
      <c r="D181" s="202" t="s">
        <v>787</v>
      </c>
      <c r="E181" s="202">
        <v>2013</v>
      </c>
      <c r="F181" s="202">
        <v>22</v>
      </c>
      <c r="G181" s="202">
        <v>1060</v>
      </c>
      <c r="H181" s="202">
        <v>1070</v>
      </c>
      <c r="I181" s="202" t="s">
        <v>11</v>
      </c>
      <c r="J181" s="202" t="s">
        <v>813</v>
      </c>
      <c r="K181" s="208" t="s">
        <v>812</v>
      </c>
    </row>
    <row r="182" spans="1:11" x14ac:dyDescent="0.25">
      <c r="A182" s="203">
        <v>181</v>
      </c>
      <c r="B182" s="202" t="s">
        <v>814</v>
      </c>
      <c r="C182" s="202" t="s">
        <v>815</v>
      </c>
      <c r="D182" s="202" t="s">
        <v>92</v>
      </c>
      <c r="E182" s="202">
        <v>2013</v>
      </c>
      <c r="F182" s="202">
        <v>714</v>
      </c>
      <c r="G182" s="202">
        <v>85</v>
      </c>
      <c r="H182" s="202">
        <v>92</v>
      </c>
      <c r="I182" s="202" t="s">
        <v>11</v>
      </c>
      <c r="J182" s="202" t="s">
        <v>817</v>
      </c>
      <c r="K182" s="209" t="s">
        <v>816</v>
      </c>
    </row>
    <row r="183" spans="1:11" x14ac:dyDescent="0.25">
      <c r="A183" s="203">
        <v>182</v>
      </c>
      <c r="B183" s="202" t="s">
        <v>818</v>
      </c>
      <c r="C183" s="202" t="s">
        <v>819</v>
      </c>
      <c r="D183" s="202" t="s">
        <v>820</v>
      </c>
      <c r="E183" s="202">
        <v>2013</v>
      </c>
      <c r="F183" s="202">
        <v>58</v>
      </c>
      <c r="G183" s="202">
        <v>2303</v>
      </c>
      <c r="H183" s="202">
        <v>2314</v>
      </c>
      <c r="I183" s="202" t="s">
        <v>11</v>
      </c>
      <c r="J183" s="202" t="s">
        <v>822</v>
      </c>
      <c r="K183" s="208" t="s">
        <v>821</v>
      </c>
    </row>
    <row r="184" spans="1:11" x14ac:dyDescent="0.25">
      <c r="A184" s="203">
        <v>183</v>
      </c>
      <c r="B184" s="202" t="s">
        <v>823</v>
      </c>
      <c r="C184" s="202" t="s">
        <v>824</v>
      </c>
      <c r="D184" s="202" t="s">
        <v>23</v>
      </c>
      <c r="E184" s="202">
        <v>2013</v>
      </c>
      <c r="F184" s="202">
        <v>134</v>
      </c>
      <c r="G184" s="202">
        <v>66</v>
      </c>
      <c r="H184" s="202">
        <v>77</v>
      </c>
      <c r="I184" s="202" t="s">
        <v>11</v>
      </c>
      <c r="J184" s="202" t="s">
        <v>826</v>
      </c>
      <c r="K184" s="208" t="s">
        <v>825</v>
      </c>
    </row>
    <row r="185" spans="1:11" x14ac:dyDescent="0.25">
      <c r="A185" s="203">
        <v>184</v>
      </c>
      <c r="B185" s="202" t="s">
        <v>827</v>
      </c>
      <c r="C185" s="202" t="s">
        <v>828</v>
      </c>
      <c r="D185" s="202" t="s">
        <v>450</v>
      </c>
      <c r="E185" s="202">
        <v>2013</v>
      </c>
      <c r="F185" s="202">
        <v>35</v>
      </c>
      <c r="G185" s="202">
        <v>526</v>
      </c>
      <c r="H185" s="202">
        <v>541</v>
      </c>
      <c r="I185" s="202" t="s">
        <v>11</v>
      </c>
      <c r="J185" s="202" t="s">
        <v>830</v>
      </c>
      <c r="K185" s="208" t="s">
        <v>829</v>
      </c>
    </row>
    <row r="186" spans="1:11" x14ac:dyDescent="0.25">
      <c r="A186" s="203">
        <v>185</v>
      </c>
      <c r="B186" s="202" t="s">
        <v>831</v>
      </c>
      <c r="C186" s="202" t="s">
        <v>832</v>
      </c>
      <c r="D186" s="202" t="s">
        <v>407</v>
      </c>
      <c r="E186" s="202">
        <v>2013</v>
      </c>
      <c r="F186" s="202">
        <v>52</v>
      </c>
      <c r="G186" s="202">
        <v>2257</v>
      </c>
      <c r="H186" s="202">
        <v>2273</v>
      </c>
      <c r="I186" s="202" t="s">
        <v>11</v>
      </c>
      <c r="J186" s="202" t="s">
        <v>834</v>
      </c>
      <c r="K186" s="208" t="s">
        <v>833</v>
      </c>
    </row>
    <row r="187" spans="1:11" x14ac:dyDescent="0.25">
      <c r="A187" s="203">
        <v>186</v>
      </c>
      <c r="B187" s="202" t="s">
        <v>835</v>
      </c>
      <c r="C187" s="202" t="s">
        <v>836</v>
      </c>
      <c r="D187" s="202" t="s">
        <v>837</v>
      </c>
      <c r="E187" s="202">
        <v>2013</v>
      </c>
      <c r="F187" s="202">
        <v>85</v>
      </c>
      <c r="G187" s="202">
        <v>54</v>
      </c>
      <c r="H187" s="202">
        <v>63</v>
      </c>
      <c r="I187" s="202" t="s">
        <v>11</v>
      </c>
      <c r="J187" s="202" t="s">
        <v>839</v>
      </c>
      <c r="K187" s="208" t="s">
        <v>838</v>
      </c>
    </row>
    <row r="188" spans="1:11" x14ac:dyDescent="0.25">
      <c r="A188" s="203">
        <v>187</v>
      </c>
      <c r="B188" s="202" t="s">
        <v>840</v>
      </c>
      <c r="C188" s="202" t="s">
        <v>841</v>
      </c>
      <c r="D188" s="202" t="s">
        <v>18</v>
      </c>
      <c r="E188" s="202">
        <v>2013</v>
      </c>
      <c r="F188" s="202">
        <v>16</v>
      </c>
      <c r="G188" s="202">
        <v>371</v>
      </c>
      <c r="H188" s="202">
        <v>379</v>
      </c>
      <c r="I188" s="202" t="s">
        <v>11</v>
      </c>
      <c r="J188" s="202" t="s">
        <v>843</v>
      </c>
      <c r="K188" s="209" t="s">
        <v>842</v>
      </c>
    </row>
    <row r="189" spans="1:11" x14ac:dyDescent="0.25">
      <c r="A189" s="203">
        <v>188</v>
      </c>
      <c r="B189" s="202" t="s">
        <v>844</v>
      </c>
      <c r="C189" s="202" t="s">
        <v>845</v>
      </c>
      <c r="D189" s="202" t="s">
        <v>77</v>
      </c>
      <c r="E189" s="202">
        <v>2013</v>
      </c>
      <c r="F189" s="202">
        <v>118</v>
      </c>
      <c r="G189" s="202">
        <v>698</v>
      </c>
      <c r="H189" s="202">
        <v>714</v>
      </c>
      <c r="I189" s="202" t="s">
        <v>11</v>
      </c>
      <c r="J189" s="202" t="s">
        <v>847</v>
      </c>
      <c r="K189" s="208" t="s">
        <v>846</v>
      </c>
    </row>
    <row r="190" spans="1:11" x14ac:dyDescent="0.25">
      <c r="A190" s="203">
        <v>189</v>
      </c>
      <c r="B190" s="202" t="s">
        <v>848</v>
      </c>
      <c r="C190" s="202" t="s">
        <v>849</v>
      </c>
      <c r="D190" s="202" t="s">
        <v>312</v>
      </c>
      <c r="E190" s="202">
        <v>2013</v>
      </c>
      <c r="F190" s="202">
        <v>489</v>
      </c>
      <c r="G190" s="202">
        <v>87</v>
      </c>
      <c r="H190" s="202">
        <v>92</v>
      </c>
      <c r="I190" s="202" t="s">
        <v>11</v>
      </c>
      <c r="J190" s="202" t="s">
        <v>851</v>
      </c>
      <c r="K190" s="208" t="s">
        <v>850</v>
      </c>
    </row>
    <row r="191" spans="1:11" x14ac:dyDescent="0.25">
      <c r="A191" s="203">
        <v>190</v>
      </c>
      <c r="B191" s="202" t="s">
        <v>852</v>
      </c>
      <c r="C191" s="202" t="s">
        <v>853</v>
      </c>
      <c r="D191" s="202" t="s">
        <v>312</v>
      </c>
      <c r="E191" s="202">
        <v>2013</v>
      </c>
      <c r="F191" s="202">
        <v>477</v>
      </c>
      <c r="G191" s="202">
        <v>53</v>
      </c>
      <c r="H191" s="202">
        <v>60</v>
      </c>
      <c r="I191" s="202" t="s">
        <v>11</v>
      </c>
      <c r="J191" s="202" t="s">
        <v>855</v>
      </c>
      <c r="K191" s="209" t="s">
        <v>854</v>
      </c>
    </row>
    <row r="192" spans="1:11" x14ac:dyDescent="0.25">
      <c r="A192" s="203">
        <v>191</v>
      </c>
      <c r="B192" s="202" t="s">
        <v>856</v>
      </c>
      <c r="C192" s="202" t="s">
        <v>857</v>
      </c>
      <c r="D192" s="202" t="s">
        <v>858</v>
      </c>
      <c r="E192" s="202">
        <v>2012</v>
      </c>
      <c r="F192" s="202">
        <v>243</v>
      </c>
      <c r="G192" s="202">
        <v>204</v>
      </c>
      <c r="H192" s="202">
        <v>211</v>
      </c>
      <c r="I192" s="202" t="s">
        <v>11</v>
      </c>
      <c r="J192" s="202" t="s">
        <v>860</v>
      </c>
      <c r="K192" s="209" t="s">
        <v>859</v>
      </c>
    </row>
    <row r="193" spans="1:11" x14ac:dyDescent="0.25">
      <c r="A193" s="203">
        <v>192</v>
      </c>
      <c r="B193" s="202" t="s">
        <v>861</v>
      </c>
      <c r="C193" s="202" t="s">
        <v>862</v>
      </c>
      <c r="D193" s="202" t="s">
        <v>863</v>
      </c>
      <c r="E193" s="202">
        <v>2012</v>
      </c>
      <c r="F193" s="202">
        <v>35</v>
      </c>
      <c r="G193" s="202">
        <v>485</v>
      </c>
      <c r="H193" s="202">
        <v>491</v>
      </c>
      <c r="I193" s="202" t="s">
        <v>11</v>
      </c>
      <c r="J193" s="202" t="s">
        <v>865</v>
      </c>
      <c r="K193" s="208" t="s">
        <v>864</v>
      </c>
    </row>
    <row r="194" spans="1:11" x14ac:dyDescent="0.25">
      <c r="A194" s="203">
        <v>193</v>
      </c>
      <c r="B194" s="202" t="s">
        <v>866</v>
      </c>
      <c r="C194" s="202" t="s">
        <v>867</v>
      </c>
      <c r="D194" s="202" t="s">
        <v>868</v>
      </c>
      <c r="E194" s="202">
        <v>2012</v>
      </c>
      <c r="F194" s="202">
        <v>32</v>
      </c>
      <c r="G194" s="202">
        <v>3347</v>
      </c>
      <c r="H194" s="202">
        <v>3352</v>
      </c>
      <c r="I194" s="202" t="s">
        <v>11</v>
      </c>
      <c r="J194" s="202" t="s">
        <v>870</v>
      </c>
      <c r="K194" s="208" t="s">
        <v>869</v>
      </c>
    </row>
    <row r="195" spans="1:11" x14ac:dyDescent="0.25">
      <c r="A195" s="203">
        <v>194</v>
      </c>
      <c r="B195" s="202" t="s">
        <v>659</v>
      </c>
      <c r="C195" s="202" t="s">
        <v>871</v>
      </c>
      <c r="D195" s="202" t="s">
        <v>638</v>
      </c>
      <c r="E195" s="202">
        <v>2012</v>
      </c>
      <c r="F195" s="202">
        <v>7</v>
      </c>
      <c r="G195" s="202" t="s">
        <v>11</v>
      </c>
      <c r="H195" s="202" t="s">
        <v>11</v>
      </c>
      <c r="I195" s="202" t="s">
        <v>873</v>
      </c>
      <c r="J195" s="202" t="s">
        <v>874</v>
      </c>
      <c r="K195" s="208" t="s">
        <v>872</v>
      </c>
    </row>
    <row r="196" spans="1:11" x14ac:dyDescent="0.25">
      <c r="A196" s="203">
        <v>195</v>
      </c>
      <c r="B196" s="202" t="s">
        <v>875</v>
      </c>
      <c r="C196" s="202" t="s">
        <v>876</v>
      </c>
      <c r="D196" s="202" t="s">
        <v>234</v>
      </c>
      <c r="E196" s="202">
        <v>2012</v>
      </c>
      <c r="F196" s="202" t="s">
        <v>878</v>
      </c>
      <c r="G196" s="202">
        <v>117</v>
      </c>
      <c r="H196" s="202">
        <v>127</v>
      </c>
      <c r="I196" s="202" t="s">
        <v>11</v>
      </c>
      <c r="J196" s="202" t="s">
        <v>879</v>
      </c>
      <c r="K196" s="208" t="s">
        <v>877</v>
      </c>
    </row>
    <row r="197" spans="1:11" x14ac:dyDescent="0.25">
      <c r="A197" s="203">
        <v>196</v>
      </c>
      <c r="B197" s="202" t="s">
        <v>880</v>
      </c>
      <c r="C197" s="202" t="s">
        <v>881</v>
      </c>
      <c r="D197" s="202" t="s">
        <v>234</v>
      </c>
      <c r="E197" s="202">
        <v>2012</v>
      </c>
      <c r="F197" s="202" t="s">
        <v>878</v>
      </c>
      <c r="G197" s="202">
        <v>82</v>
      </c>
      <c r="H197" s="202">
        <v>88</v>
      </c>
      <c r="I197" s="202" t="s">
        <v>11</v>
      </c>
      <c r="J197" s="202" t="s">
        <v>883</v>
      </c>
      <c r="K197" s="208" t="s">
        <v>882</v>
      </c>
    </row>
    <row r="198" spans="1:11" x14ac:dyDescent="0.25">
      <c r="A198" s="203">
        <v>197</v>
      </c>
      <c r="B198" s="202" t="s">
        <v>884</v>
      </c>
      <c r="C198" s="202" t="s">
        <v>885</v>
      </c>
      <c r="D198" s="202" t="s">
        <v>808</v>
      </c>
      <c r="E198" s="202">
        <v>2012</v>
      </c>
      <c r="F198" s="202">
        <v>159</v>
      </c>
      <c r="G198" s="202">
        <v>2455</v>
      </c>
      <c r="H198" s="202">
        <v>2478</v>
      </c>
      <c r="I198" s="202" t="s">
        <v>11</v>
      </c>
      <c r="J198" s="202" t="s">
        <v>887</v>
      </c>
      <c r="K198" s="208" t="s">
        <v>886</v>
      </c>
    </row>
    <row r="199" spans="1:11" x14ac:dyDescent="0.25">
      <c r="A199" s="203">
        <v>198</v>
      </c>
      <c r="B199" s="202" t="s">
        <v>597</v>
      </c>
      <c r="C199" s="202" t="s">
        <v>888</v>
      </c>
      <c r="D199" s="202" t="s">
        <v>185</v>
      </c>
      <c r="E199" s="202">
        <v>2012</v>
      </c>
      <c r="F199" s="202">
        <v>57</v>
      </c>
      <c r="G199" s="202">
        <v>1266</v>
      </c>
      <c r="H199" s="202">
        <v>1278</v>
      </c>
      <c r="I199" s="202" t="s">
        <v>11</v>
      </c>
      <c r="J199" s="202" t="s">
        <v>890</v>
      </c>
      <c r="K199" s="208" t="s">
        <v>889</v>
      </c>
    </row>
    <row r="200" spans="1:11" x14ac:dyDescent="0.25">
      <c r="A200" s="203">
        <v>199</v>
      </c>
      <c r="B200" s="202" t="s">
        <v>891</v>
      </c>
      <c r="C200" s="202" t="s">
        <v>892</v>
      </c>
      <c r="D200" s="202" t="s">
        <v>893</v>
      </c>
      <c r="E200" s="202">
        <v>2012</v>
      </c>
      <c r="F200" s="202">
        <v>31</v>
      </c>
      <c r="G200" s="202">
        <v>1887</v>
      </c>
      <c r="H200" s="202">
        <v>1894</v>
      </c>
      <c r="I200" s="202" t="s">
        <v>11</v>
      </c>
      <c r="J200" s="202" t="s">
        <v>895</v>
      </c>
      <c r="K200" s="208" t="s">
        <v>894</v>
      </c>
    </row>
    <row r="201" spans="1:11" x14ac:dyDescent="0.25">
      <c r="A201" s="203">
        <v>200</v>
      </c>
      <c r="B201" s="202" t="s">
        <v>896</v>
      </c>
      <c r="C201" s="202" t="s">
        <v>897</v>
      </c>
      <c r="D201" s="202" t="s">
        <v>648</v>
      </c>
      <c r="E201" s="202">
        <v>2012</v>
      </c>
      <c r="F201" s="202">
        <v>20</v>
      </c>
      <c r="G201" s="202">
        <v>17632</v>
      </c>
      <c r="H201" s="202">
        <v>17652</v>
      </c>
      <c r="I201" s="202" t="s">
        <v>11</v>
      </c>
      <c r="J201" s="202" t="s">
        <v>899</v>
      </c>
      <c r="K201" s="208" t="s">
        <v>898</v>
      </c>
    </row>
    <row r="202" spans="1:11" x14ac:dyDescent="0.25">
      <c r="A202" s="203">
        <v>201</v>
      </c>
      <c r="B202" s="202" t="s">
        <v>900</v>
      </c>
      <c r="C202" s="202" t="s">
        <v>901</v>
      </c>
      <c r="D202" s="202" t="s">
        <v>648</v>
      </c>
      <c r="E202" s="202">
        <v>2012</v>
      </c>
      <c r="F202" s="202">
        <v>20</v>
      </c>
      <c r="G202" s="202">
        <v>11882</v>
      </c>
      <c r="H202" s="202">
        <v>11898</v>
      </c>
      <c r="I202" s="202" t="s">
        <v>11</v>
      </c>
      <c r="J202" s="202" t="s">
        <v>903</v>
      </c>
      <c r="K202" s="208" t="s">
        <v>902</v>
      </c>
    </row>
    <row r="203" spans="1:11" x14ac:dyDescent="0.25">
      <c r="A203" s="203">
        <v>202</v>
      </c>
      <c r="B203" s="202" t="s">
        <v>904</v>
      </c>
      <c r="C203" s="202" t="s">
        <v>905</v>
      </c>
      <c r="D203" s="202" t="s">
        <v>906</v>
      </c>
      <c r="E203" s="202">
        <v>2012</v>
      </c>
      <c r="F203" s="202">
        <v>300</v>
      </c>
      <c r="G203" s="202">
        <v>330</v>
      </c>
      <c r="H203" s="202">
        <v>343</v>
      </c>
      <c r="I203" s="202" t="s">
        <v>11</v>
      </c>
      <c r="J203" s="202" t="s">
        <v>908</v>
      </c>
      <c r="K203" s="208" t="s">
        <v>907</v>
      </c>
    </row>
    <row r="204" spans="1:11" x14ac:dyDescent="0.25">
      <c r="A204" s="203">
        <v>203</v>
      </c>
      <c r="B204" s="202" t="s">
        <v>909</v>
      </c>
      <c r="C204" s="202" t="s">
        <v>910</v>
      </c>
      <c r="D204" s="202" t="s">
        <v>332</v>
      </c>
      <c r="E204" s="202">
        <v>2012</v>
      </c>
      <c r="F204" s="202">
        <v>279</v>
      </c>
      <c r="G204" s="202">
        <v>1815</v>
      </c>
      <c r="H204" s="202">
        <v>1823</v>
      </c>
      <c r="I204" s="202" t="s">
        <v>11</v>
      </c>
      <c r="J204" s="202" t="s">
        <v>912</v>
      </c>
      <c r="K204" s="208" t="s">
        <v>911</v>
      </c>
    </row>
    <row r="205" spans="1:11" x14ac:dyDescent="0.25">
      <c r="A205" s="203">
        <v>204</v>
      </c>
      <c r="B205" s="202" t="s">
        <v>913</v>
      </c>
      <c r="C205" s="202" t="s">
        <v>914</v>
      </c>
      <c r="D205" s="202" t="s">
        <v>243</v>
      </c>
      <c r="E205" s="202">
        <v>2012</v>
      </c>
      <c r="F205" s="202">
        <v>35</v>
      </c>
      <c r="G205" s="202">
        <v>839</v>
      </c>
      <c r="H205" s="202">
        <v>852</v>
      </c>
      <c r="I205" s="202" t="s">
        <v>11</v>
      </c>
      <c r="J205" s="202" t="s">
        <v>916</v>
      </c>
      <c r="K205" s="208" t="s">
        <v>915</v>
      </c>
    </row>
    <row r="206" spans="1:11" x14ac:dyDescent="0.25">
      <c r="A206" s="203">
        <v>205</v>
      </c>
      <c r="B206" s="202" t="s">
        <v>917</v>
      </c>
      <c r="C206" s="202" t="s">
        <v>918</v>
      </c>
      <c r="D206" s="202" t="s">
        <v>267</v>
      </c>
      <c r="E206" s="202">
        <v>2012</v>
      </c>
      <c r="F206" s="202">
        <v>31</v>
      </c>
      <c r="G206" s="202">
        <v>121</v>
      </c>
      <c r="H206" s="202">
        <v>128</v>
      </c>
      <c r="I206" s="202" t="s">
        <v>11</v>
      </c>
      <c r="J206" s="202" t="s">
        <v>920</v>
      </c>
      <c r="K206" s="208" t="s">
        <v>919</v>
      </c>
    </row>
    <row r="207" spans="1:11" x14ac:dyDescent="0.25">
      <c r="A207" s="203">
        <v>206</v>
      </c>
      <c r="B207" s="202" t="s">
        <v>921</v>
      </c>
      <c r="C207" s="202" t="s">
        <v>922</v>
      </c>
      <c r="D207" s="202" t="s">
        <v>923</v>
      </c>
      <c r="E207" s="202">
        <v>2012</v>
      </c>
      <c r="F207" s="202">
        <v>71</v>
      </c>
      <c r="G207" s="202">
        <v>125</v>
      </c>
      <c r="H207" s="202">
        <v>134</v>
      </c>
      <c r="I207" s="202" t="s">
        <v>11</v>
      </c>
      <c r="J207" s="202" t="s">
        <v>925</v>
      </c>
      <c r="K207" s="208" t="s">
        <v>924</v>
      </c>
    </row>
    <row r="208" spans="1:11" x14ac:dyDescent="0.25">
      <c r="A208" s="203">
        <v>207</v>
      </c>
      <c r="B208" s="202" t="s">
        <v>926</v>
      </c>
      <c r="C208" s="202" t="s">
        <v>927</v>
      </c>
      <c r="D208" s="202" t="s">
        <v>928</v>
      </c>
      <c r="E208" s="202">
        <v>2012</v>
      </c>
      <c r="F208" s="202">
        <v>54</v>
      </c>
      <c r="G208" s="202">
        <v>255</v>
      </c>
      <c r="H208" s="202">
        <v>286</v>
      </c>
      <c r="I208" s="202" t="s">
        <v>11</v>
      </c>
      <c r="J208" s="202" t="s">
        <v>930</v>
      </c>
      <c r="K208" s="208" t="s">
        <v>929</v>
      </c>
    </row>
    <row r="209" spans="1:11" x14ac:dyDescent="0.25">
      <c r="A209" s="203">
        <v>208</v>
      </c>
      <c r="B209" s="202" t="s">
        <v>931</v>
      </c>
      <c r="C209" s="202" t="s">
        <v>932</v>
      </c>
      <c r="D209" s="202" t="s">
        <v>28</v>
      </c>
      <c r="E209" s="202">
        <v>2012</v>
      </c>
      <c r="F209" s="202">
        <v>89</v>
      </c>
      <c r="G209" s="202">
        <v>61</v>
      </c>
      <c r="H209" s="202">
        <v>75</v>
      </c>
      <c r="I209" s="202" t="s">
        <v>11</v>
      </c>
      <c r="J209" s="202" t="s">
        <v>934</v>
      </c>
      <c r="K209" s="208" t="s">
        <v>933</v>
      </c>
    </row>
    <row r="210" spans="1:11" x14ac:dyDescent="0.25">
      <c r="A210" s="203">
        <v>209</v>
      </c>
      <c r="B210" s="202" t="s">
        <v>935</v>
      </c>
      <c r="C210" s="202" t="s">
        <v>936</v>
      </c>
      <c r="D210" s="202" t="s">
        <v>937</v>
      </c>
      <c r="E210" s="202">
        <v>2011</v>
      </c>
      <c r="F210" s="202">
        <v>52</v>
      </c>
      <c r="G210" s="202">
        <v>198</v>
      </c>
      <c r="H210" s="202">
        <v>204</v>
      </c>
      <c r="I210" s="202" t="s">
        <v>11</v>
      </c>
      <c r="J210" s="202" t="s">
        <v>11</v>
      </c>
      <c r="K210" s="208" t="s">
        <v>938</v>
      </c>
    </row>
    <row r="211" spans="1:11" x14ac:dyDescent="0.25">
      <c r="A211" s="203">
        <v>210</v>
      </c>
      <c r="B211" s="202" t="s">
        <v>939</v>
      </c>
      <c r="C211" s="202" t="s">
        <v>940</v>
      </c>
      <c r="D211" s="202" t="s">
        <v>941</v>
      </c>
      <c r="E211" s="202">
        <v>2011</v>
      </c>
      <c r="F211" s="202">
        <v>37</v>
      </c>
      <c r="G211" s="202">
        <v>472</v>
      </c>
      <c r="H211" s="202">
        <v>477</v>
      </c>
      <c r="I211" s="202" t="s">
        <v>11</v>
      </c>
      <c r="J211" s="202" t="s">
        <v>943</v>
      </c>
      <c r="K211" s="208" t="s">
        <v>942</v>
      </c>
    </row>
    <row r="212" spans="1:11" x14ac:dyDescent="0.25">
      <c r="A212" s="203">
        <v>211</v>
      </c>
      <c r="B212" s="202" t="s">
        <v>944</v>
      </c>
      <c r="C212" s="202" t="s">
        <v>945</v>
      </c>
      <c r="D212" s="202" t="s">
        <v>946</v>
      </c>
      <c r="E212" s="202">
        <v>2011</v>
      </c>
      <c r="F212" s="202">
        <v>106</v>
      </c>
      <c r="G212" s="202">
        <v>243</v>
      </c>
      <c r="H212" s="202">
        <v>263</v>
      </c>
      <c r="I212" s="202" t="s">
        <v>11</v>
      </c>
      <c r="J212" s="202" t="s">
        <v>948</v>
      </c>
      <c r="K212" s="208" t="s">
        <v>947</v>
      </c>
    </row>
    <row r="213" spans="1:11" x14ac:dyDescent="0.25">
      <c r="A213" s="203">
        <v>212</v>
      </c>
      <c r="B213" s="202" t="s">
        <v>939</v>
      </c>
      <c r="C213" s="202" t="s">
        <v>949</v>
      </c>
      <c r="D213" s="202" t="s">
        <v>950</v>
      </c>
      <c r="E213" s="202">
        <v>2011</v>
      </c>
      <c r="F213" s="202">
        <v>37</v>
      </c>
      <c r="G213" s="202">
        <v>455</v>
      </c>
      <c r="H213" s="202">
        <v>460</v>
      </c>
      <c r="I213" s="202" t="s">
        <v>11</v>
      </c>
      <c r="J213" s="202" t="s">
        <v>11</v>
      </c>
      <c r="K213" s="208" t="s">
        <v>951</v>
      </c>
    </row>
    <row r="214" spans="1:11" x14ac:dyDescent="0.25">
      <c r="A214" s="203">
        <v>213</v>
      </c>
      <c r="B214" s="202" t="s">
        <v>952</v>
      </c>
      <c r="C214" s="202" t="s">
        <v>953</v>
      </c>
      <c r="D214" s="202" t="s">
        <v>396</v>
      </c>
      <c r="E214" s="202">
        <v>2011</v>
      </c>
      <c r="F214" s="202">
        <v>92</v>
      </c>
      <c r="G214" s="202">
        <v>2085</v>
      </c>
      <c r="H214" s="202">
        <v>2095</v>
      </c>
      <c r="I214" s="202" t="s">
        <v>11</v>
      </c>
      <c r="J214" s="202" t="s">
        <v>955</v>
      </c>
      <c r="K214" s="208" t="s">
        <v>954</v>
      </c>
    </row>
    <row r="215" spans="1:11" x14ac:dyDescent="0.25">
      <c r="A215" s="203">
        <v>214</v>
      </c>
      <c r="B215" s="202" t="s">
        <v>956</v>
      </c>
      <c r="C215" s="202" t="s">
        <v>957</v>
      </c>
      <c r="D215" s="202" t="s">
        <v>28</v>
      </c>
      <c r="E215" s="202">
        <v>2011</v>
      </c>
      <c r="F215" s="202">
        <v>88</v>
      </c>
      <c r="G215" s="202">
        <v>203</v>
      </c>
      <c r="H215" s="202">
        <v>213</v>
      </c>
      <c r="I215" s="202" t="s">
        <v>11</v>
      </c>
      <c r="J215" s="202" t="s">
        <v>959</v>
      </c>
      <c r="K215" s="208" t="s">
        <v>958</v>
      </c>
    </row>
    <row r="216" spans="1:11" x14ac:dyDescent="0.25">
      <c r="A216" s="203">
        <v>215</v>
      </c>
      <c r="B216" s="202" t="s">
        <v>960</v>
      </c>
      <c r="C216" s="202" t="s">
        <v>961</v>
      </c>
      <c r="D216" s="202" t="s">
        <v>407</v>
      </c>
      <c r="E216" s="202">
        <v>2011</v>
      </c>
      <c r="F216" s="202">
        <v>50</v>
      </c>
      <c r="G216" s="202">
        <v>5149</v>
      </c>
      <c r="H216" s="202">
        <v>5157</v>
      </c>
      <c r="I216" s="202" t="s">
        <v>11</v>
      </c>
      <c r="J216" s="202" t="s">
        <v>963</v>
      </c>
      <c r="K216" s="208" t="s">
        <v>962</v>
      </c>
    </row>
    <row r="217" spans="1:11" x14ac:dyDescent="0.25">
      <c r="A217" s="203">
        <v>216</v>
      </c>
      <c r="B217" s="202" t="s">
        <v>964</v>
      </c>
      <c r="C217" s="202" t="s">
        <v>965</v>
      </c>
      <c r="D217" s="202" t="s">
        <v>151</v>
      </c>
      <c r="E217" s="202">
        <v>2011</v>
      </c>
      <c r="F217" s="202">
        <v>34</v>
      </c>
      <c r="G217" s="202">
        <v>1269</v>
      </c>
      <c r="H217" s="202">
        <v>1284</v>
      </c>
      <c r="I217" s="202" t="s">
        <v>11</v>
      </c>
      <c r="J217" s="202" t="s">
        <v>967</v>
      </c>
      <c r="K217" s="208" t="s">
        <v>966</v>
      </c>
    </row>
    <row r="218" spans="1:11" x14ac:dyDescent="0.25">
      <c r="A218" s="203">
        <v>217</v>
      </c>
      <c r="B218" s="202" t="s">
        <v>968</v>
      </c>
      <c r="C218" s="202" t="s">
        <v>957</v>
      </c>
      <c r="D218" s="202" t="s">
        <v>106</v>
      </c>
      <c r="E218" s="202">
        <v>2011</v>
      </c>
      <c r="F218" s="202">
        <v>58</v>
      </c>
      <c r="G218" s="202">
        <v>826</v>
      </c>
      <c r="H218" s="202">
        <v>838</v>
      </c>
      <c r="I218" s="202" t="s">
        <v>11</v>
      </c>
      <c r="J218" s="202" t="s">
        <v>970</v>
      </c>
      <c r="K218" s="208" t="s">
        <v>969</v>
      </c>
    </row>
    <row r="219" spans="1:11" x14ac:dyDescent="0.25">
      <c r="A219" s="203">
        <v>218</v>
      </c>
      <c r="B219" s="202" t="s">
        <v>971</v>
      </c>
      <c r="C219" s="202" t="s">
        <v>972</v>
      </c>
      <c r="D219" s="202" t="s">
        <v>973</v>
      </c>
      <c r="E219" s="202">
        <v>2011</v>
      </c>
      <c r="F219" s="202">
        <v>23</v>
      </c>
      <c r="G219" s="202">
        <v>655</v>
      </c>
      <c r="H219" s="202">
        <v>664</v>
      </c>
      <c r="I219" s="202" t="s">
        <v>11</v>
      </c>
      <c r="J219" s="202" t="s">
        <v>975</v>
      </c>
      <c r="K219" s="208" t="s">
        <v>974</v>
      </c>
    </row>
    <row r="220" spans="1:11" x14ac:dyDescent="0.25">
      <c r="A220" s="203">
        <v>219</v>
      </c>
      <c r="B220" s="202" t="s">
        <v>976</v>
      </c>
      <c r="C220" s="202" t="s">
        <v>977</v>
      </c>
      <c r="D220" s="202" t="s">
        <v>200</v>
      </c>
      <c r="E220" s="202">
        <v>2011</v>
      </c>
      <c r="F220" s="202">
        <v>75</v>
      </c>
      <c r="G220" s="202">
        <v>379</v>
      </c>
      <c r="H220" s="202">
        <v>389</v>
      </c>
      <c r="I220" s="202" t="s">
        <v>11</v>
      </c>
      <c r="J220" s="202" t="s">
        <v>979</v>
      </c>
      <c r="K220" s="208" t="s">
        <v>978</v>
      </c>
    </row>
    <row r="221" spans="1:11" x14ac:dyDescent="0.25">
      <c r="A221" s="203">
        <v>220</v>
      </c>
      <c r="B221" s="202" t="s">
        <v>440</v>
      </c>
      <c r="C221" s="202" t="s">
        <v>980</v>
      </c>
      <c r="D221" s="202" t="s">
        <v>455</v>
      </c>
      <c r="E221" s="202">
        <v>2011</v>
      </c>
      <c r="F221" s="202">
        <v>8</v>
      </c>
      <c r="G221" s="202">
        <v>650</v>
      </c>
      <c r="H221" s="202">
        <v>660</v>
      </c>
      <c r="I221" s="202" t="s">
        <v>11</v>
      </c>
      <c r="J221" s="202" t="s">
        <v>982</v>
      </c>
      <c r="K221" s="208" t="s">
        <v>981</v>
      </c>
    </row>
    <row r="222" spans="1:11" x14ac:dyDescent="0.25">
      <c r="A222" s="203">
        <v>221</v>
      </c>
      <c r="B222" s="202" t="s">
        <v>983</v>
      </c>
      <c r="C222" s="202" t="s">
        <v>984</v>
      </c>
      <c r="D222" s="202" t="s">
        <v>496</v>
      </c>
      <c r="E222" s="202">
        <v>2011</v>
      </c>
      <c r="F222" s="202">
        <v>159</v>
      </c>
      <c r="G222" s="202">
        <v>1307</v>
      </c>
      <c r="H222" s="202">
        <v>1316</v>
      </c>
      <c r="I222" s="202" t="s">
        <v>11</v>
      </c>
      <c r="J222" s="202" t="s">
        <v>986</v>
      </c>
      <c r="K222" s="208" t="s">
        <v>985</v>
      </c>
    </row>
    <row r="223" spans="1:11" x14ac:dyDescent="0.25">
      <c r="A223" s="203">
        <v>222</v>
      </c>
      <c r="B223" s="202" t="s">
        <v>987</v>
      </c>
      <c r="C223" s="202" t="s">
        <v>988</v>
      </c>
      <c r="D223" s="202" t="s">
        <v>989</v>
      </c>
      <c r="E223" s="202">
        <v>2011</v>
      </c>
      <c r="F223" s="202">
        <v>32</v>
      </c>
      <c r="G223" s="202">
        <v>157</v>
      </c>
      <c r="H223" s="202">
        <v>204</v>
      </c>
      <c r="I223" s="202" t="s">
        <v>11</v>
      </c>
      <c r="J223" s="202" t="s">
        <v>991</v>
      </c>
      <c r="K223" s="208" t="s">
        <v>990</v>
      </c>
    </row>
    <row r="224" spans="1:11" x14ac:dyDescent="0.25">
      <c r="A224" s="203">
        <v>223</v>
      </c>
      <c r="B224" s="202" t="s">
        <v>992</v>
      </c>
      <c r="C224" s="202" t="s">
        <v>993</v>
      </c>
      <c r="D224" s="202" t="s">
        <v>33</v>
      </c>
      <c r="E224" s="202">
        <v>2011</v>
      </c>
      <c r="F224" s="202">
        <v>31</v>
      </c>
      <c r="G224" s="202">
        <v>272</v>
      </c>
      <c r="H224" s="202">
        <v>281</v>
      </c>
      <c r="I224" s="202" t="s">
        <v>11</v>
      </c>
      <c r="J224" s="202" t="s">
        <v>995</v>
      </c>
      <c r="K224" s="208" t="s">
        <v>994</v>
      </c>
    </row>
    <row r="225" spans="1:11" x14ac:dyDescent="0.25">
      <c r="A225" s="203">
        <v>224</v>
      </c>
      <c r="B225" s="202" t="s">
        <v>996</v>
      </c>
      <c r="C225" s="202" t="s">
        <v>997</v>
      </c>
      <c r="D225" s="202" t="s">
        <v>998</v>
      </c>
      <c r="E225" s="202">
        <v>2011</v>
      </c>
      <c r="F225" s="202">
        <v>68</v>
      </c>
      <c r="G225" s="202">
        <v>719</v>
      </c>
      <c r="H225" s="202">
        <v>728</v>
      </c>
      <c r="I225" s="202" t="s">
        <v>11</v>
      </c>
      <c r="J225" s="202" t="s">
        <v>1000</v>
      </c>
      <c r="K225" s="208" t="s">
        <v>999</v>
      </c>
    </row>
    <row r="226" spans="1:11" x14ac:dyDescent="0.25">
      <c r="A226" s="203">
        <v>225</v>
      </c>
      <c r="B226" s="202" t="s">
        <v>1001</v>
      </c>
      <c r="C226" s="202" t="s">
        <v>1002</v>
      </c>
      <c r="D226" s="202" t="s">
        <v>998</v>
      </c>
      <c r="E226" s="202">
        <v>2011</v>
      </c>
      <c r="F226" s="202">
        <v>68</v>
      </c>
      <c r="G226" s="202">
        <v>751</v>
      </c>
      <c r="H226" s="202">
        <v>765</v>
      </c>
      <c r="I226" s="202" t="s">
        <v>11</v>
      </c>
      <c r="J226" s="202" t="s">
        <v>1004</v>
      </c>
      <c r="K226" s="208" t="s">
        <v>1003</v>
      </c>
    </row>
    <row r="227" spans="1:11" x14ac:dyDescent="0.25">
      <c r="A227" s="203">
        <v>226</v>
      </c>
      <c r="B227" s="202" t="s">
        <v>1005</v>
      </c>
      <c r="C227" s="202" t="s">
        <v>1006</v>
      </c>
      <c r="D227" s="202" t="s">
        <v>23</v>
      </c>
      <c r="E227" s="202">
        <v>2011</v>
      </c>
      <c r="F227" s="202">
        <v>115</v>
      </c>
      <c r="G227" s="202">
        <v>325</v>
      </c>
      <c r="H227" s="202">
        <v>339</v>
      </c>
      <c r="I227" s="202" t="s">
        <v>11</v>
      </c>
      <c r="J227" s="202" t="s">
        <v>1008</v>
      </c>
      <c r="K227" s="208" t="s">
        <v>1007</v>
      </c>
    </row>
    <row r="228" spans="1:11" x14ac:dyDescent="0.25">
      <c r="A228" s="203">
        <v>227</v>
      </c>
      <c r="B228" s="202" t="s">
        <v>1009</v>
      </c>
      <c r="C228" s="202" t="s">
        <v>1010</v>
      </c>
      <c r="D228" s="202" t="s">
        <v>1011</v>
      </c>
      <c r="E228" s="202">
        <v>2011</v>
      </c>
      <c r="F228" s="202">
        <v>120</v>
      </c>
      <c r="G228" s="202">
        <v>162</v>
      </c>
      <c r="H228" s="202">
        <v>169</v>
      </c>
      <c r="I228" s="202" t="s">
        <v>11</v>
      </c>
      <c r="J228" s="202" t="s">
        <v>1013</v>
      </c>
      <c r="K228" s="208" t="s">
        <v>1012</v>
      </c>
    </row>
    <row r="229" spans="1:11" x14ac:dyDescent="0.25">
      <c r="A229" s="203">
        <v>228</v>
      </c>
      <c r="B229" s="202" t="s">
        <v>1014</v>
      </c>
      <c r="C229" s="202" t="s">
        <v>1015</v>
      </c>
      <c r="D229" s="202" t="s">
        <v>312</v>
      </c>
      <c r="E229" s="202">
        <v>2011</v>
      </c>
      <c r="F229" s="202">
        <v>434</v>
      </c>
      <c r="G229" s="202">
        <v>29</v>
      </c>
      <c r="H229" s="202">
        <v>43</v>
      </c>
      <c r="I229" s="202" t="s">
        <v>11</v>
      </c>
      <c r="J229" s="202" t="s">
        <v>1017</v>
      </c>
      <c r="K229" s="208" t="s">
        <v>1016</v>
      </c>
    </row>
    <row r="230" spans="1:11" x14ac:dyDescent="0.25">
      <c r="A230" s="203">
        <v>229</v>
      </c>
      <c r="B230" s="202" t="s">
        <v>1018</v>
      </c>
      <c r="C230" s="202" t="s">
        <v>1019</v>
      </c>
      <c r="D230" s="202" t="s">
        <v>312</v>
      </c>
      <c r="E230" s="202">
        <v>2011</v>
      </c>
      <c r="F230" s="202">
        <v>430</v>
      </c>
      <c r="G230" s="202">
        <v>23</v>
      </c>
      <c r="H230" s="202">
        <v>34</v>
      </c>
      <c r="I230" s="202" t="s">
        <v>11</v>
      </c>
      <c r="J230" s="202" t="s">
        <v>1021</v>
      </c>
      <c r="K230" s="208" t="s">
        <v>1020</v>
      </c>
    </row>
    <row r="231" spans="1:11" x14ac:dyDescent="0.25">
      <c r="A231" s="203">
        <v>230</v>
      </c>
      <c r="B231" s="202" t="s">
        <v>1022</v>
      </c>
      <c r="C231" s="202" t="s">
        <v>1023</v>
      </c>
      <c r="D231" s="202" t="s">
        <v>307</v>
      </c>
      <c r="E231" s="202">
        <v>2011</v>
      </c>
      <c r="F231" s="202">
        <v>8</v>
      </c>
      <c r="G231" s="202">
        <v>3567</v>
      </c>
      <c r="H231" s="202">
        <v>3580</v>
      </c>
      <c r="I231" s="202" t="s">
        <v>11</v>
      </c>
      <c r="J231" s="202" t="s">
        <v>1025</v>
      </c>
      <c r="K231" s="208" t="s">
        <v>1024</v>
      </c>
    </row>
    <row r="232" spans="1:11" x14ac:dyDescent="0.25">
      <c r="A232" s="203">
        <v>231</v>
      </c>
      <c r="B232" s="202" t="s">
        <v>1026</v>
      </c>
      <c r="C232" s="202" t="s">
        <v>1027</v>
      </c>
      <c r="D232" s="202" t="s">
        <v>450</v>
      </c>
      <c r="E232" s="202">
        <v>2011</v>
      </c>
      <c r="F232" s="202">
        <v>33</v>
      </c>
      <c r="G232" s="202">
        <v>13</v>
      </c>
      <c r="H232" s="202">
        <v>24</v>
      </c>
      <c r="I232" s="202" t="s">
        <v>11</v>
      </c>
      <c r="J232" s="202" t="s">
        <v>1029</v>
      </c>
      <c r="K232" s="208" t="s">
        <v>1028</v>
      </c>
    </row>
    <row r="233" spans="1:11" x14ac:dyDescent="0.25">
      <c r="A233" s="203">
        <v>232</v>
      </c>
      <c r="B233" s="202" t="s">
        <v>1030</v>
      </c>
      <c r="C233" s="202" t="s">
        <v>1031</v>
      </c>
      <c r="D233" s="202" t="s">
        <v>77</v>
      </c>
      <c r="E233" s="202">
        <v>2010</v>
      </c>
      <c r="F233" s="202">
        <v>115</v>
      </c>
      <c r="G233" s="202" t="s">
        <v>11</v>
      </c>
      <c r="H233" s="202" t="s">
        <v>11</v>
      </c>
      <c r="I233" s="202" t="s">
        <v>1033</v>
      </c>
      <c r="J233" s="202" t="s">
        <v>1034</v>
      </c>
      <c r="K233" s="208" t="s">
        <v>1032</v>
      </c>
    </row>
    <row r="234" spans="1:11" x14ac:dyDescent="0.25">
      <c r="A234" s="203">
        <v>233</v>
      </c>
      <c r="B234" s="202" t="s">
        <v>1035</v>
      </c>
      <c r="C234" s="202" t="s">
        <v>1036</v>
      </c>
      <c r="D234" s="202" t="s">
        <v>1037</v>
      </c>
      <c r="E234" s="202">
        <v>2010</v>
      </c>
      <c r="F234" s="202">
        <v>166</v>
      </c>
      <c r="G234" s="202">
        <v>521</v>
      </c>
      <c r="H234" s="202">
        <v>528</v>
      </c>
      <c r="I234" s="202" t="s">
        <v>11</v>
      </c>
      <c r="J234" s="202" t="s">
        <v>1039</v>
      </c>
      <c r="K234" s="208" t="s">
        <v>1038</v>
      </c>
    </row>
    <row r="235" spans="1:11" x14ac:dyDescent="0.25">
      <c r="A235" s="203">
        <v>234</v>
      </c>
      <c r="B235" s="202" t="s">
        <v>1040</v>
      </c>
      <c r="C235" s="202" t="s">
        <v>1041</v>
      </c>
      <c r="D235" s="202" t="s">
        <v>421</v>
      </c>
      <c r="E235" s="202">
        <v>2010</v>
      </c>
      <c r="F235" s="202">
        <v>221</v>
      </c>
      <c r="G235" s="202">
        <v>1472</v>
      </c>
      <c r="H235" s="202">
        <v>1483</v>
      </c>
      <c r="I235" s="202" t="s">
        <v>11</v>
      </c>
      <c r="J235" s="202" t="s">
        <v>1043</v>
      </c>
      <c r="K235" s="208" t="s">
        <v>1042</v>
      </c>
    </row>
    <row r="236" spans="1:11" x14ac:dyDescent="0.25">
      <c r="A236" s="203">
        <v>235</v>
      </c>
      <c r="B236" s="202" t="s">
        <v>1044</v>
      </c>
      <c r="C236" s="202" t="s">
        <v>1045</v>
      </c>
      <c r="D236" s="202" t="s">
        <v>185</v>
      </c>
      <c r="E236" s="202">
        <v>2010</v>
      </c>
      <c r="F236" s="202">
        <v>55</v>
      </c>
      <c r="G236" s="202">
        <v>965</v>
      </c>
      <c r="H236" s="202">
        <v>972</v>
      </c>
      <c r="I236" s="202" t="s">
        <v>11</v>
      </c>
      <c r="J236" s="202" t="s">
        <v>1047</v>
      </c>
      <c r="K236" s="208" t="s">
        <v>1046</v>
      </c>
    </row>
    <row r="237" spans="1:11" x14ac:dyDescent="0.25">
      <c r="A237" s="203">
        <v>236</v>
      </c>
      <c r="B237" s="202" t="s">
        <v>1048</v>
      </c>
      <c r="C237" s="202" t="s">
        <v>1049</v>
      </c>
      <c r="D237" s="202" t="s">
        <v>450</v>
      </c>
      <c r="E237" s="202">
        <v>2010</v>
      </c>
      <c r="F237" s="202">
        <v>32</v>
      </c>
      <c r="G237" s="202">
        <v>341</v>
      </c>
      <c r="H237" s="202">
        <v>355</v>
      </c>
      <c r="I237" s="202" t="s">
        <v>11</v>
      </c>
      <c r="J237" s="202" t="s">
        <v>1051</v>
      </c>
      <c r="K237" s="208" t="s">
        <v>1050</v>
      </c>
    </row>
    <row r="238" spans="1:11" x14ac:dyDescent="0.25">
      <c r="A238" s="203">
        <v>237</v>
      </c>
      <c r="B238" s="202" t="s">
        <v>1052</v>
      </c>
      <c r="C238" s="202" t="s">
        <v>1053</v>
      </c>
      <c r="D238" s="202" t="s">
        <v>722</v>
      </c>
      <c r="E238" s="202">
        <v>2010</v>
      </c>
      <c r="F238" s="202">
        <v>383</v>
      </c>
      <c r="G238" s="202">
        <v>105</v>
      </c>
      <c r="H238" s="202">
        <v>110</v>
      </c>
      <c r="I238" s="202" t="s">
        <v>11</v>
      </c>
      <c r="J238" s="202" t="s">
        <v>1055</v>
      </c>
      <c r="K238" s="208" t="s">
        <v>1054</v>
      </c>
    </row>
    <row r="239" spans="1:11" x14ac:dyDescent="0.25">
      <c r="A239" s="203">
        <v>238</v>
      </c>
      <c r="B239" s="202" t="s">
        <v>1056</v>
      </c>
      <c r="C239" s="202" t="s">
        <v>1057</v>
      </c>
      <c r="D239" s="202" t="s">
        <v>1058</v>
      </c>
      <c r="E239" s="202">
        <v>2010</v>
      </c>
      <c r="F239" s="202">
        <v>11</v>
      </c>
      <c r="G239" s="202">
        <v>1</v>
      </c>
      <c r="H239" s="202">
        <v>15</v>
      </c>
      <c r="I239" s="202" t="s">
        <v>11</v>
      </c>
      <c r="J239" s="202" t="s">
        <v>1060</v>
      </c>
      <c r="K239" s="208" t="s">
        <v>1059</v>
      </c>
    </row>
    <row r="240" spans="1:11" x14ac:dyDescent="0.25">
      <c r="A240" s="203">
        <v>239</v>
      </c>
      <c r="B240" s="202" t="s">
        <v>1061</v>
      </c>
      <c r="C240" s="202" t="s">
        <v>1062</v>
      </c>
      <c r="D240" s="202" t="s">
        <v>1063</v>
      </c>
      <c r="E240" s="202">
        <v>2010</v>
      </c>
      <c r="F240" s="202">
        <v>7</v>
      </c>
      <c r="G240" s="202">
        <v>554</v>
      </c>
      <c r="H240" s="202">
        <v>563</v>
      </c>
      <c r="I240" s="202" t="s">
        <v>11</v>
      </c>
      <c r="J240" s="202" t="s">
        <v>1065</v>
      </c>
      <c r="K240" s="208" t="s">
        <v>1064</v>
      </c>
    </row>
    <row r="241" spans="1:11" x14ac:dyDescent="0.25">
      <c r="A241" s="203">
        <v>240</v>
      </c>
      <c r="B241" s="202" t="s">
        <v>1066</v>
      </c>
      <c r="C241" s="202" t="s">
        <v>1067</v>
      </c>
      <c r="D241" s="202" t="s">
        <v>1068</v>
      </c>
      <c r="E241" s="202">
        <v>2010</v>
      </c>
      <c r="F241" s="202">
        <v>12</v>
      </c>
      <c r="G241" s="202">
        <v>95</v>
      </c>
      <c r="H241" s="202">
        <v>104</v>
      </c>
      <c r="I241" s="202" t="s">
        <v>11</v>
      </c>
      <c r="J241" s="202" t="s">
        <v>1070</v>
      </c>
      <c r="K241" s="208" t="s">
        <v>1069</v>
      </c>
    </row>
    <row r="242" spans="1:11" x14ac:dyDescent="0.25">
      <c r="A242" s="203">
        <v>241</v>
      </c>
      <c r="B242" s="202" t="s">
        <v>983</v>
      </c>
      <c r="C242" s="202" t="s">
        <v>1071</v>
      </c>
      <c r="D242" s="202" t="s">
        <v>496</v>
      </c>
      <c r="E242" s="202">
        <v>2010</v>
      </c>
      <c r="F242" s="202">
        <v>158</v>
      </c>
      <c r="G242" s="202">
        <v>299</v>
      </c>
      <c r="H242" s="202">
        <v>307</v>
      </c>
      <c r="I242" s="202" t="s">
        <v>11</v>
      </c>
      <c r="J242" s="202" t="s">
        <v>1073</v>
      </c>
      <c r="K242" s="208" t="s">
        <v>1072</v>
      </c>
    </row>
    <row r="243" spans="1:11" x14ac:dyDescent="0.25">
      <c r="A243" s="203">
        <v>242</v>
      </c>
      <c r="B243" s="202" t="s">
        <v>1074</v>
      </c>
      <c r="C243" s="202" t="s">
        <v>1075</v>
      </c>
      <c r="D243" s="202" t="s">
        <v>1076</v>
      </c>
      <c r="E243" s="202">
        <v>2010</v>
      </c>
      <c r="F243" s="202">
        <v>6</v>
      </c>
      <c r="G243" s="202">
        <v>448</v>
      </c>
      <c r="H243" s="202">
        <v>462</v>
      </c>
      <c r="I243" s="202" t="s">
        <v>11</v>
      </c>
      <c r="J243" s="202" t="s">
        <v>1078</v>
      </c>
      <c r="K243" s="208" t="s">
        <v>1077</v>
      </c>
    </row>
    <row r="244" spans="1:11" x14ac:dyDescent="0.25">
      <c r="A244" s="203">
        <v>243</v>
      </c>
      <c r="B244" s="202" t="s">
        <v>1079</v>
      </c>
      <c r="C244" s="202" t="s">
        <v>1080</v>
      </c>
      <c r="D244" s="202" t="s">
        <v>450</v>
      </c>
      <c r="E244" s="202">
        <v>2010</v>
      </c>
      <c r="F244" s="202">
        <v>32</v>
      </c>
      <c r="G244" s="202">
        <v>1</v>
      </c>
      <c r="H244" s="202">
        <v>14</v>
      </c>
      <c r="I244" s="202" t="s">
        <v>11</v>
      </c>
      <c r="J244" s="202" t="s">
        <v>1082</v>
      </c>
      <c r="K244" s="208" t="s">
        <v>1081</v>
      </c>
    </row>
    <row r="245" spans="1:11" x14ac:dyDescent="0.25">
      <c r="A245" s="203">
        <v>244</v>
      </c>
      <c r="B245" s="202" t="s">
        <v>1083</v>
      </c>
      <c r="C245" s="202" t="s">
        <v>1084</v>
      </c>
      <c r="D245" s="202" t="s">
        <v>450</v>
      </c>
      <c r="E245" s="202">
        <v>2010</v>
      </c>
      <c r="F245" s="202">
        <v>32</v>
      </c>
      <c r="G245" s="202">
        <v>119</v>
      </c>
      <c r="H245" s="202">
        <v>137</v>
      </c>
      <c r="I245" s="202" t="s">
        <v>11</v>
      </c>
      <c r="J245" s="202" t="s">
        <v>1086</v>
      </c>
      <c r="K245" s="208" t="s">
        <v>1085</v>
      </c>
    </row>
    <row r="246" spans="1:11" x14ac:dyDescent="0.25">
      <c r="A246" s="203">
        <v>245</v>
      </c>
      <c r="B246" s="202" t="s">
        <v>1087</v>
      </c>
      <c r="C246" s="202" t="s">
        <v>1088</v>
      </c>
      <c r="D246" s="202" t="s">
        <v>312</v>
      </c>
      <c r="E246" s="202">
        <v>2010</v>
      </c>
      <c r="F246" s="202">
        <v>410</v>
      </c>
      <c r="G246" s="202">
        <v>288</v>
      </c>
      <c r="H246" s="202">
        <v>288</v>
      </c>
      <c r="I246" s="202" t="s">
        <v>11</v>
      </c>
      <c r="J246" s="202" t="s">
        <v>11</v>
      </c>
      <c r="K246" s="208" t="s">
        <v>11</v>
      </c>
    </row>
    <row r="247" spans="1:11" x14ac:dyDescent="0.25">
      <c r="A247" s="203">
        <v>246</v>
      </c>
      <c r="B247" s="202" t="s">
        <v>1087</v>
      </c>
      <c r="C247" s="202" t="s">
        <v>1089</v>
      </c>
      <c r="D247" s="202" t="s">
        <v>312</v>
      </c>
      <c r="E247" s="202">
        <v>2010</v>
      </c>
      <c r="F247" s="202">
        <v>401</v>
      </c>
      <c r="G247" s="202">
        <v>63</v>
      </c>
      <c r="H247" s="202">
        <v>76</v>
      </c>
      <c r="I247" s="202" t="s">
        <v>11</v>
      </c>
      <c r="J247" s="202" t="s">
        <v>1091</v>
      </c>
      <c r="K247" s="208" t="s">
        <v>1090</v>
      </c>
    </row>
    <row r="248" spans="1:11" x14ac:dyDescent="0.25">
      <c r="A248" s="203">
        <v>247</v>
      </c>
      <c r="B248" s="202" t="s">
        <v>1092</v>
      </c>
      <c r="C248" s="202" t="s">
        <v>1093</v>
      </c>
      <c r="D248" s="202" t="s">
        <v>185</v>
      </c>
      <c r="E248" s="202">
        <v>2009</v>
      </c>
      <c r="F248" s="202">
        <v>54</v>
      </c>
      <c r="G248" s="202">
        <v>1951</v>
      </c>
      <c r="H248" s="202">
        <v>1963</v>
      </c>
      <c r="I248" s="202" t="s">
        <v>11</v>
      </c>
      <c r="J248" s="202" t="s">
        <v>1095</v>
      </c>
      <c r="K248" s="208" t="s">
        <v>1094</v>
      </c>
    </row>
    <row r="249" spans="1:11" x14ac:dyDescent="0.25">
      <c r="A249" s="203">
        <v>248</v>
      </c>
      <c r="B249" s="202" t="s">
        <v>1096</v>
      </c>
      <c r="C249" s="202" t="s">
        <v>1097</v>
      </c>
      <c r="D249" s="202" t="s">
        <v>33</v>
      </c>
      <c r="E249" s="202">
        <v>2009</v>
      </c>
      <c r="F249" s="202">
        <v>29</v>
      </c>
      <c r="G249" s="202">
        <v>2178</v>
      </c>
      <c r="H249" s="202">
        <v>2194</v>
      </c>
      <c r="I249" s="202" t="s">
        <v>11</v>
      </c>
      <c r="J249" s="202" t="s">
        <v>1099</v>
      </c>
      <c r="K249" s="208" t="s">
        <v>1098</v>
      </c>
    </row>
    <row r="250" spans="1:11" x14ac:dyDescent="0.25">
      <c r="A250" s="203">
        <v>249</v>
      </c>
      <c r="B250" s="202" t="s">
        <v>1100</v>
      </c>
      <c r="C250" s="202" t="s">
        <v>1101</v>
      </c>
      <c r="D250" s="202" t="s">
        <v>1102</v>
      </c>
      <c r="E250" s="202">
        <v>2009</v>
      </c>
      <c r="F250" s="202">
        <v>21</v>
      </c>
      <c r="G250" s="202">
        <v>457</v>
      </c>
      <c r="H250" s="202">
        <v>470</v>
      </c>
      <c r="I250" s="202" t="s">
        <v>11</v>
      </c>
      <c r="J250" s="202" t="s">
        <v>1104</v>
      </c>
      <c r="K250" s="208" t="s">
        <v>1103</v>
      </c>
    </row>
    <row r="251" spans="1:11" x14ac:dyDescent="0.25">
      <c r="A251" s="203">
        <v>250</v>
      </c>
      <c r="B251" s="202" t="s">
        <v>1014</v>
      </c>
      <c r="C251" s="202" t="s">
        <v>1105</v>
      </c>
      <c r="D251" s="202" t="s">
        <v>906</v>
      </c>
      <c r="E251" s="202">
        <v>2009</v>
      </c>
      <c r="F251" s="202">
        <v>259</v>
      </c>
      <c r="G251" s="202">
        <v>582</v>
      </c>
      <c r="H251" s="202">
        <v>588</v>
      </c>
      <c r="I251" s="202" t="s">
        <v>11</v>
      </c>
      <c r="J251" s="202" t="s">
        <v>1107</v>
      </c>
      <c r="K251" s="208" t="s">
        <v>1106</v>
      </c>
    </row>
    <row r="252" spans="1:11" x14ac:dyDescent="0.25">
      <c r="A252" s="203">
        <v>251</v>
      </c>
      <c r="B252" s="202" t="s">
        <v>686</v>
      </c>
      <c r="C252" s="202" t="s">
        <v>1108</v>
      </c>
      <c r="D252" s="202" t="s">
        <v>450</v>
      </c>
      <c r="E252" s="202">
        <v>2009</v>
      </c>
      <c r="F252" s="202">
        <v>31</v>
      </c>
      <c r="G252" s="202">
        <v>929</v>
      </c>
      <c r="H252" s="202">
        <v>929</v>
      </c>
      <c r="I252" s="202" t="s">
        <v>11</v>
      </c>
      <c r="J252" s="202" t="s">
        <v>1109</v>
      </c>
      <c r="K252" s="208" t="s">
        <v>11</v>
      </c>
    </row>
    <row r="253" spans="1:11" x14ac:dyDescent="0.25">
      <c r="A253" s="203">
        <v>252</v>
      </c>
      <c r="B253" s="202" t="s">
        <v>1110</v>
      </c>
      <c r="C253" s="202" t="s">
        <v>1111</v>
      </c>
      <c r="D253" s="202" t="s">
        <v>92</v>
      </c>
      <c r="E253" s="202">
        <v>2009</v>
      </c>
      <c r="F253" s="202">
        <v>625</v>
      </c>
      <c r="G253" s="202">
        <v>91</v>
      </c>
      <c r="H253" s="202">
        <v>103</v>
      </c>
      <c r="I253" s="202" t="s">
        <v>11</v>
      </c>
      <c r="J253" s="202" t="s">
        <v>1113</v>
      </c>
      <c r="K253" s="208" t="s">
        <v>1112</v>
      </c>
    </row>
    <row r="254" spans="1:11" x14ac:dyDescent="0.25">
      <c r="A254" s="203">
        <v>253</v>
      </c>
      <c r="B254" s="202" t="s">
        <v>1114</v>
      </c>
      <c r="C254" s="202" t="s">
        <v>1115</v>
      </c>
      <c r="D254" s="202" t="s">
        <v>234</v>
      </c>
      <c r="E254" s="202">
        <v>2009</v>
      </c>
      <c r="F254" s="202">
        <v>56</v>
      </c>
      <c r="G254" s="202">
        <v>687</v>
      </c>
      <c r="H254" s="202">
        <v>699</v>
      </c>
      <c r="I254" s="202" t="s">
        <v>11</v>
      </c>
      <c r="J254" s="202" t="s">
        <v>1117</v>
      </c>
      <c r="K254" s="208" t="s">
        <v>1116</v>
      </c>
    </row>
    <row r="255" spans="1:11" x14ac:dyDescent="0.25">
      <c r="A255" s="203">
        <v>254</v>
      </c>
      <c r="B255" s="202" t="s">
        <v>1118</v>
      </c>
      <c r="C255" s="202" t="s">
        <v>1119</v>
      </c>
      <c r="D255" s="202" t="s">
        <v>450</v>
      </c>
      <c r="E255" s="202">
        <v>2009</v>
      </c>
      <c r="F255" s="202">
        <v>31</v>
      </c>
      <c r="G255" s="202">
        <v>429</v>
      </c>
      <c r="H255" s="202">
        <v>446</v>
      </c>
      <c r="I255" s="202" t="s">
        <v>11</v>
      </c>
      <c r="J255" s="202" t="s">
        <v>1121</v>
      </c>
      <c r="K255" s="208" t="s">
        <v>1120</v>
      </c>
    </row>
    <row r="256" spans="1:11" x14ac:dyDescent="0.25">
      <c r="A256" s="203">
        <v>255</v>
      </c>
      <c r="B256" s="202" t="s">
        <v>1122</v>
      </c>
      <c r="C256" s="202" t="s">
        <v>1123</v>
      </c>
      <c r="D256" s="202" t="s">
        <v>450</v>
      </c>
      <c r="E256" s="202">
        <v>2009</v>
      </c>
      <c r="F256" s="202">
        <v>31</v>
      </c>
      <c r="G256" s="202">
        <v>193</v>
      </c>
      <c r="H256" s="202">
        <v>207</v>
      </c>
      <c r="I256" s="202" t="s">
        <v>11</v>
      </c>
      <c r="J256" s="202" t="s">
        <v>1125</v>
      </c>
      <c r="K256" s="208" t="s">
        <v>1124</v>
      </c>
    </row>
    <row r="257" spans="1:11" x14ac:dyDescent="0.25">
      <c r="A257" s="203">
        <v>256</v>
      </c>
      <c r="B257" s="202" t="s">
        <v>1126</v>
      </c>
      <c r="C257" s="202" t="s">
        <v>1127</v>
      </c>
      <c r="D257" s="202" t="s">
        <v>1128</v>
      </c>
      <c r="E257" s="202">
        <v>2009</v>
      </c>
      <c r="F257" s="202">
        <v>57</v>
      </c>
      <c r="G257" s="202">
        <v>311</v>
      </c>
      <c r="H257" s="202">
        <v>320</v>
      </c>
      <c r="I257" s="202" t="s">
        <v>11</v>
      </c>
      <c r="J257" s="202" t="s">
        <v>1130</v>
      </c>
      <c r="K257" s="208" t="s">
        <v>1129</v>
      </c>
    </row>
    <row r="258" spans="1:11" x14ac:dyDescent="0.25">
      <c r="A258" s="203">
        <v>257</v>
      </c>
      <c r="B258" s="202" t="s">
        <v>1131</v>
      </c>
      <c r="C258" s="202" t="s">
        <v>1132</v>
      </c>
      <c r="D258" s="202" t="s">
        <v>923</v>
      </c>
      <c r="E258" s="202">
        <v>2009</v>
      </c>
      <c r="F258" s="202">
        <v>68</v>
      </c>
      <c r="G258" s="202">
        <v>146</v>
      </c>
      <c r="H258" s="202">
        <v>161</v>
      </c>
      <c r="I258" s="202" t="s">
        <v>11</v>
      </c>
      <c r="J258" s="202" t="s">
        <v>1134</v>
      </c>
      <c r="K258" s="208" t="s">
        <v>1133</v>
      </c>
    </row>
    <row r="259" spans="1:11" x14ac:dyDescent="0.25">
      <c r="A259" s="203">
        <v>258</v>
      </c>
      <c r="B259" s="202" t="s">
        <v>1135</v>
      </c>
      <c r="C259" s="202" t="s">
        <v>1136</v>
      </c>
      <c r="D259" s="202" t="s">
        <v>312</v>
      </c>
      <c r="E259" s="202">
        <v>2009</v>
      </c>
      <c r="F259" s="202">
        <v>379</v>
      </c>
      <c r="G259" s="202">
        <v>1</v>
      </c>
      <c r="H259" s="202">
        <v>12</v>
      </c>
      <c r="I259" s="202" t="s">
        <v>11</v>
      </c>
      <c r="J259" s="202" t="s">
        <v>1138</v>
      </c>
      <c r="K259" s="208" t="s">
        <v>1137</v>
      </c>
    </row>
    <row r="260" spans="1:11" x14ac:dyDescent="0.25">
      <c r="A260" s="203">
        <v>259</v>
      </c>
      <c r="B260" s="202" t="s">
        <v>1139</v>
      </c>
      <c r="C260" s="202" t="s">
        <v>1140</v>
      </c>
      <c r="D260" s="202" t="s">
        <v>1141</v>
      </c>
      <c r="E260" s="202">
        <v>2009</v>
      </c>
      <c r="F260" s="202">
        <v>33</v>
      </c>
      <c r="G260" s="202">
        <v>335</v>
      </c>
      <c r="H260" s="202">
        <v>340</v>
      </c>
      <c r="I260" s="202" t="s">
        <v>11</v>
      </c>
      <c r="J260" s="202" t="s">
        <v>1143</v>
      </c>
      <c r="K260" s="208" t="s">
        <v>1142</v>
      </c>
    </row>
    <row r="261" spans="1:11" x14ac:dyDescent="0.25">
      <c r="A261" s="203">
        <v>260</v>
      </c>
      <c r="B261" s="202" t="s">
        <v>1144</v>
      </c>
      <c r="C261" s="202" t="s">
        <v>1145</v>
      </c>
      <c r="D261" s="202" t="s">
        <v>77</v>
      </c>
      <c r="E261" s="202">
        <v>2008</v>
      </c>
      <c r="F261" s="202">
        <v>113</v>
      </c>
      <c r="G261" s="202" t="s">
        <v>11</v>
      </c>
      <c r="H261" s="202" t="s">
        <v>11</v>
      </c>
      <c r="I261" s="202" t="s">
        <v>1147</v>
      </c>
      <c r="J261" s="202" t="s">
        <v>1148</v>
      </c>
      <c r="K261" s="208" t="s">
        <v>1146</v>
      </c>
    </row>
    <row r="262" spans="1:11" x14ac:dyDescent="0.25">
      <c r="A262" s="203">
        <v>261</v>
      </c>
      <c r="B262" s="202" t="s">
        <v>1149</v>
      </c>
      <c r="C262" s="202" t="s">
        <v>1150</v>
      </c>
      <c r="D262" s="202" t="s">
        <v>156</v>
      </c>
      <c r="E262" s="202">
        <v>2008</v>
      </c>
      <c r="F262" s="202">
        <v>80</v>
      </c>
      <c r="G262" s="202">
        <v>181</v>
      </c>
      <c r="H262" s="202">
        <v>192</v>
      </c>
      <c r="I262" s="202" t="s">
        <v>11</v>
      </c>
      <c r="J262" s="202" t="s">
        <v>1152</v>
      </c>
      <c r="K262" s="208" t="s">
        <v>1151</v>
      </c>
    </row>
    <row r="263" spans="1:11" x14ac:dyDescent="0.25">
      <c r="A263" s="203">
        <v>262</v>
      </c>
      <c r="B263" s="202" t="s">
        <v>1153</v>
      </c>
      <c r="C263" s="202" t="s">
        <v>1154</v>
      </c>
      <c r="D263" s="202" t="s">
        <v>234</v>
      </c>
      <c r="E263" s="202">
        <v>2008</v>
      </c>
      <c r="F263" s="202">
        <v>55</v>
      </c>
      <c r="G263" s="202">
        <v>2106</v>
      </c>
      <c r="H263" s="202">
        <v>2117</v>
      </c>
      <c r="I263" s="202" t="s">
        <v>11</v>
      </c>
      <c r="J263" s="202" t="s">
        <v>1156</v>
      </c>
      <c r="K263" s="208" t="s">
        <v>1155</v>
      </c>
    </row>
    <row r="264" spans="1:11" x14ac:dyDescent="0.25">
      <c r="A264" s="203">
        <v>263</v>
      </c>
      <c r="B264" s="202" t="s">
        <v>1157</v>
      </c>
      <c r="C264" s="202" t="s">
        <v>1158</v>
      </c>
      <c r="D264" s="202" t="s">
        <v>1159</v>
      </c>
      <c r="E264" s="202">
        <v>2008</v>
      </c>
      <c r="F264" s="202">
        <v>18</v>
      </c>
      <c r="G264" s="202" t="s">
        <v>1161</v>
      </c>
      <c r="H264" s="202" t="s">
        <v>1162</v>
      </c>
      <c r="I264" s="202" t="s">
        <v>11</v>
      </c>
      <c r="J264" s="202" t="s">
        <v>1163</v>
      </c>
      <c r="K264" s="208" t="s">
        <v>1160</v>
      </c>
    </row>
    <row r="265" spans="1:11" x14ac:dyDescent="0.25">
      <c r="A265" s="203">
        <v>264</v>
      </c>
      <c r="B265" s="202" t="s">
        <v>1164</v>
      </c>
      <c r="C265" s="202" t="s">
        <v>1165</v>
      </c>
      <c r="D265" s="202" t="s">
        <v>23</v>
      </c>
      <c r="E265" s="202">
        <v>2008</v>
      </c>
      <c r="F265" s="202">
        <v>112</v>
      </c>
      <c r="G265" s="202">
        <v>3153</v>
      </c>
      <c r="H265" s="202">
        <v>3159</v>
      </c>
      <c r="I265" s="202" t="s">
        <v>11</v>
      </c>
      <c r="J265" s="202" t="s">
        <v>1167</v>
      </c>
      <c r="K265" s="208" t="s">
        <v>1166</v>
      </c>
    </row>
    <row r="266" spans="1:11" x14ac:dyDescent="0.25">
      <c r="A266" s="203">
        <v>265</v>
      </c>
      <c r="B266" s="202" t="s">
        <v>1168</v>
      </c>
      <c r="C266" s="202" t="s">
        <v>1169</v>
      </c>
      <c r="D266" s="202" t="s">
        <v>603</v>
      </c>
      <c r="E266" s="202">
        <v>2008</v>
      </c>
      <c r="F266" s="202">
        <v>88</v>
      </c>
      <c r="G266" s="202">
        <v>649</v>
      </c>
      <c r="H266" s="202">
        <v>662</v>
      </c>
      <c r="I266" s="202" t="s">
        <v>11</v>
      </c>
      <c r="J266" s="202" t="s">
        <v>1171</v>
      </c>
      <c r="K266" s="208" t="s">
        <v>1170</v>
      </c>
    </row>
    <row r="267" spans="1:11" x14ac:dyDescent="0.25">
      <c r="A267" s="203">
        <v>266</v>
      </c>
      <c r="B267" s="202" t="s">
        <v>1172</v>
      </c>
      <c r="C267" s="202" t="s">
        <v>1173</v>
      </c>
      <c r="D267" s="202" t="s">
        <v>1174</v>
      </c>
      <c r="E267" s="202">
        <v>2008</v>
      </c>
      <c r="F267" s="202">
        <v>70</v>
      </c>
      <c r="G267" s="202">
        <v>195</v>
      </c>
      <c r="H267" s="202">
        <v>203</v>
      </c>
      <c r="I267" s="202" t="s">
        <v>11</v>
      </c>
      <c r="J267" s="202" t="s">
        <v>1176</v>
      </c>
      <c r="K267" s="208" t="s">
        <v>1175</v>
      </c>
    </row>
    <row r="268" spans="1:11" x14ac:dyDescent="0.25">
      <c r="A268" s="203">
        <v>267</v>
      </c>
      <c r="B268" s="202" t="s">
        <v>1177</v>
      </c>
      <c r="C268" s="202" t="s">
        <v>1178</v>
      </c>
      <c r="D268" s="202" t="s">
        <v>450</v>
      </c>
      <c r="E268" s="202">
        <v>2008</v>
      </c>
      <c r="F268" s="202">
        <v>30</v>
      </c>
      <c r="G268" s="202">
        <v>401</v>
      </c>
      <c r="H268" s="202">
        <v>414</v>
      </c>
      <c r="I268" s="202" t="s">
        <v>11</v>
      </c>
      <c r="J268" s="202" t="s">
        <v>1180</v>
      </c>
      <c r="K268" s="208" t="s">
        <v>1179</v>
      </c>
    </row>
    <row r="269" spans="1:11" x14ac:dyDescent="0.25">
      <c r="A269" s="203">
        <v>268</v>
      </c>
      <c r="B269" s="202" t="s">
        <v>686</v>
      </c>
      <c r="C269" s="202" t="s">
        <v>1181</v>
      </c>
      <c r="D269" s="202" t="s">
        <v>450</v>
      </c>
      <c r="E269" s="202">
        <v>2008</v>
      </c>
      <c r="F269" s="202">
        <v>30</v>
      </c>
      <c r="G269" s="202">
        <v>157</v>
      </c>
      <c r="H269" s="202">
        <v>163</v>
      </c>
      <c r="I269" s="202" t="s">
        <v>11</v>
      </c>
      <c r="J269" s="202" t="s">
        <v>1183</v>
      </c>
      <c r="K269" s="208" t="s">
        <v>1182</v>
      </c>
    </row>
    <row r="270" spans="1:11" x14ac:dyDescent="0.25">
      <c r="A270" s="203">
        <v>269</v>
      </c>
      <c r="B270" s="202" t="s">
        <v>1184</v>
      </c>
      <c r="C270" s="202" t="s">
        <v>1185</v>
      </c>
      <c r="D270" s="202" t="s">
        <v>1128</v>
      </c>
      <c r="E270" s="202">
        <v>2008</v>
      </c>
      <c r="F270" s="202">
        <v>50</v>
      </c>
      <c r="G270" s="202">
        <v>169</v>
      </c>
      <c r="H270" s="202">
        <v>179</v>
      </c>
      <c r="I270" s="202" t="s">
        <v>11</v>
      </c>
      <c r="J270" s="202" t="s">
        <v>1187</v>
      </c>
      <c r="K270" s="208" t="s">
        <v>1186</v>
      </c>
    </row>
    <row r="271" spans="1:11" x14ac:dyDescent="0.25">
      <c r="A271" s="203">
        <v>270</v>
      </c>
      <c r="B271" s="202" t="s">
        <v>1188</v>
      </c>
      <c r="C271" s="202" t="s">
        <v>1189</v>
      </c>
      <c r="D271" s="202" t="s">
        <v>1190</v>
      </c>
      <c r="E271" s="202">
        <v>2008</v>
      </c>
      <c r="F271" s="202">
        <v>29</v>
      </c>
      <c r="G271" s="202">
        <v>801</v>
      </c>
      <c r="H271" s="202">
        <v>829</v>
      </c>
      <c r="I271" s="202" t="s">
        <v>11</v>
      </c>
      <c r="J271" s="202" t="s">
        <v>1192</v>
      </c>
      <c r="K271" s="208" t="s">
        <v>1191</v>
      </c>
    </row>
    <row r="272" spans="1:11" x14ac:dyDescent="0.25">
      <c r="A272" s="203">
        <v>271</v>
      </c>
      <c r="B272" s="202" t="s">
        <v>1193</v>
      </c>
      <c r="C272" s="202" t="s">
        <v>1194</v>
      </c>
      <c r="D272" s="202" t="s">
        <v>312</v>
      </c>
      <c r="E272" s="202">
        <v>2008</v>
      </c>
      <c r="F272" s="202">
        <v>357</v>
      </c>
      <c r="G272" s="202">
        <v>79</v>
      </c>
      <c r="H272" s="202">
        <v>85</v>
      </c>
      <c r="I272" s="202" t="s">
        <v>11</v>
      </c>
      <c r="J272" s="202" t="s">
        <v>1196</v>
      </c>
      <c r="K272" s="208" t="s">
        <v>1195</v>
      </c>
    </row>
    <row r="273" spans="1:11" x14ac:dyDescent="0.25">
      <c r="A273" s="203">
        <v>272</v>
      </c>
      <c r="B273" s="202" t="s">
        <v>1197</v>
      </c>
      <c r="C273" s="202" t="s">
        <v>1198</v>
      </c>
      <c r="D273" s="202" t="s">
        <v>180</v>
      </c>
      <c r="E273" s="202">
        <v>2007</v>
      </c>
      <c r="F273" s="202">
        <v>104</v>
      </c>
      <c r="G273" s="202">
        <v>20416</v>
      </c>
      <c r="H273" s="202">
        <v>20420</v>
      </c>
      <c r="I273" s="202" t="s">
        <v>11</v>
      </c>
      <c r="J273" s="202" t="s">
        <v>1200</v>
      </c>
      <c r="K273" s="208" t="s">
        <v>1199</v>
      </c>
    </row>
    <row r="274" spans="1:11" x14ac:dyDescent="0.25">
      <c r="A274" s="203">
        <v>273</v>
      </c>
      <c r="B274" s="202" t="s">
        <v>1201</v>
      </c>
      <c r="C274" s="202" t="s">
        <v>1202</v>
      </c>
      <c r="D274" s="202" t="s">
        <v>906</v>
      </c>
      <c r="E274" s="202">
        <v>2007</v>
      </c>
      <c r="F274" s="202">
        <v>249</v>
      </c>
      <c r="G274" s="202">
        <v>554</v>
      </c>
      <c r="H274" s="202">
        <v>565</v>
      </c>
      <c r="I274" s="202" t="s">
        <v>11</v>
      </c>
      <c r="J274" s="202" t="s">
        <v>1204</v>
      </c>
      <c r="K274" s="208" t="s">
        <v>1203</v>
      </c>
    </row>
    <row r="275" spans="1:11" x14ac:dyDescent="0.25">
      <c r="A275" s="203">
        <v>274</v>
      </c>
      <c r="B275" s="202" t="s">
        <v>1205</v>
      </c>
      <c r="C275" s="202" t="s">
        <v>1206</v>
      </c>
      <c r="D275" s="202" t="s">
        <v>1207</v>
      </c>
      <c r="E275" s="202">
        <v>2007</v>
      </c>
      <c r="F275" s="202">
        <v>5</v>
      </c>
      <c r="G275" s="202">
        <v>396</v>
      </c>
      <c r="H275" s="202">
        <v>406</v>
      </c>
      <c r="I275" s="202" t="s">
        <v>11</v>
      </c>
      <c r="J275" s="202" t="s">
        <v>1209</v>
      </c>
      <c r="K275" s="208" t="s">
        <v>1208</v>
      </c>
    </row>
    <row r="276" spans="1:11" x14ac:dyDescent="0.25">
      <c r="A276" s="203">
        <v>275</v>
      </c>
      <c r="B276" s="202" t="s">
        <v>1210</v>
      </c>
      <c r="C276" s="202" t="s">
        <v>1211</v>
      </c>
      <c r="D276" s="202" t="s">
        <v>106</v>
      </c>
      <c r="E276" s="202">
        <v>2007</v>
      </c>
      <c r="F276" s="202">
        <v>54</v>
      </c>
      <c r="G276" s="202">
        <v>1593</v>
      </c>
      <c r="H276" s="202">
        <v>1618</v>
      </c>
      <c r="I276" s="202" t="s">
        <v>11</v>
      </c>
      <c r="J276" s="202" t="s">
        <v>1213</v>
      </c>
      <c r="K276" s="208" t="s">
        <v>1212</v>
      </c>
    </row>
    <row r="277" spans="1:11" x14ac:dyDescent="0.25">
      <c r="A277" s="203">
        <v>276</v>
      </c>
      <c r="B277" s="202" t="s">
        <v>1214</v>
      </c>
      <c r="C277" s="202" t="s">
        <v>1215</v>
      </c>
      <c r="D277" s="202" t="s">
        <v>185</v>
      </c>
      <c r="E277" s="202">
        <v>2007</v>
      </c>
      <c r="F277" s="202">
        <v>52</v>
      </c>
      <c r="G277" s="202">
        <v>2190</v>
      </c>
      <c r="H277" s="202">
        <v>2198</v>
      </c>
      <c r="I277" s="202" t="s">
        <v>11</v>
      </c>
      <c r="J277" s="202" t="s">
        <v>1217</v>
      </c>
      <c r="K277" s="208" t="s">
        <v>1216</v>
      </c>
    </row>
    <row r="278" spans="1:11" x14ac:dyDescent="0.25">
      <c r="A278" s="203">
        <v>277</v>
      </c>
      <c r="B278" s="202" t="s">
        <v>1218</v>
      </c>
      <c r="C278" s="202" t="s">
        <v>1219</v>
      </c>
      <c r="D278" s="202" t="s">
        <v>450</v>
      </c>
      <c r="E278" s="202">
        <v>2007</v>
      </c>
      <c r="F278" s="202">
        <v>29</v>
      </c>
      <c r="G278" s="202">
        <v>583</v>
      </c>
      <c r="H278" s="202">
        <v>598</v>
      </c>
      <c r="I278" s="202" t="s">
        <v>11</v>
      </c>
      <c r="J278" s="202" t="s">
        <v>1221</v>
      </c>
      <c r="K278" s="208" t="s">
        <v>1220</v>
      </c>
    </row>
    <row r="279" spans="1:11" x14ac:dyDescent="0.25">
      <c r="A279" s="203">
        <v>278</v>
      </c>
      <c r="B279" s="202" t="s">
        <v>1222</v>
      </c>
      <c r="C279" s="202" t="s">
        <v>1223</v>
      </c>
      <c r="D279" s="202" t="s">
        <v>1224</v>
      </c>
      <c r="E279" s="202">
        <v>2007</v>
      </c>
      <c r="F279" s="202">
        <v>63</v>
      </c>
      <c r="G279" s="202">
        <v>179</v>
      </c>
      <c r="H279" s="202">
        <v>187</v>
      </c>
      <c r="I279" s="202" t="s">
        <v>11</v>
      </c>
      <c r="J279" s="202" t="s">
        <v>1226</v>
      </c>
      <c r="K279" s="208" t="s">
        <v>1225</v>
      </c>
    </row>
    <row r="280" spans="1:11" x14ac:dyDescent="0.25">
      <c r="A280" s="203">
        <v>279</v>
      </c>
      <c r="B280" s="202" t="s">
        <v>1227</v>
      </c>
      <c r="C280" s="202" t="s">
        <v>1228</v>
      </c>
      <c r="D280" s="202" t="s">
        <v>648</v>
      </c>
      <c r="E280" s="202">
        <v>2007</v>
      </c>
      <c r="F280" s="202">
        <v>15</v>
      </c>
      <c r="G280" s="202">
        <v>1995</v>
      </c>
      <c r="H280" s="202">
        <v>2007</v>
      </c>
      <c r="I280" s="202" t="s">
        <v>11</v>
      </c>
      <c r="J280" s="202" t="s">
        <v>1230</v>
      </c>
      <c r="K280" s="208" t="s">
        <v>1229</v>
      </c>
    </row>
    <row r="281" spans="1:11" x14ac:dyDescent="0.25">
      <c r="A281" s="203">
        <v>280</v>
      </c>
      <c r="B281" s="202" t="s">
        <v>1231</v>
      </c>
      <c r="C281" s="202" t="s">
        <v>1232</v>
      </c>
      <c r="D281" s="202" t="s">
        <v>92</v>
      </c>
      <c r="E281" s="202">
        <v>2007</v>
      </c>
      <c r="F281" s="202">
        <v>578</v>
      </c>
      <c r="G281" s="202">
        <v>29</v>
      </c>
      <c r="H281" s="202">
        <v>36</v>
      </c>
      <c r="I281" s="202" t="s">
        <v>11</v>
      </c>
      <c r="J281" s="202" t="s">
        <v>1234</v>
      </c>
      <c r="K281" s="208" t="s">
        <v>1233</v>
      </c>
    </row>
    <row r="282" spans="1:11" x14ac:dyDescent="0.25">
      <c r="A282" s="203">
        <v>281</v>
      </c>
      <c r="B282" s="202" t="s">
        <v>1235</v>
      </c>
      <c r="C282" s="202" t="s">
        <v>1236</v>
      </c>
      <c r="D282" s="202" t="s">
        <v>92</v>
      </c>
      <c r="E282" s="202">
        <v>2007</v>
      </c>
      <c r="F282" s="202">
        <v>578</v>
      </c>
      <c r="G282" s="202">
        <v>59</v>
      </c>
      <c r="H282" s="202">
        <v>63</v>
      </c>
      <c r="I282" s="202" t="s">
        <v>11</v>
      </c>
      <c r="J282" s="202" t="s">
        <v>1238</v>
      </c>
      <c r="K282" s="208" t="s">
        <v>1237</v>
      </c>
    </row>
    <row r="283" spans="1:11" x14ac:dyDescent="0.25">
      <c r="A283" s="203">
        <v>282</v>
      </c>
      <c r="B283" s="202" t="s">
        <v>1239</v>
      </c>
      <c r="C283" s="202" t="s">
        <v>1240</v>
      </c>
      <c r="D283" s="202" t="s">
        <v>92</v>
      </c>
      <c r="E283" s="202">
        <v>2007</v>
      </c>
      <c r="F283" s="202">
        <v>578</v>
      </c>
      <c r="G283" s="202">
        <v>79</v>
      </c>
      <c r="H283" s="202">
        <v>86</v>
      </c>
      <c r="I283" s="202" t="s">
        <v>11</v>
      </c>
      <c r="J283" s="202" t="s">
        <v>1242</v>
      </c>
      <c r="K283" s="208" t="s">
        <v>1241</v>
      </c>
    </row>
    <row r="284" spans="1:11" x14ac:dyDescent="0.25">
      <c r="A284" s="203">
        <v>283</v>
      </c>
      <c r="B284" s="202" t="s">
        <v>1243</v>
      </c>
      <c r="C284" s="202" t="s">
        <v>1244</v>
      </c>
      <c r="D284" s="202" t="s">
        <v>267</v>
      </c>
      <c r="E284" s="202">
        <v>2007</v>
      </c>
      <c r="F284" s="202">
        <v>26</v>
      </c>
      <c r="G284" s="202">
        <v>12</v>
      </c>
      <c r="H284" s="202">
        <v>25</v>
      </c>
      <c r="I284" s="202" t="s">
        <v>11</v>
      </c>
      <c r="J284" s="202" t="s">
        <v>11</v>
      </c>
      <c r="K284" s="208" t="s">
        <v>1245</v>
      </c>
    </row>
    <row r="285" spans="1:11" x14ac:dyDescent="0.25">
      <c r="A285" s="203">
        <v>284</v>
      </c>
      <c r="B285" s="202" t="s">
        <v>1246</v>
      </c>
      <c r="C285" s="202" t="s">
        <v>1247</v>
      </c>
      <c r="D285" s="202" t="s">
        <v>682</v>
      </c>
      <c r="E285" s="202">
        <v>2007</v>
      </c>
      <c r="F285" s="202">
        <v>42</v>
      </c>
      <c r="G285" s="202">
        <v>243</v>
      </c>
      <c r="H285" s="202">
        <v>251</v>
      </c>
      <c r="I285" s="202" t="s">
        <v>11</v>
      </c>
      <c r="J285" s="202" t="s">
        <v>1249</v>
      </c>
      <c r="K285" s="208" t="s">
        <v>1248</v>
      </c>
    </row>
    <row r="286" spans="1:11" x14ac:dyDescent="0.25">
      <c r="A286" s="203">
        <v>285</v>
      </c>
      <c r="B286" s="202" t="s">
        <v>1250</v>
      </c>
      <c r="C286" s="202" t="s">
        <v>1251</v>
      </c>
      <c r="D286" s="202" t="s">
        <v>156</v>
      </c>
      <c r="E286" s="202">
        <v>2006</v>
      </c>
      <c r="F286" s="202">
        <v>70</v>
      </c>
      <c r="G286" s="202">
        <v>693</v>
      </c>
      <c r="H286" s="202">
        <v>700</v>
      </c>
      <c r="I286" s="202" t="s">
        <v>11</v>
      </c>
      <c r="J286" s="202" t="s">
        <v>1253</v>
      </c>
      <c r="K286" s="208" t="s">
        <v>1252</v>
      </c>
    </row>
    <row r="287" spans="1:11" x14ac:dyDescent="0.25">
      <c r="A287" s="203">
        <v>286</v>
      </c>
      <c r="B287" s="202" t="s">
        <v>1254</v>
      </c>
      <c r="C287" s="202" t="s">
        <v>1255</v>
      </c>
      <c r="D287" s="202" t="s">
        <v>1256</v>
      </c>
      <c r="E287" s="202">
        <v>2006</v>
      </c>
      <c r="F287" s="202">
        <v>28</v>
      </c>
      <c r="G287" s="202">
        <v>760</v>
      </c>
      <c r="H287" s="202">
        <v>761</v>
      </c>
      <c r="I287" s="202" t="s">
        <v>11</v>
      </c>
      <c r="J287" s="202" t="s">
        <v>11</v>
      </c>
      <c r="K287" s="208" t="s">
        <v>11</v>
      </c>
    </row>
    <row r="288" spans="1:11" x14ac:dyDescent="0.25">
      <c r="A288" s="203">
        <v>287</v>
      </c>
      <c r="B288" s="202" t="s">
        <v>1257</v>
      </c>
      <c r="C288" s="202" t="s">
        <v>1258</v>
      </c>
      <c r="D288" s="202" t="s">
        <v>18</v>
      </c>
      <c r="E288" s="202">
        <v>2006</v>
      </c>
      <c r="F288" s="202">
        <v>9</v>
      </c>
      <c r="G288" s="202">
        <v>1210</v>
      </c>
      <c r="H288" s="202">
        <v>1215</v>
      </c>
      <c r="I288" s="202" t="s">
        <v>11</v>
      </c>
      <c r="J288" s="202" t="s">
        <v>1260</v>
      </c>
      <c r="K288" s="208" t="s">
        <v>1259</v>
      </c>
    </row>
    <row r="289" spans="1:11" x14ac:dyDescent="0.25">
      <c r="A289" s="203">
        <v>288</v>
      </c>
      <c r="B289" s="202" t="s">
        <v>1261</v>
      </c>
      <c r="C289" s="202" t="s">
        <v>1262</v>
      </c>
      <c r="D289" s="202" t="s">
        <v>156</v>
      </c>
      <c r="E289" s="202">
        <v>2006</v>
      </c>
      <c r="F289" s="202">
        <v>70</v>
      </c>
      <c r="G289" s="202">
        <v>333</v>
      </c>
      <c r="H289" s="202">
        <v>333</v>
      </c>
      <c r="I289" s="202" t="s">
        <v>11</v>
      </c>
      <c r="J289" s="202" t="s">
        <v>1263</v>
      </c>
      <c r="K289" s="208" t="s">
        <v>11</v>
      </c>
    </row>
    <row r="290" spans="1:11" x14ac:dyDescent="0.25">
      <c r="A290" s="203">
        <v>289</v>
      </c>
      <c r="B290" s="202" t="s">
        <v>1264</v>
      </c>
      <c r="C290" s="202" t="s">
        <v>1265</v>
      </c>
      <c r="D290" s="202" t="s">
        <v>1266</v>
      </c>
      <c r="E290" s="202">
        <v>2006</v>
      </c>
      <c r="F290" s="202">
        <v>42</v>
      </c>
      <c r="G290" s="202">
        <v>1016</v>
      </c>
      <c r="H290" s="202">
        <v>1027</v>
      </c>
      <c r="I290" s="202" t="s">
        <v>11</v>
      </c>
      <c r="J290" s="202" t="s">
        <v>1268</v>
      </c>
      <c r="K290" s="208" t="s">
        <v>1267</v>
      </c>
    </row>
    <row r="291" spans="1:11" x14ac:dyDescent="0.25">
      <c r="A291" s="203">
        <v>290</v>
      </c>
      <c r="B291" s="202" t="s">
        <v>1269</v>
      </c>
      <c r="C291" s="202" t="s">
        <v>1270</v>
      </c>
      <c r="D291" s="202" t="s">
        <v>1271</v>
      </c>
      <c r="E291" s="202">
        <v>2006</v>
      </c>
      <c r="F291" s="202">
        <v>100</v>
      </c>
      <c r="G291" s="202">
        <v>366</v>
      </c>
      <c r="H291" s="202">
        <v>375</v>
      </c>
      <c r="I291" s="202" t="s">
        <v>11</v>
      </c>
      <c r="J291" s="202" t="s">
        <v>1273</v>
      </c>
      <c r="K291" s="208" t="s">
        <v>1272</v>
      </c>
    </row>
    <row r="292" spans="1:11" x14ac:dyDescent="0.25">
      <c r="A292" s="203">
        <v>291</v>
      </c>
      <c r="B292" s="202" t="s">
        <v>1274</v>
      </c>
      <c r="C292" s="202" t="s">
        <v>1275</v>
      </c>
      <c r="D292" s="202" t="s">
        <v>1207</v>
      </c>
      <c r="E292" s="202">
        <v>2006</v>
      </c>
      <c r="F292" s="202">
        <v>4</v>
      </c>
      <c r="G292" s="202">
        <v>237</v>
      </c>
      <c r="H292" s="202">
        <v>253</v>
      </c>
      <c r="I292" s="202" t="s">
        <v>11</v>
      </c>
      <c r="J292" s="202" t="s">
        <v>1277</v>
      </c>
      <c r="K292" s="208" t="s">
        <v>1276</v>
      </c>
    </row>
    <row r="293" spans="1:11" x14ac:dyDescent="0.25">
      <c r="A293" s="203">
        <v>292</v>
      </c>
      <c r="B293" s="202" t="s">
        <v>1278</v>
      </c>
      <c r="C293" s="202" t="s">
        <v>1279</v>
      </c>
      <c r="D293" s="202" t="s">
        <v>450</v>
      </c>
      <c r="E293" s="202">
        <v>2006</v>
      </c>
      <c r="F293" s="202">
        <v>28</v>
      </c>
      <c r="G293" s="202">
        <v>459</v>
      </c>
      <c r="H293" s="202">
        <v>471</v>
      </c>
      <c r="I293" s="202" t="s">
        <v>11</v>
      </c>
      <c r="J293" s="202" t="s">
        <v>1281</v>
      </c>
      <c r="K293" s="208" t="s">
        <v>1280</v>
      </c>
    </row>
    <row r="294" spans="1:11" x14ac:dyDescent="0.25">
      <c r="A294" s="203">
        <v>293</v>
      </c>
      <c r="B294" s="202" t="s">
        <v>1261</v>
      </c>
      <c r="C294" s="202" t="s">
        <v>1282</v>
      </c>
      <c r="D294" s="202" t="s">
        <v>156</v>
      </c>
      <c r="E294" s="202">
        <v>2006</v>
      </c>
      <c r="F294" s="202">
        <v>67</v>
      </c>
      <c r="G294" s="202">
        <v>251</v>
      </c>
      <c r="H294" s="202">
        <v>266</v>
      </c>
      <c r="I294" s="202" t="s">
        <v>11</v>
      </c>
      <c r="J294" s="202" t="s">
        <v>1284</v>
      </c>
      <c r="K294" s="208" t="s">
        <v>1283</v>
      </c>
    </row>
    <row r="295" spans="1:11" x14ac:dyDescent="0.25">
      <c r="A295" s="203">
        <v>294</v>
      </c>
      <c r="B295" s="202" t="s">
        <v>1285</v>
      </c>
      <c r="C295" s="202" t="s">
        <v>1286</v>
      </c>
      <c r="D295" s="202" t="s">
        <v>1174</v>
      </c>
      <c r="E295" s="202">
        <v>2006</v>
      </c>
      <c r="F295" s="202">
        <v>68</v>
      </c>
      <c r="G295" s="202">
        <v>490</v>
      </c>
      <c r="H295" s="202">
        <v>501</v>
      </c>
      <c r="I295" s="202" t="s">
        <v>11</v>
      </c>
      <c r="J295" s="202" t="s">
        <v>1288</v>
      </c>
      <c r="K295" s="208" t="s">
        <v>1287</v>
      </c>
    </row>
    <row r="296" spans="1:11" x14ac:dyDescent="0.25">
      <c r="A296" s="203">
        <v>295</v>
      </c>
      <c r="B296" s="202" t="s">
        <v>1289</v>
      </c>
      <c r="C296" s="202" t="s">
        <v>1290</v>
      </c>
      <c r="D296" s="202" t="s">
        <v>121</v>
      </c>
      <c r="E296" s="202">
        <v>2005</v>
      </c>
      <c r="F296" s="202">
        <v>166</v>
      </c>
      <c r="G296" s="202">
        <v>496</v>
      </c>
      <c r="H296" s="202">
        <v>505</v>
      </c>
      <c r="I296" s="202" t="s">
        <v>11</v>
      </c>
      <c r="J296" s="202" t="s">
        <v>1292</v>
      </c>
      <c r="K296" s="208" t="s">
        <v>1291</v>
      </c>
    </row>
    <row r="297" spans="1:11" x14ac:dyDescent="0.25">
      <c r="A297" s="203">
        <v>296</v>
      </c>
      <c r="B297" s="202" t="s">
        <v>1293</v>
      </c>
      <c r="C297" s="202" t="s">
        <v>1294</v>
      </c>
      <c r="D297" s="202" t="s">
        <v>156</v>
      </c>
      <c r="E297" s="202">
        <v>2005</v>
      </c>
      <c r="F297" s="202">
        <v>65</v>
      </c>
      <c r="G297" s="202">
        <v>223</v>
      </c>
      <c r="H297" s="202">
        <v>238</v>
      </c>
      <c r="I297" s="202" t="s">
        <v>11</v>
      </c>
      <c r="J297" s="202" t="s">
        <v>1296</v>
      </c>
      <c r="K297" s="208" t="s">
        <v>1295</v>
      </c>
    </row>
    <row r="298" spans="1:11" x14ac:dyDescent="0.25">
      <c r="A298" s="203">
        <v>297</v>
      </c>
      <c r="B298" s="202" t="s">
        <v>1297</v>
      </c>
      <c r="C298" s="202" t="s">
        <v>1298</v>
      </c>
      <c r="D298" s="202" t="s">
        <v>106</v>
      </c>
      <c r="E298" s="202">
        <v>2005</v>
      </c>
      <c r="F298" s="202">
        <v>52</v>
      </c>
      <c r="G298" s="202">
        <v>1637</v>
      </c>
      <c r="H298" s="202">
        <v>1661</v>
      </c>
      <c r="I298" s="202" t="s">
        <v>11</v>
      </c>
      <c r="J298" s="202" t="s">
        <v>1300</v>
      </c>
      <c r="K298" s="208" t="s">
        <v>1299</v>
      </c>
    </row>
    <row r="299" spans="1:11" x14ac:dyDescent="0.25">
      <c r="A299" s="203">
        <v>298</v>
      </c>
      <c r="B299" s="202" t="s">
        <v>1030</v>
      </c>
      <c r="C299" s="202" t="s">
        <v>1301</v>
      </c>
      <c r="D299" s="202" t="s">
        <v>185</v>
      </c>
      <c r="E299" s="202">
        <v>2005</v>
      </c>
      <c r="F299" s="202">
        <v>50</v>
      </c>
      <c r="G299" s="202">
        <v>1232</v>
      </c>
      <c r="H299" s="202">
        <v>1243</v>
      </c>
      <c r="I299" s="202" t="s">
        <v>11</v>
      </c>
      <c r="J299" s="202" t="s">
        <v>1303</v>
      </c>
      <c r="K299" s="208" t="s">
        <v>1302</v>
      </c>
    </row>
    <row r="300" spans="1:11" x14ac:dyDescent="0.25">
      <c r="A300" s="203">
        <v>299</v>
      </c>
      <c r="B300" s="202" t="s">
        <v>1304</v>
      </c>
      <c r="C300" s="202" t="s">
        <v>1305</v>
      </c>
      <c r="D300" s="202" t="s">
        <v>33</v>
      </c>
      <c r="E300" s="202">
        <v>2005</v>
      </c>
      <c r="F300" s="202">
        <v>25</v>
      </c>
      <c r="G300" s="202">
        <v>1081</v>
      </c>
      <c r="H300" s="202">
        <v>1095</v>
      </c>
      <c r="I300" s="202" t="s">
        <v>11</v>
      </c>
      <c r="J300" s="202" t="s">
        <v>1307</v>
      </c>
      <c r="K300" s="208" t="s">
        <v>1306</v>
      </c>
    </row>
    <row r="301" spans="1:11" x14ac:dyDescent="0.25">
      <c r="A301" s="203">
        <v>300</v>
      </c>
      <c r="B301" s="202" t="s">
        <v>1308</v>
      </c>
      <c r="C301" s="202" t="s">
        <v>1309</v>
      </c>
      <c r="D301" s="202" t="s">
        <v>450</v>
      </c>
      <c r="E301" s="202">
        <v>2005</v>
      </c>
      <c r="F301" s="202">
        <v>27</v>
      </c>
      <c r="G301" s="202">
        <v>473</v>
      </c>
      <c r="H301" s="202">
        <v>483</v>
      </c>
      <c r="I301" s="202" t="s">
        <v>11</v>
      </c>
      <c r="J301" s="202" t="s">
        <v>1311</v>
      </c>
      <c r="K301" s="208" t="s">
        <v>1310</v>
      </c>
    </row>
    <row r="302" spans="1:11" x14ac:dyDescent="0.25">
      <c r="A302" s="203">
        <v>301</v>
      </c>
      <c r="B302" s="202" t="s">
        <v>1312</v>
      </c>
      <c r="C302" s="202" t="s">
        <v>1313</v>
      </c>
      <c r="D302" s="202" t="s">
        <v>33</v>
      </c>
      <c r="E302" s="202">
        <v>2005</v>
      </c>
      <c r="F302" s="202">
        <v>25</v>
      </c>
      <c r="G302" s="202">
        <v>589</v>
      </c>
      <c r="H302" s="202">
        <v>608</v>
      </c>
      <c r="I302" s="202" t="s">
        <v>11</v>
      </c>
      <c r="J302" s="202" t="s">
        <v>1315</v>
      </c>
      <c r="K302" s="208" t="s">
        <v>1314</v>
      </c>
    </row>
    <row r="303" spans="1:11" x14ac:dyDescent="0.25">
      <c r="A303" s="203">
        <v>302</v>
      </c>
      <c r="B303" s="202" t="s">
        <v>1316</v>
      </c>
      <c r="C303" s="202" t="s">
        <v>1317</v>
      </c>
      <c r="D303" s="202" t="s">
        <v>1190</v>
      </c>
      <c r="E303" s="202">
        <v>2005</v>
      </c>
      <c r="F303" s="202">
        <v>26</v>
      </c>
      <c r="G303" s="202">
        <v>387</v>
      </c>
      <c r="H303" s="202">
        <v>414</v>
      </c>
      <c r="I303" s="202" t="s">
        <v>11</v>
      </c>
      <c r="J303" s="202" t="s">
        <v>1319</v>
      </c>
      <c r="K303" s="208" t="s">
        <v>1318</v>
      </c>
    </row>
    <row r="304" spans="1:11" x14ac:dyDescent="0.25">
      <c r="A304" s="203">
        <v>303</v>
      </c>
      <c r="B304" s="202" t="s">
        <v>1308</v>
      </c>
      <c r="C304" s="202" t="s">
        <v>1320</v>
      </c>
      <c r="D304" s="202" t="s">
        <v>312</v>
      </c>
      <c r="E304" s="202">
        <v>2005</v>
      </c>
      <c r="F304" s="202">
        <v>297</v>
      </c>
      <c r="G304" s="202">
        <v>51</v>
      </c>
      <c r="H304" s="202">
        <v>60</v>
      </c>
      <c r="I304" s="202" t="s">
        <v>11</v>
      </c>
      <c r="J304" s="202" t="s">
        <v>1322</v>
      </c>
      <c r="K304" s="208" t="s">
        <v>1321</v>
      </c>
    </row>
    <row r="305" spans="1:11" x14ac:dyDescent="0.25">
      <c r="A305" s="203">
        <v>304</v>
      </c>
      <c r="B305" s="202" t="s">
        <v>1285</v>
      </c>
      <c r="C305" s="202" t="s">
        <v>1323</v>
      </c>
      <c r="D305" s="202" t="s">
        <v>92</v>
      </c>
      <c r="E305" s="202">
        <v>2004</v>
      </c>
      <c r="F305" s="202">
        <v>520</v>
      </c>
      <c r="G305" s="202">
        <v>89</v>
      </c>
      <c r="H305" s="202">
        <v>104</v>
      </c>
      <c r="I305" s="202" t="s">
        <v>11</v>
      </c>
      <c r="J305" s="202" t="s">
        <v>1325</v>
      </c>
      <c r="K305" s="208" t="s">
        <v>1324</v>
      </c>
    </row>
    <row r="306" spans="1:11" x14ac:dyDescent="0.25">
      <c r="A306" s="203">
        <v>305</v>
      </c>
      <c r="B306" s="202" t="s">
        <v>1326</v>
      </c>
      <c r="C306" s="202" t="s">
        <v>1327</v>
      </c>
      <c r="D306" s="202" t="s">
        <v>1328</v>
      </c>
      <c r="E306" s="202">
        <v>2004</v>
      </c>
      <c r="F306" s="202">
        <v>223</v>
      </c>
      <c r="G306" s="202">
        <v>133</v>
      </c>
      <c r="H306" s="202">
        <v>141</v>
      </c>
      <c r="I306" s="202" t="s">
        <v>11</v>
      </c>
      <c r="J306" s="202" t="s">
        <v>1330</v>
      </c>
      <c r="K306" s="208" t="s">
        <v>1329</v>
      </c>
    </row>
    <row r="307" spans="1:11" x14ac:dyDescent="0.25">
      <c r="A307" s="203">
        <v>306</v>
      </c>
      <c r="B307" s="202" t="s">
        <v>1331</v>
      </c>
      <c r="C307" s="202" t="s">
        <v>1332</v>
      </c>
      <c r="D307" s="202" t="s">
        <v>92</v>
      </c>
      <c r="E307" s="202">
        <v>2004</v>
      </c>
      <c r="F307" s="202">
        <v>514</v>
      </c>
      <c r="G307" s="202">
        <v>73</v>
      </c>
      <c r="H307" s="202">
        <v>78</v>
      </c>
      <c r="I307" s="202" t="s">
        <v>11</v>
      </c>
      <c r="J307" s="202" t="s">
        <v>1334</v>
      </c>
      <c r="K307" s="208" t="s">
        <v>1333</v>
      </c>
    </row>
    <row r="308" spans="1:11" x14ac:dyDescent="0.25">
      <c r="A308" s="203">
        <v>307</v>
      </c>
      <c r="B308" s="202" t="s">
        <v>1335</v>
      </c>
      <c r="C308" s="202" t="s">
        <v>1336</v>
      </c>
      <c r="D308" s="202" t="s">
        <v>450</v>
      </c>
      <c r="E308" s="202">
        <v>2004</v>
      </c>
      <c r="F308" s="202">
        <v>26</v>
      </c>
      <c r="G308" s="202">
        <v>191</v>
      </c>
      <c r="H308" s="202">
        <v>212</v>
      </c>
      <c r="I308" s="202" t="s">
        <v>11</v>
      </c>
      <c r="J308" s="202" t="s">
        <v>1338</v>
      </c>
      <c r="K308" s="208" t="s">
        <v>1337</v>
      </c>
    </row>
    <row r="309" spans="1:11" x14ac:dyDescent="0.25">
      <c r="A309" s="203">
        <v>308</v>
      </c>
      <c r="B309" s="202" t="s">
        <v>1339</v>
      </c>
      <c r="C309" s="202" t="s">
        <v>1340</v>
      </c>
      <c r="D309" s="202" t="s">
        <v>1341</v>
      </c>
      <c r="E309" s="202">
        <v>2004</v>
      </c>
      <c r="F309" s="202">
        <v>20</v>
      </c>
      <c r="G309" s="202" t="s">
        <v>1343</v>
      </c>
      <c r="H309" s="202" t="s">
        <v>1344</v>
      </c>
      <c r="I309" s="202" t="s">
        <v>11</v>
      </c>
      <c r="J309" s="202" t="s">
        <v>1345</v>
      </c>
      <c r="K309" s="208" t="s">
        <v>1342</v>
      </c>
    </row>
    <row r="310" spans="1:11" x14ac:dyDescent="0.25">
      <c r="A310" s="203">
        <v>309</v>
      </c>
      <c r="B310" s="202" t="s">
        <v>1346</v>
      </c>
      <c r="C310" s="202" t="s">
        <v>1347</v>
      </c>
      <c r="D310" s="202" t="s">
        <v>234</v>
      </c>
      <c r="E310" s="202">
        <v>2004</v>
      </c>
      <c r="F310" s="202">
        <v>51</v>
      </c>
      <c r="G310" s="202">
        <v>2715</v>
      </c>
      <c r="H310" s="202">
        <v>2729</v>
      </c>
      <c r="I310" s="202" t="s">
        <v>11</v>
      </c>
      <c r="J310" s="202" t="s">
        <v>1349</v>
      </c>
      <c r="K310" s="208" t="s">
        <v>1348</v>
      </c>
    </row>
    <row r="311" spans="1:11" x14ac:dyDescent="0.25">
      <c r="A311" s="203">
        <v>310</v>
      </c>
      <c r="B311" s="202" t="s">
        <v>1350</v>
      </c>
      <c r="C311" s="202" t="s">
        <v>1351</v>
      </c>
      <c r="D311" s="202" t="s">
        <v>312</v>
      </c>
      <c r="E311" s="202">
        <v>2004</v>
      </c>
      <c r="F311" s="202">
        <v>273</v>
      </c>
      <c r="G311" s="202">
        <v>269</v>
      </c>
      <c r="H311" s="202">
        <v>279</v>
      </c>
      <c r="I311" s="202" t="s">
        <v>11</v>
      </c>
      <c r="J311" s="202" t="s">
        <v>1353</v>
      </c>
      <c r="K311" s="208" t="s">
        <v>1352</v>
      </c>
    </row>
    <row r="312" spans="1:11" x14ac:dyDescent="0.25">
      <c r="A312" s="203">
        <v>311</v>
      </c>
      <c r="B312" s="202" t="s">
        <v>1354</v>
      </c>
      <c r="C312" s="202" t="s">
        <v>1355</v>
      </c>
      <c r="D312" s="202" t="s">
        <v>312</v>
      </c>
      <c r="E312" s="202">
        <v>2004</v>
      </c>
      <c r="F312" s="202">
        <v>269</v>
      </c>
      <c r="G312" s="202">
        <v>83</v>
      </c>
      <c r="H312" s="202">
        <v>90</v>
      </c>
      <c r="I312" s="202" t="s">
        <v>11</v>
      </c>
      <c r="J312" s="202" t="s">
        <v>1357</v>
      </c>
      <c r="K312" s="208" t="s">
        <v>1356</v>
      </c>
    </row>
    <row r="313" spans="1:11" x14ac:dyDescent="0.25">
      <c r="A313" s="203">
        <v>312</v>
      </c>
      <c r="B313" s="202" t="s">
        <v>1358</v>
      </c>
      <c r="C313" s="202" t="s">
        <v>1359</v>
      </c>
      <c r="D313" s="202" t="s">
        <v>33</v>
      </c>
      <c r="E313" s="202">
        <v>2003</v>
      </c>
      <c r="F313" s="202">
        <v>23</v>
      </c>
      <c r="G313" s="202">
        <v>1447</v>
      </c>
      <c r="H313" s="202">
        <v>1464</v>
      </c>
      <c r="I313" s="202" t="s">
        <v>11</v>
      </c>
      <c r="J313" s="202" t="s">
        <v>1361</v>
      </c>
      <c r="K313" s="208" t="s">
        <v>1360</v>
      </c>
    </row>
    <row r="314" spans="1:11" x14ac:dyDescent="0.25">
      <c r="A314" s="203">
        <v>313</v>
      </c>
      <c r="B314" s="202" t="s">
        <v>1362</v>
      </c>
      <c r="C314" s="202" t="s">
        <v>1363</v>
      </c>
      <c r="D314" s="202" t="s">
        <v>450</v>
      </c>
      <c r="E314" s="202">
        <v>2003</v>
      </c>
      <c r="F314" s="202">
        <v>25</v>
      </c>
      <c r="G314" s="202">
        <v>719</v>
      </c>
      <c r="H314" s="202">
        <v>736</v>
      </c>
      <c r="I314" s="202" t="s">
        <v>11</v>
      </c>
      <c r="J314" s="202" t="s">
        <v>1365</v>
      </c>
      <c r="K314" s="208" t="s">
        <v>1364</v>
      </c>
    </row>
    <row r="315" spans="1:11" x14ac:dyDescent="0.25">
      <c r="A315" s="203">
        <v>314</v>
      </c>
      <c r="B315" s="202" t="s">
        <v>1366</v>
      </c>
      <c r="C315" s="202" t="s">
        <v>1367</v>
      </c>
      <c r="D315" s="202" t="s">
        <v>450</v>
      </c>
      <c r="E315" s="202">
        <v>2003</v>
      </c>
      <c r="F315" s="202">
        <v>25</v>
      </c>
      <c r="G315" s="202">
        <v>737</v>
      </c>
      <c r="H315" s="202">
        <v>758</v>
      </c>
      <c r="I315" s="202" t="s">
        <v>11</v>
      </c>
      <c r="J315" s="202" t="s">
        <v>1369</v>
      </c>
      <c r="K315" s="208" t="s">
        <v>1368</v>
      </c>
    </row>
    <row r="316" spans="1:11" x14ac:dyDescent="0.25">
      <c r="A316" s="203">
        <v>315</v>
      </c>
      <c r="B316" s="202" t="s">
        <v>1370</v>
      </c>
      <c r="C316" s="202" t="s">
        <v>1371</v>
      </c>
      <c r="D316" s="202" t="s">
        <v>1372</v>
      </c>
      <c r="E316" s="202">
        <v>2003</v>
      </c>
      <c r="F316" s="202">
        <v>43</v>
      </c>
      <c r="G316" s="202">
        <v>532</v>
      </c>
      <c r="H316" s="202">
        <v>534</v>
      </c>
      <c r="I316" s="202" t="s">
        <v>11</v>
      </c>
      <c r="J316" s="202" t="s">
        <v>11</v>
      </c>
      <c r="K316" s="208" t="s">
        <v>1373</v>
      </c>
    </row>
    <row r="317" spans="1:11" x14ac:dyDescent="0.25">
      <c r="A317" s="203">
        <v>316</v>
      </c>
      <c r="B317" s="202" t="s">
        <v>1374</v>
      </c>
      <c r="C317" s="202" t="s">
        <v>1375</v>
      </c>
      <c r="D317" s="202" t="s">
        <v>1376</v>
      </c>
      <c r="E317" s="202">
        <v>2003</v>
      </c>
      <c r="F317" s="202">
        <v>37</v>
      </c>
      <c r="G317" s="202">
        <v>267</v>
      </c>
      <c r="H317" s="202">
        <v>272</v>
      </c>
      <c r="I317" s="202" t="s">
        <v>11</v>
      </c>
      <c r="J317" s="202" t="s">
        <v>1378</v>
      </c>
      <c r="K317" s="208" t="s">
        <v>1377</v>
      </c>
    </row>
    <row r="318" spans="1:11" x14ac:dyDescent="0.25">
      <c r="A318" s="203">
        <v>317</v>
      </c>
      <c r="B318" s="202" t="s">
        <v>1379</v>
      </c>
      <c r="C318" s="202" t="s">
        <v>1380</v>
      </c>
      <c r="D318" s="202" t="s">
        <v>185</v>
      </c>
      <c r="E318" s="202">
        <v>2003</v>
      </c>
      <c r="F318" s="202">
        <v>48</v>
      </c>
      <c r="G318" s="202">
        <v>1058</v>
      </c>
      <c r="H318" s="202">
        <v>1068</v>
      </c>
      <c r="I318" s="202" t="s">
        <v>11</v>
      </c>
      <c r="J318" s="202" t="s">
        <v>1382</v>
      </c>
      <c r="K318" s="208" t="s">
        <v>1381</v>
      </c>
    </row>
    <row r="319" spans="1:11" x14ac:dyDescent="0.25">
      <c r="A319" s="203">
        <v>318</v>
      </c>
      <c r="B319" s="202" t="s">
        <v>1383</v>
      </c>
      <c r="C319" s="202" t="s">
        <v>1384</v>
      </c>
      <c r="D319" s="202" t="s">
        <v>450</v>
      </c>
      <c r="E319" s="202">
        <v>2003</v>
      </c>
      <c r="F319" s="202">
        <v>25</v>
      </c>
      <c r="G319" s="202">
        <v>341</v>
      </c>
      <c r="H319" s="202">
        <v>355</v>
      </c>
      <c r="I319" s="202" t="s">
        <v>11</v>
      </c>
      <c r="J319" s="202" t="s">
        <v>1386</v>
      </c>
      <c r="K319" s="208" t="s">
        <v>1385</v>
      </c>
    </row>
    <row r="320" spans="1:11" x14ac:dyDescent="0.25">
      <c r="A320" s="203">
        <v>319</v>
      </c>
      <c r="B320" s="202" t="s">
        <v>1387</v>
      </c>
      <c r="C320" s="202" t="s">
        <v>1388</v>
      </c>
      <c r="D320" s="202" t="s">
        <v>92</v>
      </c>
      <c r="E320" s="202">
        <v>2003</v>
      </c>
      <c r="F320" s="202">
        <v>495</v>
      </c>
      <c r="G320" s="202">
        <v>17</v>
      </c>
      <c r="H320" s="202">
        <v>32</v>
      </c>
      <c r="I320" s="202" t="s">
        <v>11</v>
      </c>
      <c r="J320" s="202" t="s">
        <v>1390</v>
      </c>
      <c r="K320" s="208" t="s">
        <v>1389</v>
      </c>
    </row>
    <row r="321" spans="1:11" x14ac:dyDescent="0.25">
      <c r="A321" s="203">
        <v>320</v>
      </c>
      <c r="B321" s="202" t="s">
        <v>1391</v>
      </c>
      <c r="C321" s="202" t="s">
        <v>1392</v>
      </c>
      <c r="D321" s="202" t="s">
        <v>1393</v>
      </c>
      <c r="E321" s="202">
        <v>2003</v>
      </c>
      <c r="F321" s="202">
        <v>88</v>
      </c>
      <c r="G321" s="202">
        <v>614</v>
      </c>
      <c r="H321" s="202">
        <v>634</v>
      </c>
      <c r="I321" s="202" t="s">
        <v>11</v>
      </c>
      <c r="J321" s="202" t="s">
        <v>1395</v>
      </c>
      <c r="K321" s="208" t="s">
        <v>1394</v>
      </c>
    </row>
    <row r="322" spans="1:11" x14ac:dyDescent="0.25">
      <c r="A322" s="203">
        <v>321</v>
      </c>
      <c r="B322" s="202" t="s">
        <v>1396</v>
      </c>
      <c r="C322" s="202" t="s">
        <v>1397</v>
      </c>
      <c r="D322" s="202" t="s">
        <v>450</v>
      </c>
      <c r="E322" s="202">
        <v>2003</v>
      </c>
      <c r="F322" s="202">
        <v>25</v>
      </c>
      <c r="G322" s="202">
        <v>35</v>
      </c>
      <c r="H322" s="202">
        <v>61</v>
      </c>
      <c r="I322" s="202" t="s">
        <v>11</v>
      </c>
      <c r="J322" s="202" t="s">
        <v>1399</v>
      </c>
      <c r="K322" s="208" t="s">
        <v>1398</v>
      </c>
    </row>
    <row r="323" spans="1:11" x14ac:dyDescent="0.25">
      <c r="A323" s="203">
        <v>322</v>
      </c>
      <c r="B323" s="202" t="s">
        <v>1400</v>
      </c>
      <c r="C323" s="202" t="s">
        <v>1401</v>
      </c>
      <c r="D323" s="202" t="s">
        <v>312</v>
      </c>
      <c r="E323" s="202">
        <v>2003</v>
      </c>
      <c r="F323" s="202">
        <v>257</v>
      </c>
      <c r="G323" s="202">
        <v>1</v>
      </c>
      <c r="H323" s="202">
        <v>11</v>
      </c>
      <c r="I323" s="202" t="s">
        <v>11</v>
      </c>
      <c r="J323" s="202" t="s">
        <v>1403</v>
      </c>
      <c r="K323" s="208" t="s">
        <v>1402</v>
      </c>
    </row>
    <row r="324" spans="1:11" x14ac:dyDescent="0.25">
      <c r="A324" s="203">
        <v>323</v>
      </c>
      <c r="B324" s="202" t="s">
        <v>1404</v>
      </c>
      <c r="C324" s="202" t="s">
        <v>1405</v>
      </c>
      <c r="D324" s="202" t="s">
        <v>450</v>
      </c>
      <c r="E324" s="202">
        <v>2002</v>
      </c>
      <c r="F324" s="202">
        <v>24</v>
      </c>
      <c r="G324" s="202">
        <v>1019</v>
      </c>
      <c r="H324" s="202">
        <v>1033</v>
      </c>
      <c r="I324" s="202" t="s">
        <v>11</v>
      </c>
      <c r="J324" s="202" t="s">
        <v>1407</v>
      </c>
      <c r="K324" s="208" t="s">
        <v>1406</v>
      </c>
    </row>
    <row r="325" spans="1:11" x14ac:dyDescent="0.25">
      <c r="A325" s="203">
        <v>324</v>
      </c>
      <c r="B325" s="202" t="s">
        <v>1408</v>
      </c>
      <c r="C325" s="202" t="s">
        <v>1409</v>
      </c>
      <c r="D325" s="202" t="s">
        <v>450</v>
      </c>
      <c r="E325" s="202">
        <v>2002</v>
      </c>
      <c r="F325" s="202">
        <v>24</v>
      </c>
      <c r="G325" s="202">
        <v>859</v>
      </c>
      <c r="H325" s="202">
        <v>874</v>
      </c>
      <c r="I325" s="202" t="s">
        <v>11</v>
      </c>
      <c r="J325" s="202" t="s">
        <v>1411</v>
      </c>
      <c r="K325" s="208" t="s">
        <v>1410</v>
      </c>
    </row>
    <row r="326" spans="1:11" x14ac:dyDescent="0.25">
      <c r="A326" s="203">
        <v>325</v>
      </c>
      <c r="B326" s="202" t="s">
        <v>1412</v>
      </c>
      <c r="C326" s="202" t="s">
        <v>1413</v>
      </c>
      <c r="D326" s="202" t="s">
        <v>28</v>
      </c>
      <c r="E326" s="202">
        <v>2002</v>
      </c>
      <c r="F326" s="202">
        <v>36</v>
      </c>
      <c r="G326" s="202">
        <v>11</v>
      </c>
      <c r="H326" s="202">
        <v>28</v>
      </c>
      <c r="I326" s="202" t="s">
        <v>1415</v>
      </c>
      <c r="J326" s="202" t="s">
        <v>1416</v>
      </c>
      <c r="K326" s="208" t="s">
        <v>1414</v>
      </c>
    </row>
    <row r="327" spans="1:11" x14ac:dyDescent="0.25">
      <c r="A327" s="203">
        <v>326</v>
      </c>
      <c r="B327" s="202" t="s">
        <v>1417</v>
      </c>
      <c r="C327" s="202" t="s">
        <v>1418</v>
      </c>
      <c r="D327" s="202" t="s">
        <v>185</v>
      </c>
      <c r="E327" s="202">
        <v>2002</v>
      </c>
      <c r="F327" s="202">
        <v>47</v>
      </c>
      <c r="G327" s="202">
        <v>404</v>
      </c>
      <c r="H327" s="202">
        <v>417</v>
      </c>
      <c r="I327" s="202" t="s">
        <v>11</v>
      </c>
      <c r="J327" s="202" t="s">
        <v>1420</v>
      </c>
      <c r="K327" s="208" t="s">
        <v>1419</v>
      </c>
    </row>
    <row r="328" spans="1:11" x14ac:dyDescent="0.25">
      <c r="A328" s="203">
        <v>327</v>
      </c>
      <c r="B328" s="202" t="s">
        <v>1421</v>
      </c>
      <c r="C328" s="202" t="s">
        <v>1422</v>
      </c>
      <c r="D328" s="202" t="s">
        <v>1266</v>
      </c>
      <c r="E328" s="202">
        <v>2002</v>
      </c>
      <c r="F328" s="202">
        <v>38</v>
      </c>
      <c r="G328" s="202">
        <v>11</v>
      </c>
      <c r="H328" s="202">
        <v>16</v>
      </c>
      <c r="I328" s="202" t="s">
        <v>11</v>
      </c>
      <c r="J328" s="202" t="s">
        <v>1424</v>
      </c>
      <c r="K328" s="208" t="s">
        <v>1423</v>
      </c>
    </row>
    <row r="329" spans="1:11" x14ac:dyDescent="0.25">
      <c r="A329" s="203">
        <v>328</v>
      </c>
      <c r="B329" s="202" t="s">
        <v>1425</v>
      </c>
      <c r="C329" s="202" t="s">
        <v>1426</v>
      </c>
      <c r="D329" s="202" t="s">
        <v>234</v>
      </c>
      <c r="E329" s="202">
        <v>2002</v>
      </c>
      <c r="F329" s="202">
        <v>49</v>
      </c>
      <c r="G329" s="202">
        <v>693</v>
      </c>
      <c r="H329" s="202">
        <v>706</v>
      </c>
      <c r="I329" s="202" t="s">
        <v>11</v>
      </c>
      <c r="J329" s="202" t="s">
        <v>1428</v>
      </c>
      <c r="K329" s="208" t="s">
        <v>1427</v>
      </c>
    </row>
    <row r="330" spans="1:11" x14ac:dyDescent="0.25">
      <c r="A330" s="203">
        <v>329</v>
      </c>
      <c r="B330" s="202" t="s">
        <v>1429</v>
      </c>
      <c r="C330" s="202" t="s">
        <v>1430</v>
      </c>
      <c r="D330" s="202" t="s">
        <v>1431</v>
      </c>
      <c r="E330" s="202">
        <v>2001</v>
      </c>
      <c r="F330" s="202">
        <v>92</v>
      </c>
      <c r="G330" s="202">
        <v>565</v>
      </c>
      <c r="H330" s="202">
        <v>568</v>
      </c>
      <c r="I330" s="202" t="s">
        <v>11</v>
      </c>
      <c r="J330" s="202" t="s">
        <v>1433</v>
      </c>
      <c r="K330" s="208" t="s">
        <v>1432</v>
      </c>
    </row>
    <row r="331" spans="1:11" x14ac:dyDescent="0.25">
      <c r="A331" s="203">
        <v>330</v>
      </c>
      <c r="B331" s="202" t="s">
        <v>1434</v>
      </c>
      <c r="C331" s="202" t="s">
        <v>1435</v>
      </c>
      <c r="D331" s="202" t="s">
        <v>1436</v>
      </c>
      <c r="E331" s="202">
        <v>2001</v>
      </c>
      <c r="F331" s="202">
        <v>158</v>
      </c>
      <c r="G331" s="202">
        <v>1061</v>
      </c>
      <c r="H331" s="202">
        <v>1067</v>
      </c>
      <c r="I331" s="202" t="s">
        <v>11</v>
      </c>
      <c r="J331" s="202" t="s">
        <v>1438</v>
      </c>
      <c r="K331" s="208" t="s">
        <v>1437</v>
      </c>
    </row>
    <row r="332" spans="1:11" x14ac:dyDescent="0.25">
      <c r="A332" s="203">
        <v>331</v>
      </c>
      <c r="B332" s="202" t="s">
        <v>1439</v>
      </c>
      <c r="C332" s="202" t="s">
        <v>1440</v>
      </c>
      <c r="D332" s="202" t="s">
        <v>450</v>
      </c>
      <c r="E332" s="202">
        <v>2001</v>
      </c>
      <c r="F332" s="202">
        <v>23</v>
      </c>
      <c r="G332" s="202">
        <v>527</v>
      </c>
      <c r="H332" s="202">
        <v>536</v>
      </c>
      <c r="I332" s="202" t="s">
        <v>11</v>
      </c>
      <c r="J332" s="202" t="s">
        <v>1442</v>
      </c>
      <c r="K332" s="208" t="s">
        <v>1441</v>
      </c>
    </row>
    <row r="333" spans="1:11" x14ac:dyDescent="0.25">
      <c r="A333" s="203">
        <v>332</v>
      </c>
      <c r="B333" s="202" t="s">
        <v>1443</v>
      </c>
      <c r="C333" s="202" t="s">
        <v>1444</v>
      </c>
      <c r="D333" s="202" t="s">
        <v>722</v>
      </c>
      <c r="E333" s="202">
        <v>2001</v>
      </c>
      <c r="F333" s="202">
        <v>259</v>
      </c>
      <c r="G333" s="202">
        <v>51</v>
      </c>
      <c r="H333" s="202">
        <v>61</v>
      </c>
      <c r="I333" s="202" t="s">
        <v>11</v>
      </c>
      <c r="J333" s="202" t="s">
        <v>1446</v>
      </c>
      <c r="K333" s="208" t="s">
        <v>1445</v>
      </c>
    </row>
    <row r="334" spans="1:11" x14ac:dyDescent="0.25">
      <c r="A334" s="203">
        <v>333</v>
      </c>
      <c r="B334" s="202" t="s">
        <v>1447</v>
      </c>
      <c r="C334" s="202" t="s">
        <v>1448</v>
      </c>
      <c r="D334" s="202" t="s">
        <v>722</v>
      </c>
      <c r="E334" s="202">
        <v>2001</v>
      </c>
      <c r="F334" s="202">
        <v>257</v>
      </c>
      <c r="G334" s="202">
        <v>281</v>
      </c>
      <c r="H334" s="202">
        <v>296</v>
      </c>
      <c r="I334" s="202" t="s">
        <v>11</v>
      </c>
      <c r="J334" s="202" t="s">
        <v>1450</v>
      </c>
      <c r="K334" s="208" t="s">
        <v>1449</v>
      </c>
    </row>
    <row r="335" spans="1:11" x14ac:dyDescent="0.25">
      <c r="A335" s="203">
        <v>334</v>
      </c>
      <c r="B335" s="202" t="s">
        <v>1451</v>
      </c>
      <c r="C335" s="202" t="s">
        <v>1452</v>
      </c>
      <c r="D335" s="202" t="s">
        <v>1453</v>
      </c>
      <c r="E335" s="202">
        <v>2001</v>
      </c>
      <c r="F335" s="202">
        <v>410</v>
      </c>
      <c r="G335" s="202">
        <v>360</v>
      </c>
      <c r="H335" s="202">
        <v>363</v>
      </c>
      <c r="I335" s="202" t="s">
        <v>11</v>
      </c>
      <c r="J335" s="202" t="s">
        <v>1455</v>
      </c>
      <c r="K335" s="208" t="s">
        <v>1454</v>
      </c>
    </row>
    <row r="336" spans="1:11" x14ac:dyDescent="0.25">
      <c r="A336" s="203">
        <v>335</v>
      </c>
      <c r="B336" s="202" t="s">
        <v>1456</v>
      </c>
      <c r="C336" s="202" t="s">
        <v>1457</v>
      </c>
      <c r="D336" s="202" t="s">
        <v>1458</v>
      </c>
      <c r="E336" s="202">
        <v>2001</v>
      </c>
      <c r="F336" s="202">
        <v>46</v>
      </c>
      <c r="G336" s="202">
        <v>256</v>
      </c>
      <c r="H336" s="202">
        <v>264</v>
      </c>
      <c r="I336" s="202" t="s">
        <v>11</v>
      </c>
      <c r="J336" s="202" t="s">
        <v>11</v>
      </c>
      <c r="K336" s="208" t="s">
        <v>1459</v>
      </c>
    </row>
    <row r="337" spans="1:11" x14ac:dyDescent="0.25">
      <c r="A337" s="203">
        <v>336</v>
      </c>
      <c r="B337" s="202" t="s">
        <v>1460</v>
      </c>
      <c r="C337" s="202" t="s">
        <v>1461</v>
      </c>
      <c r="D337" s="202" t="s">
        <v>234</v>
      </c>
      <c r="E337" s="202">
        <v>2001</v>
      </c>
      <c r="F337" s="202">
        <v>48</v>
      </c>
      <c r="G337" s="202">
        <v>1231</v>
      </c>
      <c r="H337" s="202">
        <v>1261</v>
      </c>
      <c r="I337" s="202" t="s">
        <v>11</v>
      </c>
      <c r="J337" s="202" t="s">
        <v>1463</v>
      </c>
      <c r="K337" s="208" t="s">
        <v>1462</v>
      </c>
    </row>
    <row r="338" spans="1:11" x14ac:dyDescent="0.25">
      <c r="A338" s="203">
        <v>337</v>
      </c>
      <c r="B338" s="202" t="s">
        <v>1464</v>
      </c>
      <c r="C338" s="202" t="s">
        <v>1465</v>
      </c>
      <c r="D338" s="202" t="s">
        <v>312</v>
      </c>
      <c r="E338" s="202">
        <v>2001</v>
      </c>
      <c r="F338" s="202">
        <v>219</v>
      </c>
      <c r="G338" s="202">
        <v>65</v>
      </c>
      <c r="H338" s="202">
        <v>83</v>
      </c>
      <c r="I338" s="202" t="s">
        <v>11</v>
      </c>
      <c r="J338" s="202" t="s">
        <v>1467</v>
      </c>
      <c r="K338" s="208" t="s">
        <v>1466</v>
      </c>
    </row>
    <row r="339" spans="1:11" x14ac:dyDescent="0.25">
      <c r="A339" s="203">
        <v>338</v>
      </c>
      <c r="B339" s="202" t="s">
        <v>1468</v>
      </c>
      <c r="C339" s="202" t="s">
        <v>1469</v>
      </c>
      <c r="D339" s="202" t="s">
        <v>312</v>
      </c>
      <c r="E339" s="202">
        <v>2001</v>
      </c>
      <c r="F339" s="202">
        <v>216</v>
      </c>
      <c r="G339" s="202">
        <v>43</v>
      </c>
      <c r="H339" s="202">
        <v>56</v>
      </c>
      <c r="I339" s="202" t="s">
        <v>11</v>
      </c>
      <c r="J339" s="202" t="s">
        <v>1471</v>
      </c>
      <c r="K339" s="208" t="s">
        <v>1470</v>
      </c>
    </row>
    <row r="340" spans="1:11" x14ac:dyDescent="0.25">
      <c r="A340" s="203">
        <v>339</v>
      </c>
      <c r="B340" s="202" t="s">
        <v>1472</v>
      </c>
      <c r="C340" s="202" t="s">
        <v>1473</v>
      </c>
      <c r="D340" s="202" t="s">
        <v>1266</v>
      </c>
      <c r="E340" s="202">
        <v>2000</v>
      </c>
      <c r="F340" s="202">
        <v>36</v>
      </c>
      <c r="G340" s="202">
        <v>891</v>
      </c>
      <c r="H340" s="202">
        <v>902</v>
      </c>
      <c r="I340" s="202" t="s">
        <v>11</v>
      </c>
      <c r="J340" s="202" t="s">
        <v>1475</v>
      </c>
      <c r="K340" s="208" t="s">
        <v>1474</v>
      </c>
    </row>
    <row r="341" spans="1:11" x14ac:dyDescent="0.25">
      <c r="A341" s="203">
        <v>340</v>
      </c>
      <c r="B341" s="202" t="s">
        <v>1476</v>
      </c>
      <c r="C341" s="202" t="s">
        <v>1477</v>
      </c>
      <c r="D341" s="202" t="s">
        <v>450</v>
      </c>
      <c r="E341" s="202">
        <v>2000</v>
      </c>
      <c r="F341" s="202">
        <v>22</v>
      </c>
      <c r="G341" s="202">
        <v>1945</v>
      </c>
      <c r="H341" s="202">
        <v>1960</v>
      </c>
      <c r="I341" s="202" t="s">
        <v>11</v>
      </c>
      <c r="J341" s="202" t="s">
        <v>1479</v>
      </c>
      <c r="K341" s="208" t="s">
        <v>1478</v>
      </c>
    </row>
    <row r="342" spans="1:11" x14ac:dyDescent="0.25">
      <c r="A342" s="203">
        <v>341</v>
      </c>
      <c r="B342" s="202" t="s">
        <v>1480</v>
      </c>
      <c r="C342" s="202" t="s">
        <v>1481</v>
      </c>
      <c r="D342" s="202" t="s">
        <v>28</v>
      </c>
      <c r="E342" s="202">
        <v>2000</v>
      </c>
      <c r="F342" s="202">
        <v>26</v>
      </c>
      <c r="G342" s="202">
        <v>37</v>
      </c>
      <c r="H342" s="202">
        <v>51</v>
      </c>
      <c r="I342" s="202" t="s">
        <v>11</v>
      </c>
      <c r="J342" s="202" t="s">
        <v>1483</v>
      </c>
      <c r="K342" s="208" t="s">
        <v>1482</v>
      </c>
    </row>
    <row r="343" spans="1:11" x14ac:dyDescent="0.25">
      <c r="A343" s="203">
        <v>342</v>
      </c>
      <c r="B343" s="202" t="s">
        <v>1484</v>
      </c>
      <c r="C343" s="202" t="s">
        <v>1485</v>
      </c>
      <c r="D343" s="202" t="s">
        <v>450</v>
      </c>
      <c r="E343" s="202">
        <v>2000</v>
      </c>
      <c r="F343" s="202">
        <v>22</v>
      </c>
      <c r="G343" s="202">
        <v>1465</v>
      </c>
      <c r="H343" s="202">
        <v>1484</v>
      </c>
      <c r="I343" s="202" t="s">
        <v>11</v>
      </c>
      <c r="J343" s="202" t="s">
        <v>1487</v>
      </c>
      <c r="K343" s="208" t="s">
        <v>1486</v>
      </c>
    </row>
    <row r="344" spans="1:11" x14ac:dyDescent="0.25">
      <c r="A344" s="203">
        <v>343</v>
      </c>
      <c r="B344" s="202" t="s">
        <v>1488</v>
      </c>
      <c r="C344" s="202" t="s">
        <v>1489</v>
      </c>
      <c r="D344" s="202" t="s">
        <v>450</v>
      </c>
      <c r="E344" s="202">
        <v>2000</v>
      </c>
      <c r="F344" s="202">
        <v>22</v>
      </c>
      <c r="G344" s="202">
        <v>1185</v>
      </c>
      <c r="H344" s="202">
        <v>1201</v>
      </c>
      <c r="I344" s="202" t="s">
        <v>11</v>
      </c>
      <c r="J344" s="202" t="s">
        <v>1491</v>
      </c>
      <c r="K344" s="208" t="s">
        <v>1490</v>
      </c>
    </row>
    <row r="345" spans="1:11" x14ac:dyDescent="0.25">
      <c r="A345" s="203">
        <v>344</v>
      </c>
      <c r="B345" s="202" t="s">
        <v>1492</v>
      </c>
      <c r="C345" s="202" t="s">
        <v>1493</v>
      </c>
      <c r="D345" s="202" t="s">
        <v>200</v>
      </c>
      <c r="E345" s="202">
        <v>2000</v>
      </c>
      <c r="F345" s="202">
        <v>64</v>
      </c>
      <c r="G345" s="202">
        <v>183</v>
      </c>
      <c r="H345" s="202">
        <v>195</v>
      </c>
      <c r="I345" s="202" t="s">
        <v>11</v>
      </c>
      <c r="J345" s="202" t="s">
        <v>1495</v>
      </c>
      <c r="K345" s="208" t="s">
        <v>1494</v>
      </c>
    </row>
    <row r="346" spans="1:11" x14ac:dyDescent="0.25">
      <c r="A346" s="203">
        <v>345</v>
      </c>
      <c r="B346" s="202" t="s">
        <v>1496</v>
      </c>
      <c r="C346" s="202" t="s">
        <v>1497</v>
      </c>
      <c r="D346" s="202" t="s">
        <v>33</v>
      </c>
      <c r="E346" s="202">
        <v>2000</v>
      </c>
      <c r="F346" s="202">
        <v>20</v>
      </c>
      <c r="G346" s="202">
        <v>437</v>
      </c>
      <c r="H346" s="202">
        <v>458</v>
      </c>
      <c r="I346" s="202" t="s">
        <v>11</v>
      </c>
      <c r="J346" s="202" t="s">
        <v>11</v>
      </c>
      <c r="K346" s="208" t="s">
        <v>1498</v>
      </c>
    </row>
    <row r="347" spans="1:11" x14ac:dyDescent="0.25">
      <c r="A347" s="203">
        <v>346</v>
      </c>
      <c r="B347" s="202" t="s">
        <v>1499</v>
      </c>
      <c r="C347" s="202" t="s">
        <v>1500</v>
      </c>
      <c r="D347" s="202" t="s">
        <v>1174</v>
      </c>
      <c r="E347" s="202">
        <v>2000</v>
      </c>
      <c r="F347" s="202">
        <v>62</v>
      </c>
      <c r="G347" s="202">
        <v>364</v>
      </c>
      <c r="H347" s="202">
        <v>380</v>
      </c>
      <c r="I347" s="202" t="s">
        <v>11</v>
      </c>
      <c r="J347" s="202" t="s">
        <v>1502</v>
      </c>
      <c r="K347" s="208" t="s">
        <v>1501</v>
      </c>
    </row>
    <row r="348" spans="1:11" x14ac:dyDescent="0.25">
      <c r="A348" s="203">
        <v>347</v>
      </c>
      <c r="B348" s="202" t="s">
        <v>1503</v>
      </c>
      <c r="C348" s="202" t="s">
        <v>1504</v>
      </c>
      <c r="D348" s="202" t="s">
        <v>1505</v>
      </c>
      <c r="E348" s="202">
        <v>2000</v>
      </c>
      <c r="F348" s="202">
        <v>48</v>
      </c>
      <c r="G348" s="202">
        <v>265</v>
      </c>
      <c r="H348" s="202">
        <v>282</v>
      </c>
      <c r="I348" s="202" t="s">
        <v>11</v>
      </c>
      <c r="J348" s="202" t="s">
        <v>11</v>
      </c>
      <c r="K348" s="208" t="s">
        <v>1506</v>
      </c>
    </row>
    <row r="349" spans="1:11" x14ac:dyDescent="0.25">
      <c r="A349" s="203">
        <v>348</v>
      </c>
      <c r="B349" s="202" t="s">
        <v>1507</v>
      </c>
      <c r="C349" s="202" t="s">
        <v>1508</v>
      </c>
      <c r="D349" s="202" t="s">
        <v>312</v>
      </c>
      <c r="E349" s="202">
        <v>2000</v>
      </c>
      <c r="F349" s="202">
        <v>207</v>
      </c>
      <c r="G349" s="202">
        <v>53</v>
      </c>
      <c r="H349" s="202">
        <v>68</v>
      </c>
      <c r="I349" s="202" t="s">
        <v>11</v>
      </c>
      <c r="J349" s="202" t="s">
        <v>1510</v>
      </c>
      <c r="K349" s="208" t="s">
        <v>1509</v>
      </c>
    </row>
    <row r="350" spans="1:11" x14ac:dyDescent="0.25">
      <c r="A350" s="203">
        <v>349</v>
      </c>
      <c r="B350" s="202" t="s">
        <v>1511</v>
      </c>
      <c r="C350" s="202" t="s">
        <v>1512</v>
      </c>
      <c r="D350" s="202" t="s">
        <v>1513</v>
      </c>
      <c r="E350" s="202">
        <v>1999</v>
      </c>
      <c r="F350" s="202">
        <v>63</v>
      </c>
      <c r="G350" s="202">
        <v>3729</v>
      </c>
      <c r="H350" s="202">
        <v>3741</v>
      </c>
      <c r="I350" s="202" t="s">
        <v>11</v>
      </c>
      <c r="J350" s="202" t="s">
        <v>1515</v>
      </c>
      <c r="K350" s="208" t="s">
        <v>1514</v>
      </c>
    </row>
    <row r="351" spans="1:11" x14ac:dyDescent="0.25">
      <c r="A351" s="203">
        <v>350</v>
      </c>
      <c r="B351" s="202" t="s">
        <v>1516</v>
      </c>
      <c r="C351" s="202" t="s">
        <v>1517</v>
      </c>
      <c r="D351" s="202" t="s">
        <v>185</v>
      </c>
      <c r="E351" s="202">
        <v>1999</v>
      </c>
      <c r="F351" s="202">
        <v>44</v>
      </c>
      <c r="G351" s="202">
        <v>810</v>
      </c>
      <c r="H351" s="202">
        <v>827</v>
      </c>
      <c r="I351" s="202" t="s">
        <v>11</v>
      </c>
      <c r="J351" s="202" t="s">
        <v>1519</v>
      </c>
      <c r="K351" s="208" t="s">
        <v>1518</v>
      </c>
    </row>
    <row r="352" spans="1:11" x14ac:dyDescent="0.25">
      <c r="A352" s="203">
        <v>351</v>
      </c>
      <c r="B352" s="202" t="s">
        <v>1520</v>
      </c>
      <c r="C352" s="202" t="s">
        <v>1521</v>
      </c>
      <c r="D352" s="202" t="s">
        <v>1522</v>
      </c>
      <c r="E352" s="202">
        <v>1999</v>
      </c>
      <c r="F352" s="202">
        <v>39</v>
      </c>
      <c r="G352" s="202">
        <v>387</v>
      </c>
      <c r="H352" s="202">
        <v>394</v>
      </c>
      <c r="I352" s="202" t="s">
        <v>11</v>
      </c>
      <c r="J352" s="202" t="s">
        <v>11</v>
      </c>
      <c r="K352" s="208" t="s">
        <v>1523</v>
      </c>
    </row>
    <row r="353" spans="1:11" x14ac:dyDescent="0.25">
      <c r="A353" s="203">
        <v>352</v>
      </c>
      <c r="B353" s="202" t="s">
        <v>1524</v>
      </c>
      <c r="C353" s="202" t="s">
        <v>1525</v>
      </c>
      <c r="D353" s="202" t="s">
        <v>156</v>
      </c>
      <c r="E353" s="202">
        <v>1999</v>
      </c>
      <c r="F353" s="202">
        <v>48</v>
      </c>
      <c r="G353" s="202">
        <v>253</v>
      </c>
      <c r="H353" s="202">
        <v>269</v>
      </c>
      <c r="I353" s="202" t="s">
        <v>11</v>
      </c>
      <c r="J353" s="202" t="s">
        <v>1527</v>
      </c>
      <c r="K353" s="208" t="s">
        <v>1526</v>
      </c>
    </row>
    <row r="354" spans="1:11" x14ac:dyDescent="0.25">
      <c r="A354" s="203">
        <v>353</v>
      </c>
      <c r="B354" s="202" t="s">
        <v>1528</v>
      </c>
      <c r="C354" s="202" t="s">
        <v>1529</v>
      </c>
      <c r="D354" s="202" t="s">
        <v>312</v>
      </c>
      <c r="E354" s="202">
        <v>1999</v>
      </c>
      <c r="F354" s="202">
        <v>185</v>
      </c>
      <c r="G354" s="202">
        <v>301</v>
      </c>
      <c r="H354" s="202">
        <v>307</v>
      </c>
      <c r="I354" s="202" t="s">
        <v>11</v>
      </c>
      <c r="J354" s="202" t="s">
        <v>1531</v>
      </c>
      <c r="K354" s="208" t="s">
        <v>1530</v>
      </c>
    </row>
    <row r="355" spans="1:11" x14ac:dyDescent="0.25">
      <c r="A355" s="203">
        <v>354</v>
      </c>
      <c r="B355" s="202" t="s">
        <v>1532</v>
      </c>
      <c r="C355" s="202" t="s">
        <v>1533</v>
      </c>
      <c r="D355" s="202" t="s">
        <v>312</v>
      </c>
      <c r="E355" s="202">
        <v>1999</v>
      </c>
      <c r="F355" s="202">
        <v>183</v>
      </c>
      <c r="G355" s="202">
        <v>29</v>
      </c>
      <c r="H355" s="202">
        <v>38</v>
      </c>
      <c r="I355" s="202" t="s">
        <v>11</v>
      </c>
      <c r="J355" s="202" t="s">
        <v>1535</v>
      </c>
      <c r="K355" s="208" t="s">
        <v>1534</v>
      </c>
    </row>
    <row r="356" spans="1:11" x14ac:dyDescent="0.25">
      <c r="A356" s="203">
        <v>355</v>
      </c>
      <c r="B356" s="202" t="s">
        <v>1536</v>
      </c>
      <c r="C356" s="202" t="s">
        <v>1537</v>
      </c>
      <c r="D356" s="202" t="s">
        <v>185</v>
      </c>
      <c r="E356" s="202">
        <v>1998</v>
      </c>
      <c r="F356" s="202">
        <v>43</v>
      </c>
      <c r="G356" s="202">
        <v>1774</v>
      </c>
      <c r="H356" s="202">
        <v>1779</v>
      </c>
      <c r="I356" s="202" t="s">
        <v>11</v>
      </c>
      <c r="J356" s="202" t="s">
        <v>11</v>
      </c>
      <c r="K356" s="208" t="s">
        <v>1538</v>
      </c>
    </row>
    <row r="357" spans="1:11" x14ac:dyDescent="0.25">
      <c r="A357" s="203">
        <v>356</v>
      </c>
      <c r="B357" s="202" t="s">
        <v>1539</v>
      </c>
      <c r="C357" s="202" t="s">
        <v>1540</v>
      </c>
      <c r="D357" s="202" t="s">
        <v>106</v>
      </c>
      <c r="E357" s="202">
        <v>1998</v>
      </c>
      <c r="F357" s="202">
        <v>45</v>
      </c>
      <c r="G357" s="202">
        <v>1577</v>
      </c>
      <c r="H357" s="202">
        <v>1593</v>
      </c>
      <c r="I357" s="202" t="s">
        <v>11</v>
      </c>
      <c r="J357" s="202" t="s">
        <v>1542</v>
      </c>
      <c r="K357" s="208" t="s">
        <v>1541</v>
      </c>
    </row>
    <row r="358" spans="1:11" x14ac:dyDescent="0.25">
      <c r="A358" s="203">
        <v>357</v>
      </c>
      <c r="B358" s="202" t="s">
        <v>1543</v>
      </c>
      <c r="C358" s="202" t="s">
        <v>1544</v>
      </c>
      <c r="D358" s="202" t="s">
        <v>185</v>
      </c>
      <c r="E358" s="202">
        <v>1998</v>
      </c>
      <c r="F358" s="202">
        <v>43</v>
      </c>
      <c r="G358" s="202">
        <v>1362</v>
      </c>
      <c r="H358" s="202">
        <v>1368</v>
      </c>
      <c r="I358" s="202" t="s">
        <v>11</v>
      </c>
      <c r="J358" s="202" t="s">
        <v>1546</v>
      </c>
      <c r="K358" s="208" t="s">
        <v>1545</v>
      </c>
    </row>
    <row r="359" spans="1:11" x14ac:dyDescent="0.25">
      <c r="A359" s="203">
        <v>358</v>
      </c>
      <c r="B359" s="202" t="s">
        <v>1547</v>
      </c>
      <c r="C359" s="202" t="s">
        <v>1548</v>
      </c>
      <c r="D359" s="202" t="s">
        <v>1011</v>
      </c>
      <c r="E359" s="202">
        <v>1998</v>
      </c>
      <c r="F359" s="202">
        <v>81</v>
      </c>
      <c r="G359" s="202">
        <v>337</v>
      </c>
      <c r="H359" s="202">
        <v>345</v>
      </c>
      <c r="I359" s="202" t="s">
        <v>11</v>
      </c>
      <c r="J359" s="202" t="s">
        <v>1550</v>
      </c>
      <c r="K359" s="208" t="s">
        <v>1549</v>
      </c>
    </row>
    <row r="360" spans="1:11" x14ac:dyDescent="0.25">
      <c r="A360" s="203">
        <v>359</v>
      </c>
      <c r="B360" s="202" t="s">
        <v>1551</v>
      </c>
      <c r="C360" s="202" t="s">
        <v>1552</v>
      </c>
      <c r="D360" s="202" t="s">
        <v>1513</v>
      </c>
      <c r="E360" s="202">
        <v>1998</v>
      </c>
      <c r="F360" s="202">
        <v>62</v>
      </c>
      <c r="G360" s="202">
        <v>69</v>
      </c>
      <c r="H360" s="202">
        <v>77</v>
      </c>
      <c r="I360" s="202" t="s">
        <v>11</v>
      </c>
      <c r="J360" s="202" t="s">
        <v>1554</v>
      </c>
      <c r="K360" s="208" t="s">
        <v>1553</v>
      </c>
    </row>
    <row r="361" spans="1:11" x14ac:dyDescent="0.25">
      <c r="A361" s="203">
        <v>360</v>
      </c>
      <c r="B361" s="202" t="s">
        <v>1555</v>
      </c>
      <c r="C361" s="202" t="s">
        <v>1556</v>
      </c>
      <c r="D361" s="202" t="s">
        <v>1557</v>
      </c>
      <c r="E361" s="202">
        <v>1998</v>
      </c>
      <c r="F361" s="202">
        <v>24</v>
      </c>
      <c r="G361" s="202">
        <v>637</v>
      </c>
      <c r="H361" s="202">
        <v>657</v>
      </c>
      <c r="I361" s="202" t="s">
        <v>11</v>
      </c>
      <c r="J361" s="202" t="s">
        <v>1559</v>
      </c>
      <c r="K361" s="208" t="s">
        <v>1558</v>
      </c>
    </row>
    <row r="362" spans="1:11" x14ac:dyDescent="0.25">
      <c r="A362" s="203">
        <v>361</v>
      </c>
      <c r="B362" s="202" t="s">
        <v>1560</v>
      </c>
      <c r="C362" s="202" t="s">
        <v>1561</v>
      </c>
      <c r="D362" s="202" t="s">
        <v>312</v>
      </c>
      <c r="E362" s="202">
        <v>1998</v>
      </c>
      <c r="F362" s="202">
        <v>173</v>
      </c>
      <c r="G362" s="202">
        <v>85</v>
      </c>
      <c r="H362" s="202">
        <v>94</v>
      </c>
      <c r="I362" s="202" t="s">
        <v>11</v>
      </c>
      <c r="J362" s="202" t="s">
        <v>1563</v>
      </c>
      <c r="K362" s="208" t="s">
        <v>1562</v>
      </c>
    </row>
    <row r="363" spans="1:11" x14ac:dyDescent="0.25">
      <c r="A363" s="203">
        <v>362</v>
      </c>
      <c r="B363" s="202" t="s">
        <v>1564</v>
      </c>
      <c r="C363" s="202" t="s">
        <v>1565</v>
      </c>
      <c r="D363" s="202" t="s">
        <v>312</v>
      </c>
      <c r="E363" s="202">
        <v>1998</v>
      </c>
      <c r="F363" s="202">
        <v>173</v>
      </c>
      <c r="G363" s="202">
        <v>95</v>
      </c>
      <c r="H363" s="202">
        <v>106</v>
      </c>
      <c r="I363" s="202" t="s">
        <v>11</v>
      </c>
      <c r="J363" s="202" t="s">
        <v>1567</v>
      </c>
      <c r="K363" s="208" t="s">
        <v>1566</v>
      </c>
    </row>
    <row r="364" spans="1:11" x14ac:dyDescent="0.25">
      <c r="A364" s="203">
        <v>363</v>
      </c>
      <c r="B364" s="202" t="s">
        <v>1568</v>
      </c>
      <c r="C364" s="202" t="s">
        <v>1569</v>
      </c>
      <c r="D364" s="202" t="s">
        <v>1570</v>
      </c>
      <c r="E364" s="202">
        <v>1997</v>
      </c>
      <c r="F364" s="202">
        <v>38</v>
      </c>
      <c r="G364" s="202">
        <v>513</v>
      </c>
      <c r="H364" s="202">
        <v>524</v>
      </c>
      <c r="I364" s="202" t="s">
        <v>11</v>
      </c>
      <c r="J364" s="202" t="s">
        <v>1572</v>
      </c>
      <c r="K364" s="208" t="s">
        <v>1571</v>
      </c>
    </row>
    <row r="365" spans="1:11" x14ac:dyDescent="0.25">
      <c r="A365" s="203">
        <v>364</v>
      </c>
      <c r="B365" s="202" t="s">
        <v>1573</v>
      </c>
      <c r="C365" s="202" t="s">
        <v>1574</v>
      </c>
      <c r="D365" s="202" t="s">
        <v>1453</v>
      </c>
      <c r="E365" s="202">
        <v>1997</v>
      </c>
      <c r="F365" s="202">
        <v>390</v>
      </c>
      <c r="G365" s="202">
        <v>389</v>
      </c>
      <c r="H365" s="202">
        <v>392</v>
      </c>
      <c r="I365" s="202" t="s">
        <v>11</v>
      </c>
      <c r="J365" s="202" t="s">
        <v>1576</v>
      </c>
      <c r="K365" s="208" t="s">
        <v>1575</v>
      </c>
    </row>
    <row r="366" spans="1:11" x14ac:dyDescent="0.25">
      <c r="A366" s="203">
        <v>365</v>
      </c>
      <c r="B366" s="202" t="s">
        <v>1577</v>
      </c>
      <c r="C366" s="202" t="s">
        <v>1578</v>
      </c>
      <c r="D366" s="202" t="s">
        <v>1579</v>
      </c>
      <c r="E366" s="202">
        <v>1997</v>
      </c>
      <c r="F366" s="202">
        <v>1321</v>
      </c>
      <c r="G366" s="202">
        <v>183</v>
      </c>
      <c r="H366" s="202">
        <v>193</v>
      </c>
      <c r="I366" s="202" t="s">
        <v>11</v>
      </c>
      <c r="J366" s="202" t="s">
        <v>1581</v>
      </c>
      <c r="K366" s="208" t="s">
        <v>1580</v>
      </c>
    </row>
    <row r="367" spans="1:11" x14ac:dyDescent="0.25">
      <c r="A367" s="203">
        <v>366</v>
      </c>
      <c r="B367" s="202" t="s">
        <v>1582</v>
      </c>
      <c r="C367" s="202" t="s">
        <v>1583</v>
      </c>
      <c r="D367" s="202" t="s">
        <v>185</v>
      </c>
      <c r="E367" s="202">
        <v>1997</v>
      </c>
      <c r="F367" s="202">
        <v>42</v>
      </c>
      <c r="G367" s="202">
        <v>595</v>
      </c>
      <c r="H367" s="202">
        <v>601</v>
      </c>
      <c r="I367" s="202" t="s">
        <v>11</v>
      </c>
      <c r="J367" s="202" t="s">
        <v>1585</v>
      </c>
      <c r="K367" s="208" t="s">
        <v>1584</v>
      </c>
    </row>
    <row r="368" spans="1:11" x14ac:dyDescent="0.25">
      <c r="A368" s="203">
        <v>367</v>
      </c>
      <c r="B368" s="202" t="s">
        <v>1586</v>
      </c>
      <c r="C368" s="202" t="s">
        <v>1587</v>
      </c>
      <c r="D368" s="202" t="s">
        <v>312</v>
      </c>
      <c r="E368" s="202">
        <v>1997</v>
      </c>
      <c r="F368" s="202">
        <v>146</v>
      </c>
      <c r="G368" s="202">
        <v>231</v>
      </c>
      <c r="H368" s="202">
        <v>247</v>
      </c>
      <c r="I368" s="202" t="s">
        <v>11</v>
      </c>
      <c r="J368" s="202" t="s">
        <v>1589</v>
      </c>
      <c r="K368" s="208" t="s">
        <v>1588</v>
      </c>
    </row>
    <row r="369" spans="1:11" x14ac:dyDescent="0.25">
      <c r="A369" s="203">
        <v>368</v>
      </c>
      <c r="B369" s="202" t="s">
        <v>1590</v>
      </c>
      <c r="C369" s="202" t="s">
        <v>1591</v>
      </c>
      <c r="D369" s="202" t="s">
        <v>1592</v>
      </c>
      <c r="E369" s="202">
        <v>1996</v>
      </c>
      <c r="F369" s="202">
        <v>19</v>
      </c>
      <c r="G369" s="202">
        <v>874</v>
      </c>
      <c r="H369" s="202">
        <v>889</v>
      </c>
      <c r="I369" s="202" t="s">
        <v>11</v>
      </c>
      <c r="J369" s="202" t="s">
        <v>1594</v>
      </c>
      <c r="K369" s="208" t="s">
        <v>1593</v>
      </c>
    </row>
    <row r="370" spans="1:11" x14ac:dyDescent="0.25">
      <c r="A370" s="203">
        <v>369</v>
      </c>
      <c r="B370" s="202" t="s">
        <v>1595</v>
      </c>
      <c r="C370" s="202" t="s">
        <v>1596</v>
      </c>
      <c r="D370" s="202" t="s">
        <v>1570</v>
      </c>
      <c r="E370" s="202">
        <v>1996</v>
      </c>
      <c r="F370" s="202">
        <v>36</v>
      </c>
      <c r="G370" s="202">
        <v>221</v>
      </c>
      <c r="H370" s="202">
        <v>236</v>
      </c>
      <c r="I370" s="202" t="s">
        <v>11</v>
      </c>
      <c r="J370" s="202" t="s">
        <v>1598</v>
      </c>
      <c r="K370" s="208" t="s">
        <v>1597</v>
      </c>
    </row>
    <row r="371" spans="1:11" x14ac:dyDescent="0.25">
      <c r="A371" s="203">
        <v>370</v>
      </c>
      <c r="B371" s="202" t="s">
        <v>1599</v>
      </c>
      <c r="C371" s="202" t="s">
        <v>1600</v>
      </c>
      <c r="D371" s="202" t="s">
        <v>1266</v>
      </c>
      <c r="E371" s="202">
        <v>1996</v>
      </c>
      <c r="F371" s="202">
        <v>32</v>
      </c>
      <c r="G371" s="202">
        <v>732</v>
      </c>
      <c r="H371" s="202">
        <v>740</v>
      </c>
      <c r="I371" s="202" t="s">
        <v>11</v>
      </c>
      <c r="J371" s="202" t="s">
        <v>1602</v>
      </c>
      <c r="K371" s="208" t="s">
        <v>1601</v>
      </c>
    </row>
    <row r="372" spans="1:11" x14ac:dyDescent="0.25">
      <c r="A372" s="203">
        <v>371</v>
      </c>
      <c r="B372" s="202" t="s">
        <v>1603</v>
      </c>
      <c r="C372" s="202" t="s">
        <v>1604</v>
      </c>
      <c r="D372" s="202" t="s">
        <v>1605</v>
      </c>
      <c r="E372" s="202">
        <v>1996</v>
      </c>
      <c r="F372" s="202">
        <v>47</v>
      </c>
      <c r="G372" s="202">
        <v>337</v>
      </c>
      <c r="H372" s="202">
        <v>346</v>
      </c>
      <c r="I372" s="202" t="s">
        <v>11</v>
      </c>
      <c r="J372" s="202" t="s">
        <v>1607</v>
      </c>
      <c r="K372" s="208" t="s">
        <v>1606</v>
      </c>
    </row>
    <row r="373" spans="1:11" x14ac:dyDescent="0.25">
      <c r="A373" s="203">
        <v>372</v>
      </c>
      <c r="B373" s="202" t="s">
        <v>1608</v>
      </c>
      <c r="C373" s="202" t="s">
        <v>1609</v>
      </c>
      <c r="D373" s="202" t="s">
        <v>1128</v>
      </c>
      <c r="E373" s="202">
        <v>1996</v>
      </c>
      <c r="F373" s="202">
        <v>10</v>
      </c>
      <c r="G373" s="202">
        <v>149</v>
      </c>
      <c r="H373" s="202">
        <v>163</v>
      </c>
      <c r="I373" s="202" t="s">
        <v>11</v>
      </c>
      <c r="J373" s="202" t="s">
        <v>1611</v>
      </c>
      <c r="K373" s="208" t="s">
        <v>1610</v>
      </c>
    </row>
    <row r="374" spans="1:11" x14ac:dyDescent="0.25">
      <c r="A374" s="203">
        <v>373</v>
      </c>
      <c r="B374" s="202" t="s">
        <v>1595</v>
      </c>
      <c r="C374" s="202" t="s">
        <v>1612</v>
      </c>
      <c r="D374" s="202" t="s">
        <v>450</v>
      </c>
      <c r="E374" s="202">
        <v>1996</v>
      </c>
      <c r="F374" s="202">
        <v>18</v>
      </c>
      <c r="G374" s="202">
        <v>371</v>
      </c>
      <c r="H374" s="202">
        <v>391</v>
      </c>
      <c r="I374" s="202" t="s">
        <v>11</v>
      </c>
      <c r="J374" s="202" t="s">
        <v>1614</v>
      </c>
      <c r="K374" s="208" t="s">
        <v>1613</v>
      </c>
    </row>
    <row r="375" spans="1:11" x14ac:dyDescent="0.25">
      <c r="A375" s="203">
        <v>374</v>
      </c>
      <c r="B375" s="202" t="s">
        <v>1615</v>
      </c>
      <c r="C375" s="202" t="s">
        <v>1616</v>
      </c>
      <c r="D375" s="202" t="s">
        <v>1505</v>
      </c>
      <c r="E375" s="202">
        <v>1996</v>
      </c>
      <c r="F375" s="202">
        <v>43</v>
      </c>
      <c r="G375" s="202">
        <v>217</v>
      </c>
      <c r="H375" s="202">
        <v>230</v>
      </c>
      <c r="I375" s="202" t="s">
        <v>11</v>
      </c>
      <c r="J375" s="202" t="s">
        <v>11</v>
      </c>
      <c r="K375" s="208" t="s">
        <v>1617</v>
      </c>
    </row>
    <row r="376" spans="1:11" x14ac:dyDescent="0.25">
      <c r="A376" s="203">
        <v>375</v>
      </c>
      <c r="B376" s="202" t="s">
        <v>1618</v>
      </c>
      <c r="C376" s="202" t="s">
        <v>1619</v>
      </c>
      <c r="D376" s="202" t="s">
        <v>151</v>
      </c>
      <c r="E376" s="202">
        <v>1996</v>
      </c>
      <c r="F376" s="202">
        <v>16</v>
      </c>
      <c r="G376" s="202">
        <v>1</v>
      </c>
      <c r="H376" s="202">
        <v>11</v>
      </c>
      <c r="I376" s="202" t="s">
        <v>11</v>
      </c>
      <c r="J376" s="202" t="s">
        <v>11</v>
      </c>
      <c r="K376" s="208" t="s">
        <v>1620</v>
      </c>
    </row>
    <row r="377" spans="1:11" x14ac:dyDescent="0.25">
      <c r="A377" s="203">
        <v>376</v>
      </c>
      <c r="B377" s="202" t="s">
        <v>1621</v>
      </c>
      <c r="C377" s="202" t="s">
        <v>1622</v>
      </c>
      <c r="D377" s="202" t="s">
        <v>92</v>
      </c>
      <c r="E377" s="202">
        <v>1995</v>
      </c>
      <c r="F377" s="202">
        <v>306</v>
      </c>
      <c r="G377" s="202">
        <v>147</v>
      </c>
      <c r="H377" s="202">
        <v>157</v>
      </c>
      <c r="I377" s="202" t="s">
        <v>11</v>
      </c>
      <c r="J377" s="202" t="s">
        <v>1624</v>
      </c>
      <c r="K377" s="208" t="s">
        <v>1623</v>
      </c>
    </row>
    <row r="378" spans="1:11" x14ac:dyDescent="0.25">
      <c r="A378" s="203">
        <v>377</v>
      </c>
      <c r="B378" s="202" t="s">
        <v>1625</v>
      </c>
      <c r="C378" s="202" t="s">
        <v>1626</v>
      </c>
      <c r="D378" s="202" t="s">
        <v>1627</v>
      </c>
      <c r="E378" s="202">
        <v>1995</v>
      </c>
      <c r="F378" s="202">
        <v>44</v>
      </c>
      <c r="G378" s="202">
        <v>132</v>
      </c>
      <c r="H378" s="202">
        <v>141</v>
      </c>
      <c r="I378" s="202" t="s">
        <v>11</v>
      </c>
      <c r="J378" s="202" t="s">
        <v>11</v>
      </c>
      <c r="K378" s="208" t="s">
        <v>1628</v>
      </c>
    </row>
    <row r="379" spans="1:11" x14ac:dyDescent="0.25">
      <c r="A379" s="203">
        <v>378</v>
      </c>
      <c r="B379" s="202" t="s">
        <v>1629</v>
      </c>
      <c r="C379" s="202" t="s">
        <v>1630</v>
      </c>
      <c r="D379" s="202" t="s">
        <v>1631</v>
      </c>
      <c r="E379" s="202">
        <v>1995</v>
      </c>
      <c r="F379" s="202">
        <v>141</v>
      </c>
      <c r="G379" s="202">
        <v>1221</v>
      </c>
      <c r="H379" s="202">
        <v>1229</v>
      </c>
      <c r="I379" s="202" t="s">
        <v>11</v>
      </c>
      <c r="J379" s="202" t="s">
        <v>1633</v>
      </c>
      <c r="K379" s="208" t="s">
        <v>1632</v>
      </c>
    </row>
    <row r="380" spans="1:11" ht="19.899999999999999" customHeight="1" x14ac:dyDescent="0.25">
      <c r="A380" s="203">
        <v>379</v>
      </c>
      <c r="B380" s="202" t="s">
        <v>1634</v>
      </c>
      <c r="C380" s="202" t="s">
        <v>1635</v>
      </c>
      <c r="D380" s="202" t="s">
        <v>312</v>
      </c>
      <c r="E380" s="202">
        <v>1995</v>
      </c>
      <c r="F380" s="202">
        <v>120</v>
      </c>
      <c r="G380" s="202">
        <v>99</v>
      </c>
      <c r="H380" s="202">
        <v>110</v>
      </c>
      <c r="I380" s="202" t="s">
        <v>11</v>
      </c>
      <c r="J380" s="202" t="s">
        <v>1637</v>
      </c>
      <c r="K380" s="208" t="s">
        <v>1636</v>
      </c>
    </row>
    <row r="381" spans="1:11" x14ac:dyDescent="0.25">
      <c r="A381" s="203">
        <v>380</v>
      </c>
      <c r="B381" s="202" t="s">
        <v>1638</v>
      </c>
      <c r="C381" s="202" t="s">
        <v>1639</v>
      </c>
      <c r="D381" s="202" t="s">
        <v>1640</v>
      </c>
      <c r="E381" s="202">
        <v>1995</v>
      </c>
      <c r="F381" s="202">
        <v>16</v>
      </c>
      <c r="G381" s="202">
        <v>185</v>
      </c>
      <c r="H381" s="202">
        <v>191</v>
      </c>
      <c r="I381" s="202" t="s">
        <v>11</v>
      </c>
      <c r="J381" s="202" t="s">
        <v>1642</v>
      </c>
      <c r="K381" s="208" t="s">
        <v>1641</v>
      </c>
    </row>
    <row r="382" spans="1:11" x14ac:dyDescent="0.25">
      <c r="A382" s="203">
        <v>381</v>
      </c>
      <c r="B382" s="202" t="s">
        <v>1643</v>
      </c>
      <c r="C382" s="202" t="s">
        <v>1644</v>
      </c>
      <c r="D382" s="202" t="s">
        <v>722</v>
      </c>
      <c r="E382" s="202">
        <v>1994</v>
      </c>
      <c r="F382" s="202">
        <v>184</v>
      </c>
      <c r="G382" s="202">
        <v>83</v>
      </c>
      <c r="H382" s="202">
        <v>97</v>
      </c>
      <c r="I382" s="202" t="s">
        <v>11</v>
      </c>
      <c r="J382" s="202" t="s">
        <v>1646</v>
      </c>
      <c r="K382" s="208" t="s">
        <v>1645</v>
      </c>
    </row>
    <row r="383" spans="1:11" x14ac:dyDescent="0.25">
      <c r="A383" s="203">
        <v>382</v>
      </c>
      <c r="B383" s="202" t="s">
        <v>1647</v>
      </c>
      <c r="C383" s="202" t="s">
        <v>1648</v>
      </c>
      <c r="D383" s="202" t="s">
        <v>185</v>
      </c>
      <c r="E383" s="202">
        <v>1994</v>
      </c>
      <c r="F383" s="202">
        <v>39</v>
      </c>
      <c r="G383" s="202">
        <v>1044</v>
      </c>
      <c r="H383" s="202">
        <v>1060</v>
      </c>
      <c r="I383" s="202" t="s">
        <v>11</v>
      </c>
      <c r="J383" s="202" t="s">
        <v>1650</v>
      </c>
      <c r="K383" s="208" t="s">
        <v>1649</v>
      </c>
    </row>
    <row r="384" spans="1:11" x14ac:dyDescent="0.25">
      <c r="A384" s="203">
        <v>383</v>
      </c>
      <c r="B384" s="202" t="s">
        <v>1651</v>
      </c>
      <c r="C384" s="202" t="s">
        <v>1652</v>
      </c>
      <c r="D384" s="202" t="s">
        <v>1653</v>
      </c>
      <c r="E384" s="202">
        <v>1994</v>
      </c>
      <c r="F384" s="202">
        <v>130</v>
      </c>
      <c r="G384" s="202">
        <v>485</v>
      </c>
      <c r="H384" s="202">
        <v>497</v>
      </c>
      <c r="I384" s="202" t="s">
        <v>11</v>
      </c>
      <c r="J384" s="202" t="s">
        <v>11</v>
      </c>
      <c r="K384" s="208" t="s">
        <v>1654</v>
      </c>
    </row>
    <row r="385" spans="1:11" x14ac:dyDescent="0.25">
      <c r="A385" s="203">
        <v>384</v>
      </c>
      <c r="B385" s="202" t="s">
        <v>1655</v>
      </c>
      <c r="C385" s="202" t="s">
        <v>1656</v>
      </c>
      <c r="D385" s="202" t="s">
        <v>450</v>
      </c>
      <c r="E385" s="202">
        <v>1994</v>
      </c>
      <c r="F385" s="202">
        <v>16</v>
      </c>
      <c r="G385" s="202">
        <v>317</v>
      </c>
      <c r="H385" s="202">
        <v>335</v>
      </c>
      <c r="I385" s="202" t="s">
        <v>11</v>
      </c>
      <c r="J385" s="202" t="s">
        <v>1658</v>
      </c>
      <c r="K385" s="208" t="s">
        <v>1657</v>
      </c>
    </row>
    <row r="386" spans="1:11" x14ac:dyDescent="0.25">
      <c r="A386" s="203">
        <v>385</v>
      </c>
      <c r="B386" s="202" t="s">
        <v>1659</v>
      </c>
      <c r="C386" s="202" t="s">
        <v>1660</v>
      </c>
      <c r="D386" s="202" t="s">
        <v>1661</v>
      </c>
      <c r="E386" s="202">
        <v>1993</v>
      </c>
      <c r="F386" s="202">
        <v>31</v>
      </c>
      <c r="G386" s="202">
        <v>255</v>
      </c>
      <c r="H386" s="202">
        <v>265</v>
      </c>
      <c r="I386" s="202" t="s">
        <v>11</v>
      </c>
      <c r="J386" s="202" t="s">
        <v>1663</v>
      </c>
      <c r="K386" s="208" t="s">
        <v>1662</v>
      </c>
    </row>
    <row r="387" spans="1:11" x14ac:dyDescent="0.25">
      <c r="A387" s="203">
        <v>386</v>
      </c>
      <c r="B387" s="202" t="s">
        <v>1664</v>
      </c>
      <c r="C387" s="202" t="s">
        <v>1665</v>
      </c>
      <c r="D387" s="202" t="s">
        <v>1666</v>
      </c>
      <c r="E387" s="202">
        <v>1993</v>
      </c>
      <c r="F387" s="202">
        <v>93</v>
      </c>
      <c r="G387" s="202">
        <v>268</v>
      </c>
      <c r="H387" s="202">
        <v>275</v>
      </c>
      <c r="I387" s="202" t="s">
        <v>11</v>
      </c>
      <c r="J387" s="202" t="s">
        <v>1668</v>
      </c>
      <c r="K387" s="208" t="s">
        <v>1667</v>
      </c>
    </row>
    <row r="388" spans="1:11" x14ac:dyDescent="0.25">
      <c r="A388" s="203">
        <v>387</v>
      </c>
      <c r="B388" s="202" t="s">
        <v>1669</v>
      </c>
      <c r="C388" s="202" t="s">
        <v>1670</v>
      </c>
      <c r="D388" s="202" t="s">
        <v>1671</v>
      </c>
      <c r="E388" s="202">
        <v>1993</v>
      </c>
      <c r="F388" s="202">
        <v>29</v>
      </c>
      <c r="G388" s="202">
        <v>1</v>
      </c>
      <c r="H388" s="202">
        <v>72</v>
      </c>
      <c r="I388" s="202" t="s">
        <v>11</v>
      </c>
      <c r="J388" s="202" t="s">
        <v>1672</v>
      </c>
      <c r="K388" s="208" t="s">
        <v>11</v>
      </c>
    </row>
    <row r="389" spans="1:11" x14ac:dyDescent="0.25">
      <c r="A389" s="203">
        <v>388</v>
      </c>
      <c r="B389" s="202" t="s">
        <v>1673</v>
      </c>
      <c r="C389" s="202" t="s">
        <v>1674</v>
      </c>
      <c r="D389" s="202" t="s">
        <v>1675</v>
      </c>
      <c r="E389" s="202">
        <v>1993</v>
      </c>
      <c r="F389" s="202">
        <v>34</v>
      </c>
      <c r="G389" s="202">
        <v>253</v>
      </c>
      <c r="H389" s="202">
        <v>260</v>
      </c>
      <c r="I389" s="202" t="s">
        <v>11</v>
      </c>
      <c r="J389" s="202" t="s">
        <v>11</v>
      </c>
      <c r="K389" s="208" t="s">
        <v>1676</v>
      </c>
    </row>
    <row r="390" spans="1:11" x14ac:dyDescent="0.25">
      <c r="A390" s="203">
        <v>389</v>
      </c>
      <c r="B390" s="202" t="s">
        <v>1677</v>
      </c>
      <c r="C390" s="202" t="s">
        <v>1678</v>
      </c>
      <c r="D390" s="202" t="s">
        <v>234</v>
      </c>
      <c r="E390" s="202">
        <v>1993</v>
      </c>
      <c r="F390" s="202">
        <v>40</v>
      </c>
      <c r="G390" s="202">
        <v>495</v>
      </c>
      <c r="H390" s="202">
        <v>519</v>
      </c>
      <c r="I390" s="202" t="s">
        <v>11</v>
      </c>
      <c r="J390" s="202" t="s">
        <v>1680</v>
      </c>
      <c r="K390" s="208" t="s">
        <v>1679</v>
      </c>
    </row>
    <row r="391" spans="1:11" x14ac:dyDescent="0.25">
      <c r="A391" s="203">
        <v>390</v>
      </c>
      <c r="B391" s="202" t="s">
        <v>1681</v>
      </c>
      <c r="C391" s="202" t="s">
        <v>1682</v>
      </c>
      <c r="D391" s="202" t="s">
        <v>234</v>
      </c>
      <c r="E391" s="202">
        <v>1993</v>
      </c>
      <c r="F391" s="202">
        <v>40</v>
      </c>
      <c r="G391" s="202">
        <v>711</v>
      </c>
      <c r="H391" s="202">
        <v>735</v>
      </c>
      <c r="I391" s="202" t="s">
        <v>11</v>
      </c>
      <c r="J391" s="202" t="s">
        <v>1684</v>
      </c>
      <c r="K391" s="208" t="s">
        <v>1683</v>
      </c>
    </row>
    <row r="392" spans="1:11" x14ac:dyDescent="0.25">
      <c r="A392" s="203">
        <v>391</v>
      </c>
      <c r="B392" s="202" t="s">
        <v>1685</v>
      </c>
      <c r="C392" s="202" t="s">
        <v>1686</v>
      </c>
      <c r="D392" s="202" t="s">
        <v>1687</v>
      </c>
      <c r="E392" s="202">
        <v>1992</v>
      </c>
      <c r="F392" s="202">
        <v>153</v>
      </c>
      <c r="G392" s="202" t="s">
        <v>1689</v>
      </c>
      <c r="H392" s="202" t="s">
        <v>1690</v>
      </c>
      <c r="I392" s="202" t="s">
        <v>11</v>
      </c>
      <c r="J392" s="202" t="s">
        <v>1691</v>
      </c>
      <c r="K392" s="208" t="s">
        <v>1688</v>
      </c>
    </row>
    <row r="393" spans="1:11" x14ac:dyDescent="0.25">
      <c r="A393" s="203">
        <v>392</v>
      </c>
      <c r="B393" s="202" t="s">
        <v>1692</v>
      </c>
      <c r="C393" s="202" t="s">
        <v>1693</v>
      </c>
      <c r="D393" s="202" t="s">
        <v>450</v>
      </c>
      <c r="E393" s="202">
        <v>1992</v>
      </c>
      <c r="F393" s="202">
        <v>14</v>
      </c>
      <c r="G393" s="202">
        <v>885</v>
      </c>
      <c r="H393" s="202">
        <v>902</v>
      </c>
      <c r="I393" s="202" t="s">
        <v>11</v>
      </c>
      <c r="J393" s="202" t="s">
        <v>1695</v>
      </c>
      <c r="K393" s="208" t="s">
        <v>1694</v>
      </c>
    </row>
    <row r="394" spans="1:11" x14ac:dyDescent="0.25">
      <c r="A394" s="203">
        <v>393</v>
      </c>
      <c r="B394" s="202" t="s">
        <v>1696</v>
      </c>
      <c r="C394" s="202" t="s">
        <v>1697</v>
      </c>
      <c r="D394" s="202" t="s">
        <v>1698</v>
      </c>
      <c r="E394" s="202">
        <v>1992</v>
      </c>
      <c r="F394" s="202">
        <v>39</v>
      </c>
      <c r="G394" s="202">
        <v>805</v>
      </c>
      <c r="H394" s="202">
        <v>823</v>
      </c>
      <c r="I394" s="202" t="s">
        <v>11</v>
      </c>
      <c r="J394" s="202" t="s">
        <v>1700</v>
      </c>
      <c r="K394" s="208" t="s">
        <v>1699</v>
      </c>
    </row>
    <row r="395" spans="1:11" x14ac:dyDescent="0.25">
      <c r="A395" s="203">
        <v>394</v>
      </c>
      <c r="B395" s="202" t="s">
        <v>1701</v>
      </c>
      <c r="C395" s="202" t="s">
        <v>1702</v>
      </c>
      <c r="D395" s="202" t="s">
        <v>312</v>
      </c>
      <c r="E395" s="202">
        <v>1992</v>
      </c>
      <c r="F395" s="202">
        <v>82</v>
      </c>
      <c r="G395" s="202">
        <v>41</v>
      </c>
      <c r="H395" s="202">
        <v>50</v>
      </c>
      <c r="I395" s="202" t="s">
        <v>11</v>
      </c>
      <c r="J395" s="202" t="s">
        <v>1704</v>
      </c>
      <c r="K395" s="208" t="s">
        <v>1703</v>
      </c>
    </row>
    <row r="396" spans="1:11" x14ac:dyDescent="0.25">
      <c r="A396" s="203">
        <v>395</v>
      </c>
      <c r="B396" s="202" t="s">
        <v>1705</v>
      </c>
      <c r="C396" s="202" t="s">
        <v>1706</v>
      </c>
      <c r="D396" s="202" t="s">
        <v>1707</v>
      </c>
      <c r="E396" s="202">
        <v>1992</v>
      </c>
      <c r="F396" s="202">
        <v>39</v>
      </c>
      <c r="G396" s="202">
        <v>386</v>
      </c>
      <c r="H396" s="202">
        <v>390</v>
      </c>
      <c r="I396" s="202" t="s">
        <v>11</v>
      </c>
      <c r="J396" s="202" t="s">
        <v>11</v>
      </c>
      <c r="K396" s="208" t="s">
        <v>1708</v>
      </c>
    </row>
    <row r="397" spans="1:11" x14ac:dyDescent="0.25">
      <c r="A397" s="203">
        <v>396</v>
      </c>
      <c r="B397" s="202" t="s">
        <v>1709</v>
      </c>
      <c r="C397" s="202" t="s">
        <v>1710</v>
      </c>
      <c r="D397" s="202" t="s">
        <v>1711</v>
      </c>
      <c r="E397" s="202">
        <v>1992</v>
      </c>
      <c r="F397" s="202">
        <v>24</v>
      </c>
      <c r="G397" s="202">
        <v>125</v>
      </c>
      <c r="H397" s="202">
        <v>144</v>
      </c>
      <c r="I397" s="202" t="s">
        <v>11</v>
      </c>
      <c r="J397" s="202" t="s">
        <v>11</v>
      </c>
      <c r="K397" s="208" t="s">
        <v>1712</v>
      </c>
    </row>
    <row r="398" spans="1:11" x14ac:dyDescent="0.25">
      <c r="A398" s="203">
        <v>397</v>
      </c>
      <c r="B398" s="202" t="s">
        <v>1713</v>
      </c>
      <c r="C398" s="202" t="s">
        <v>1714</v>
      </c>
      <c r="D398" s="202" t="s">
        <v>1715</v>
      </c>
      <c r="E398" s="202">
        <v>1991</v>
      </c>
      <c r="F398" s="202">
        <v>157</v>
      </c>
      <c r="G398" s="202">
        <v>80</v>
      </c>
      <c r="H398" s="202">
        <v>85</v>
      </c>
      <c r="I398" s="202" t="s">
        <v>11</v>
      </c>
      <c r="J398" s="202" t="s">
        <v>11</v>
      </c>
      <c r="K398" s="208" t="s">
        <v>1716</v>
      </c>
    </row>
    <row r="399" spans="1:11" x14ac:dyDescent="0.25">
      <c r="A399" s="203">
        <v>398</v>
      </c>
      <c r="B399" s="202" t="s">
        <v>1717</v>
      </c>
      <c r="C399" s="202" t="s">
        <v>1718</v>
      </c>
      <c r="D399" s="202" t="s">
        <v>1719</v>
      </c>
      <c r="E399" s="202">
        <v>1991</v>
      </c>
      <c r="F399" s="202">
        <v>47</v>
      </c>
      <c r="G399" s="202" t="s">
        <v>1721</v>
      </c>
      <c r="H399" s="202" t="s">
        <v>1722</v>
      </c>
      <c r="I399" s="202" t="s">
        <v>11</v>
      </c>
      <c r="J399" s="202" t="s">
        <v>1723</v>
      </c>
      <c r="K399" s="208" t="s">
        <v>1720</v>
      </c>
    </row>
    <row r="400" spans="1:11" x14ac:dyDescent="0.25">
      <c r="A400" s="203">
        <v>399</v>
      </c>
      <c r="B400" s="202" t="s">
        <v>1724</v>
      </c>
      <c r="C400" s="202" t="s">
        <v>1725</v>
      </c>
      <c r="D400" s="202" t="s">
        <v>151</v>
      </c>
      <c r="E400" s="202">
        <v>1991</v>
      </c>
      <c r="F400" s="202">
        <v>11</v>
      </c>
      <c r="G400" s="202">
        <v>315</v>
      </c>
      <c r="H400" s="202">
        <v>328</v>
      </c>
      <c r="I400" s="202" t="s">
        <v>11</v>
      </c>
      <c r="J400" s="202" t="s">
        <v>11</v>
      </c>
      <c r="K400" s="208" t="s">
        <v>1726</v>
      </c>
    </row>
    <row r="401" spans="1:11" x14ac:dyDescent="0.25">
      <c r="A401" s="203">
        <v>400</v>
      </c>
      <c r="B401" s="202" t="s">
        <v>1727</v>
      </c>
      <c r="C401" s="202" t="s">
        <v>1728</v>
      </c>
      <c r="D401" s="202" t="s">
        <v>1266</v>
      </c>
      <c r="E401" s="202">
        <v>1991</v>
      </c>
      <c r="F401" s="202">
        <v>27</v>
      </c>
      <c r="G401" s="202">
        <v>326</v>
      </c>
      <c r="H401" s="202">
        <v>341</v>
      </c>
      <c r="I401" s="202" t="s">
        <v>11</v>
      </c>
      <c r="J401" s="202" t="s">
        <v>1730</v>
      </c>
      <c r="K401" s="208" t="s">
        <v>1729</v>
      </c>
    </row>
    <row r="402" spans="1:11" x14ac:dyDescent="0.25">
      <c r="A402" s="203">
        <v>401</v>
      </c>
      <c r="B402" s="202" t="s">
        <v>1731</v>
      </c>
      <c r="C402" s="202" t="s">
        <v>1732</v>
      </c>
      <c r="D402" s="202" t="s">
        <v>1266</v>
      </c>
      <c r="E402" s="202">
        <v>1991</v>
      </c>
      <c r="F402" s="202">
        <v>27</v>
      </c>
      <c r="G402" s="202">
        <v>351</v>
      </c>
      <c r="H402" s="202">
        <v>360</v>
      </c>
      <c r="I402" s="202" t="s">
        <v>11</v>
      </c>
      <c r="J402" s="202" t="s">
        <v>1734</v>
      </c>
      <c r="K402" s="208" t="s">
        <v>1733</v>
      </c>
    </row>
    <row r="403" spans="1:11" x14ac:dyDescent="0.25">
      <c r="A403" s="203">
        <v>402</v>
      </c>
      <c r="B403" s="202" t="s">
        <v>1735</v>
      </c>
      <c r="C403" s="202" t="s">
        <v>1736</v>
      </c>
      <c r="D403" s="202" t="s">
        <v>1737</v>
      </c>
      <c r="E403" s="202">
        <v>1991</v>
      </c>
      <c r="F403" s="202">
        <v>48</v>
      </c>
      <c r="G403" s="202">
        <v>763</v>
      </c>
      <c r="H403" s="202">
        <v>767</v>
      </c>
      <c r="I403" s="202" t="s">
        <v>11</v>
      </c>
      <c r="J403" s="202" t="s">
        <v>1739</v>
      </c>
      <c r="K403" s="208" t="s">
        <v>1738</v>
      </c>
    </row>
    <row r="404" spans="1:11" x14ac:dyDescent="0.25">
      <c r="A404" s="203">
        <v>403</v>
      </c>
      <c r="B404" s="202" t="s">
        <v>1740</v>
      </c>
      <c r="C404" s="202" t="s">
        <v>1741</v>
      </c>
      <c r="D404" s="202" t="s">
        <v>1742</v>
      </c>
      <c r="E404" s="202">
        <v>1991</v>
      </c>
      <c r="F404" s="202">
        <v>76</v>
      </c>
      <c r="G404" s="202">
        <v>643</v>
      </c>
      <c r="H404" s="202">
        <v>656</v>
      </c>
      <c r="I404" s="202" t="s">
        <v>11</v>
      </c>
      <c r="J404" s="202" t="s">
        <v>1744</v>
      </c>
      <c r="K404" s="208" t="s">
        <v>1743</v>
      </c>
    </row>
    <row r="405" spans="1:11" x14ac:dyDescent="0.25">
      <c r="A405" s="203">
        <v>404</v>
      </c>
      <c r="B405" s="202" t="s">
        <v>1745</v>
      </c>
      <c r="C405" s="202" t="s">
        <v>1746</v>
      </c>
      <c r="D405" s="202" t="s">
        <v>1747</v>
      </c>
      <c r="E405" s="202">
        <v>1991</v>
      </c>
      <c r="F405" s="202">
        <v>11</v>
      </c>
      <c r="G405" s="202">
        <v>289</v>
      </c>
      <c r="H405" s="202">
        <v>305</v>
      </c>
      <c r="I405" s="202" t="s">
        <v>11</v>
      </c>
      <c r="J405" s="202" t="s">
        <v>1749</v>
      </c>
      <c r="K405" s="208" t="s">
        <v>1748</v>
      </c>
    </row>
    <row r="406" spans="1:11" x14ac:dyDescent="0.25">
      <c r="A406" s="203">
        <v>405</v>
      </c>
      <c r="B406" s="202" t="s">
        <v>1750</v>
      </c>
      <c r="C406" s="202" t="s">
        <v>1751</v>
      </c>
      <c r="D406" s="202" t="s">
        <v>185</v>
      </c>
      <c r="E406" s="202">
        <v>1990</v>
      </c>
      <c r="F406" s="202">
        <v>35</v>
      </c>
      <c r="G406" s="202">
        <v>1356</v>
      </c>
      <c r="H406" s="202">
        <v>1368</v>
      </c>
      <c r="I406" s="202" t="s">
        <v>11</v>
      </c>
      <c r="J406" s="202" t="s">
        <v>1753</v>
      </c>
      <c r="K406" s="208" t="s">
        <v>1752</v>
      </c>
    </row>
    <row r="407" spans="1:11" x14ac:dyDescent="0.25">
      <c r="A407" s="203">
        <v>406</v>
      </c>
      <c r="B407" s="202" t="s">
        <v>1754</v>
      </c>
      <c r="C407" s="202" t="s">
        <v>1755</v>
      </c>
      <c r="D407" s="202" t="s">
        <v>1698</v>
      </c>
      <c r="E407" s="202">
        <v>1990</v>
      </c>
      <c r="F407" s="202">
        <v>37</v>
      </c>
      <c r="G407" s="202">
        <v>295</v>
      </c>
      <c r="H407" s="202">
        <v>315</v>
      </c>
      <c r="I407" s="202" t="s">
        <v>11</v>
      </c>
      <c r="J407" s="202" t="s">
        <v>1756</v>
      </c>
      <c r="K407" s="208" t="s">
        <v>11</v>
      </c>
    </row>
    <row r="408" spans="1:11" x14ac:dyDescent="0.25">
      <c r="A408" s="203">
        <v>407</v>
      </c>
      <c r="B408" s="202" t="s">
        <v>1757</v>
      </c>
      <c r="C408" s="202" t="s">
        <v>1758</v>
      </c>
      <c r="D408" s="202" t="s">
        <v>185</v>
      </c>
      <c r="E408" s="202">
        <v>1989</v>
      </c>
      <c r="F408" s="202">
        <v>34</v>
      </c>
      <c r="G408" s="202">
        <v>1109</v>
      </c>
      <c r="H408" s="202">
        <v>1112</v>
      </c>
      <c r="I408" s="202" t="s">
        <v>11</v>
      </c>
      <c r="J408" s="202" t="s">
        <v>1759</v>
      </c>
      <c r="K408" s="208" t="s">
        <v>11</v>
      </c>
    </row>
    <row r="409" spans="1:11" x14ac:dyDescent="0.25">
      <c r="A409" s="203">
        <v>408</v>
      </c>
      <c r="B409" s="202" t="s">
        <v>1760</v>
      </c>
      <c r="C409" s="202" t="s">
        <v>1761</v>
      </c>
      <c r="D409" s="202" t="s">
        <v>808</v>
      </c>
      <c r="E409" s="202">
        <v>1989</v>
      </c>
      <c r="F409" s="202">
        <v>102</v>
      </c>
      <c r="G409" s="202">
        <v>43</v>
      </c>
      <c r="H409" s="202">
        <v>48</v>
      </c>
      <c r="I409" s="202" t="s">
        <v>11</v>
      </c>
      <c r="J409" s="202" t="s">
        <v>1762</v>
      </c>
      <c r="K409" s="208" t="s">
        <v>11</v>
      </c>
    </row>
    <row r="410" spans="1:11" x14ac:dyDescent="0.25">
      <c r="A410" s="203">
        <v>409</v>
      </c>
      <c r="B410" s="202" t="s">
        <v>1763</v>
      </c>
      <c r="C410" s="202" t="s">
        <v>1764</v>
      </c>
      <c r="D410" s="202" t="s">
        <v>92</v>
      </c>
      <c r="E410" s="202">
        <v>1988</v>
      </c>
      <c r="F410" s="202">
        <v>169</v>
      </c>
      <c r="G410" s="202">
        <v>167</v>
      </c>
      <c r="H410" s="202">
        <v>182</v>
      </c>
      <c r="I410" s="202" t="s">
        <v>11</v>
      </c>
      <c r="J410" s="202" t="s">
        <v>1765</v>
      </c>
      <c r="K410" s="208" t="s">
        <v>11</v>
      </c>
    </row>
    <row r="411" spans="1:11" x14ac:dyDescent="0.25">
      <c r="A411" s="203">
        <v>410</v>
      </c>
      <c r="B411" s="202" t="s">
        <v>1766</v>
      </c>
      <c r="C411" s="202" t="s">
        <v>1767</v>
      </c>
      <c r="D411" s="202" t="s">
        <v>1768</v>
      </c>
      <c r="E411" s="202">
        <v>1988</v>
      </c>
      <c r="F411" s="202" t="s">
        <v>11</v>
      </c>
      <c r="G411" s="202">
        <v>18</v>
      </c>
      <c r="H411" s="202">
        <v>18</v>
      </c>
      <c r="I411" s="202" t="s">
        <v>11</v>
      </c>
      <c r="J411" s="202" t="s">
        <v>11</v>
      </c>
      <c r="K411" s="208" t="s">
        <v>11</v>
      </c>
    </row>
    <row r="412" spans="1:11" x14ac:dyDescent="0.25">
      <c r="A412" s="203">
        <v>411</v>
      </c>
      <c r="B412" s="202" t="s">
        <v>1769</v>
      </c>
      <c r="C412" s="202" t="s">
        <v>1770</v>
      </c>
      <c r="D412" s="202" t="s">
        <v>312</v>
      </c>
      <c r="E412" s="202">
        <v>1988</v>
      </c>
      <c r="F412" s="202">
        <v>42</v>
      </c>
      <c r="G412" s="202">
        <v>181</v>
      </c>
      <c r="H412" s="202">
        <v>194</v>
      </c>
      <c r="I412" s="202" t="s">
        <v>11</v>
      </c>
      <c r="J412" s="202" t="s">
        <v>1771</v>
      </c>
      <c r="K412" s="208" t="s">
        <v>11</v>
      </c>
    </row>
    <row r="413" spans="1:11" x14ac:dyDescent="0.25">
      <c r="A413" s="203">
        <v>412</v>
      </c>
      <c r="B413" s="202" t="s">
        <v>1772</v>
      </c>
      <c r="C413" s="202" t="s">
        <v>1773</v>
      </c>
      <c r="D413" s="202" t="s">
        <v>1522</v>
      </c>
      <c r="E413" s="202">
        <v>1987</v>
      </c>
      <c r="F413" s="202">
        <v>27</v>
      </c>
      <c r="G413" s="202">
        <v>977</v>
      </c>
      <c r="H413" s="202">
        <v>979</v>
      </c>
      <c r="I413" s="202" t="s">
        <v>11</v>
      </c>
      <c r="J413" s="202" t="s">
        <v>11</v>
      </c>
      <c r="K413" s="208" t="s">
        <v>11</v>
      </c>
    </row>
    <row r="414" spans="1:11" x14ac:dyDescent="0.25">
      <c r="A414" s="203">
        <v>413</v>
      </c>
      <c r="B414" s="202" t="s">
        <v>1774</v>
      </c>
      <c r="C414" s="202" t="s">
        <v>1775</v>
      </c>
      <c r="D414" s="202" t="s">
        <v>1737</v>
      </c>
      <c r="E414" s="202">
        <v>1987</v>
      </c>
      <c r="F414" s="202">
        <v>44</v>
      </c>
      <c r="G414" s="202">
        <v>1768</v>
      </c>
      <c r="H414" s="202">
        <v>1774</v>
      </c>
      <c r="I414" s="202" t="s">
        <v>11</v>
      </c>
      <c r="J414" s="202" t="s">
        <v>1776</v>
      </c>
      <c r="K414" s="208" t="s">
        <v>11</v>
      </c>
    </row>
    <row r="415" spans="1:11" x14ac:dyDescent="0.25">
      <c r="A415" s="203">
        <v>414</v>
      </c>
      <c r="B415" s="202" t="s">
        <v>1777</v>
      </c>
      <c r="C415" s="202" t="s">
        <v>1778</v>
      </c>
      <c r="D415" s="202" t="s">
        <v>1779</v>
      </c>
      <c r="E415" s="202">
        <v>1987</v>
      </c>
      <c r="F415" s="202">
        <v>27</v>
      </c>
      <c r="G415" s="202">
        <v>481</v>
      </c>
      <c r="H415" s="202">
        <v>488</v>
      </c>
      <c r="I415" s="202" t="s">
        <v>11</v>
      </c>
      <c r="J415" s="202" t="s">
        <v>1780</v>
      </c>
      <c r="K415" s="208" t="s">
        <v>11</v>
      </c>
    </row>
    <row r="416" spans="1:11" x14ac:dyDescent="0.25">
      <c r="A416" s="203">
        <v>415</v>
      </c>
      <c r="B416" s="202" t="s">
        <v>1781</v>
      </c>
      <c r="C416" s="202" t="s">
        <v>1782</v>
      </c>
      <c r="D416" s="202" t="s">
        <v>450</v>
      </c>
      <c r="E416" s="202">
        <v>1987</v>
      </c>
      <c r="F416" s="202">
        <v>9</v>
      </c>
      <c r="G416" s="202">
        <v>1003</v>
      </c>
      <c r="H416" s="202">
        <v>1030</v>
      </c>
      <c r="I416" s="202" t="s">
        <v>11</v>
      </c>
      <c r="J416" s="202" t="s">
        <v>1783</v>
      </c>
      <c r="K416" s="208" t="s">
        <v>11</v>
      </c>
    </row>
    <row r="417" spans="1:11" x14ac:dyDescent="0.25">
      <c r="A417" s="203">
        <v>416</v>
      </c>
      <c r="B417" s="202" t="s">
        <v>1784</v>
      </c>
      <c r="C417" s="202" t="s">
        <v>1785</v>
      </c>
      <c r="D417" s="202" t="s">
        <v>185</v>
      </c>
      <c r="E417" s="202">
        <v>1987</v>
      </c>
      <c r="F417" s="202">
        <v>32</v>
      </c>
      <c r="G417" s="202">
        <v>983</v>
      </c>
      <c r="H417" s="202">
        <v>986</v>
      </c>
      <c r="I417" s="202" t="s">
        <v>11</v>
      </c>
      <c r="J417" s="202" t="s">
        <v>1786</v>
      </c>
      <c r="K417" s="208" t="s">
        <v>11</v>
      </c>
    </row>
    <row r="418" spans="1:11" x14ac:dyDescent="0.25">
      <c r="A418" s="203">
        <v>417</v>
      </c>
      <c r="B418" s="202" t="s">
        <v>1787</v>
      </c>
      <c r="C418" s="202" t="s">
        <v>1788</v>
      </c>
      <c r="D418" s="202" t="s">
        <v>1747</v>
      </c>
      <c r="E418" s="202">
        <v>1987</v>
      </c>
      <c r="F418" s="202">
        <v>5</v>
      </c>
      <c r="G418" s="202">
        <v>411</v>
      </c>
      <c r="H418" s="202">
        <v>421</v>
      </c>
      <c r="I418" s="202" t="s">
        <v>11</v>
      </c>
      <c r="J418" s="202" t="s">
        <v>1789</v>
      </c>
      <c r="K418" s="208" t="s">
        <v>11</v>
      </c>
    </row>
    <row r="419" spans="1:11" x14ac:dyDescent="0.25">
      <c r="A419" s="203">
        <v>418</v>
      </c>
      <c r="B419" s="202" t="s">
        <v>1790</v>
      </c>
      <c r="C419" s="202" t="s">
        <v>1791</v>
      </c>
      <c r="D419" s="202" t="s">
        <v>1522</v>
      </c>
      <c r="E419" s="202">
        <v>1986</v>
      </c>
      <c r="F419" s="202">
        <v>26</v>
      </c>
      <c r="G419" s="202">
        <v>474</v>
      </c>
      <c r="H419" s="202">
        <v>480</v>
      </c>
      <c r="I419" s="202" t="s">
        <v>11</v>
      </c>
      <c r="J419" s="202" t="s">
        <v>11</v>
      </c>
      <c r="K419" s="208" t="s">
        <v>11</v>
      </c>
    </row>
    <row r="420" spans="1:11" x14ac:dyDescent="0.25">
      <c r="A420" s="203">
        <v>419</v>
      </c>
      <c r="B420" s="202" t="s">
        <v>1792</v>
      </c>
      <c r="C420" s="202" t="s">
        <v>1793</v>
      </c>
      <c r="D420" s="202" t="s">
        <v>1794</v>
      </c>
      <c r="E420" s="202">
        <v>1986</v>
      </c>
      <c r="F420" s="202">
        <v>9</v>
      </c>
      <c r="G420" s="202">
        <v>25</v>
      </c>
      <c r="H420" s="202">
        <v>31</v>
      </c>
      <c r="I420" s="202" t="s">
        <v>11</v>
      </c>
      <c r="J420" s="202" t="s">
        <v>1795</v>
      </c>
      <c r="K420" s="208" t="s">
        <v>11</v>
      </c>
    </row>
    <row r="421" spans="1:11" x14ac:dyDescent="0.25">
      <c r="A421" s="203">
        <v>420</v>
      </c>
      <c r="B421" s="202" t="s">
        <v>1796</v>
      </c>
      <c r="C421" s="202" t="s">
        <v>1797</v>
      </c>
      <c r="D421" s="202" t="s">
        <v>1698</v>
      </c>
      <c r="E421" s="202">
        <v>1985</v>
      </c>
      <c r="F421" s="202">
        <v>32</v>
      </c>
      <c r="G421" s="202">
        <v>819</v>
      </c>
      <c r="H421" s="202">
        <v>836</v>
      </c>
      <c r="I421" s="202" t="s">
        <v>11</v>
      </c>
      <c r="J421" s="202" t="s">
        <v>1798</v>
      </c>
      <c r="K421" s="208" t="s">
        <v>11</v>
      </c>
    </row>
    <row r="422" spans="1:11" x14ac:dyDescent="0.25">
      <c r="A422" s="203">
        <v>421</v>
      </c>
      <c r="B422" s="202" t="s">
        <v>1799</v>
      </c>
      <c r="C422" s="202" t="s">
        <v>1800</v>
      </c>
      <c r="D422" s="202" t="s">
        <v>92</v>
      </c>
      <c r="E422" s="202">
        <v>1985</v>
      </c>
      <c r="F422" s="202">
        <v>120</v>
      </c>
      <c r="G422" s="202">
        <v>171</v>
      </c>
      <c r="H422" s="202">
        <v>179</v>
      </c>
      <c r="I422" s="202" t="s">
        <v>11</v>
      </c>
      <c r="J422" s="202" t="s">
        <v>1801</v>
      </c>
      <c r="K422" s="208" t="s">
        <v>11</v>
      </c>
    </row>
    <row r="423" spans="1:11" x14ac:dyDescent="0.25">
      <c r="A423" s="203">
        <v>422</v>
      </c>
      <c r="B423" s="202" t="s">
        <v>1802</v>
      </c>
      <c r="C423" s="202" t="s">
        <v>1803</v>
      </c>
      <c r="D423" s="202" t="s">
        <v>1742</v>
      </c>
      <c r="E423" s="202">
        <v>1985</v>
      </c>
      <c r="F423" s="202">
        <v>70</v>
      </c>
      <c r="G423" s="202">
        <v>829</v>
      </c>
      <c r="H423" s="202">
        <v>843</v>
      </c>
      <c r="I423" s="202" t="s">
        <v>11</v>
      </c>
      <c r="J423" s="202" t="s">
        <v>1804</v>
      </c>
      <c r="K423" s="208" t="s">
        <v>11</v>
      </c>
    </row>
    <row r="424" spans="1:11" x14ac:dyDescent="0.25">
      <c r="A424" s="203">
        <v>423</v>
      </c>
      <c r="B424" s="202" t="s">
        <v>1805</v>
      </c>
      <c r="C424" s="202" t="s">
        <v>1806</v>
      </c>
      <c r="D424" s="202" t="s">
        <v>185</v>
      </c>
      <c r="E424" s="202">
        <v>1985</v>
      </c>
      <c r="F424" s="202">
        <v>30</v>
      </c>
      <c r="G424" s="202">
        <v>1037</v>
      </c>
      <c r="H424" s="202">
        <v>1045</v>
      </c>
      <c r="I424" s="202" t="s">
        <v>11</v>
      </c>
      <c r="J424" s="202" t="s">
        <v>1807</v>
      </c>
      <c r="K424" s="208" t="s">
        <v>11</v>
      </c>
    </row>
    <row r="425" spans="1:11" x14ac:dyDescent="0.25">
      <c r="A425" s="203">
        <v>424</v>
      </c>
      <c r="B425" s="202" t="s">
        <v>1808</v>
      </c>
      <c r="C425" s="202" t="s">
        <v>1809</v>
      </c>
      <c r="D425" s="202" t="s">
        <v>1557</v>
      </c>
      <c r="E425" s="202">
        <v>1984</v>
      </c>
      <c r="F425" s="202">
        <v>10</v>
      </c>
      <c r="G425" s="202">
        <v>90</v>
      </c>
      <c r="H425" s="202">
        <v>93</v>
      </c>
      <c r="I425" s="202" t="s">
        <v>11</v>
      </c>
      <c r="J425" s="202" t="s">
        <v>1810</v>
      </c>
      <c r="K425" s="208" t="s">
        <v>11</v>
      </c>
    </row>
    <row r="426" spans="1:11" x14ac:dyDescent="0.25">
      <c r="A426" s="203">
        <v>425</v>
      </c>
      <c r="B426" s="202" t="s">
        <v>1811</v>
      </c>
      <c r="C426" s="202" t="s">
        <v>1812</v>
      </c>
      <c r="D426" s="202" t="s">
        <v>450</v>
      </c>
      <c r="E426" s="202">
        <v>1984</v>
      </c>
      <c r="F426" s="202">
        <v>6</v>
      </c>
      <c r="G426" s="202">
        <v>169</v>
      </c>
      <c r="H426" s="202">
        <v>193</v>
      </c>
      <c r="I426" s="202" t="s">
        <v>11</v>
      </c>
      <c r="J426" s="202" t="s">
        <v>1813</v>
      </c>
      <c r="K426" s="208" t="s">
        <v>11</v>
      </c>
    </row>
    <row r="427" spans="1:11" x14ac:dyDescent="0.25">
      <c r="A427" s="203">
        <v>426</v>
      </c>
      <c r="B427" s="202" t="s">
        <v>1814</v>
      </c>
      <c r="C427" s="202" t="s">
        <v>1815</v>
      </c>
      <c r="D427" s="202" t="s">
        <v>1816</v>
      </c>
      <c r="E427" s="202">
        <v>1984</v>
      </c>
      <c r="F427" s="202">
        <v>22</v>
      </c>
      <c r="G427" s="202">
        <v>295</v>
      </c>
      <c r="H427" s="202">
        <v>301</v>
      </c>
      <c r="I427" s="202" t="s">
        <v>11</v>
      </c>
      <c r="J427" s="202" t="s">
        <v>1817</v>
      </c>
      <c r="K427" s="208" t="s">
        <v>11</v>
      </c>
    </row>
    <row r="428" spans="1:11" x14ac:dyDescent="0.25">
      <c r="A428" s="203">
        <v>427</v>
      </c>
      <c r="B428" s="202" t="s">
        <v>1818</v>
      </c>
      <c r="C428" s="202" t="s">
        <v>1819</v>
      </c>
      <c r="D428" s="202" t="s">
        <v>1820</v>
      </c>
      <c r="E428" s="202">
        <v>1983</v>
      </c>
      <c r="F428" s="202">
        <v>185</v>
      </c>
      <c r="G428" s="202">
        <v>163</v>
      </c>
      <c r="H428" s="202" t="s">
        <v>1821</v>
      </c>
      <c r="I428" s="202" t="s">
        <v>11</v>
      </c>
      <c r="J428" s="202" t="s">
        <v>11</v>
      </c>
      <c r="K428" s="208" t="s">
        <v>11</v>
      </c>
    </row>
    <row r="429" spans="1:11" x14ac:dyDescent="0.25">
      <c r="A429" s="203">
        <v>428</v>
      </c>
      <c r="B429" s="202" t="s">
        <v>1822</v>
      </c>
      <c r="C429" s="202" t="s">
        <v>1823</v>
      </c>
      <c r="D429" s="202" t="s">
        <v>1653</v>
      </c>
      <c r="E429" s="202">
        <v>1983</v>
      </c>
      <c r="F429" s="202">
        <v>98</v>
      </c>
      <c r="G429" s="202">
        <v>215</v>
      </c>
      <c r="H429" s="202">
        <v>239</v>
      </c>
      <c r="I429" s="202" t="s">
        <v>11</v>
      </c>
      <c r="J429" s="202" t="s">
        <v>11</v>
      </c>
      <c r="K429" s="208" t="s">
        <v>11</v>
      </c>
    </row>
    <row r="430" spans="1:11" x14ac:dyDescent="0.25">
      <c r="A430" s="203">
        <v>429</v>
      </c>
      <c r="B430" s="202" t="s">
        <v>1824</v>
      </c>
      <c r="C430" s="202" t="s">
        <v>1825</v>
      </c>
      <c r="D430" s="202" t="s">
        <v>185</v>
      </c>
      <c r="E430" s="202">
        <v>1983</v>
      </c>
      <c r="F430" s="202">
        <v>28</v>
      </c>
      <c r="G430" s="202">
        <v>591</v>
      </c>
      <c r="H430" s="202">
        <v>597</v>
      </c>
      <c r="I430" s="202" t="s">
        <v>11</v>
      </c>
      <c r="J430" s="202" t="s">
        <v>1826</v>
      </c>
      <c r="K430" s="208" t="s">
        <v>11</v>
      </c>
    </row>
    <row r="431" spans="1:11" x14ac:dyDescent="0.25">
      <c r="A431" s="203">
        <v>430</v>
      </c>
      <c r="B431" s="202" t="s">
        <v>1827</v>
      </c>
      <c r="C431" s="202" t="s">
        <v>1828</v>
      </c>
      <c r="D431" s="202" t="s">
        <v>808</v>
      </c>
      <c r="E431" s="202">
        <v>1983</v>
      </c>
      <c r="F431" s="202">
        <v>76</v>
      </c>
      <c r="G431" s="202">
        <v>203</v>
      </c>
      <c r="H431" s="202">
        <v>211</v>
      </c>
      <c r="I431" s="202" t="s">
        <v>11</v>
      </c>
      <c r="J431" s="202" t="s">
        <v>1829</v>
      </c>
      <c r="K431" s="208" t="s">
        <v>11</v>
      </c>
    </row>
    <row r="432" spans="1:11" x14ac:dyDescent="0.25">
      <c r="A432" s="203">
        <v>431</v>
      </c>
      <c r="B432" s="202" t="s">
        <v>1830</v>
      </c>
      <c r="C432" s="202" t="s">
        <v>1831</v>
      </c>
      <c r="D432" s="202" t="s">
        <v>1737</v>
      </c>
      <c r="E432" s="202">
        <v>1981</v>
      </c>
      <c r="F432" s="202">
        <v>38</v>
      </c>
      <c r="G432" s="202">
        <v>1052</v>
      </c>
      <c r="H432" s="202">
        <v>1058</v>
      </c>
      <c r="I432" s="202" t="s">
        <v>11</v>
      </c>
      <c r="J432" s="202" t="s">
        <v>1832</v>
      </c>
      <c r="K432" s="208" t="s">
        <v>11</v>
      </c>
    </row>
    <row r="433" spans="1:11" x14ac:dyDescent="0.25">
      <c r="A433" s="203">
        <v>432</v>
      </c>
      <c r="B433" s="202" t="s">
        <v>1833</v>
      </c>
      <c r="C433" s="202" t="s">
        <v>1834</v>
      </c>
      <c r="D433" s="202" t="s">
        <v>906</v>
      </c>
      <c r="E433" s="202">
        <v>1981</v>
      </c>
      <c r="F433" s="202">
        <v>92</v>
      </c>
      <c r="G433" s="202">
        <v>435</v>
      </c>
      <c r="H433" s="202">
        <v>467</v>
      </c>
      <c r="I433" s="202" t="s">
        <v>11</v>
      </c>
      <c r="J433" s="202" t="s">
        <v>1835</v>
      </c>
      <c r="K433" s="208" t="s">
        <v>11</v>
      </c>
    </row>
    <row r="434" spans="1:11" x14ac:dyDescent="0.25">
      <c r="A434" s="203">
        <v>433</v>
      </c>
      <c r="B434" s="202" t="s">
        <v>1836</v>
      </c>
      <c r="C434" s="202" t="s">
        <v>1837</v>
      </c>
      <c r="D434" s="202" t="s">
        <v>1522</v>
      </c>
      <c r="E434" s="202">
        <v>1981</v>
      </c>
      <c r="F434" s="202">
        <v>21</v>
      </c>
      <c r="G434" s="202">
        <v>523</v>
      </c>
      <c r="H434" s="202">
        <v>528</v>
      </c>
      <c r="I434" s="202" t="s">
        <v>11</v>
      </c>
      <c r="J434" s="202" t="s">
        <v>11</v>
      </c>
      <c r="K434" s="208" t="s">
        <v>11</v>
      </c>
    </row>
    <row r="435" spans="1:11" x14ac:dyDescent="0.25">
      <c r="A435" s="203">
        <v>434</v>
      </c>
      <c r="B435" s="202" t="s">
        <v>1838</v>
      </c>
      <c r="C435" s="202" t="s">
        <v>1839</v>
      </c>
      <c r="D435" s="202" t="s">
        <v>1840</v>
      </c>
      <c r="E435" s="202">
        <v>1980</v>
      </c>
      <c r="F435" s="202">
        <v>28</v>
      </c>
      <c r="G435" s="202">
        <v>35</v>
      </c>
      <c r="H435" s="202">
        <v>40</v>
      </c>
      <c r="I435" s="202" t="s">
        <v>11</v>
      </c>
      <c r="J435" s="202" t="s">
        <v>11</v>
      </c>
      <c r="K435" s="208" t="s">
        <v>11</v>
      </c>
    </row>
    <row r="436" spans="1:11" x14ac:dyDescent="0.25">
      <c r="A436" s="203">
        <v>435</v>
      </c>
      <c r="B436" s="202" t="s">
        <v>1841</v>
      </c>
      <c r="C436" s="202" t="s">
        <v>1842</v>
      </c>
      <c r="D436" s="202" t="s">
        <v>1843</v>
      </c>
      <c r="E436" s="202">
        <v>1979</v>
      </c>
      <c r="F436" s="202">
        <v>21</v>
      </c>
      <c r="G436" s="202">
        <v>196</v>
      </c>
      <c r="H436" s="202">
        <v>201</v>
      </c>
      <c r="I436" s="202" t="s">
        <v>11</v>
      </c>
      <c r="J436" s="202" t="s">
        <v>1844</v>
      </c>
      <c r="K436" s="208" t="s">
        <v>11</v>
      </c>
    </row>
    <row r="437" spans="1:11" x14ac:dyDescent="0.25">
      <c r="A437" s="203">
        <v>436</v>
      </c>
      <c r="B437" s="202" t="s">
        <v>1845</v>
      </c>
      <c r="C437" s="202" t="s">
        <v>1846</v>
      </c>
      <c r="D437" s="202" t="s">
        <v>496</v>
      </c>
      <c r="E437" s="202">
        <v>1978</v>
      </c>
      <c r="F437" s="202">
        <v>15</v>
      </c>
      <c r="G437" s="202">
        <v>253</v>
      </c>
      <c r="H437" s="202">
        <v>263</v>
      </c>
      <c r="I437" s="202" t="s">
        <v>11</v>
      </c>
      <c r="J437" s="202" t="s">
        <v>1847</v>
      </c>
      <c r="K437" s="208" t="s">
        <v>11</v>
      </c>
    </row>
    <row r="438" spans="1:11" x14ac:dyDescent="0.25">
      <c r="A438" s="203">
        <v>437</v>
      </c>
      <c r="B438" s="202" t="s">
        <v>1848</v>
      </c>
      <c r="C438" s="202" t="s">
        <v>1849</v>
      </c>
      <c r="D438" s="202" t="s">
        <v>808</v>
      </c>
      <c r="E438" s="202">
        <v>1978</v>
      </c>
      <c r="F438" s="202">
        <v>45</v>
      </c>
      <c r="G438" s="202">
        <v>39</v>
      </c>
      <c r="H438" s="202">
        <v>52</v>
      </c>
      <c r="I438" s="202" t="s">
        <v>11</v>
      </c>
      <c r="J438" s="202" t="s">
        <v>1850</v>
      </c>
      <c r="K438" s="208" t="s">
        <v>11</v>
      </c>
    </row>
    <row r="439" spans="1:11" x14ac:dyDescent="0.25">
      <c r="A439" s="203">
        <v>438</v>
      </c>
      <c r="B439" s="202" t="s">
        <v>1851</v>
      </c>
      <c r="C439" s="202" t="s">
        <v>1852</v>
      </c>
      <c r="D439" s="202" t="s">
        <v>1266</v>
      </c>
      <c r="E439" s="202">
        <v>1977</v>
      </c>
      <c r="F439" s="202">
        <v>13</v>
      </c>
      <c r="G439" s="202">
        <v>65</v>
      </c>
      <c r="H439" s="202">
        <v>65</v>
      </c>
      <c r="I439" s="202" t="s">
        <v>11</v>
      </c>
      <c r="J439" s="202" t="s">
        <v>11</v>
      </c>
      <c r="K439" s="208" t="s">
        <v>11</v>
      </c>
    </row>
    <row r="440" spans="1:11" x14ac:dyDescent="0.25">
      <c r="A440" s="203">
        <v>439</v>
      </c>
      <c r="B440" s="202" t="s">
        <v>1853</v>
      </c>
      <c r="C440" s="202" t="s">
        <v>1854</v>
      </c>
      <c r="D440" s="202" t="s">
        <v>1266</v>
      </c>
      <c r="E440" s="202">
        <v>1977</v>
      </c>
      <c r="F440" s="202">
        <v>13</v>
      </c>
      <c r="G440" s="202">
        <v>111</v>
      </c>
      <c r="H440" s="202">
        <v>115</v>
      </c>
      <c r="I440" s="202" t="s">
        <v>11</v>
      </c>
      <c r="J440" s="202" t="s">
        <v>11</v>
      </c>
      <c r="K440" s="208" t="s">
        <v>11</v>
      </c>
    </row>
    <row r="441" spans="1:11" x14ac:dyDescent="0.25">
      <c r="A441" s="203">
        <v>440</v>
      </c>
      <c r="B441" s="202" t="s">
        <v>1855</v>
      </c>
      <c r="C441" s="202" t="s">
        <v>1856</v>
      </c>
      <c r="D441" s="202" t="s">
        <v>1857</v>
      </c>
      <c r="E441" s="202">
        <v>1977</v>
      </c>
      <c r="F441" s="202">
        <v>11</v>
      </c>
      <c r="G441" s="202">
        <v>48</v>
      </c>
      <c r="H441" s="202">
        <v>55</v>
      </c>
      <c r="I441" s="202" t="s">
        <v>11</v>
      </c>
      <c r="J441" s="202" t="s">
        <v>11</v>
      </c>
      <c r="K441" s="208" t="s">
        <v>11</v>
      </c>
    </row>
    <row r="442" spans="1:11" x14ac:dyDescent="0.25">
      <c r="A442" s="203">
        <v>441</v>
      </c>
      <c r="B442" s="202" t="s">
        <v>1858</v>
      </c>
      <c r="C442" s="202" t="s">
        <v>1859</v>
      </c>
      <c r="D442" s="202" t="s">
        <v>1328</v>
      </c>
      <c r="E442" s="202">
        <v>1977</v>
      </c>
      <c r="F442" s="202">
        <v>93</v>
      </c>
      <c r="G442" s="202">
        <v>147</v>
      </c>
      <c r="H442" s="202">
        <v>163</v>
      </c>
      <c r="I442" s="202" t="s">
        <v>11</v>
      </c>
      <c r="J442" s="202" t="s">
        <v>1860</v>
      </c>
      <c r="K442" s="208" t="s">
        <v>11</v>
      </c>
    </row>
    <row r="443" spans="1:11" x14ac:dyDescent="0.25">
      <c r="A443" s="203">
        <v>442</v>
      </c>
      <c r="B443" s="202" t="s">
        <v>1861</v>
      </c>
      <c r="C443" s="202" t="s">
        <v>1862</v>
      </c>
      <c r="D443" s="202" t="s">
        <v>1863</v>
      </c>
      <c r="E443" s="202">
        <v>1977</v>
      </c>
      <c r="F443" s="202">
        <v>81</v>
      </c>
      <c r="G443" s="202">
        <v>386</v>
      </c>
      <c r="H443" s="202">
        <v>394</v>
      </c>
      <c r="I443" s="202" t="s">
        <v>11</v>
      </c>
      <c r="J443" s="202" t="s">
        <v>1864</v>
      </c>
      <c r="K443" s="208" t="s">
        <v>11</v>
      </c>
    </row>
    <row r="444" spans="1:11" x14ac:dyDescent="0.25">
      <c r="A444" s="203">
        <v>443</v>
      </c>
      <c r="B444" s="202" t="s">
        <v>1865</v>
      </c>
      <c r="C444" s="202" t="s">
        <v>1866</v>
      </c>
      <c r="D444" s="202" t="s">
        <v>1266</v>
      </c>
      <c r="E444" s="202">
        <v>1976</v>
      </c>
      <c r="F444" s="202">
        <v>12</v>
      </c>
      <c r="G444" s="202">
        <v>135</v>
      </c>
      <c r="H444" s="202">
        <v>140</v>
      </c>
      <c r="I444" s="202" t="s">
        <v>11</v>
      </c>
      <c r="J444" s="202" t="s">
        <v>11</v>
      </c>
      <c r="K444" s="208" t="s">
        <v>11</v>
      </c>
    </row>
    <row r="445" spans="1:11" x14ac:dyDescent="0.25">
      <c r="A445" s="203">
        <v>444</v>
      </c>
      <c r="B445" s="202" t="s">
        <v>1867</v>
      </c>
      <c r="C445" s="202" t="s">
        <v>1868</v>
      </c>
      <c r="D445" s="202" t="s">
        <v>808</v>
      </c>
      <c r="E445" s="202">
        <v>1976</v>
      </c>
      <c r="F445" s="202">
        <v>37</v>
      </c>
      <c r="G445" s="202">
        <v>389</v>
      </c>
      <c r="H445" s="202">
        <v>395</v>
      </c>
      <c r="I445" s="202" t="s">
        <v>11</v>
      </c>
      <c r="J445" s="202" t="s">
        <v>1869</v>
      </c>
      <c r="K445" s="208" t="s">
        <v>11</v>
      </c>
    </row>
    <row r="446" spans="1:11" x14ac:dyDescent="0.25">
      <c r="A446" s="203">
        <v>445</v>
      </c>
      <c r="B446" s="202" t="s">
        <v>1870</v>
      </c>
      <c r="C446" s="202" t="s">
        <v>1871</v>
      </c>
      <c r="D446" s="202" t="s">
        <v>1266</v>
      </c>
      <c r="E446" s="202">
        <v>1975</v>
      </c>
      <c r="F446" s="202">
        <v>11</v>
      </c>
      <c r="G446" s="202">
        <v>21</v>
      </c>
      <c r="H446" s="202">
        <v>21</v>
      </c>
      <c r="I446" s="202" t="s">
        <v>11</v>
      </c>
      <c r="J446" s="202" t="s">
        <v>11</v>
      </c>
      <c r="K446" s="208" t="s">
        <v>11</v>
      </c>
    </row>
    <row r="447" spans="1:11" x14ac:dyDescent="0.25">
      <c r="A447" s="203">
        <v>446</v>
      </c>
      <c r="B447" s="202" t="s">
        <v>1872</v>
      </c>
      <c r="C447" s="202" t="s">
        <v>1873</v>
      </c>
      <c r="D447" s="202" t="s">
        <v>185</v>
      </c>
      <c r="E447" s="202">
        <v>1975</v>
      </c>
      <c r="F447" s="202">
        <v>20</v>
      </c>
      <c r="G447" s="202">
        <v>490</v>
      </c>
      <c r="H447" s="202">
        <v>490</v>
      </c>
      <c r="I447" s="202" t="s">
        <v>11</v>
      </c>
      <c r="J447" s="202" t="s">
        <v>1874</v>
      </c>
      <c r="K447" s="208" t="s">
        <v>11</v>
      </c>
    </row>
    <row r="448" spans="1:11" x14ac:dyDescent="0.25">
      <c r="A448" s="203">
        <v>447</v>
      </c>
      <c r="B448" s="202" t="s">
        <v>1875</v>
      </c>
      <c r="C448" s="202" t="s">
        <v>1876</v>
      </c>
      <c r="D448" s="202" t="s">
        <v>1266</v>
      </c>
      <c r="E448" s="202">
        <v>1974</v>
      </c>
      <c r="F448" s="202">
        <v>10</v>
      </c>
      <c r="G448" s="202">
        <v>10</v>
      </c>
      <c r="H448" s="202">
        <v>10</v>
      </c>
      <c r="I448" s="202" t="s">
        <v>11</v>
      </c>
      <c r="J448" s="202" t="s">
        <v>11</v>
      </c>
      <c r="K448" s="208" t="s">
        <v>11</v>
      </c>
    </row>
    <row r="449" spans="1:11" x14ac:dyDescent="0.25">
      <c r="A449" s="203">
        <v>448</v>
      </c>
      <c r="B449" s="202" t="s">
        <v>1877</v>
      </c>
      <c r="C449" s="202" t="s">
        <v>1878</v>
      </c>
      <c r="D449" s="202" t="s">
        <v>185</v>
      </c>
      <c r="E449" s="202">
        <v>1974</v>
      </c>
      <c r="F449" s="202">
        <v>19</v>
      </c>
      <c r="G449" s="202">
        <v>361</v>
      </c>
      <c r="H449" s="202">
        <v>365</v>
      </c>
      <c r="I449" s="202" t="s">
        <v>11</v>
      </c>
      <c r="J449" s="202" t="s">
        <v>1879</v>
      </c>
      <c r="K449" s="208" t="s">
        <v>11</v>
      </c>
    </row>
    <row r="450" spans="1:11" x14ac:dyDescent="0.25">
      <c r="A450" s="203">
        <v>449</v>
      </c>
      <c r="B450" s="202" t="s">
        <v>1880</v>
      </c>
      <c r="C450" s="202" t="s">
        <v>1881</v>
      </c>
      <c r="D450" s="202" t="s">
        <v>185</v>
      </c>
      <c r="E450" s="202">
        <v>1974</v>
      </c>
      <c r="F450" s="202">
        <v>19</v>
      </c>
      <c r="G450" s="202">
        <v>366</v>
      </c>
      <c r="H450" s="202">
        <v>368</v>
      </c>
      <c r="I450" s="202" t="s">
        <v>11</v>
      </c>
      <c r="J450" s="202" t="s">
        <v>1882</v>
      </c>
      <c r="K450" s="208" t="s">
        <v>11</v>
      </c>
    </row>
    <row r="451" spans="1:11" x14ac:dyDescent="0.25">
      <c r="A451" s="203">
        <v>450</v>
      </c>
      <c r="B451" s="202" t="s">
        <v>1883</v>
      </c>
      <c r="C451" s="202" t="s">
        <v>1884</v>
      </c>
      <c r="D451" s="202" t="s">
        <v>1885</v>
      </c>
      <c r="E451" s="202">
        <v>1973</v>
      </c>
      <c r="F451" s="202">
        <v>30</v>
      </c>
      <c r="G451" s="202">
        <v>143</v>
      </c>
      <c r="H451" s="202">
        <v>155</v>
      </c>
      <c r="I451" s="202" t="s">
        <v>11</v>
      </c>
      <c r="J451" s="202" t="s">
        <v>1886</v>
      </c>
      <c r="K451" s="208" t="s">
        <v>11</v>
      </c>
    </row>
    <row r="452" spans="1:11" x14ac:dyDescent="0.25">
      <c r="A452" s="203">
        <v>451</v>
      </c>
      <c r="B452" s="202" t="s">
        <v>1887</v>
      </c>
      <c r="C452" s="202" t="s">
        <v>1888</v>
      </c>
      <c r="D452" s="202" t="s">
        <v>185</v>
      </c>
      <c r="E452" s="202">
        <v>1973</v>
      </c>
      <c r="F452" s="202">
        <v>18</v>
      </c>
      <c r="G452" s="202">
        <v>511</v>
      </c>
      <c r="H452" s="202">
        <v>515</v>
      </c>
      <c r="I452" s="202" t="s">
        <v>11</v>
      </c>
      <c r="J452" s="202" t="s">
        <v>1889</v>
      </c>
      <c r="K452" s="208" t="s">
        <v>11</v>
      </c>
    </row>
    <row r="453" spans="1:11" x14ac:dyDescent="0.25">
      <c r="A453" s="203">
        <v>452</v>
      </c>
      <c r="B453" s="202" t="s">
        <v>1890</v>
      </c>
      <c r="C453" s="202" t="s">
        <v>1891</v>
      </c>
      <c r="D453" s="202" t="s">
        <v>1892</v>
      </c>
      <c r="E453" s="202">
        <v>1970</v>
      </c>
      <c r="F453" s="202">
        <v>191</v>
      </c>
      <c r="G453" s="202">
        <v>449</v>
      </c>
      <c r="H453" s="202" t="s">
        <v>1893</v>
      </c>
      <c r="I453" s="202" t="s">
        <v>11</v>
      </c>
      <c r="J453" s="202" t="s">
        <v>11</v>
      </c>
      <c r="K453" s="208" t="s">
        <v>11</v>
      </c>
    </row>
    <row r="454" spans="1:11" x14ac:dyDescent="0.25">
      <c r="A454" s="203">
        <v>453</v>
      </c>
      <c r="B454" s="202" t="s">
        <v>1894</v>
      </c>
      <c r="C454" s="202" t="s">
        <v>1895</v>
      </c>
      <c r="D454" s="202" t="s">
        <v>1896</v>
      </c>
      <c r="E454" s="202">
        <v>1969</v>
      </c>
      <c r="F454" s="202">
        <v>20</v>
      </c>
      <c r="G454" s="202">
        <v>349</v>
      </c>
      <c r="H454" s="202" t="s">
        <v>1893</v>
      </c>
      <c r="I454" s="202" t="s">
        <v>11</v>
      </c>
      <c r="J454" s="202" t="s">
        <v>1897</v>
      </c>
      <c r="K454" s="208" t="s">
        <v>11</v>
      </c>
    </row>
    <row r="455" spans="1:11" x14ac:dyDescent="0.25">
      <c r="A455" s="203">
        <v>454</v>
      </c>
      <c r="B455" s="202" t="s">
        <v>1898</v>
      </c>
      <c r="C455" s="202" t="s">
        <v>1899</v>
      </c>
      <c r="D455" s="202" t="s">
        <v>185</v>
      </c>
      <c r="E455" s="202">
        <v>1967</v>
      </c>
      <c r="F455" s="202">
        <v>12</v>
      </c>
      <c r="G455" s="202">
        <v>411</v>
      </c>
      <c r="H455" s="202" t="s">
        <v>68</v>
      </c>
      <c r="I455" s="202" t="s">
        <v>11</v>
      </c>
      <c r="J455" s="202" t="s">
        <v>1900</v>
      </c>
      <c r="K455" s="208" t="s">
        <v>11</v>
      </c>
    </row>
    <row r="456" spans="1:11" x14ac:dyDescent="0.25">
      <c r="A456" s="203">
        <v>455</v>
      </c>
      <c r="B456" s="202" t="s">
        <v>1901</v>
      </c>
      <c r="C456" s="202" t="s">
        <v>1902</v>
      </c>
      <c r="D456" s="202" t="s">
        <v>185</v>
      </c>
      <c r="E456" s="202">
        <v>1966</v>
      </c>
      <c r="F456" s="202">
        <v>11</v>
      </c>
      <c r="G456" s="202">
        <v>307</v>
      </c>
      <c r="H456" s="202" t="s">
        <v>1893</v>
      </c>
      <c r="I456" s="202" t="s">
        <v>11</v>
      </c>
      <c r="J456" s="202" t="s">
        <v>1903</v>
      </c>
      <c r="K456" s="208" t="s">
        <v>11</v>
      </c>
    </row>
  </sheetData>
  <pageMargins left="0.78740157499999996" right="0.78740157499999996" top="0.984251969" bottom="0.984251969"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458"/>
  <sheetViews>
    <sheetView topLeftCell="A200" workbookViewId="0">
      <selection activeCell="E216" sqref="E216"/>
    </sheetView>
  </sheetViews>
  <sheetFormatPr baseColWidth="10" defaultRowHeight="14.5" x14ac:dyDescent="0.35"/>
  <cols>
    <col min="1" max="1" width="12.26953125" customWidth="1"/>
    <col min="2" max="2" width="72.90625" customWidth="1"/>
    <col min="3" max="3" width="10.7265625" style="5" customWidth="1"/>
    <col min="4" max="4" width="59.81640625" style="5" customWidth="1"/>
    <col min="5" max="6" width="10.90625" style="5" customWidth="1"/>
    <col min="7" max="10" width="10.90625" style="2" customWidth="1"/>
    <col min="11" max="13" width="10.90625" style="3" customWidth="1"/>
    <col min="14" max="15" width="10.90625" style="4" customWidth="1"/>
    <col min="16" max="16" width="72.36328125" style="6" customWidth="1"/>
    <col min="17" max="17" width="21.1796875" style="7" customWidth="1"/>
    <col min="18" max="19" width="17.54296875" style="7" customWidth="1"/>
    <col min="20" max="20" width="24.81640625" style="7" customWidth="1"/>
    <col min="21" max="22" width="10.90625" style="7" customWidth="1"/>
    <col min="23" max="23" width="18.1796875" style="7" customWidth="1"/>
    <col min="24" max="24" width="16.453125" style="7" customWidth="1"/>
    <col min="25" max="25" width="10.54296875" style="8" customWidth="1"/>
    <col min="26" max="26" width="32.36328125" style="8" customWidth="1"/>
    <col min="27" max="27" width="10.6328125" style="8"/>
  </cols>
  <sheetData>
    <row r="1" spans="1:27" x14ac:dyDescent="0.35">
      <c r="A1" s="1" t="s">
        <v>1904</v>
      </c>
      <c r="B1" s="1" t="s">
        <v>0</v>
      </c>
      <c r="C1" s="18" t="s">
        <v>1930</v>
      </c>
      <c r="D1" s="9" t="s">
        <v>1931</v>
      </c>
      <c r="E1" s="5" t="s">
        <v>1905</v>
      </c>
      <c r="G1" s="2" t="s">
        <v>1908</v>
      </c>
      <c r="K1" s="3" t="s">
        <v>1912</v>
      </c>
      <c r="N1" s="4" t="s">
        <v>1915</v>
      </c>
      <c r="P1" s="6" t="s">
        <v>1925</v>
      </c>
      <c r="Q1" s="7" t="s">
        <v>1920</v>
      </c>
      <c r="R1" s="7" t="s">
        <v>1921</v>
      </c>
      <c r="S1" s="31" t="s">
        <v>2204</v>
      </c>
      <c r="T1" s="31" t="s">
        <v>1922</v>
      </c>
      <c r="U1" s="7" t="s">
        <v>1923</v>
      </c>
      <c r="V1" s="7" t="s">
        <v>1934</v>
      </c>
      <c r="W1" s="7" t="s">
        <v>1933</v>
      </c>
      <c r="X1" s="7" t="s">
        <v>1924</v>
      </c>
      <c r="Y1" s="8" t="s">
        <v>1928</v>
      </c>
      <c r="Z1" s="8" t="s">
        <v>1929</v>
      </c>
      <c r="AA1" s="8" t="s">
        <v>2434</v>
      </c>
    </row>
    <row r="2" spans="1:27" x14ac:dyDescent="0.35">
      <c r="A2" s="1"/>
      <c r="B2" s="1"/>
      <c r="C2" s="181" t="s">
        <v>2496</v>
      </c>
      <c r="D2" s="9"/>
      <c r="S2" s="31"/>
      <c r="T2" s="31"/>
    </row>
    <row r="3" spans="1:27" x14ac:dyDescent="0.35">
      <c r="C3" s="10" t="s">
        <v>1932</v>
      </c>
      <c r="E3" s="5" t="s">
        <v>1906</v>
      </c>
      <c r="F3" s="5" t="s">
        <v>1907</v>
      </c>
      <c r="G3" s="2" t="s">
        <v>1909</v>
      </c>
      <c r="H3" s="2" t="s">
        <v>1910</v>
      </c>
      <c r="I3" s="2" t="s">
        <v>1911</v>
      </c>
      <c r="J3" s="168" t="s">
        <v>2473</v>
      </c>
      <c r="K3" s="3" t="s">
        <v>1913</v>
      </c>
      <c r="L3" s="3" t="s">
        <v>1918</v>
      </c>
      <c r="M3" s="3" t="s">
        <v>1914</v>
      </c>
      <c r="N3" s="4" t="s">
        <v>1917</v>
      </c>
      <c r="O3" s="4" t="s">
        <v>1916</v>
      </c>
      <c r="P3" s="6" t="s">
        <v>1926</v>
      </c>
      <c r="Q3" s="7" t="s">
        <v>1927</v>
      </c>
      <c r="R3" s="7" t="s">
        <v>1919</v>
      </c>
      <c r="Y3" s="8" t="s">
        <v>1932</v>
      </c>
    </row>
    <row r="4" spans="1:27" x14ac:dyDescent="0.35">
      <c r="A4">
        <v>1</v>
      </c>
      <c r="B4" t="s">
        <v>10</v>
      </c>
      <c r="C4" s="5" t="s">
        <v>1935</v>
      </c>
      <c r="D4" s="19"/>
      <c r="E4" s="172" t="s">
        <v>1939</v>
      </c>
      <c r="F4" s="19"/>
      <c r="H4" s="173" t="s">
        <v>1939</v>
      </c>
      <c r="L4" s="174" t="s">
        <v>1939</v>
      </c>
      <c r="N4" s="175" t="s">
        <v>1939</v>
      </c>
      <c r="P4" s="176" t="s">
        <v>2475</v>
      </c>
      <c r="Q4" s="177" t="s">
        <v>1939</v>
      </c>
      <c r="R4" s="177" t="s">
        <v>1939</v>
      </c>
      <c r="V4" s="177" t="s">
        <v>1939</v>
      </c>
      <c r="Y4" s="8" t="s">
        <v>1937</v>
      </c>
      <c r="Z4" s="8" t="s">
        <v>2476</v>
      </c>
    </row>
    <row r="5" spans="1:27" x14ac:dyDescent="0.35">
      <c r="A5">
        <v>2</v>
      </c>
      <c r="B5" t="s">
        <v>16</v>
      </c>
      <c r="C5" s="32" t="s">
        <v>1937</v>
      </c>
      <c r="D5" s="52" t="s">
        <v>2267</v>
      </c>
      <c r="F5" s="19" t="s">
        <v>1939</v>
      </c>
      <c r="H5" s="53" t="s">
        <v>1939</v>
      </c>
      <c r="L5" s="20" t="s">
        <v>1939</v>
      </c>
      <c r="O5" s="54" t="s">
        <v>1939</v>
      </c>
      <c r="P5" s="55" t="s">
        <v>2268</v>
      </c>
      <c r="Y5" s="8" t="s">
        <v>1937</v>
      </c>
      <c r="Z5" s="8" t="s">
        <v>2269</v>
      </c>
    </row>
    <row r="6" spans="1:27" x14ac:dyDescent="0.35">
      <c r="A6">
        <v>3</v>
      </c>
      <c r="B6" t="s">
        <v>21</v>
      </c>
      <c r="C6" s="32" t="s">
        <v>1941</v>
      </c>
    </row>
    <row r="7" spans="1:27" x14ac:dyDescent="0.35">
      <c r="A7">
        <v>4</v>
      </c>
      <c r="B7" t="s">
        <v>26</v>
      </c>
      <c r="C7" s="5" t="s">
        <v>1937</v>
      </c>
      <c r="D7" s="5" t="s">
        <v>1924</v>
      </c>
      <c r="F7" s="5" t="s">
        <v>1939</v>
      </c>
      <c r="G7" s="173" t="s">
        <v>1939</v>
      </c>
      <c r="I7" s="173" t="s">
        <v>1939</v>
      </c>
      <c r="M7" s="174" t="s">
        <v>1939</v>
      </c>
      <c r="O7" s="175" t="s">
        <v>1939</v>
      </c>
      <c r="P7" s="176" t="s">
        <v>2477</v>
      </c>
      <c r="W7" s="177" t="s">
        <v>2019</v>
      </c>
      <c r="X7" s="177" t="s">
        <v>1939</v>
      </c>
      <c r="Y7" s="8" t="s">
        <v>1937</v>
      </c>
      <c r="Z7" s="8" t="s">
        <v>2278</v>
      </c>
    </row>
    <row r="8" spans="1:27" x14ac:dyDescent="0.35">
      <c r="A8">
        <v>5</v>
      </c>
      <c r="B8" t="s">
        <v>31</v>
      </c>
      <c r="C8" s="5" t="s">
        <v>1937</v>
      </c>
      <c r="D8" s="5" t="s">
        <v>1940</v>
      </c>
      <c r="F8" s="5" t="s">
        <v>1939</v>
      </c>
      <c r="H8" s="173" t="s">
        <v>1939</v>
      </c>
      <c r="M8" s="174" t="s">
        <v>1939</v>
      </c>
      <c r="N8" s="175" t="s">
        <v>1939</v>
      </c>
      <c r="P8" s="176" t="s">
        <v>2478</v>
      </c>
      <c r="U8" s="177" t="s">
        <v>1939</v>
      </c>
      <c r="Y8" s="8" t="s">
        <v>1941</v>
      </c>
    </row>
    <row r="9" spans="1:27" x14ac:dyDescent="0.35">
      <c r="A9">
        <v>6</v>
      </c>
      <c r="B9" t="s">
        <v>36</v>
      </c>
      <c r="C9" s="5" t="s">
        <v>1937</v>
      </c>
      <c r="F9" s="34" t="s">
        <v>1939</v>
      </c>
      <c r="H9" s="35" t="s">
        <v>1939</v>
      </c>
      <c r="K9" s="36" t="s">
        <v>1939</v>
      </c>
      <c r="O9" s="37" t="s">
        <v>1939</v>
      </c>
      <c r="P9" s="38" t="s">
        <v>2237</v>
      </c>
      <c r="R9" s="39" t="s">
        <v>1939</v>
      </c>
      <c r="W9" s="39" t="s">
        <v>2238</v>
      </c>
      <c r="Y9" s="8" t="s">
        <v>1937</v>
      </c>
      <c r="Z9" s="8" t="s">
        <v>2239</v>
      </c>
    </row>
    <row r="10" spans="1:27" x14ac:dyDescent="0.35">
      <c r="A10">
        <v>7</v>
      </c>
      <c r="B10" t="s">
        <v>41</v>
      </c>
      <c r="C10" s="5" t="s">
        <v>1941</v>
      </c>
      <c r="D10" s="5" t="s">
        <v>1942</v>
      </c>
    </row>
    <row r="11" spans="1:27" x14ac:dyDescent="0.35">
      <c r="A11">
        <v>8</v>
      </c>
      <c r="B11" t="s">
        <v>46</v>
      </c>
      <c r="C11" s="5" t="s">
        <v>1937</v>
      </c>
      <c r="D11" s="5" t="s">
        <v>1943</v>
      </c>
      <c r="G11" s="22" t="s">
        <v>1939</v>
      </c>
      <c r="M11" s="20" t="s">
        <v>1939</v>
      </c>
      <c r="N11" s="23" t="s">
        <v>1939</v>
      </c>
      <c r="P11" s="55" t="s">
        <v>1943</v>
      </c>
      <c r="U11" s="24" t="s">
        <v>1939</v>
      </c>
      <c r="W11" s="24" t="s">
        <v>1951</v>
      </c>
      <c r="Y11" s="8" t="s">
        <v>1937</v>
      </c>
      <c r="Z11" s="8" t="s">
        <v>2169</v>
      </c>
    </row>
    <row r="12" spans="1:27" x14ac:dyDescent="0.35">
      <c r="A12">
        <v>9</v>
      </c>
      <c r="B12" t="s">
        <v>51</v>
      </c>
      <c r="C12" s="15" t="s">
        <v>1941</v>
      </c>
      <c r="D12" s="15" t="s">
        <v>2085</v>
      </c>
      <c r="F12" s="5" t="s">
        <v>1939</v>
      </c>
    </row>
    <row r="13" spans="1:27" x14ac:dyDescent="0.35">
      <c r="A13">
        <v>10</v>
      </c>
      <c r="B13" t="s">
        <v>55</v>
      </c>
      <c r="C13" s="5" t="s">
        <v>1941</v>
      </c>
      <c r="D13" s="5" t="s">
        <v>1944</v>
      </c>
    </row>
    <row r="14" spans="1:27" x14ac:dyDescent="0.35">
      <c r="A14">
        <v>11</v>
      </c>
      <c r="B14" t="s">
        <v>60</v>
      </c>
      <c r="C14" s="148" t="s">
        <v>1941</v>
      </c>
      <c r="D14" s="148" t="s">
        <v>2435</v>
      </c>
    </row>
    <row r="15" spans="1:27" x14ac:dyDescent="0.35">
      <c r="A15">
        <v>12</v>
      </c>
      <c r="B15" t="s">
        <v>64</v>
      </c>
      <c r="C15" s="15" t="s">
        <v>1941</v>
      </c>
      <c r="D15" s="5" t="s">
        <v>1944</v>
      </c>
    </row>
    <row r="16" spans="1:27" x14ac:dyDescent="0.35">
      <c r="A16">
        <v>13</v>
      </c>
      <c r="B16" t="s">
        <v>70</v>
      </c>
      <c r="C16" s="5" t="s">
        <v>1937</v>
      </c>
      <c r="D16" s="5" t="s">
        <v>1938</v>
      </c>
      <c r="F16" s="5" t="s">
        <v>1939</v>
      </c>
      <c r="H16" s="22" t="s">
        <v>1939</v>
      </c>
      <c r="K16" s="20"/>
      <c r="L16" s="56" t="s">
        <v>1939</v>
      </c>
      <c r="O16" s="23" t="s">
        <v>1939</v>
      </c>
      <c r="P16" s="21" t="s">
        <v>2170</v>
      </c>
      <c r="Y16" s="8" t="s">
        <v>1937</v>
      </c>
      <c r="AA16" s="8" t="s">
        <v>2441</v>
      </c>
    </row>
    <row r="17" spans="1:26" x14ac:dyDescent="0.35">
      <c r="A17">
        <v>14</v>
      </c>
      <c r="B17" t="s">
        <v>75</v>
      </c>
      <c r="C17" s="52" t="s">
        <v>1941</v>
      </c>
      <c r="D17" s="52" t="s">
        <v>2270</v>
      </c>
      <c r="I17" s="22"/>
      <c r="J17" s="22"/>
      <c r="L17" s="20"/>
      <c r="M17" s="20"/>
      <c r="N17" s="23"/>
      <c r="P17" s="21"/>
      <c r="Q17" s="24"/>
      <c r="V17" s="24"/>
    </row>
    <row r="18" spans="1:26" x14ac:dyDescent="0.35">
      <c r="A18">
        <v>15</v>
      </c>
      <c r="B18" t="s">
        <v>81</v>
      </c>
      <c r="C18" s="52" t="s">
        <v>1941</v>
      </c>
      <c r="D18" s="52" t="s">
        <v>2271</v>
      </c>
    </row>
    <row r="19" spans="1:26" x14ac:dyDescent="0.35">
      <c r="A19">
        <v>16</v>
      </c>
      <c r="B19" t="s">
        <v>86</v>
      </c>
      <c r="C19" s="148" t="s">
        <v>1941</v>
      </c>
      <c r="D19" s="148" t="s">
        <v>2436</v>
      </c>
      <c r="I19" s="22"/>
      <c r="J19" s="22"/>
      <c r="M19" s="20"/>
      <c r="O19" s="23"/>
      <c r="P19" s="21"/>
      <c r="X19" s="24"/>
    </row>
    <row r="20" spans="1:26" x14ac:dyDescent="0.35">
      <c r="A20">
        <v>17</v>
      </c>
      <c r="B20" t="s">
        <v>90</v>
      </c>
      <c r="C20" s="5" t="s">
        <v>1937</v>
      </c>
      <c r="D20" s="5" t="s">
        <v>1945</v>
      </c>
      <c r="E20" s="5" t="s">
        <v>1939</v>
      </c>
      <c r="H20" s="27"/>
      <c r="J20" s="168" t="s">
        <v>1939</v>
      </c>
      <c r="K20" s="28" t="s">
        <v>1939</v>
      </c>
      <c r="M20" s="28" t="s">
        <v>1939</v>
      </c>
      <c r="N20" s="29" t="s">
        <v>1939</v>
      </c>
      <c r="P20" s="30" t="s">
        <v>2177</v>
      </c>
      <c r="U20" s="31" t="s">
        <v>1939</v>
      </c>
      <c r="Y20" s="8" t="s">
        <v>1941</v>
      </c>
    </row>
    <row r="21" spans="1:26" x14ac:dyDescent="0.35">
      <c r="A21">
        <v>18</v>
      </c>
      <c r="B21" t="s">
        <v>95</v>
      </c>
      <c r="C21" s="5" t="s">
        <v>1937</v>
      </c>
      <c r="D21" s="5" t="s">
        <v>1946</v>
      </c>
      <c r="E21" s="5" t="s">
        <v>1939</v>
      </c>
      <c r="G21" s="27" t="s">
        <v>1939</v>
      </c>
      <c r="M21" s="28" t="s">
        <v>1939</v>
      </c>
      <c r="P21" s="30" t="s">
        <v>2178</v>
      </c>
      <c r="S21" s="57" t="s">
        <v>1939</v>
      </c>
      <c r="V21" s="31" t="s">
        <v>1939</v>
      </c>
      <c r="W21" s="31" t="s">
        <v>2179</v>
      </c>
      <c r="Y21" s="8" t="s">
        <v>1937</v>
      </c>
      <c r="Z21" s="8" t="s">
        <v>2180</v>
      </c>
    </row>
    <row r="22" spans="1:26" x14ac:dyDescent="0.35">
      <c r="A22">
        <v>19</v>
      </c>
      <c r="B22" t="s">
        <v>99</v>
      </c>
      <c r="C22" s="32" t="s">
        <v>1937</v>
      </c>
      <c r="D22" s="5" t="s">
        <v>1947</v>
      </c>
      <c r="G22" s="58" t="s">
        <v>1939</v>
      </c>
      <c r="M22" s="169" t="s">
        <v>1939</v>
      </c>
      <c r="O22" s="60" t="s">
        <v>1939</v>
      </c>
      <c r="P22" s="61" t="s">
        <v>2279</v>
      </c>
      <c r="V22" s="62" t="s">
        <v>1939</v>
      </c>
      <c r="W22" s="62" t="s">
        <v>2277</v>
      </c>
      <c r="Y22" s="8" t="s">
        <v>1937</v>
      </c>
      <c r="Z22" s="8" t="s">
        <v>2278</v>
      </c>
    </row>
    <row r="23" spans="1:26" x14ac:dyDescent="0.35">
      <c r="A23">
        <v>20</v>
      </c>
      <c r="B23" t="s">
        <v>104</v>
      </c>
      <c r="C23" s="34" t="s">
        <v>1941</v>
      </c>
      <c r="D23" s="34" t="s">
        <v>2230</v>
      </c>
      <c r="F23" s="5" t="s">
        <v>1939</v>
      </c>
    </row>
    <row r="24" spans="1:26" x14ac:dyDescent="0.35">
      <c r="A24">
        <v>21</v>
      </c>
      <c r="B24" t="s">
        <v>109</v>
      </c>
      <c r="C24" s="5" t="s">
        <v>1937</v>
      </c>
      <c r="D24" s="5" t="s">
        <v>1948</v>
      </c>
      <c r="E24" s="5" t="s">
        <v>1939</v>
      </c>
      <c r="G24" s="27" t="s">
        <v>1939</v>
      </c>
      <c r="H24" s="27" t="s">
        <v>1939</v>
      </c>
      <c r="M24" s="28" t="s">
        <v>1939</v>
      </c>
      <c r="N24" s="29" t="s">
        <v>1939</v>
      </c>
      <c r="P24" s="30" t="s">
        <v>2181</v>
      </c>
      <c r="S24" s="57" t="s">
        <v>1939</v>
      </c>
      <c r="U24" s="31" t="s">
        <v>1939</v>
      </c>
      <c r="V24" s="31" t="s">
        <v>1939</v>
      </c>
      <c r="Y24" s="8" t="s">
        <v>1937</v>
      </c>
      <c r="Z24" s="8" t="s">
        <v>2272</v>
      </c>
    </row>
    <row r="25" spans="1:26" x14ac:dyDescent="0.35">
      <c r="A25">
        <v>22</v>
      </c>
      <c r="B25" t="s">
        <v>114</v>
      </c>
      <c r="C25" s="15" t="s">
        <v>1941</v>
      </c>
      <c r="D25" s="5" t="s">
        <v>1949</v>
      </c>
      <c r="F25" s="5" t="s">
        <v>1939</v>
      </c>
    </row>
    <row r="26" spans="1:26" x14ac:dyDescent="0.35">
      <c r="A26">
        <v>23</v>
      </c>
      <c r="B26" t="s">
        <v>119</v>
      </c>
      <c r="C26" s="5" t="s">
        <v>1937</v>
      </c>
      <c r="D26" s="5" t="s">
        <v>1950</v>
      </c>
      <c r="G26" s="27" t="s">
        <v>1939</v>
      </c>
      <c r="L26" s="28" t="s">
        <v>1939</v>
      </c>
      <c r="N26" s="29" t="s">
        <v>1939</v>
      </c>
      <c r="P26" s="30" t="s">
        <v>2182</v>
      </c>
      <c r="Q26" s="31" t="s">
        <v>1939</v>
      </c>
      <c r="V26" s="31" t="s">
        <v>1939</v>
      </c>
      <c r="W26" s="31" t="s">
        <v>2183</v>
      </c>
      <c r="Y26" s="8" t="s">
        <v>1937</v>
      </c>
      <c r="Z26" s="8" t="s">
        <v>2184</v>
      </c>
    </row>
    <row r="27" spans="1:26" x14ac:dyDescent="0.35">
      <c r="A27">
        <v>24</v>
      </c>
      <c r="B27" t="s">
        <v>126</v>
      </c>
      <c r="C27" s="34" t="s">
        <v>1941</v>
      </c>
      <c r="D27" s="34" t="s">
        <v>2205</v>
      </c>
      <c r="F27" s="5" t="s">
        <v>1939</v>
      </c>
    </row>
    <row r="28" spans="1:26" x14ac:dyDescent="0.35">
      <c r="A28">
        <v>25</v>
      </c>
      <c r="B28" t="s">
        <v>130</v>
      </c>
      <c r="C28" s="5" t="s">
        <v>1937</v>
      </c>
      <c r="D28" s="5" t="s">
        <v>1945</v>
      </c>
      <c r="E28" s="5" t="s">
        <v>1939</v>
      </c>
      <c r="I28" s="27" t="s">
        <v>1936</v>
      </c>
      <c r="J28" s="27"/>
      <c r="M28" s="28" t="s">
        <v>1939</v>
      </c>
      <c r="N28" s="29" t="s">
        <v>1939</v>
      </c>
      <c r="P28" s="30" t="s">
        <v>2185</v>
      </c>
      <c r="Y28" s="8" t="s">
        <v>1937</v>
      </c>
      <c r="Z28" s="8" t="s">
        <v>2186</v>
      </c>
    </row>
    <row r="29" spans="1:26" x14ac:dyDescent="0.35">
      <c r="A29">
        <v>26</v>
      </c>
      <c r="B29" t="s">
        <v>135</v>
      </c>
      <c r="C29" s="34" t="s">
        <v>1941</v>
      </c>
      <c r="D29" s="34" t="s">
        <v>2231</v>
      </c>
      <c r="F29" s="5" t="s">
        <v>1939</v>
      </c>
    </row>
    <row r="30" spans="1:26" x14ac:dyDescent="0.35">
      <c r="A30">
        <v>27</v>
      </c>
      <c r="B30" t="s">
        <v>139</v>
      </c>
      <c r="C30" s="5" t="s">
        <v>1937</v>
      </c>
      <c r="D30" s="5" t="s">
        <v>1934</v>
      </c>
      <c r="G30" s="27" t="s">
        <v>1939</v>
      </c>
      <c r="P30" s="30" t="s">
        <v>2187</v>
      </c>
      <c r="R30" s="31" t="s">
        <v>1939</v>
      </c>
      <c r="S30" s="31"/>
      <c r="V30" s="31" t="s">
        <v>1939</v>
      </c>
      <c r="Y30" s="8" t="s">
        <v>1941</v>
      </c>
    </row>
    <row r="31" spans="1:26" x14ac:dyDescent="0.35">
      <c r="A31">
        <v>28</v>
      </c>
      <c r="B31" t="s">
        <v>144</v>
      </c>
      <c r="C31" s="5" t="s">
        <v>1937</v>
      </c>
      <c r="D31" s="5" t="s">
        <v>1952</v>
      </c>
      <c r="F31" s="5" t="s">
        <v>1939</v>
      </c>
      <c r="H31" s="58" t="s">
        <v>1939</v>
      </c>
      <c r="I31" s="58" t="s">
        <v>1939</v>
      </c>
      <c r="J31" s="58"/>
      <c r="M31" s="59" t="s">
        <v>1939</v>
      </c>
      <c r="N31" s="60" t="s">
        <v>1939</v>
      </c>
      <c r="P31" s="61" t="s">
        <v>2280</v>
      </c>
      <c r="V31" s="62" t="s">
        <v>1939</v>
      </c>
      <c r="W31" s="62" t="s">
        <v>2281</v>
      </c>
      <c r="Y31" s="8" t="s">
        <v>1941</v>
      </c>
    </row>
    <row r="32" spans="1:26" x14ac:dyDescent="0.35">
      <c r="A32">
        <v>29</v>
      </c>
      <c r="B32" t="s">
        <v>149</v>
      </c>
      <c r="C32" s="34" t="s">
        <v>1941</v>
      </c>
      <c r="D32" s="34" t="s">
        <v>2234</v>
      </c>
      <c r="F32" s="5" t="s">
        <v>1939</v>
      </c>
      <c r="H32" s="27" t="s">
        <v>1939</v>
      </c>
      <c r="M32" s="28" t="s">
        <v>1939</v>
      </c>
      <c r="N32" s="29" t="s">
        <v>1939</v>
      </c>
      <c r="P32" s="30" t="s">
        <v>2188</v>
      </c>
      <c r="Y32" s="8" t="s">
        <v>1941</v>
      </c>
    </row>
    <row r="33" spans="1:27" x14ac:dyDescent="0.35">
      <c r="A33">
        <v>30</v>
      </c>
      <c r="B33" t="s">
        <v>154</v>
      </c>
      <c r="C33" s="34" t="s">
        <v>1941</v>
      </c>
      <c r="D33" s="34" t="s">
        <v>2206</v>
      </c>
      <c r="F33" s="13" t="s">
        <v>1939</v>
      </c>
    </row>
    <row r="34" spans="1:27" x14ac:dyDescent="0.35">
      <c r="A34">
        <v>31</v>
      </c>
      <c r="B34" t="s">
        <v>159</v>
      </c>
      <c r="C34" s="15" t="s">
        <v>1941</v>
      </c>
      <c r="D34" s="5" t="s">
        <v>1953</v>
      </c>
    </row>
    <row r="35" spans="1:27" x14ac:dyDescent="0.35">
      <c r="A35">
        <v>32</v>
      </c>
      <c r="B35" t="s">
        <v>164</v>
      </c>
      <c r="C35" s="19" t="s">
        <v>1941</v>
      </c>
      <c r="D35" s="19" t="s">
        <v>2171</v>
      </c>
      <c r="H35" s="27"/>
      <c r="M35" s="28"/>
      <c r="N35" s="29"/>
    </row>
    <row r="36" spans="1:27" x14ac:dyDescent="0.35">
      <c r="A36">
        <v>33</v>
      </c>
      <c r="B36" t="s">
        <v>169</v>
      </c>
      <c r="C36" s="5" t="s">
        <v>1937</v>
      </c>
      <c r="D36" s="5" t="s">
        <v>1954</v>
      </c>
      <c r="E36" s="5" t="s">
        <v>1939</v>
      </c>
      <c r="H36" s="27" t="s">
        <v>1939</v>
      </c>
      <c r="M36" s="28" t="s">
        <v>1939</v>
      </c>
      <c r="N36" s="29" t="s">
        <v>1939</v>
      </c>
      <c r="P36" s="30" t="s">
        <v>2189</v>
      </c>
      <c r="S36" s="57" t="s">
        <v>1939</v>
      </c>
      <c r="W36" s="31" t="s">
        <v>2190</v>
      </c>
      <c r="Y36" s="8" t="s">
        <v>1937</v>
      </c>
      <c r="Z36" s="8" t="s">
        <v>2191</v>
      </c>
    </row>
    <row r="37" spans="1:27" x14ac:dyDescent="0.35">
      <c r="A37">
        <v>34</v>
      </c>
      <c r="B37" t="s">
        <v>173</v>
      </c>
      <c r="C37" s="25" t="s">
        <v>1941</v>
      </c>
      <c r="D37" s="25" t="s">
        <v>2175</v>
      </c>
    </row>
    <row r="38" spans="1:27" x14ac:dyDescent="0.35">
      <c r="A38">
        <v>35</v>
      </c>
      <c r="B38" t="s">
        <v>178</v>
      </c>
      <c r="C38" s="5" t="s">
        <v>1937</v>
      </c>
      <c r="D38" s="5" t="s">
        <v>1955</v>
      </c>
      <c r="E38" s="5" t="s">
        <v>1939</v>
      </c>
      <c r="H38" s="27" t="s">
        <v>1939</v>
      </c>
      <c r="L38" s="28" t="s">
        <v>1939</v>
      </c>
      <c r="O38" s="29" t="s">
        <v>1939</v>
      </c>
      <c r="P38" s="30" t="s">
        <v>2192</v>
      </c>
      <c r="Q38" s="31" t="s">
        <v>1939</v>
      </c>
      <c r="V38" s="31" t="s">
        <v>1939</v>
      </c>
      <c r="Y38" s="8" t="s">
        <v>1937</v>
      </c>
      <c r="Z38" s="8" t="s">
        <v>2193</v>
      </c>
    </row>
    <row r="39" spans="1:27" x14ac:dyDescent="0.35">
      <c r="A39">
        <v>36</v>
      </c>
      <c r="B39" t="s">
        <v>183</v>
      </c>
      <c r="C39" s="32" t="s">
        <v>1937</v>
      </c>
      <c r="F39" s="63" t="s">
        <v>1939</v>
      </c>
      <c r="H39" s="58" t="s">
        <v>1939</v>
      </c>
      <c r="M39" s="59" t="s">
        <v>1936</v>
      </c>
      <c r="N39" s="60" t="s">
        <v>1939</v>
      </c>
      <c r="P39" s="61" t="s">
        <v>2282</v>
      </c>
      <c r="S39" s="62" t="s">
        <v>1939</v>
      </c>
      <c r="U39" s="62" t="s">
        <v>1939</v>
      </c>
      <c r="V39" s="62" t="s">
        <v>1939</v>
      </c>
      <c r="Y39" s="8" t="s">
        <v>1937</v>
      </c>
      <c r="Z39" s="8" t="s">
        <v>2193</v>
      </c>
      <c r="AA39" s="8" t="s">
        <v>2442</v>
      </c>
    </row>
    <row r="40" spans="1:27" x14ac:dyDescent="0.35">
      <c r="A40">
        <v>37</v>
      </c>
      <c r="B40" t="s">
        <v>188</v>
      </c>
      <c r="C40" s="163" t="s">
        <v>1941</v>
      </c>
      <c r="D40" s="163" t="s">
        <v>2427</v>
      </c>
      <c r="I40" s="27"/>
      <c r="J40" s="27"/>
      <c r="M40" s="28"/>
      <c r="O40" s="29"/>
      <c r="P40" s="30"/>
      <c r="Q40" s="31"/>
      <c r="R40" s="31"/>
      <c r="S40" s="31"/>
      <c r="U40" s="31"/>
      <c r="W40" s="31"/>
    </row>
    <row r="41" spans="1:27" x14ac:dyDescent="0.35">
      <c r="A41">
        <v>38</v>
      </c>
      <c r="B41" t="s">
        <v>193</v>
      </c>
      <c r="C41" s="34" t="s">
        <v>1941</v>
      </c>
      <c r="D41" s="34" t="s">
        <v>2207</v>
      </c>
      <c r="F41" s="5" t="s">
        <v>1939</v>
      </c>
    </row>
    <row r="42" spans="1:27" x14ac:dyDescent="0.35">
      <c r="A42">
        <v>39</v>
      </c>
      <c r="B42" t="s">
        <v>198</v>
      </c>
      <c r="C42" s="32" t="s">
        <v>1941</v>
      </c>
      <c r="F42" s="5" t="s">
        <v>1939</v>
      </c>
    </row>
    <row r="43" spans="1:27" x14ac:dyDescent="0.35">
      <c r="A43">
        <v>40</v>
      </c>
      <c r="B43" t="s">
        <v>203</v>
      </c>
      <c r="C43" s="52" t="s">
        <v>1941</v>
      </c>
      <c r="D43" s="52" t="s">
        <v>2273</v>
      </c>
      <c r="G43" s="27"/>
      <c r="M43" s="28"/>
      <c r="N43" s="29"/>
    </row>
    <row r="44" spans="1:27" x14ac:dyDescent="0.35">
      <c r="A44">
        <v>41</v>
      </c>
      <c r="B44" t="s">
        <v>207</v>
      </c>
      <c r="C44" s="5" t="s">
        <v>1937</v>
      </c>
      <c r="E44" s="5" t="s">
        <v>1939</v>
      </c>
      <c r="M44" s="28" t="s">
        <v>1939</v>
      </c>
      <c r="N44" s="29" t="s">
        <v>1939</v>
      </c>
      <c r="P44" s="30" t="s">
        <v>2194</v>
      </c>
      <c r="T44" s="31" t="s">
        <v>1936</v>
      </c>
      <c r="Y44" s="8" t="s">
        <v>1937</v>
      </c>
      <c r="Z44" s="8" t="s">
        <v>2195</v>
      </c>
      <c r="AA44" s="8" t="s">
        <v>2443</v>
      </c>
    </row>
    <row r="45" spans="1:27" x14ac:dyDescent="0.35">
      <c r="A45">
        <v>42</v>
      </c>
      <c r="B45" t="s">
        <v>212</v>
      </c>
      <c r="C45" s="34" t="s">
        <v>1941</v>
      </c>
      <c r="D45" s="34" t="s">
        <v>2232</v>
      </c>
      <c r="F45" s="5" t="s">
        <v>1939</v>
      </c>
    </row>
    <row r="46" spans="1:27" x14ac:dyDescent="0.35">
      <c r="A46">
        <v>43</v>
      </c>
      <c r="B46" t="s">
        <v>217</v>
      </c>
      <c r="C46" s="142" t="s">
        <v>1941</v>
      </c>
      <c r="D46" s="142" t="s">
        <v>2426</v>
      </c>
    </row>
    <row r="47" spans="1:27" x14ac:dyDescent="0.35">
      <c r="A47">
        <v>44</v>
      </c>
      <c r="B47" t="s">
        <v>222</v>
      </c>
      <c r="C47" s="15" t="s">
        <v>1941</v>
      </c>
      <c r="D47" s="15" t="s">
        <v>2097</v>
      </c>
    </row>
    <row r="48" spans="1:27" x14ac:dyDescent="0.35">
      <c r="A48">
        <v>45</v>
      </c>
      <c r="B48" t="s">
        <v>227</v>
      </c>
      <c r="C48" s="163" t="s">
        <v>1937</v>
      </c>
      <c r="D48" s="163" t="s">
        <v>2470</v>
      </c>
      <c r="E48" s="163" t="s">
        <v>1939</v>
      </c>
      <c r="H48" s="27" t="s">
        <v>1939</v>
      </c>
      <c r="L48" s="28" t="s">
        <v>1939</v>
      </c>
      <c r="O48" s="165" t="s">
        <v>1939</v>
      </c>
      <c r="P48" s="30" t="s">
        <v>2196</v>
      </c>
      <c r="R48" s="166" t="s">
        <v>1939</v>
      </c>
      <c r="W48" s="31" t="s">
        <v>2197</v>
      </c>
      <c r="Y48" s="8" t="s">
        <v>1941</v>
      </c>
    </row>
    <row r="49" spans="1:27" x14ac:dyDescent="0.35">
      <c r="A49">
        <v>46</v>
      </c>
      <c r="B49" t="s">
        <v>232</v>
      </c>
      <c r="C49" s="34" t="s">
        <v>1941</v>
      </c>
      <c r="D49" s="34" t="s">
        <v>2233</v>
      </c>
      <c r="F49" s="5" t="s">
        <v>1939</v>
      </c>
    </row>
    <row r="50" spans="1:27" x14ac:dyDescent="0.35">
      <c r="A50">
        <v>47</v>
      </c>
      <c r="B50" t="s">
        <v>237</v>
      </c>
      <c r="C50" s="34" t="s">
        <v>1941</v>
      </c>
      <c r="D50" s="34" t="s">
        <v>2235</v>
      </c>
      <c r="E50" s="5" t="s">
        <v>1939</v>
      </c>
      <c r="F50" s="5" t="s">
        <v>1939</v>
      </c>
    </row>
    <row r="51" spans="1:27" x14ac:dyDescent="0.35">
      <c r="A51">
        <v>48</v>
      </c>
      <c r="B51" t="s">
        <v>241</v>
      </c>
      <c r="C51" s="15" t="s">
        <v>1941</v>
      </c>
    </row>
    <row r="52" spans="1:27" x14ac:dyDescent="0.35">
      <c r="A52">
        <v>49</v>
      </c>
      <c r="B52" t="s">
        <v>246</v>
      </c>
      <c r="C52" s="52" t="s">
        <v>1941</v>
      </c>
      <c r="D52" s="52" t="s">
        <v>2274</v>
      </c>
      <c r="I52" s="27"/>
      <c r="J52" s="27"/>
      <c r="M52" s="28"/>
      <c r="P52" s="30"/>
      <c r="X52" s="31"/>
    </row>
    <row r="53" spans="1:27" x14ac:dyDescent="0.35">
      <c r="A53">
        <v>50</v>
      </c>
      <c r="B53" t="s">
        <v>250</v>
      </c>
      <c r="C53" s="5" t="s">
        <v>1941</v>
      </c>
      <c r="D53" s="5" t="s">
        <v>1957</v>
      </c>
    </row>
    <row r="54" spans="1:27" x14ac:dyDescent="0.35">
      <c r="A54">
        <v>51</v>
      </c>
      <c r="B54" t="s">
        <v>255</v>
      </c>
      <c r="C54" s="32" t="s">
        <v>1937</v>
      </c>
      <c r="E54" s="33" t="s">
        <v>1939</v>
      </c>
      <c r="F54" s="5" t="s">
        <v>1939</v>
      </c>
      <c r="H54" s="35" t="s">
        <v>1939</v>
      </c>
      <c r="M54" s="36" t="s">
        <v>1939</v>
      </c>
      <c r="N54" s="37" t="s">
        <v>1939</v>
      </c>
      <c r="P54" s="38" t="s">
        <v>2240</v>
      </c>
      <c r="S54" s="39" t="s">
        <v>1939</v>
      </c>
      <c r="V54" s="39" t="s">
        <v>1939</v>
      </c>
      <c r="W54" s="39" t="s">
        <v>2241</v>
      </c>
      <c r="Y54" s="8" t="s">
        <v>1937</v>
      </c>
      <c r="Z54" s="8" t="s">
        <v>2242</v>
      </c>
    </row>
    <row r="55" spans="1:27" x14ac:dyDescent="0.35">
      <c r="A55">
        <v>52</v>
      </c>
      <c r="B55" t="s">
        <v>260</v>
      </c>
      <c r="C55" s="5" t="s">
        <v>1941</v>
      </c>
      <c r="D55" s="5" t="s">
        <v>1958</v>
      </c>
    </row>
    <row r="56" spans="1:27" x14ac:dyDescent="0.35">
      <c r="A56">
        <v>53</v>
      </c>
      <c r="B56" t="s">
        <v>265</v>
      </c>
      <c r="C56" s="52" t="s">
        <v>1941</v>
      </c>
      <c r="D56" s="52" t="s">
        <v>2275</v>
      </c>
      <c r="H56" s="27"/>
      <c r="M56" s="28"/>
      <c r="N56" s="29"/>
      <c r="P56" s="30"/>
      <c r="W56" s="31"/>
    </row>
    <row r="57" spans="1:27" x14ac:dyDescent="0.35">
      <c r="A57">
        <v>54</v>
      </c>
      <c r="B57" t="s">
        <v>270</v>
      </c>
      <c r="C57" s="5" t="s">
        <v>1937</v>
      </c>
      <c r="D57" s="5" t="s">
        <v>1959</v>
      </c>
      <c r="F57" s="5" t="s">
        <v>1939</v>
      </c>
      <c r="G57" s="27" t="s">
        <v>1939</v>
      </c>
      <c r="M57" s="28" t="s">
        <v>1939</v>
      </c>
      <c r="O57" s="29" t="s">
        <v>1939</v>
      </c>
      <c r="P57" s="30" t="s">
        <v>2198</v>
      </c>
      <c r="R57" s="31" t="s">
        <v>1939</v>
      </c>
      <c r="S57" s="31"/>
      <c r="Y57" s="8" t="s">
        <v>1937</v>
      </c>
      <c r="Z57" s="8" t="s">
        <v>2199</v>
      </c>
    </row>
    <row r="58" spans="1:27" x14ac:dyDescent="0.35">
      <c r="A58">
        <v>55</v>
      </c>
      <c r="B58" t="s">
        <v>274</v>
      </c>
      <c r="C58" s="5" t="s">
        <v>1941</v>
      </c>
    </row>
    <row r="59" spans="1:27" x14ac:dyDescent="0.35">
      <c r="A59">
        <v>56</v>
      </c>
      <c r="B59" t="s">
        <v>279</v>
      </c>
      <c r="C59" s="5" t="s">
        <v>1937</v>
      </c>
      <c r="F59" s="5" t="s">
        <v>1939</v>
      </c>
      <c r="H59" s="88" t="s">
        <v>1939</v>
      </c>
      <c r="L59" s="89" t="s">
        <v>1939</v>
      </c>
      <c r="N59" s="90" t="s">
        <v>1939</v>
      </c>
      <c r="P59" s="91" t="s">
        <v>2321</v>
      </c>
      <c r="T59" s="92" t="s">
        <v>1939</v>
      </c>
      <c r="U59" s="92" t="s">
        <v>1939</v>
      </c>
      <c r="V59" s="92" t="s">
        <v>1939</v>
      </c>
      <c r="W59" s="92" t="s">
        <v>2322</v>
      </c>
      <c r="Y59" s="8" t="s">
        <v>1937</v>
      </c>
      <c r="Z59" s="8" t="s">
        <v>2323</v>
      </c>
      <c r="AA59" s="8" t="s">
        <v>2445</v>
      </c>
    </row>
    <row r="60" spans="1:27" x14ac:dyDescent="0.35">
      <c r="A60">
        <v>57</v>
      </c>
      <c r="B60" t="s">
        <v>283</v>
      </c>
      <c r="C60" s="34" t="s">
        <v>1941</v>
      </c>
      <c r="D60" s="34" t="s">
        <v>2236</v>
      </c>
      <c r="F60" s="5" t="s">
        <v>1939</v>
      </c>
    </row>
    <row r="61" spans="1:27" x14ac:dyDescent="0.35">
      <c r="A61">
        <v>58</v>
      </c>
      <c r="B61" t="s">
        <v>287</v>
      </c>
      <c r="C61" s="5" t="s">
        <v>1937</v>
      </c>
      <c r="D61" s="5" t="s">
        <v>1960</v>
      </c>
      <c r="E61" s="5" t="s">
        <v>1939</v>
      </c>
      <c r="H61" s="27" t="s">
        <v>1939</v>
      </c>
      <c r="M61" s="28" t="s">
        <v>1939</v>
      </c>
      <c r="N61" s="29" t="s">
        <v>1939</v>
      </c>
      <c r="P61" s="30" t="s">
        <v>2200</v>
      </c>
      <c r="U61" s="31" t="s">
        <v>1939</v>
      </c>
      <c r="Y61" s="8" t="s">
        <v>1937</v>
      </c>
      <c r="Z61" s="8" t="s">
        <v>2201</v>
      </c>
    </row>
    <row r="62" spans="1:27" x14ac:dyDescent="0.35">
      <c r="A62">
        <v>59</v>
      </c>
      <c r="B62" t="s">
        <v>291</v>
      </c>
      <c r="C62" s="163" t="s">
        <v>1941</v>
      </c>
      <c r="D62" s="52" t="s">
        <v>2276</v>
      </c>
      <c r="F62" s="5" t="s">
        <v>1939</v>
      </c>
    </row>
    <row r="63" spans="1:27" x14ac:dyDescent="0.35">
      <c r="A63">
        <v>60</v>
      </c>
      <c r="B63" t="s">
        <v>296</v>
      </c>
      <c r="C63" s="5" t="s">
        <v>1937</v>
      </c>
      <c r="D63" s="5" t="s">
        <v>1961</v>
      </c>
      <c r="H63" s="27" t="s">
        <v>1939</v>
      </c>
      <c r="M63" s="28" t="s">
        <v>1939</v>
      </c>
      <c r="N63" s="29" t="s">
        <v>1939</v>
      </c>
      <c r="P63" s="30" t="s">
        <v>2202</v>
      </c>
      <c r="R63" s="31" t="s">
        <v>1939</v>
      </c>
      <c r="S63" s="31"/>
      <c r="U63" s="31" t="s">
        <v>1939</v>
      </c>
      <c r="Y63" s="8" t="s">
        <v>1941</v>
      </c>
    </row>
    <row r="64" spans="1:27" x14ac:dyDescent="0.35">
      <c r="A64">
        <v>61</v>
      </c>
      <c r="B64" t="s">
        <v>300</v>
      </c>
      <c r="C64" s="15" t="s">
        <v>1941</v>
      </c>
      <c r="D64" s="15" t="s">
        <v>2098</v>
      </c>
    </row>
    <row r="65" spans="1:27" x14ac:dyDescent="0.35">
      <c r="A65">
        <v>62</v>
      </c>
      <c r="B65" t="s">
        <v>305</v>
      </c>
      <c r="C65" s="33" t="s">
        <v>1941</v>
      </c>
      <c r="D65" s="5" t="s">
        <v>1924</v>
      </c>
      <c r="F65" s="5" t="s">
        <v>1939</v>
      </c>
    </row>
    <row r="66" spans="1:27" x14ac:dyDescent="0.35">
      <c r="A66">
        <v>63</v>
      </c>
      <c r="B66" t="s">
        <v>310</v>
      </c>
      <c r="C66" s="154" t="s">
        <v>1941</v>
      </c>
      <c r="D66" s="154" t="s">
        <v>2427</v>
      </c>
      <c r="H66" s="35"/>
      <c r="M66" s="36"/>
      <c r="N66" s="37"/>
      <c r="P66" s="38"/>
      <c r="R66" s="39"/>
      <c r="V66" s="39"/>
      <c r="W66" s="39"/>
    </row>
    <row r="67" spans="1:27" x14ac:dyDescent="0.35">
      <c r="A67">
        <v>64</v>
      </c>
      <c r="B67" t="s">
        <v>246</v>
      </c>
      <c r="C67" s="34" t="s">
        <v>1941</v>
      </c>
      <c r="D67" s="34" t="s">
        <v>2243</v>
      </c>
      <c r="F67" s="5" t="s">
        <v>1939</v>
      </c>
    </row>
    <row r="68" spans="1:27" x14ac:dyDescent="0.35">
      <c r="A68">
        <v>65</v>
      </c>
      <c r="B68" t="s">
        <v>318</v>
      </c>
      <c r="C68" s="16" t="s">
        <v>1941</v>
      </c>
      <c r="D68" s="16" t="s">
        <v>2132</v>
      </c>
    </row>
    <row r="69" spans="1:27" x14ac:dyDescent="0.35">
      <c r="A69">
        <v>66</v>
      </c>
      <c r="B69" t="s">
        <v>322</v>
      </c>
      <c r="C69" s="34" t="s">
        <v>1941</v>
      </c>
      <c r="D69" s="34" t="s">
        <v>2244</v>
      </c>
      <c r="F69" s="5" t="s">
        <v>1939</v>
      </c>
    </row>
    <row r="70" spans="1:27" x14ac:dyDescent="0.35">
      <c r="A70">
        <v>67</v>
      </c>
      <c r="B70" t="s">
        <v>326</v>
      </c>
      <c r="C70" s="5" t="s">
        <v>1941</v>
      </c>
      <c r="D70" s="5" t="s">
        <v>1962</v>
      </c>
    </row>
    <row r="71" spans="1:27" x14ac:dyDescent="0.35">
      <c r="A71">
        <v>68</v>
      </c>
      <c r="B71" t="s">
        <v>330</v>
      </c>
      <c r="C71" s="5" t="s">
        <v>1937</v>
      </c>
      <c r="D71" s="5" t="s">
        <v>1963</v>
      </c>
      <c r="F71" s="34" t="s">
        <v>1939</v>
      </c>
      <c r="G71" s="35" t="s">
        <v>1939</v>
      </c>
      <c r="I71" s="35" t="s">
        <v>1939</v>
      </c>
      <c r="J71" s="35"/>
      <c r="M71" s="36" t="s">
        <v>1939</v>
      </c>
      <c r="N71" s="37" t="s">
        <v>1939</v>
      </c>
      <c r="P71" s="38" t="s">
        <v>2245</v>
      </c>
      <c r="Q71" s="39" t="s">
        <v>1939</v>
      </c>
      <c r="R71" s="39" t="s">
        <v>1939</v>
      </c>
      <c r="S71" s="39" t="s">
        <v>1939</v>
      </c>
      <c r="T71" s="39" t="s">
        <v>1939</v>
      </c>
      <c r="V71" s="39" t="s">
        <v>1939</v>
      </c>
      <c r="W71" s="39" t="s">
        <v>2246</v>
      </c>
      <c r="Y71" s="8" t="s">
        <v>1937</v>
      </c>
      <c r="Z71" s="8" t="s">
        <v>2247</v>
      </c>
    </row>
    <row r="72" spans="1:27" x14ac:dyDescent="0.35">
      <c r="A72">
        <v>69</v>
      </c>
      <c r="B72" t="s">
        <v>335</v>
      </c>
      <c r="C72" s="142" t="s">
        <v>1941</v>
      </c>
      <c r="D72" s="142" t="s">
        <v>2428</v>
      </c>
    </row>
    <row r="73" spans="1:27" x14ac:dyDescent="0.35">
      <c r="A73">
        <v>70</v>
      </c>
      <c r="B73" t="s">
        <v>339</v>
      </c>
      <c r="C73" s="142" t="s">
        <v>1941</v>
      </c>
      <c r="D73" s="142" t="s">
        <v>2427</v>
      </c>
    </row>
    <row r="74" spans="1:27" x14ac:dyDescent="0.35">
      <c r="A74">
        <v>71</v>
      </c>
      <c r="B74" t="s">
        <v>343</v>
      </c>
      <c r="C74" s="5" t="s">
        <v>1941</v>
      </c>
      <c r="D74" s="5" t="s">
        <v>1964</v>
      </c>
    </row>
    <row r="75" spans="1:27" x14ac:dyDescent="0.35">
      <c r="A75">
        <v>72</v>
      </c>
      <c r="B75" t="s">
        <v>347</v>
      </c>
      <c r="C75" s="16" t="s">
        <v>1941</v>
      </c>
      <c r="D75" s="5" t="s">
        <v>1965</v>
      </c>
    </row>
    <row r="76" spans="1:27" x14ac:dyDescent="0.35">
      <c r="A76">
        <v>73</v>
      </c>
      <c r="B76" t="s">
        <v>351</v>
      </c>
      <c r="C76" s="148" t="s">
        <v>1941</v>
      </c>
      <c r="D76" s="34" t="s">
        <v>2248</v>
      </c>
    </row>
    <row r="77" spans="1:27" x14ac:dyDescent="0.35">
      <c r="A77">
        <v>74</v>
      </c>
      <c r="B77" t="s">
        <v>355</v>
      </c>
      <c r="C77" s="19" t="s">
        <v>1941</v>
      </c>
      <c r="D77" s="19" t="s">
        <v>2172</v>
      </c>
    </row>
    <row r="78" spans="1:27" x14ac:dyDescent="0.35">
      <c r="A78">
        <v>75</v>
      </c>
      <c r="B78" t="s">
        <v>359</v>
      </c>
      <c r="C78" s="5" t="s">
        <v>1937</v>
      </c>
      <c r="D78" s="5" t="s">
        <v>1966</v>
      </c>
      <c r="F78" s="13" t="s">
        <v>1939</v>
      </c>
      <c r="G78" s="35" t="s">
        <v>1939</v>
      </c>
      <c r="H78" s="35" t="s">
        <v>1939</v>
      </c>
      <c r="M78" s="36" t="s">
        <v>1939</v>
      </c>
      <c r="N78" s="37" t="s">
        <v>1939</v>
      </c>
      <c r="P78" s="38" t="s">
        <v>2249</v>
      </c>
      <c r="Q78" s="39" t="s">
        <v>1939</v>
      </c>
      <c r="R78" s="39" t="s">
        <v>1939</v>
      </c>
      <c r="S78" s="39" t="s">
        <v>1939</v>
      </c>
      <c r="U78" s="39" t="s">
        <v>1939</v>
      </c>
      <c r="V78" s="39" t="s">
        <v>1939</v>
      </c>
      <c r="W78" s="39" t="s">
        <v>2183</v>
      </c>
      <c r="Y78" s="8" t="s">
        <v>1937</v>
      </c>
      <c r="Z78" s="8" t="s">
        <v>2239</v>
      </c>
      <c r="AA78" s="8" t="s">
        <v>2446</v>
      </c>
    </row>
    <row r="79" spans="1:27" x14ac:dyDescent="0.35">
      <c r="A79">
        <v>76</v>
      </c>
      <c r="B79" t="s">
        <v>365</v>
      </c>
      <c r="C79" s="148" t="s">
        <v>1941</v>
      </c>
      <c r="D79" s="148" t="s">
        <v>2437</v>
      </c>
    </row>
    <row r="80" spans="1:27" x14ac:dyDescent="0.35">
      <c r="A80">
        <v>77</v>
      </c>
      <c r="B80" t="s">
        <v>369</v>
      </c>
      <c r="C80" s="142" t="s">
        <v>1941</v>
      </c>
      <c r="D80" s="142" t="s">
        <v>2248</v>
      </c>
    </row>
    <row r="81" spans="1:27" x14ac:dyDescent="0.35">
      <c r="A81">
        <v>78</v>
      </c>
      <c r="B81" t="s">
        <v>373</v>
      </c>
      <c r="C81" s="12" t="s">
        <v>1941</v>
      </c>
      <c r="D81" s="12" t="s">
        <v>1967</v>
      </c>
    </row>
    <row r="82" spans="1:27" x14ac:dyDescent="0.35">
      <c r="A82">
        <v>79</v>
      </c>
      <c r="B82" t="s">
        <v>377</v>
      </c>
      <c r="C82" s="40" t="s">
        <v>1941</v>
      </c>
      <c r="D82" s="40" t="s">
        <v>2250</v>
      </c>
      <c r="F82" s="12"/>
    </row>
    <row r="83" spans="1:27" x14ac:dyDescent="0.35">
      <c r="A83">
        <v>80</v>
      </c>
      <c r="B83" t="s">
        <v>381</v>
      </c>
      <c r="C83" s="40" t="s">
        <v>1941</v>
      </c>
      <c r="D83" s="40" t="s">
        <v>2251</v>
      </c>
      <c r="F83" s="12"/>
    </row>
    <row r="84" spans="1:27" x14ac:dyDescent="0.35">
      <c r="A84">
        <v>81</v>
      </c>
      <c r="B84" t="s">
        <v>385</v>
      </c>
      <c r="C84" s="148" t="s">
        <v>1941</v>
      </c>
      <c r="D84" s="40" t="s">
        <v>2252</v>
      </c>
      <c r="F84" s="12"/>
    </row>
    <row r="85" spans="1:27" x14ac:dyDescent="0.35">
      <c r="A85">
        <v>82</v>
      </c>
      <c r="B85" t="s">
        <v>389</v>
      </c>
      <c r="C85" s="12" t="s">
        <v>1941</v>
      </c>
      <c r="D85" s="12" t="s">
        <v>1968</v>
      </c>
    </row>
    <row r="86" spans="1:27" x14ac:dyDescent="0.35">
      <c r="A86">
        <v>83</v>
      </c>
      <c r="B86" t="s">
        <v>394</v>
      </c>
      <c r="C86" s="12" t="s">
        <v>1937</v>
      </c>
      <c r="D86" s="12" t="s">
        <v>1969</v>
      </c>
      <c r="H86" s="58" t="s">
        <v>1939</v>
      </c>
      <c r="L86" s="59" t="s">
        <v>1939</v>
      </c>
      <c r="N86" s="60" t="s">
        <v>1939</v>
      </c>
      <c r="P86" s="61" t="s">
        <v>2283</v>
      </c>
      <c r="R86" s="62" t="s">
        <v>1939</v>
      </c>
      <c r="V86" s="62" t="s">
        <v>1939</v>
      </c>
      <c r="W86" s="62" t="s">
        <v>2284</v>
      </c>
      <c r="Y86" s="8" t="s">
        <v>1937</v>
      </c>
      <c r="Z86" s="8" t="s">
        <v>2285</v>
      </c>
      <c r="AA86" s="8" t="s">
        <v>2433</v>
      </c>
    </row>
    <row r="87" spans="1:27" x14ac:dyDescent="0.35">
      <c r="A87">
        <v>84</v>
      </c>
      <c r="B87" t="s">
        <v>399</v>
      </c>
      <c r="C87" s="40" t="s">
        <v>1941</v>
      </c>
      <c r="D87" s="40" t="s">
        <v>2253</v>
      </c>
      <c r="F87" s="13"/>
    </row>
    <row r="88" spans="1:27" x14ac:dyDescent="0.35">
      <c r="A88">
        <v>85</v>
      </c>
      <c r="B88" t="s">
        <v>405</v>
      </c>
      <c r="C88" s="12" t="s">
        <v>1941</v>
      </c>
      <c r="D88" s="5" t="s">
        <v>1970</v>
      </c>
    </row>
    <row r="89" spans="1:27" x14ac:dyDescent="0.35">
      <c r="A89">
        <v>86</v>
      </c>
      <c r="B89" t="s">
        <v>410</v>
      </c>
      <c r="C89" s="12" t="s">
        <v>1941</v>
      </c>
      <c r="D89" s="12" t="s">
        <v>1971</v>
      </c>
    </row>
    <row r="90" spans="1:27" x14ac:dyDescent="0.35">
      <c r="A90">
        <v>87</v>
      </c>
      <c r="B90" t="s">
        <v>70</v>
      </c>
      <c r="C90" s="32" t="s">
        <v>1941</v>
      </c>
    </row>
    <row r="91" spans="1:27" x14ac:dyDescent="0.35">
      <c r="A91">
        <v>88</v>
      </c>
      <c r="B91" t="s">
        <v>419</v>
      </c>
      <c r="C91" s="16" t="s">
        <v>1941</v>
      </c>
      <c r="D91" s="16" t="s">
        <v>2133</v>
      </c>
    </row>
    <row r="92" spans="1:27" x14ac:dyDescent="0.35">
      <c r="A92">
        <v>89</v>
      </c>
      <c r="B92" t="s">
        <v>424</v>
      </c>
      <c r="C92" s="12" t="s">
        <v>1941</v>
      </c>
      <c r="D92" s="12" t="s">
        <v>1972</v>
      </c>
    </row>
    <row r="93" spans="1:27" x14ac:dyDescent="0.35">
      <c r="A93">
        <v>90</v>
      </c>
      <c r="B93" t="s">
        <v>428</v>
      </c>
      <c r="C93" s="40" t="s">
        <v>1941</v>
      </c>
      <c r="D93" s="40" t="s">
        <v>2254</v>
      </c>
      <c r="F93" s="12" t="s">
        <v>1939</v>
      </c>
    </row>
    <row r="94" spans="1:27" x14ac:dyDescent="0.35">
      <c r="A94">
        <v>91</v>
      </c>
      <c r="B94" t="s">
        <v>432</v>
      </c>
      <c r="C94" s="12" t="s">
        <v>1941</v>
      </c>
      <c r="D94" s="5" t="s">
        <v>1973</v>
      </c>
    </row>
    <row r="95" spans="1:27" x14ac:dyDescent="0.35">
      <c r="A95">
        <v>92</v>
      </c>
      <c r="B95" t="s">
        <v>436</v>
      </c>
      <c r="C95" s="16" t="s">
        <v>1941</v>
      </c>
      <c r="D95" s="12" t="s">
        <v>1974</v>
      </c>
    </row>
    <row r="96" spans="1:27" x14ac:dyDescent="0.35">
      <c r="A96">
        <v>93</v>
      </c>
      <c r="B96" t="s">
        <v>440</v>
      </c>
      <c r="C96" s="12" t="s">
        <v>1941</v>
      </c>
      <c r="D96" s="12" t="s">
        <v>1975</v>
      </c>
      <c r="E96" s="12"/>
      <c r="F96" s="12"/>
    </row>
    <row r="97" spans="1:27" x14ac:dyDescent="0.35">
      <c r="A97">
        <v>94</v>
      </c>
      <c r="B97" t="s">
        <v>444</v>
      </c>
      <c r="C97" s="12" t="s">
        <v>1941</v>
      </c>
    </row>
    <row r="98" spans="1:27" x14ac:dyDescent="0.35">
      <c r="A98">
        <v>95</v>
      </c>
      <c r="B98" t="s">
        <v>448</v>
      </c>
      <c r="C98" s="12" t="s">
        <v>1937</v>
      </c>
      <c r="D98" s="12" t="s">
        <v>1976</v>
      </c>
      <c r="E98" s="12" t="s">
        <v>1939</v>
      </c>
      <c r="F98" s="12" t="s">
        <v>1939</v>
      </c>
      <c r="J98" s="168" t="s">
        <v>1939</v>
      </c>
      <c r="O98" s="170" t="s">
        <v>1939</v>
      </c>
      <c r="P98" s="41" t="s">
        <v>2255</v>
      </c>
      <c r="R98" s="42" t="s">
        <v>1939</v>
      </c>
      <c r="S98" s="42" t="s">
        <v>1939</v>
      </c>
      <c r="W98" s="42" t="s">
        <v>2256</v>
      </c>
      <c r="Y98" s="8" t="s">
        <v>1937</v>
      </c>
      <c r="Z98" s="8" t="s">
        <v>2193</v>
      </c>
    </row>
    <row r="99" spans="1:27" x14ac:dyDescent="0.35">
      <c r="A99">
        <v>96</v>
      </c>
      <c r="B99" t="s">
        <v>453</v>
      </c>
      <c r="C99" s="12" t="s">
        <v>1937</v>
      </c>
      <c r="D99" s="12" t="s">
        <v>1977</v>
      </c>
      <c r="F99" s="12" t="s">
        <v>1939</v>
      </c>
      <c r="H99" s="43" t="s">
        <v>1939</v>
      </c>
      <c r="I99" s="43" t="s">
        <v>1939</v>
      </c>
      <c r="J99" s="43"/>
      <c r="M99" s="44" t="s">
        <v>1939</v>
      </c>
      <c r="N99" s="45" t="s">
        <v>1939</v>
      </c>
      <c r="P99" s="41" t="s">
        <v>2259</v>
      </c>
      <c r="W99" s="42" t="s">
        <v>2258</v>
      </c>
      <c r="Y99" s="8" t="s">
        <v>1937</v>
      </c>
      <c r="Z99" s="8" t="s">
        <v>2201</v>
      </c>
    </row>
    <row r="100" spans="1:27" x14ac:dyDescent="0.35">
      <c r="A100">
        <v>97</v>
      </c>
      <c r="B100" t="s">
        <v>458</v>
      </c>
      <c r="C100" s="16" t="s">
        <v>1941</v>
      </c>
      <c r="D100" s="12" t="s">
        <v>1978</v>
      </c>
    </row>
    <row r="101" spans="1:27" x14ac:dyDescent="0.35">
      <c r="A101">
        <v>98</v>
      </c>
      <c r="B101" t="s">
        <v>464</v>
      </c>
      <c r="C101" s="40" t="s">
        <v>1941</v>
      </c>
      <c r="D101" s="40" t="s">
        <v>2260</v>
      </c>
      <c r="F101" s="12"/>
    </row>
    <row r="102" spans="1:27" x14ac:dyDescent="0.35">
      <c r="A102">
        <v>99</v>
      </c>
      <c r="B102" t="s">
        <v>468</v>
      </c>
      <c r="C102" s="12" t="s">
        <v>1941</v>
      </c>
      <c r="D102" s="12" t="s">
        <v>1979</v>
      </c>
    </row>
    <row r="103" spans="1:27" x14ac:dyDescent="0.35">
      <c r="A103">
        <v>100</v>
      </c>
      <c r="B103" t="s">
        <v>473</v>
      </c>
      <c r="C103" s="40" t="s">
        <v>1941</v>
      </c>
      <c r="D103" s="40" t="s">
        <v>2261</v>
      </c>
      <c r="F103" s="12"/>
    </row>
    <row r="104" spans="1:27" x14ac:dyDescent="0.35">
      <c r="A104">
        <v>101</v>
      </c>
      <c r="B104" t="s">
        <v>477</v>
      </c>
      <c r="C104" s="16" t="s">
        <v>1937</v>
      </c>
      <c r="D104" s="16" t="s">
        <v>2134</v>
      </c>
      <c r="G104" s="43" t="s">
        <v>1939</v>
      </c>
      <c r="I104" s="43" t="s">
        <v>1936</v>
      </c>
      <c r="J104" s="43"/>
      <c r="L104" s="44" t="s">
        <v>1939</v>
      </c>
      <c r="O104" s="45" t="s">
        <v>1939</v>
      </c>
      <c r="P104" s="41" t="s">
        <v>2262</v>
      </c>
      <c r="Q104" s="42" t="s">
        <v>1939</v>
      </c>
      <c r="R104" s="42" t="s">
        <v>1939</v>
      </c>
      <c r="Y104" s="8" t="s">
        <v>1937</v>
      </c>
      <c r="Z104" s="8" t="s">
        <v>2257</v>
      </c>
    </row>
    <row r="105" spans="1:27" x14ac:dyDescent="0.35">
      <c r="A105">
        <v>102</v>
      </c>
      <c r="B105" t="s">
        <v>481</v>
      </c>
      <c r="C105" s="46" t="s">
        <v>1941</v>
      </c>
      <c r="D105" s="46" t="s">
        <v>2248</v>
      </c>
      <c r="E105" s="12"/>
    </row>
    <row r="106" spans="1:27" x14ac:dyDescent="0.35">
      <c r="A106">
        <v>103</v>
      </c>
      <c r="B106" t="s">
        <v>486</v>
      </c>
      <c r="C106" s="12" t="s">
        <v>1937</v>
      </c>
      <c r="D106" s="12" t="s">
        <v>1980</v>
      </c>
      <c r="E106" s="12" t="s">
        <v>1939</v>
      </c>
      <c r="H106" s="47" t="s">
        <v>1939</v>
      </c>
      <c r="L106" s="48" t="s">
        <v>1939</v>
      </c>
      <c r="O106" s="49" t="s">
        <v>1936</v>
      </c>
      <c r="P106" s="50" t="s">
        <v>2263</v>
      </c>
      <c r="U106" s="51" t="s">
        <v>1939</v>
      </c>
      <c r="W106" s="51" t="s">
        <v>2264</v>
      </c>
      <c r="Y106" s="8" t="s">
        <v>1937</v>
      </c>
      <c r="Z106" s="8" t="s">
        <v>2265</v>
      </c>
      <c r="AA106" s="8" t="s">
        <v>2433</v>
      </c>
    </row>
    <row r="107" spans="1:27" x14ac:dyDescent="0.35">
      <c r="A107">
        <v>104</v>
      </c>
      <c r="B107" t="s">
        <v>490</v>
      </c>
      <c r="C107" s="12" t="s">
        <v>1937</v>
      </c>
      <c r="D107" s="12" t="s">
        <v>1981</v>
      </c>
      <c r="F107" s="12" t="s">
        <v>1939</v>
      </c>
      <c r="H107" s="47" t="s">
        <v>1939</v>
      </c>
      <c r="L107" s="48" t="s">
        <v>1939</v>
      </c>
      <c r="N107" s="49" t="s">
        <v>1939</v>
      </c>
      <c r="P107" s="50" t="s">
        <v>2263</v>
      </c>
      <c r="V107" s="51" t="s">
        <v>1939</v>
      </c>
      <c r="Y107" s="8" t="s">
        <v>1941</v>
      </c>
    </row>
    <row r="108" spans="1:27" x14ac:dyDescent="0.35">
      <c r="A108">
        <v>105</v>
      </c>
      <c r="B108" t="s">
        <v>494</v>
      </c>
      <c r="C108" s="12" t="s">
        <v>1941</v>
      </c>
      <c r="D108" s="12" t="s">
        <v>1982</v>
      </c>
    </row>
    <row r="109" spans="1:27" x14ac:dyDescent="0.35">
      <c r="A109">
        <v>106</v>
      </c>
      <c r="B109" t="s">
        <v>499</v>
      </c>
      <c r="C109" s="12" t="s">
        <v>1941</v>
      </c>
      <c r="D109" s="12" t="s">
        <v>1983</v>
      </c>
    </row>
    <row r="110" spans="1:27" x14ac:dyDescent="0.35">
      <c r="A110">
        <v>107</v>
      </c>
      <c r="B110" t="s">
        <v>504</v>
      </c>
      <c r="C110" s="142" t="s">
        <v>1941</v>
      </c>
      <c r="D110" s="142" t="s">
        <v>2248</v>
      </c>
      <c r="F110" s="12"/>
    </row>
    <row r="111" spans="1:27" x14ac:dyDescent="0.35">
      <c r="A111">
        <v>108</v>
      </c>
      <c r="B111" t="s">
        <v>508</v>
      </c>
      <c r="C111" s="12" t="s">
        <v>1941</v>
      </c>
      <c r="D111" s="34" t="s">
        <v>2208</v>
      </c>
    </row>
    <row r="112" spans="1:27" x14ac:dyDescent="0.35">
      <c r="A112">
        <v>109</v>
      </c>
      <c r="B112" t="s">
        <v>513</v>
      </c>
      <c r="C112" s="34" t="s">
        <v>1941</v>
      </c>
      <c r="D112" s="34" t="s">
        <v>2209</v>
      </c>
      <c r="F112" s="13"/>
    </row>
    <row r="113" spans="1:27" x14ac:dyDescent="0.35">
      <c r="A113">
        <v>110</v>
      </c>
      <c r="B113" t="s">
        <v>517</v>
      </c>
      <c r="C113" s="142" t="s">
        <v>1941</v>
      </c>
      <c r="D113" s="142" t="s">
        <v>2248</v>
      </c>
    </row>
    <row r="114" spans="1:27" x14ac:dyDescent="0.35">
      <c r="A114">
        <v>111</v>
      </c>
      <c r="B114" t="s">
        <v>521</v>
      </c>
      <c r="C114" s="34" t="s">
        <v>1941</v>
      </c>
      <c r="D114" s="34" t="s">
        <v>2210</v>
      </c>
      <c r="F114" s="12"/>
    </row>
    <row r="115" spans="1:27" x14ac:dyDescent="0.35">
      <c r="A115">
        <v>112</v>
      </c>
      <c r="B115" t="s">
        <v>525</v>
      </c>
      <c r="C115" s="12" t="s">
        <v>1941</v>
      </c>
      <c r="D115" s="12" t="s">
        <v>1984</v>
      </c>
    </row>
    <row r="116" spans="1:27" x14ac:dyDescent="0.35">
      <c r="A116">
        <v>113</v>
      </c>
      <c r="B116" t="s">
        <v>530</v>
      </c>
      <c r="C116" s="142" t="s">
        <v>1941</v>
      </c>
      <c r="D116" s="142" t="s">
        <v>2271</v>
      </c>
      <c r="F116" s="12"/>
    </row>
    <row r="117" spans="1:27" x14ac:dyDescent="0.35">
      <c r="A117">
        <v>114</v>
      </c>
      <c r="B117" t="s">
        <v>535</v>
      </c>
      <c r="C117" s="12" t="s">
        <v>1937</v>
      </c>
      <c r="D117" s="12" t="s">
        <v>1985</v>
      </c>
      <c r="F117" s="12" t="s">
        <v>1939</v>
      </c>
      <c r="G117" s="143" t="s">
        <v>1939</v>
      </c>
      <c r="M117" s="144" t="s">
        <v>1939</v>
      </c>
      <c r="N117" s="145" t="s">
        <v>1939</v>
      </c>
      <c r="P117" s="146" t="s">
        <v>2429</v>
      </c>
      <c r="Q117" s="147" t="s">
        <v>1939</v>
      </c>
      <c r="R117" s="147" t="s">
        <v>1939</v>
      </c>
      <c r="W117" s="147" t="s">
        <v>2430</v>
      </c>
      <c r="Y117" s="8" t="s">
        <v>1935</v>
      </c>
      <c r="Z117" s="8" t="s">
        <v>2201</v>
      </c>
    </row>
    <row r="118" spans="1:27" x14ac:dyDescent="0.35">
      <c r="A118">
        <v>115</v>
      </c>
      <c r="B118" t="s">
        <v>539</v>
      </c>
      <c r="C118" s="148" t="s">
        <v>1941</v>
      </c>
      <c r="D118" s="148" t="s">
        <v>2438</v>
      </c>
      <c r="F118" s="12"/>
    </row>
    <row r="119" spans="1:27" x14ac:dyDescent="0.35">
      <c r="A119">
        <v>116</v>
      </c>
      <c r="B119" t="s">
        <v>543</v>
      </c>
      <c r="C119" s="16" t="s">
        <v>1941</v>
      </c>
      <c r="D119" s="12" t="s">
        <v>1986</v>
      </c>
    </row>
    <row r="120" spans="1:27" x14ac:dyDescent="0.35">
      <c r="A120">
        <v>117</v>
      </c>
      <c r="B120" t="s">
        <v>548</v>
      </c>
      <c r="C120" s="12" t="s">
        <v>1937</v>
      </c>
      <c r="D120" s="12" t="s">
        <v>1987</v>
      </c>
      <c r="E120" s="12" t="s">
        <v>1939</v>
      </c>
      <c r="H120" s="58" t="s">
        <v>1939</v>
      </c>
      <c r="L120" s="59" t="s">
        <v>1939</v>
      </c>
      <c r="N120" s="60" t="s">
        <v>1939</v>
      </c>
      <c r="P120" s="61" t="s">
        <v>2286</v>
      </c>
      <c r="W120" s="62" t="s">
        <v>2287</v>
      </c>
      <c r="Y120" s="8" t="s">
        <v>1937</v>
      </c>
      <c r="Z120" s="8" t="s">
        <v>2285</v>
      </c>
      <c r="AA120" s="8" t="s">
        <v>2447</v>
      </c>
    </row>
    <row r="121" spans="1:27" x14ac:dyDescent="0.35">
      <c r="A121">
        <v>118</v>
      </c>
      <c r="B121" t="s">
        <v>70</v>
      </c>
      <c r="C121" s="12" t="s">
        <v>1941</v>
      </c>
      <c r="D121" s="12" t="s">
        <v>1988</v>
      </c>
    </row>
    <row r="122" spans="1:27" x14ac:dyDescent="0.35">
      <c r="A122">
        <v>119</v>
      </c>
      <c r="B122" t="s">
        <v>555</v>
      </c>
      <c r="C122" s="64" t="s">
        <v>1941</v>
      </c>
      <c r="D122" s="63" t="s">
        <v>2288</v>
      </c>
      <c r="F122" s="12" t="s">
        <v>1939</v>
      </c>
    </row>
    <row r="123" spans="1:27" x14ac:dyDescent="0.35">
      <c r="A123">
        <v>120</v>
      </c>
      <c r="B123" t="s">
        <v>559</v>
      </c>
      <c r="C123" s="148" t="s">
        <v>1941</v>
      </c>
      <c r="D123" s="148" t="s">
        <v>2248</v>
      </c>
    </row>
    <row r="124" spans="1:27" x14ac:dyDescent="0.35">
      <c r="A124">
        <v>121</v>
      </c>
      <c r="B124" t="s">
        <v>563</v>
      </c>
      <c r="C124" s="46" t="s">
        <v>1941</v>
      </c>
      <c r="D124" s="46" t="s">
        <v>2266</v>
      </c>
      <c r="F124" s="12" t="s">
        <v>1939</v>
      </c>
    </row>
    <row r="125" spans="1:27" x14ac:dyDescent="0.35">
      <c r="A125">
        <v>122</v>
      </c>
      <c r="B125" t="s">
        <v>567</v>
      </c>
      <c r="C125" s="12" t="s">
        <v>1941</v>
      </c>
    </row>
    <row r="126" spans="1:27" x14ac:dyDescent="0.35">
      <c r="A126">
        <v>123</v>
      </c>
      <c r="B126" t="s">
        <v>571</v>
      </c>
      <c r="C126" s="12" t="s">
        <v>1937</v>
      </c>
      <c r="D126" s="12" t="s">
        <v>1989</v>
      </c>
      <c r="F126" s="12" t="s">
        <v>1939</v>
      </c>
      <c r="H126" s="173" t="s">
        <v>1939</v>
      </c>
      <c r="M126" s="174" t="s">
        <v>1939</v>
      </c>
      <c r="O126" s="175" t="s">
        <v>1939</v>
      </c>
      <c r="P126" s="176" t="s">
        <v>2479</v>
      </c>
      <c r="R126" s="177" t="s">
        <v>1939</v>
      </c>
      <c r="S126" s="177" t="s">
        <v>1939</v>
      </c>
      <c r="Y126" s="8" t="s">
        <v>1937</v>
      </c>
      <c r="Z126" s="8" t="s">
        <v>2480</v>
      </c>
    </row>
    <row r="127" spans="1:27" x14ac:dyDescent="0.35">
      <c r="A127">
        <v>124</v>
      </c>
      <c r="B127" t="s">
        <v>575</v>
      </c>
      <c r="C127" s="17" t="s">
        <v>1941</v>
      </c>
      <c r="D127" s="17" t="s">
        <v>2158</v>
      </c>
    </row>
    <row r="128" spans="1:27" x14ac:dyDescent="0.35">
      <c r="A128">
        <v>125</v>
      </c>
      <c r="B128" t="s">
        <v>580</v>
      </c>
      <c r="C128" s="34" t="s">
        <v>1941</v>
      </c>
      <c r="D128" s="34" t="s">
        <v>2211</v>
      </c>
      <c r="F128" s="12" t="s">
        <v>1939</v>
      </c>
    </row>
    <row r="129" spans="1:27" x14ac:dyDescent="0.35">
      <c r="A129">
        <v>126</v>
      </c>
      <c r="B129" t="s">
        <v>584</v>
      </c>
      <c r="C129" s="12" t="s">
        <v>1941</v>
      </c>
    </row>
    <row r="130" spans="1:27" x14ac:dyDescent="0.35">
      <c r="A130">
        <v>127</v>
      </c>
      <c r="B130" t="s">
        <v>588</v>
      </c>
      <c r="C130" s="17" t="s">
        <v>1941</v>
      </c>
      <c r="D130" s="17" t="s">
        <v>2159</v>
      </c>
      <c r="F130" s="12"/>
    </row>
    <row r="131" spans="1:27" x14ac:dyDescent="0.35">
      <c r="A131">
        <v>128</v>
      </c>
      <c r="B131" t="s">
        <v>592</v>
      </c>
      <c r="C131" s="12" t="s">
        <v>1941</v>
      </c>
      <c r="D131" s="12" t="s">
        <v>1968</v>
      </c>
    </row>
    <row r="132" spans="1:27" x14ac:dyDescent="0.35">
      <c r="A132">
        <v>129</v>
      </c>
      <c r="B132" t="s">
        <v>597</v>
      </c>
      <c r="C132" s="64" t="s">
        <v>1941</v>
      </c>
      <c r="D132" s="64" t="s">
        <v>2271</v>
      </c>
      <c r="F132" s="12" t="s">
        <v>1939</v>
      </c>
    </row>
    <row r="133" spans="1:27" x14ac:dyDescent="0.35">
      <c r="A133">
        <v>130</v>
      </c>
      <c r="B133" t="s">
        <v>601</v>
      </c>
      <c r="C133" s="12" t="s">
        <v>1941</v>
      </c>
      <c r="D133" s="12" t="s">
        <v>1990</v>
      </c>
    </row>
    <row r="134" spans="1:27" x14ac:dyDescent="0.35">
      <c r="A134">
        <v>131</v>
      </c>
      <c r="B134" t="s">
        <v>606</v>
      </c>
      <c r="C134" s="25" t="s">
        <v>1941</v>
      </c>
      <c r="D134" s="25" t="s">
        <v>2173</v>
      </c>
      <c r="F134" s="12"/>
    </row>
    <row r="135" spans="1:27" x14ac:dyDescent="0.35">
      <c r="A135">
        <v>132</v>
      </c>
      <c r="B135" t="s">
        <v>610</v>
      </c>
      <c r="C135" s="154" t="s">
        <v>1941</v>
      </c>
      <c r="D135" s="154" t="s">
        <v>2248</v>
      </c>
      <c r="F135" s="12"/>
    </row>
    <row r="136" spans="1:27" x14ac:dyDescent="0.35">
      <c r="A136">
        <v>133</v>
      </c>
      <c r="B136" t="s">
        <v>614</v>
      </c>
      <c r="C136" s="12" t="s">
        <v>1941</v>
      </c>
      <c r="D136" s="12" t="s">
        <v>1991</v>
      </c>
    </row>
    <row r="137" spans="1:27" x14ac:dyDescent="0.35">
      <c r="A137">
        <v>134</v>
      </c>
      <c r="B137" t="s">
        <v>618</v>
      </c>
      <c r="C137" s="12" t="s">
        <v>1937</v>
      </c>
      <c r="D137" s="12" t="s">
        <v>1992</v>
      </c>
      <c r="F137" s="64" t="s">
        <v>1939</v>
      </c>
      <c r="H137" s="65" t="s">
        <v>1939</v>
      </c>
      <c r="L137" s="66" t="s">
        <v>1939</v>
      </c>
      <c r="N137" s="67" t="s">
        <v>1939</v>
      </c>
      <c r="P137" s="68" t="s">
        <v>2289</v>
      </c>
      <c r="R137" s="69" t="s">
        <v>1939</v>
      </c>
      <c r="U137" s="69" t="s">
        <v>1939</v>
      </c>
      <c r="Y137" s="8" t="s">
        <v>1937</v>
      </c>
      <c r="Z137" s="8" t="s">
        <v>2169</v>
      </c>
    </row>
    <row r="138" spans="1:27" x14ac:dyDescent="0.35">
      <c r="A138">
        <v>135</v>
      </c>
      <c r="B138" t="s">
        <v>622</v>
      </c>
      <c r="C138" s="17" t="s">
        <v>1941</v>
      </c>
      <c r="D138" s="17" t="s">
        <v>2160</v>
      </c>
      <c r="F138" s="12"/>
    </row>
    <row r="139" spans="1:27" x14ac:dyDescent="0.35">
      <c r="A139">
        <v>136</v>
      </c>
      <c r="B139" t="s">
        <v>626</v>
      </c>
      <c r="C139" s="12" t="s">
        <v>1941</v>
      </c>
      <c r="D139" s="12" t="s">
        <v>1993</v>
      </c>
    </row>
    <row r="140" spans="1:27" x14ac:dyDescent="0.35">
      <c r="A140">
        <v>137</v>
      </c>
      <c r="B140" t="s">
        <v>631</v>
      </c>
      <c r="C140" s="12" t="s">
        <v>1941</v>
      </c>
      <c r="D140" s="12" t="s">
        <v>1994</v>
      </c>
    </row>
    <row r="141" spans="1:27" x14ac:dyDescent="0.35">
      <c r="A141">
        <v>138</v>
      </c>
      <c r="B141" t="s">
        <v>636</v>
      </c>
      <c r="C141" s="12" t="s">
        <v>1937</v>
      </c>
      <c r="D141" s="12" t="s">
        <v>1995</v>
      </c>
      <c r="E141" s="12" t="s">
        <v>1939</v>
      </c>
      <c r="F141" s="12" t="s">
        <v>1939</v>
      </c>
      <c r="H141" s="65" t="s">
        <v>1939</v>
      </c>
      <c r="L141" s="66" t="s">
        <v>1939</v>
      </c>
      <c r="M141" s="66" t="s">
        <v>1939</v>
      </c>
      <c r="N141" s="67" t="s">
        <v>1939</v>
      </c>
      <c r="P141" s="68" t="s">
        <v>2290</v>
      </c>
      <c r="V141" s="69" t="s">
        <v>1939</v>
      </c>
      <c r="W141" s="69" t="s">
        <v>2179</v>
      </c>
      <c r="Y141" s="8" t="s">
        <v>1937</v>
      </c>
      <c r="Z141" s="8" t="s">
        <v>2291</v>
      </c>
      <c r="AA141" s="8" t="s">
        <v>2448</v>
      </c>
    </row>
    <row r="142" spans="1:27" x14ac:dyDescent="0.35">
      <c r="A142">
        <v>139</v>
      </c>
      <c r="B142" t="s">
        <v>642</v>
      </c>
      <c r="C142" s="154" t="s">
        <v>1941</v>
      </c>
      <c r="D142" s="64" t="s">
        <v>2271</v>
      </c>
      <c r="F142" s="12"/>
    </row>
    <row r="143" spans="1:27" x14ac:dyDescent="0.35">
      <c r="A143">
        <v>140</v>
      </c>
      <c r="B143" t="s">
        <v>646</v>
      </c>
      <c r="C143" s="25" t="s">
        <v>1941</v>
      </c>
      <c r="D143" s="25" t="s">
        <v>2174</v>
      </c>
      <c r="F143" s="12"/>
    </row>
    <row r="144" spans="1:27" x14ac:dyDescent="0.35">
      <c r="A144">
        <v>141</v>
      </c>
      <c r="B144" t="s">
        <v>651</v>
      </c>
      <c r="C144" s="12" t="s">
        <v>1935</v>
      </c>
      <c r="D144" s="12" t="s">
        <v>1996</v>
      </c>
      <c r="F144" s="12" t="s">
        <v>1939</v>
      </c>
      <c r="G144" s="70" t="s">
        <v>1939</v>
      </c>
      <c r="M144" s="71" t="s">
        <v>1939</v>
      </c>
      <c r="N144" s="72" t="s">
        <v>1939</v>
      </c>
      <c r="P144" s="73" t="s">
        <v>2292</v>
      </c>
      <c r="Q144" s="74" t="s">
        <v>1939</v>
      </c>
      <c r="T144" s="74" t="s">
        <v>1939</v>
      </c>
      <c r="W144" s="74" t="s">
        <v>2293</v>
      </c>
      <c r="Y144" s="8" t="s">
        <v>1937</v>
      </c>
      <c r="Z144" s="8" t="s">
        <v>2285</v>
      </c>
    </row>
    <row r="145" spans="1:27" x14ac:dyDescent="0.35">
      <c r="A145">
        <v>142</v>
      </c>
      <c r="B145" t="s">
        <v>655</v>
      </c>
      <c r="C145" s="34" t="s">
        <v>1941</v>
      </c>
      <c r="D145" s="34" t="s">
        <v>2212</v>
      </c>
      <c r="F145" s="12" t="s">
        <v>1939</v>
      </c>
    </row>
    <row r="146" spans="1:27" x14ac:dyDescent="0.35">
      <c r="A146">
        <v>143</v>
      </c>
      <c r="B146" t="s">
        <v>659</v>
      </c>
      <c r="C146" s="12" t="s">
        <v>1937</v>
      </c>
      <c r="D146" s="12" t="s">
        <v>1997</v>
      </c>
      <c r="F146" s="12" t="s">
        <v>1939</v>
      </c>
      <c r="H146" s="70" t="s">
        <v>1939</v>
      </c>
      <c r="L146" s="71" t="s">
        <v>1939</v>
      </c>
      <c r="M146" s="71" t="s">
        <v>1939</v>
      </c>
      <c r="N146" s="72" t="s">
        <v>1939</v>
      </c>
      <c r="P146" s="73" t="s">
        <v>2294</v>
      </c>
      <c r="Q146" s="74" t="s">
        <v>1939</v>
      </c>
      <c r="T146" s="74" t="s">
        <v>1939</v>
      </c>
      <c r="U146" s="74" t="s">
        <v>1939</v>
      </c>
      <c r="V146" s="74" t="s">
        <v>1939</v>
      </c>
      <c r="Y146" s="8" t="s">
        <v>1937</v>
      </c>
      <c r="Z146" s="8" t="s">
        <v>2295</v>
      </c>
      <c r="AA146" s="8" t="s">
        <v>2433</v>
      </c>
    </row>
    <row r="147" spans="1:27" x14ac:dyDescent="0.35">
      <c r="A147">
        <v>144</v>
      </c>
      <c r="B147" t="s">
        <v>664</v>
      </c>
      <c r="C147" s="34" t="s">
        <v>1941</v>
      </c>
      <c r="D147" s="34" t="s">
        <v>2213</v>
      </c>
      <c r="F147" s="12" t="s">
        <v>1939</v>
      </c>
    </row>
    <row r="148" spans="1:27" x14ac:dyDescent="0.35">
      <c r="A148">
        <v>145</v>
      </c>
      <c r="B148" t="s">
        <v>668</v>
      </c>
      <c r="C148" s="75" t="s">
        <v>1941</v>
      </c>
      <c r="D148" s="75" t="s">
        <v>2296</v>
      </c>
      <c r="F148" s="13" t="s">
        <v>1939</v>
      </c>
    </row>
    <row r="149" spans="1:27" x14ac:dyDescent="0.35">
      <c r="A149">
        <v>146</v>
      </c>
      <c r="B149" t="s">
        <v>672</v>
      </c>
      <c r="C149" s="75" t="s">
        <v>1941</v>
      </c>
      <c r="D149" s="75" t="s">
        <v>2297</v>
      </c>
      <c r="F149" s="12" t="s">
        <v>1939</v>
      </c>
    </row>
    <row r="150" spans="1:27" x14ac:dyDescent="0.35">
      <c r="A150">
        <v>147</v>
      </c>
      <c r="B150" t="s">
        <v>676</v>
      </c>
      <c r="C150" s="17" t="s">
        <v>1941</v>
      </c>
      <c r="D150" s="17" t="s">
        <v>2161</v>
      </c>
      <c r="F150" s="13"/>
    </row>
    <row r="151" spans="1:27" x14ac:dyDescent="0.35">
      <c r="A151">
        <v>148</v>
      </c>
      <c r="B151" t="s">
        <v>680</v>
      </c>
      <c r="C151" s="17" t="s">
        <v>1937</v>
      </c>
      <c r="D151" s="75" t="s">
        <v>2298</v>
      </c>
      <c r="E151" s="17" t="s">
        <v>1939</v>
      </c>
      <c r="F151" s="12"/>
    </row>
    <row r="152" spans="1:27" x14ac:dyDescent="0.35">
      <c r="A152">
        <v>149</v>
      </c>
      <c r="B152" t="s">
        <v>683</v>
      </c>
      <c r="C152" s="154" t="s">
        <v>1941</v>
      </c>
      <c r="D152" s="154" t="s">
        <v>2304</v>
      </c>
      <c r="F152" s="12"/>
    </row>
    <row r="153" spans="1:27" x14ac:dyDescent="0.35">
      <c r="A153">
        <v>150</v>
      </c>
      <c r="B153" t="s">
        <v>686</v>
      </c>
      <c r="C153" s="12" t="s">
        <v>1937</v>
      </c>
      <c r="D153" s="12" t="s">
        <v>1955</v>
      </c>
      <c r="J153" s="168" t="s">
        <v>1939</v>
      </c>
      <c r="M153" s="169" t="s">
        <v>1939</v>
      </c>
      <c r="O153" s="170" t="s">
        <v>1939</v>
      </c>
      <c r="P153" s="73" t="s">
        <v>2299</v>
      </c>
      <c r="Q153" s="74" t="s">
        <v>1939</v>
      </c>
      <c r="R153" s="74" t="s">
        <v>1939</v>
      </c>
      <c r="S153" s="74" t="s">
        <v>1939</v>
      </c>
      <c r="U153" s="171" t="s">
        <v>1939</v>
      </c>
      <c r="V153" s="171" t="s">
        <v>1939</v>
      </c>
      <c r="Y153" s="8" t="s">
        <v>1937</v>
      </c>
      <c r="Z153" s="8" t="s">
        <v>2327</v>
      </c>
    </row>
    <row r="154" spans="1:27" x14ac:dyDescent="0.35">
      <c r="A154">
        <v>151</v>
      </c>
      <c r="B154" t="s">
        <v>691</v>
      </c>
      <c r="C154" s="17" t="s">
        <v>1941</v>
      </c>
      <c r="D154" s="17" t="s">
        <v>2162</v>
      </c>
      <c r="F154" s="12"/>
    </row>
    <row r="155" spans="1:27" x14ac:dyDescent="0.35">
      <c r="A155">
        <v>152</v>
      </c>
      <c r="B155" t="s">
        <v>695</v>
      </c>
      <c r="C155" s="75" t="s">
        <v>1941</v>
      </c>
      <c r="D155" s="75" t="s">
        <v>2271</v>
      </c>
      <c r="F155" s="12" t="s">
        <v>1939</v>
      </c>
    </row>
    <row r="156" spans="1:27" x14ac:dyDescent="0.35">
      <c r="A156">
        <v>153</v>
      </c>
      <c r="B156" t="s">
        <v>699</v>
      </c>
      <c r="C156" s="12" t="s">
        <v>1941</v>
      </c>
      <c r="D156" s="12" t="s">
        <v>1998</v>
      </c>
    </row>
    <row r="157" spans="1:27" x14ac:dyDescent="0.35">
      <c r="A157">
        <v>154</v>
      </c>
      <c r="B157" t="s">
        <v>703</v>
      </c>
      <c r="C157" s="12" t="s">
        <v>1937</v>
      </c>
      <c r="D157" s="12" t="s">
        <v>1999</v>
      </c>
      <c r="E157" s="12"/>
      <c r="F157" s="13" t="s">
        <v>1939</v>
      </c>
      <c r="H157" s="70" t="s">
        <v>1939</v>
      </c>
      <c r="L157" s="71" t="s">
        <v>1939</v>
      </c>
      <c r="N157" s="72" t="s">
        <v>1939</v>
      </c>
      <c r="P157" s="73" t="s">
        <v>2300</v>
      </c>
      <c r="W157" s="74" t="s">
        <v>2287</v>
      </c>
      <c r="Y157" s="8" t="s">
        <v>1937</v>
      </c>
      <c r="AA157" s="8" t="s">
        <v>2448</v>
      </c>
    </row>
    <row r="158" spans="1:27" x14ac:dyDescent="0.35">
      <c r="A158">
        <v>155</v>
      </c>
      <c r="B158" t="s">
        <v>707</v>
      </c>
      <c r="C158" s="154" t="s">
        <v>1937</v>
      </c>
      <c r="D158" s="12" t="s">
        <v>2000</v>
      </c>
      <c r="G158" s="157" t="s">
        <v>1939</v>
      </c>
      <c r="M158" s="158" t="s">
        <v>1939</v>
      </c>
      <c r="N158" s="159" t="s">
        <v>1939</v>
      </c>
      <c r="P158" s="160" t="s">
        <v>2457</v>
      </c>
      <c r="Q158" s="161" t="s">
        <v>1939</v>
      </c>
      <c r="V158" s="161" t="s">
        <v>1939</v>
      </c>
      <c r="Y158" s="8" t="s">
        <v>1937</v>
      </c>
      <c r="Z158" s="8" t="s">
        <v>2199</v>
      </c>
    </row>
    <row r="159" spans="1:27" x14ac:dyDescent="0.35">
      <c r="A159">
        <v>156</v>
      </c>
      <c r="B159" t="s">
        <v>711</v>
      </c>
      <c r="C159" s="17" t="s">
        <v>1941</v>
      </c>
      <c r="D159" s="17" t="s">
        <v>2163</v>
      </c>
      <c r="F159" s="12"/>
    </row>
    <row r="160" spans="1:27" x14ac:dyDescent="0.35">
      <c r="A160">
        <v>157</v>
      </c>
      <c r="B160" t="s">
        <v>715</v>
      </c>
      <c r="C160" s="12" t="s">
        <v>1937</v>
      </c>
      <c r="D160" s="12" t="s">
        <v>2001</v>
      </c>
      <c r="F160" s="12" t="s">
        <v>1939</v>
      </c>
      <c r="H160" s="76" t="s">
        <v>1939</v>
      </c>
      <c r="L160" s="77" t="s">
        <v>1939</v>
      </c>
      <c r="O160" s="78" t="s">
        <v>1939</v>
      </c>
      <c r="P160" s="79" t="s">
        <v>2301</v>
      </c>
      <c r="Q160" s="80" t="s">
        <v>1939</v>
      </c>
      <c r="W160" s="80" t="s">
        <v>2302</v>
      </c>
      <c r="Y160" s="8" t="s">
        <v>1937</v>
      </c>
      <c r="AA160" s="8" t="s">
        <v>2433</v>
      </c>
    </row>
    <row r="161" spans="1:27" x14ac:dyDescent="0.35">
      <c r="A161">
        <v>158</v>
      </c>
      <c r="B161" t="s">
        <v>720</v>
      </c>
      <c r="C161" s="12" t="s">
        <v>1937</v>
      </c>
      <c r="D161" s="12" t="s">
        <v>2002</v>
      </c>
      <c r="F161" s="12" t="s">
        <v>1939</v>
      </c>
      <c r="H161" s="76" t="s">
        <v>1939</v>
      </c>
      <c r="L161" s="77" t="s">
        <v>1939</v>
      </c>
      <c r="N161" s="78"/>
      <c r="O161" s="78" t="s">
        <v>1939</v>
      </c>
      <c r="P161" s="79" t="s">
        <v>2303</v>
      </c>
      <c r="R161" s="80" t="s">
        <v>1939</v>
      </c>
      <c r="Y161" s="8" t="s">
        <v>1937</v>
      </c>
      <c r="Z161" s="8" t="s">
        <v>2257</v>
      </c>
      <c r="AA161" s="8" t="s">
        <v>2449</v>
      </c>
    </row>
    <row r="162" spans="1:27" x14ac:dyDescent="0.35">
      <c r="A162">
        <v>159</v>
      </c>
      <c r="B162" t="s">
        <v>725</v>
      </c>
      <c r="C162" s="81" t="s">
        <v>1941</v>
      </c>
      <c r="D162" s="81" t="s">
        <v>2248</v>
      </c>
      <c r="F162" s="12"/>
    </row>
    <row r="163" spans="1:27" x14ac:dyDescent="0.35">
      <c r="A163">
        <v>160</v>
      </c>
      <c r="B163" t="s">
        <v>730</v>
      </c>
      <c r="C163" s="34" t="s">
        <v>1941</v>
      </c>
      <c r="D163" s="34" t="s">
        <v>2214</v>
      </c>
      <c r="F163" s="12" t="s">
        <v>1939</v>
      </c>
    </row>
    <row r="164" spans="1:27" x14ac:dyDescent="0.35">
      <c r="A164">
        <v>161</v>
      </c>
      <c r="B164" t="s">
        <v>734</v>
      </c>
      <c r="C164" s="12" t="s">
        <v>1941</v>
      </c>
      <c r="D164" s="12" t="s">
        <v>1957</v>
      </c>
    </row>
    <row r="165" spans="1:27" x14ac:dyDescent="0.35">
      <c r="A165">
        <v>162</v>
      </c>
      <c r="B165" t="s">
        <v>738</v>
      </c>
      <c r="C165" s="32" t="s">
        <v>1941</v>
      </c>
    </row>
    <row r="166" spans="1:27" x14ac:dyDescent="0.35">
      <c r="A166">
        <v>163</v>
      </c>
      <c r="B166" t="s">
        <v>742</v>
      </c>
      <c r="C166" s="12" t="s">
        <v>1941</v>
      </c>
      <c r="D166" s="14" t="s">
        <v>2003</v>
      </c>
    </row>
    <row r="167" spans="1:27" x14ac:dyDescent="0.35">
      <c r="A167">
        <v>164</v>
      </c>
      <c r="B167" t="s">
        <v>746</v>
      </c>
      <c r="C167" s="12" t="s">
        <v>1941</v>
      </c>
      <c r="D167" s="14" t="s">
        <v>2004</v>
      </c>
    </row>
    <row r="168" spans="1:27" x14ac:dyDescent="0.35">
      <c r="A168">
        <v>165</v>
      </c>
      <c r="B168" t="s">
        <v>750</v>
      </c>
      <c r="C168" s="12" t="s">
        <v>1941</v>
      </c>
      <c r="D168" s="14" t="s">
        <v>2003</v>
      </c>
    </row>
    <row r="169" spans="1:27" x14ac:dyDescent="0.35">
      <c r="A169">
        <v>166</v>
      </c>
      <c r="B169" t="s">
        <v>754</v>
      </c>
      <c r="C169" s="13" t="s">
        <v>1941</v>
      </c>
      <c r="D169" s="13" t="s">
        <v>2005</v>
      </c>
    </row>
    <row r="170" spans="1:27" x14ac:dyDescent="0.35">
      <c r="A170">
        <v>167</v>
      </c>
      <c r="B170" t="s">
        <v>759</v>
      </c>
      <c r="C170" s="13" t="s">
        <v>1937</v>
      </c>
      <c r="D170" s="13" t="s">
        <v>2006</v>
      </c>
      <c r="E170" s="13"/>
      <c r="F170" s="13" t="s">
        <v>1939</v>
      </c>
    </row>
    <row r="171" spans="1:27" x14ac:dyDescent="0.35">
      <c r="A171">
        <v>168</v>
      </c>
      <c r="B171" t="s">
        <v>761</v>
      </c>
      <c r="C171" s="154" t="s">
        <v>1941</v>
      </c>
      <c r="D171" s="154" t="s">
        <v>2304</v>
      </c>
      <c r="F171" s="13"/>
    </row>
    <row r="172" spans="1:27" x14ac:dyDescent="0.35">
      <c r="A172">
        <v>169</v>
      </c>
      <c r="B172" t="s">
        <v>765</v>
      </c>
      <c r="C172" s="81" t="s">
        <v>1941</v>
      </c>
      <c r="D172" s="81" t="s">
        <v>2305</v>
      </c>
      <c r="F172" s="13"/>
    </row>
    <row r="173" spans="1:27" x14ac:dyDescent="0.35">
      <c r="A173">
        <v>170</v>
      </c>
      <c r="B173" t="s">
        <v>769</v>
      </c>
      <c r="C173" s="13" t="s">
        <v>1937</v>
      </c>
      <c r="D173" s="5" t="s">
        <v>2007</v>
      </c>
      <c r="F173" s="13" t="s">
        <v>1939</v>
      </c>
      <c r="H173" s="76" t="s">
        <v>1939</v>
      </c>
      <c r="L173" s="77" t="s">
        <v>1939</v>
      </c>
      <c r="O173" s="78" t="s">
        <v>1939</v>
      </c>
      <c r="P173" s="79" t="s">
        <v>2308</v>
      </c>
      <c r="W173" s="80" t="s">
        <v>2306</v>
      </c>
      <c r="Y173" s="8" t="s">
        <v>1937</v>
      </c>
      <c r="Z173" s="8" t="s">
        <v>2307</v>
      </c>
      <c r="AA173" s="8" t="s">
        <v>2433</v>
      </c>
    </row>
    <row r="174" spans="1:27" x14ac:dyDescent="0.35">
      <c r="A174">
        <v>171</v>
      </c>
      <c r="B174" t="s">
        <v>773</v>
      </c>
      <c r="C174" s="13" t="s">
        <v>1937</v>
      </c>
      <c r="D174" s="13" t="s">
        <v>2008</v>
      </c>
      <c r="F174" s="13" t="s">
        <v>1939</v>
      </c>
      <c r="H174" s="82" t="s">
        <v>1939</v>
      </c>
      <c r="M174" s="83" t="s">
        <v>1939</v>
      </c>
      <c r="N174" s="84" t="s">
        <v>1939</v>
      </c>
      <c r="P174" s="85" t="s">
        <v>2309</v>
      </c>
      <c r="Q174" s="86" t="s">
        <v>1939</v>
      </c>
      <c r="R174" s="86" t="s">
        <v>1939</v>
      </c>
      <c r="S174" s="86" t="s">
        <v>1939</v>
      </c>
      <c r="T174" s="86" t="s">
        <v>1939</v>
      </c>
      <c r="V174" s="86" t="s">
        <v>1939</v>
      </c>
      <c r="Y174" s="8" t="s">
        <v>1937</v>
      </c>
      <c r="Z174" s="8" t="s">
        <v>2265</v>
      </c>
    </row>
    <row r="175" spans="1:27" x14ac:dyDescent="0.35">
      <c r="A175">
        <v>172</v>
      </c>
      <c r="B175" t="s">
        <v>777</v>
      </c>
      <c r="C175" s="13" t="s">
        <v>1941</v>
      </c>
      <c r="D175" s="13" t="s">
        <v>2009</v>
      </c>
    </row>
    <row r="176" spans="1:27" x14ac:dyDescent="0.35">
      <c r="A176">
        <v>173</v>
      </c>
      <c r="B176" t="s">
        <v>781</v>
      </c>
      <c r="C176" s="32" t="s">
        <v>1941</v>
      </c>
      <c r="F176" s="13"/>
    </row>
    <row r="177" spans="1:27" x14ac:dyDescent="0.35">
      <c r="A177">
        <v>174</v>
      </c>
      <c r="B177" t="s">
        <v>785</v>
      </c>
      <c r="C177" s="32" t="s">
        <v>1937</v>
      </c>
      <c r="D177" s="32" t="s">
        <v>2203</v>
      </c>
    </row>
    <row r="178" spans="1:27" x14ac:dyDescent="0.35">
      <c r="A178">
        <v>175</v>
      </c>
      <c r="B178" t="s">
        <v>789</v>
      </c>
      <c r="C178" s="13" t="s">
        <v>1941</v>
      </c>
      <c r="D178" s="13" t="s">
        <v>2010</v>
      </c>
    </row>
    <row r="179" spans="1:27" x14ac:dyDescent="0.35">
      <c r="A179">
        <v>176</v>
      </c>
      <c r="B179" t="s">
        <v>793</v>
      </c>
      <c r="C179" s="32" t="s">
        <v>1937</v>
      </c>
      <c r="D179" s="13" t="s">
        <v>2011</v>
      </c>
      <c r="F179" s="13" t="s">
        <v>1939</v>
      </c>
      <c r="G179" s="82" t="s">
        <v>1939</v>
      </c>
      <c r="H179" s="82" t="s">
        <v>1939</v>
      </c>
      <c r="M179" s="83" t="s">
        <v>1939</v>
      </c>
      <c r="N179" s="84" t="s">
        <v>1939</v>
      </c>
      <c r="P179" s="85" t="s">
        <v>2310</v>
      </c>
      <c r="S179" s="86" t="s">
        <v>1939</v>
      </c>
      <c r="V179" s="86" t="s">
        <v>1939</v>
      </c>
      <c r="W179" s="86" t="s">
        <v>2311</v>
      </c>
      <c r="Y179" s="8" t="s">
        <v>1937</v>
      </c>
      <c r="AA179" s="8" t="s">
        <v>2450</v>
      </c>
    </row>
    <row r="180" spans="1:27" x14ac:dyDescent="0.35">
      <c r="A180">
        <v>177</v>
      </c>
      <c r="B180" t="s">
        <v>659</v>
      </c>
      <c r="C180" s="13" t="s">
        <v>1937</v>
      </c>
      <c r="D180" s="13" t="s">
        <v>2012</v>
      </c>
      <c r="F180" s="87" t="s">
        <v>1939</v>
      </c>
      <c r="H180" s="82" t="s">
        <v>1939</v>
      </c>
      <c r="L180" s="83" t="s">
        <v>1939</v>
      </c>
      <c r="M180" s="83" t="s">
        <v>1939</v>
      </c>
      <c r="N180" s="84" t="s">
        <v>1939</v>
      </c>
      <c r="P180" s="85" t="s">
        <v>2312</v>
      </c>
      <c r="Q180" s="86" t="s">
        <v>1939</v>
      </c>
      <c r="T180" s="86" t="s">
        <v>1939</v>
      </c>
      <c r="U180" s="86" t="s">
        <v>1939</v>
      </c>
      <c r="V180" s="86" t="s">
        <v>1939</v>
      </c>
      <c r="Y180" s="8" t="s">
        <v>1937</v>
      </c>
      <c r="Z180" s="8" t="s">
        <v>2313</v>
      </c>
      <c r="AA180" s="8" t="s">
        <v>2451</v>
      </c>
    </row>
    <row r="181" spans="1:27" x14ac:dyDescent="0.35">
      <c r="A181">
        <v>178</v>
      </c>
      <c r="B181" t="s">
        <v>801</v>
      </c>
      <c r="C181" s="87" t="s">
        <v>1941</v>
      </c>
      <c r="D181" s="87" t="s">
        <v>2304</v>
      </c>
      <c r="F181" s="13"/>
    </row>
    <row r="182" spans="1:27" x14ac:dyDescent="0.35">
      <c r="A182">
        <v>179</v>
      </c>
      <c r="B182" t="s">
        <v>806</v>
      </c>
      <c r="C182" s="13" t="s">
        <v>1937</v>
      </c>
      <c r="D182" s="13" t="s">
        <v>2013</v>
      </c>
      <c r="G182" s="82" t="s">
        <v>1939</v>
      </c>
      <c r="M182" s="83" t="s">
        <v>1939</v>
      </c>
      <c r="N182" s="84" t="s">
        <v>1939</v>
      </c>
      <c r="P182" s="85" t="s">
        <v>2314</v>
      </c>
      <c r="Q182" s="86" t="s">
        <v>1939</v>
      </c>
      <c r="R182" s="86" t="s">
        <v>1939</v>
      </c>
      <c r="V182" s="86" t="s">
        <v>1939</v>
      </c>
      <c r="W182" s="86" t="s">
        <v>2256</v>
      </c>
      <c r="Y182" s="8" t="s">
        <v>1937</v>
      </c>
      <c r="Z182" s="8" t="s">
        <v>2315</v>
      </c>
    </row>
    <row r="183" spans="1:27" x14ac:dyDescent="0.35">
      <c r="A183">
        <v>180</v>
      </c>
      <c r="B183" t="s">
        <v>785</v>
      </c>
      <c r="C183" s="13" t="s">
        <v>1937</v>
      </c>
      <c r="D183" s="87"/>
      <c r="F183" s="13" t="s">
        <v>1939</v>
      </c>
      <c r="G183" s="82" t="s">
        <v>1939</v>
      </c>
      <c r="H183" s="82" t="s">
        <v>1939</v>
      </c>
      <c r="M183" s="83" t="s">
        <v>1939</v>
      </c>
      <c r="N183" s="84" t="s">
        <v>1939</v>
      </c>
      <c r="P183" s="85" t="s">
        <v>2316</v>
      </c>
      <c r="R183" s="155" t="s">
        <v>1939</v>
      </c>
      <c r="U183" s="86" t="s">
        <v>1939</v>
      </c>
      <c r="V183" s="86" t="s">
        <v>1939</v>
      </c>
      <c r="W183" s="86" t="s">
        <v>2317</v>
      </c>
      <c r="X183" s="86" t="s">
        <v>1939</v>
      </c>
      <c r="Y183" s="8" t="s">
        <v>1941</v>
      </c>
    </row>
    <row r="184" spans="1:27" x14ac:dyDescent="0.35">
      <c r="A184">
        <v>181</v>
      </c>
      <c r="B184" t="s">
        <v>814</v>
      </c>
      <c r="C184" s="13" t="s">
        <v>1941</v>
      </c>
      <c r="D184" s="5" t="s">
        <v>2014</v>
      </c>
    </row>
    <row r="185" spans="1:27" x14ac:dyDescent="0.35">
      <c r="A185">
        <v>182</v>
      </c>
      <c r="B185" t="s">
        <v>818</v>
      </c>
      <c r="C185" s="87" t="s">
        <v>1941</v>
      </c>
      <c r="D185" s="87" t="s">
        <v>2305</v>
      </c>
      <c r="F185" s="13"/>
    </row>
    <row r="186" spans="1:27" x14ac:dyDescent="0.35">
      <c r="A186">
        <v>183</v>
      </c>
      <c r="B186" t="s">
        <v>823</v>
      </c>
      <c r="C186" s="13" t="s">
        <v>1941</v>
      </c>
      <c r="D186" s="13" t="s">
        <v>2015</v>
      </c>
    </row>
    <row r="187" spans="1:27" x14ac:dyDescent="0.35">
      <c r="A187">
        <v>184</v>
      </c>
      <c r="B187" t="s">
        <v>827</v>
      </c>
      <c r="C187" s="13" t="s">
        <v>1941</v>
      </c>
      <c r="D187" s="13" t="s">
        <v>2016</v>
      </c>
    </row>
    <row r="188" spans="1:27" x14ac:dyDescent="0.35">
      <c r="A188">
        <v>185</v>
      </c>
      <c r="B188" t="s">
        <v>831</v>
      </c>
      <c r="C188" s="17" t="s">
        <v>1941</v>
      </c>
      <c r="D188" s="17" t="s">
        <v>2164</v>
      </c>
      <c r="F188" s="13"/>
    </row>
    <row r="189" spans="1:27" x14ac:dyDescent="0.35">
      <c r="A189">
        <v>186</v>
      </c>
      <c r="B189" t="s">
        <v>835</v>
      </c>
      <c r="C189" s="32" t="s">
        <v>1941</v>
      </c>
      <c r="D189" s="13" t="s">
        <v>2017</v>
      </c>
      <c r="E189" s="13"/>
      <c r="F189" s="13"/>
    </row>
    <row r="190" spans="1:27" x14ac:dyDescent="0.35">
      <c r="A190">
        <v>187</v>
      </c>
      <c r="B190" t="s">
        <v>840</v>
      </c>
      <c r="C190" s="13" t="s">
        <v>1937</v>
      </c>
      <c r="D190" s="5" t="s">
        <v>2018</v>
      </c>
      <c r="F190" s="13" t="s">
        <v>1939</v>
      </c>
      <c r="H190" s="82" t="s">
        <v>1939</v>
      </c>
      <c r="L190" s="83" t="s">
        <v>1939</v>
      </c>
      <c r="O190" s="84" t="s">
        <v>1939</v>
      </c>
      <c r="P190" s="85" t="s">
        <v>2318</v>
      </c>
      <c r="Q190" s="86" t="s">
        <v>1939</v>
      </c>
      <c r="R190" s="86" t="s">
        <v>1939</v>
      </c>
      <c r="Y190" s="8" t="s">
        <v>1937</v>
      </c>
      <c r="Z190" s="8" t="s">
        <v>2257</v>
      </c>
      <c r="AA190" s="8" t="s">
        <v>2433</v>
      </c>
    </row>
    <row r="191" spans="1:27" x14ac:dyDescent="0.35">
      <c r="A191">
        <v>188</v>
      </c>
      <c r="B191" t="s">
        <v>844</v>
      </c>
      <c r="C191" s="87" t="s">
        <v>1941</v>
      </c>
      <c r="D191" s="87" t="s">
        <v>2305</v>
      </c>
      <c r="F191" s="13"/>
    </row>
    <row r="192" spans="1:27" x14ac:dyDescent="0.35">
      <c r="A192">
        <v>189</v>
      </c>
      <c r="B192" t="s">
        <v>848</v>
      </c>
      <c r="C192" s="13" t="s">
        <v>1937</v>
      </c>
      <c r="D192" s="13" t="s">
        <v>1955</v>
      </c>
      <c r="H192" s="88" t="s">
        <v>1939</v>
      </c>
      <c r="L192" s="89" t="s">
        <v>1939</v>
      </c>
      <c r="O192" s="90" t="s">
        <v>1939</v>
      </c>
      <c r="P192" s="91" t="s">
        <v>2319</v>
      </c>
      <c r="Q192" s="92" t="s">
        <v>1939</v>
      </c>
      <c r="R192" s="92" t="s">
        <v>1939</v>
      </c>
      <c r="V192" s="92" t="s">
        <v>1939</v>
      </c>
      <c r="Y192" s="8" t="s">
        <v>1937</v>
      </c>
      <c r="Z192" s="8" t="s">
        <v>2320</v>
      </c>
    </row>
    <row r="193" spans="1:27" x14ac:dyDescent="0.35">
      <c r="A193">
        <v>190</v>
      </c>
      <c r="B193" t="s">
        <v>852</v>
      </c>
      <c r="C193" s="13" t="s">
        <v>1937</v>
      </c>
      <c r="D193" s="5" t="s">
        <v>2020</v>
      </c>
      <c r="F193" s="13" t="s">
        <v>1939</v>
      </c>
      <c r="H193" s="88" t="s">
        <v>1939</v>
      </c>
      <c r="L193" s="89" t="s">
        <v>1939</v>
      </c>
      <c r="O193" s="90" t="s">
        <v>1939</v>
      </c>
      <c r="P193" s="91" t="s">
        <v>2324</v>
      </c>
      <c r="W193" s="92" t="s">
        <v>2325</v>
      </c>
      <c r="Y193" s="8" t="s">
        <v>1937</v>
      </c>
      <c r="Z193" s="8" t="s">
        <v>2169</v>
      </c>
    </row>
    <row r="194" spans="1:27" x14ac:dyDescent="0.35">
      <c r="A194">
        <v>191</v>
      </c>
      <c r="B194" t="s">
        <v>856</v>
      </c>
      <c r="C194" s="13" t="s">
        <v>1937</v>
      </c>
      <c r="D194" s="13" t="s">
        <v>2021</v>
      </c>
      <c r="F194" s="13" t="s">
        <v>1939</v>
      </c>
      <c r="H194" s="88" t="s">
        <v>1939</v>
      </c>
      <c r="L194" s="89" t="s">
        <v>1939</v>
      </c>
      <c r="N194" s="90" t="s">
        <v>1939</v>
      </c>
      <c r="P194" s="91" t="s">
        <v>2326</v>
      </c>
      <c r="Q194" s="92" t="s">
        <v>1939</v>
      </c>
      <c r="R194" s="92" t="s">
        <v>1939</v>
      </c>
      <c r="W194" s="92" t="s">
        <v>2190</v>
      </c>
      <c r="Y194" s="8" t="s">
        <v>1937</v>
      </c>
      <c r="Z194" s="8" t="s">
        <v>2327</v>
      </c>
    </row>
    <row r="195" spans="1:27" x14ac:dyDescent="0.35">
      <c r="A195">
        <v>192</v>
      </c>
      <c r="B195" t="s">
        <v>861</v>
      </c>
      <c r="C195" s="13" t="s">
        <v>1941</v>
      </c>
      <c r="D195" s="13" t="s">
        <v>2022</v>
      </c>
    </row>
    <row r="196" spans="1:27" x14ac:dyDescent="0.35">
      <c r="A196">
        <v>193</v>
      </c>
      <c r="B196" t="s">
        <v>866</v>
      </c>
      <c r="C196" s="13" t="s">
        <v>1937</v>
      </c>
      <c r="D196" s="13" t="s">
        <v>2019</v>
      </c>
    </row>
    <row r="197" spans="1:27" x14ac:dyDescent="0.35">
      <c r="A197">
        <v>194</v>
      </c>
      <c r="B197" t="s">
        <v>659</v>
      </c>
      <c r="C197" s="13" t="s">
        <v>1937</v>
      </c>
      <c r="D197" s="13" t="s">
        <v>2023</v>
      </c>
      <c r="F197" s="93" t="s">
        <v>1939</v>
      </c>
      <c r="H197" s="88" t="s">
        <v>1939</v>
      </c>
      <c r="L197" s="89" t="s">
        <v>1939</v>
      </c>
      <c r="N197" s="90" t="s">
        <v>1939</v>
      </c>
      <c r="P197" s="91" t="s">
        <v>2328</v>
      </c>
      <c r="T197" s="92" t="s">
        <v>1939</v>
      </c>
      <c r="W197" s="92" t="s">
        <v>2183</v>
      </c>
      <c r="Y197" s="8" t="s">
        <v>1937</v>
      </c>
      <c r="Z197" s="8" t="s">
        <v>2169</v>
      </c>
      <c r="AA197" s="8" t="s">
        <v>2452</v>
      </c>
    </row>
    <row r="198" spans="1:27" x14ac:dyDescent="0.35">
      <c r="A198">
        <v>195</v>
      </c>
      <c r="B198" t="s">
        <v>875</v>
      </c>
      <c r="C198" s="13" t="s">
        <v>1937</v>
      </c>
      <c r="D198" s="13" t="s">
        <v>2024</v>
      </c>
      <c r="F198" s="13" t="s">
        <v>1939</v>
      </c>
      <c r="G198" s="88" t="s">
        <v>1939</v>
      </c>
      <c r="I198" s="88" t="s">
        <v>1939</v>
      </c>
      <c r="J198" s="88"/>
      <c r="M198" s="89" t="s">
        <v>1939</v>
      </c>
      <c r="N198" s="90" t="s">
        <v>1939</v>
      </c>
      <c r="P198" s="91" t="s">
        <v>2329</v>
      </c>
      <c r="U198" s="92" t="s">
        <v>1939</v>
      </c>
      <c r="X198" s="92" t="s">
        <v>1939</v>
      </c>
      <c r="Y198" s="8" t="s">
        <v>1941</v>
      </c>
    </row>
    <row r="199" spans="1:27" x14ac:dyDescent="0.35">
      <c r="A199">
        <v>196</v>
      </c>
      <c r="B199" t="s">
        <v>880</v>
      </c>
      <c r="C199" s="13" t="s">
        <v>1937</v>
      </c>
      <c r="D199" s="13" t="s">
        <v>2025</v>
      </c>
      <c r="F199" s="13" t="s">
        <v>1939</v>
      </c>
      <c r="I199" s="88" t="s">
        <v>1939</v>
      </c>
      <c r="J199" s="88"/>
      <c r="M199" s="89" t="s">
        <v>1939</v>
      </c>
      <c r="N199" s="90" t="s">
        <v>1939</v>
      </c>
      <c r="P199" s="91" t="s">
        <v>2330</v>
      </c>
      <c r="U199" s="92" t="s">
        <v>1939</v>
      </c>
      <c r="V199" s="92" t="s">
        <v>1939</v>
      </c>
      <c r="X199" s="92" t="s">
        <v>1939</v>
      </c>
      <c r="Y199" s="8" t="s">
        <v>1937</v>
      </c>
      <c r="Z199" s="8" t="s">
        <v>2331</v>
      </c>
    </row>
    <row r="200" spans="1:27" x14ac:dyDescent="0.35">
      <c r="A200">
        <v>197</v>
      </c>
      <c r="B200" t="s">
        <v>884</v>
      </c>
      <c r="C200" s="13" t="s">
        <v>1937</v>
      </c>
      <c r="D200" s="13" t="s">
        <v>1951</v>
      </c>
      <c r="F200" s="13" t="s">
        <v>1939</v>
      </c>
      <c r="H200" s="88" t="s">
        <v>1939</v>
      </c>
      <c r="M200" s="89" t="s">
        <v>1939</v>
      </c>
      <c r="N200" s="90" t="s">
        <v>1939</v>
      </c>
      <c r="P200" s="91" t="s">
        <v>1951</v>
      </c>
      <c r="U200" s="92" t="s">
        <v>1939</v>
      </c>
      <c r="V200" s="92" t="s">
        <v>1939</v>
      </c>
      <c r="W200" s="92" t="s">
        <v>2332</v>
      </c>
      <c r="Y200" s="8" t="s">
        <v>1937</v>
      </c>
    </row>
    <row r="201" spans="1:27" x14ac:dyDescent="0.35">
      <c r="A201">
        <v>198</v>
      </c>
      <c r="B201" t="s">
        <v>597</v>
      </c>
      <c r="C201" s="94" t="s">
        <v>1941</v>
      </c>
      <c r="D201" s="94" t="s">
        <v>2305</v>
      </c>
      <c r="F201" s="13"/>
    </row>
    <row r="202" spans="1:27" x14ac:dyDescent="0.35">
      <c r="A202">
        <v>199</v>
      </c>
      <c r="B202" t="s">
        <v>891</v>
      </c>
      <c r="C202" s="13" t="s">
        <v>1937</v>
      </c>
      <c r="D202" s="13" t="s">
        <v>2026</v>
      </c>
      <c r="F202" s="13" t="s">
        <v>1939</v>
      </c>
      <c r="H202" s="95" t="s">
        <v>1939</v>
      </c>
      <c r="M202" s="96" t="s">
        <v>1939</v>
      </c>
      <c r="N202" s="97" t="s">
        <v>1939</v>
      </c>
      <c r="P202" s="98" t="s">
        <v>2333</v>
      </c>
      <c r="W202" s="99" t="s">
        <v>2334</v>
      </c>
      <c r="Y202" s="8" t="s">
        <v>1937</v>
      </c>
      <c r="Z202" s="8" t="s">
        <v>2201</v>
      </c>
      <c r="AA202" s="8" t="s">
        <v>2453</v>
      </c>
    </row>
    <row r="203" spans="1:27" x14ac:dyDescent="0.35">
      <c r="A203">
        <v>200</v>
      </c>
      <c r="B203" t="s">
        <v>896</v>
      </c>
      <c r="C203" s="154" t="s">
        <v>1941</v>
      </c>
      <c r="D203" s="154" t="s">
        <v>2305</v>
      </c>
      <c r="F203" s="13"/>
    </row>
    <row r="204" spans="1:27" x14ac:dyDescent="0.35">
      <c r="A204">
        <v>201</v>
      </c>
      <c r="B204" t="s">
        <v>900</v>
      </c>
      <c r="C204" s="13" t="s">
        <v>1937</v>
      </c>
      <c r="D204" s="13" t="s">
        <v>2027</v>
      </c>
      <c r="E204" s="13" t="s">
        <v>1939</v>
      </c>
      <c r="H204" s="95" t="s">
        <v>1939</v>
      </c>
      <c r="I204" s="95" t="s">
        <v>1939</v>
      </c>
      <c r="J204" s="95"/>
      <c r="L204" s="96" t="s">
        <v>1939</v>
      </c>
      <c r="M204" s="96" t="s">
        <v>1939</v>
      </c>
      <c r="O204" s="97" t="s">
        <v>1939</v>
      </c>
      <c r="P204" s="98" t="s">
        <v>2335</v>
      </c>
      <c r="W204" s="99" t="s">
        <v>2019</v>
      </c>
      <c r="X204" s="99" t="s">
        <v>1939</v>
      </c>
      <c r="Y204" s="8" t="s">
        <v>1937</v>
      </c>
      <c r="Z204" s="8" t="s">
        <v>2336</v>
      </c>
    </row>
    <row r="205" spans="1:27" x14ac:dyDescent="0.35">
      <c r="A205">
        <v>202</v>
      </c>
      <c r="B205" t="s">
        <v>904</v>
      </c>
      <c r="C205" s="13" t="s">
        <v>1937</v>
      </c>
      <c r="D205" s="13" t="s">
        <v>2028</v>
      </c>
      <c r="G205" s="95" t="s">
        <v>1939</v>
      </c>
      <c r="L205" s="96" t="s">
        <v>1939</v>
      </c>
      <c r="N205" s="97" t="s">
        <v>1939</v>
      </c>
      <c r="O205" s="97"/>
      <c r="P205" s="98" t="s">
        <v>2337</v>
      </c>
      <c r="Q205" s="99" t="s">
        <v>1939</v>
      </c>
      <c r="R205" s="99" t="s">
        <v>1939</v>
      </c>
      <c r="V205" s="99" t="s">
        <v>1939</v>
      </c>
      <c r="W205" s="99" t="s">
        <v>2338</v>
      </c>
      <c r="Y205" s="8" t="s">
        <v>1941</v>
      </c>
    </row>
    <row r="206" spans="1:27" x14ac:dyDescent="0.35">
      <c r="A206">
        <v>203</v>
      </c>
      <c r="B206" t="s">
        <v>909</v>
      </c>
      <c r="C206" s="13" t="s">
        <v>1937</v>
      </c>
      <c r="D206" s="13" t="s">
        <v>2029</v>
      </c>
      <c r="F206" s="13" t="s">
        <v>1939</v>
      </c>
      <c r="H206" s="95" t="s">
        <v>1939</v>
      </c>
      <c r="M206" s="96" t="s">
        <v>1939</v>
      </c>
      <c r="O206" s="97" t="s">
        <v>1939</v>
      </c>
      <c r="P206" s="98" t="s">
        <v>2339</v>
      </c>
      <c r="Q206" s="99" t="s">
        <v>1939</v>
      </c>
      <c r="S206" s="99" t="s">
        <v>1939</v>
      </c>
      <c r="V206" s="99" t="s">
        <v>1939</v>
      </c>
      <c r="Y206" s="8" t="s">
        <v>1937</v>
      </c>
      <c r="Z206" s="8" t="s">
        <v>2285</v>
      </c>
    </row>
    <row r="207" spans="1:27" x14ac:dyDescent="0.35">
      <c r="A207">
        <v>204</v>
      </c>
      <c r="B207" t="s">
        <v>913</v>
      </c>
      <c r="C207" s="13" t="s">
        <v>1941</v>
      </c>
      <c r="D207" s="13"/>
    </row>
    <row r="208" spans="1:27" x14ac:dyDescent="0.35">
      <c r="A208">
        <v>205</v>
      </c>
      <c r="B208" t="s">
        <v>917</v>
      </c>
      <c r="C208" s="156" t="s">
        <v>1941</v>
      </c>
      <c r="D208" s="13"/>
      <c r="F208" s="13"/>
      <c r="H208" s="95"/>
      <c r="M208" s="96"/>
      <c r="N208" s="97"/>
      <c r="P208" s="98"/>
      <c r="V208" s="99"/>
    </row>
    <row r="209" spans="1:26" x14ac:dyDescent="0.35">
      <c r="A209">
        <v>206</v>
      </c>
      <c r="B209" t="s">
        <v>921</v>
      </c>
      <c r="C209" s="154" t="s">
        <v>1941</v>
      </c>
      <c r="D209" s="94"/>
      <c r="E209" s="13"/>
    </row>
    <row r="210" spans="1:26" x14ac:dyDescent="0.35">
      <c r="A210">
        <v>207</v>
      </c>
      <c r="B210" t="s">
        <v>926</v>
      </c>
      <c r="C210" s="13" t="s">
        <v>1941</v>
      </c>
    </row>
    <row r="211" spans="1:26" x14ac:dyDescent="0.35">
      <c r="A211">
        <v>208</v>
      </c>
      <c r="B211" t="s">
        <v>931</v>
      </c>
      <c r="C211" s="154" t="s">
        <v>1941</v>
      </c>
      <c r="D211" s="154" t="s">
        <v>2439</v>
      </c>
      <c r="F211" s="13"/>
    </row>
    <row r="212" spans="1:26" x14ac:dyDescent="0.35">
      <c r="A212">
        <v>209</v>
      </c>
      <c r="B212" t="s">
        <v>935</v>
      </c>
      <c r="C212" s="94" t="s">
        <v>1941</v>
      </c>
      <c r="D212" s="13" t="s">
        <v>2030</v>
      </c>
      <c r="F212" s="13"/>
    </row>
    <row r="213" spans="1:26" x14ac:dyDescent="0.35">
      <c r="A213">
        <v>210</v>
      </c>
      <c r="B213" t="s">
        <v>939</v>
      </c>
      <c r="C213" s="13" t="s">
        <v>1941</v>
      </c>
      <c r="D213" s="13" t="s">
        <v>2032</v>
      </c>
      <c r="F213" s="13"/>
    </row>
    <row r="214" spans="1:26" x14ac:dyDescent="0.35">
      <c r="A214">
        <v>211</v>
      </c>
      <c r="B214" t="s">
        <v>944</v>
      </c>
      <c r="C214" s="94" t="s">
        <v>1941</v>
      </c>
      <c r="D214" s="94" t="s">
        <v>2305</v>
      </c>
      <c r="F214" s="13"/>
    </row>
    <row r="215" spans="1:26" x14ac:dyDescent="0.35">
      <c r="A215">
        <v>212</v>
      </c>
      <c r="B215" t="s">
        <v>939</v>
      </c>
      <c r="C215" s="13" t="s">
        <v>1941</v>
      </c>
      <c r="D215" s="13" t="s">
        <v>2031</v>
      </c>
    </row>
    <row r="216" spans="1:26" x14ac:dyDescent="0.35">
      <c r="A216">
        <v>213</v>
      </c>
      <c r="B216" t="s">
        <v>952</v>
      </c>
      <c r="C216" s="13" t="s">
        <v>1937</v>
      </c>
      <c r="D216" s="13" t="s">
        <v>2033</v>
      </c>
      <c r="E216" s="13" t="s">
        <v>1939</v>
      </c>
      <c r="F216" s="13" t="s">
        <v>1939</v>
      </c>
      <c r="G216" s="95" t="s">
        <v>1939</v>
      </c>
      <c r="H216" s="95" t="s">
        <v>1939</v>
      </c>
      <c r="L216" s="96" t="s">
        <v>1939</v>
      </c>
      <c r="O216" s="97" t="s">
        <v>1939</v>
      </c>
      <c r="P216" s="98" t="s">
        <v>2340</v>
      </c>
      <c r="Q216" s="99" t="s">
        <v>1939</v>
      </c>
      <c r="V216" s="99" t="s">
        <v>1939</v>
      </c>
      <c r="Y216" s="8" t="s">
        <v>1937</v>
      </c>
      <c r="Z216" s="8" t="s">
        <v>2307</v>
      </c>
    </row>
    <row r="217" spans="1:26" x14ac:dyDescent="0.35">
      <c r="A217">
        <v>214</v>
      </c>
      <c r="B217" t="s">
        <v>956</v>
      </c>
      <c r="C217" s="34" t="s">
        <v>1941</v>
      </c>
      <c r="D217" s="34" t="s">
        <v>2215</v>
      </c>
      <c r="F217" s="13" t="s">
        <v>1939</v>
      </c>
    </row>
    <row r="218" spans="1:26" x14ac:dyDescent="0.35">
      <c r="A218">
        <v>215</v>
      </c>
      <c r="B218" t="s">
        <v>960</v>
      </c>
      <c r="C218" s="13" t="s">
        <v>1941</v>
      </c>
      <c r="D218" s="13" t="s">
        <v>2034</v>
      </c>
    </row>
    <row r="219" spans="1:26" x14ac:dyDescent="0.35">
      <c r="A219">
        <v>216</v>
      </c>
      <c r="B219" t="s">
        <v>964</v>
      </c>
      <c r="C219" s="13" t="s">
        <v>1941</v>
      </c>
    </row>
    <row r="220" spans="1:26" x14ac:dyDescent="0.35">
      <c r="A220">
        <v>217</v>
      </c>
      <c r="B220" t="s">
        <v>968</v>
      </c>
      <c r="C220" s="100" t="s">
        <v>1941</v>
      </c>
      <c r="D220" s="100" t="s">
        <v>2271</v>
      </c>
      <c r="F220" s="13"/>
    </row>
    <row r="221" spans="1:26" x14ac:dyDescent="0.35">
      <c r="A221">
        <v>218</v>
      </c>
      <c r="B221" t="s">
        <v>971</v>
      </c>
      <c r="C221" s="13" t="s">
        <v>1941</v>
      </c>
      <c r="D221" s="13" t="s">
        <v>1994</v>
      </c>
    </row>
    <row r="222" spans="1:26" x14ac:dyDescent="0.35">
      <c r="A222">
        <v>219</v>
      </c>
      <c r="B222" t="s">
        <v>976</v>
      </c>
      <c r="C222" s="94" t="s">
        <v>1941</v>
      </c>
      <c r="D222" s="94" t="s">
        <v>2248</v>
      </c>
      <c r="F222" s="13"/>
    </row>
    <row r="223" spans="1:26" x14ac:dyDescent="0.35">
      <c r="A223">
        <v>220</v>
      </c>
      <c r="B223" t="s">
        <v>440</v>
      </c>
      <c r="C223" s="13" t="s">
        <v>1941</v>
      </c>
      <c r="D223" s="13" t="s">
        <v>2035</v>
      </c>
    </row>
    <row r="224" spans="1:26" x14ac:dyDescent="0.35">
      <c r="A224">
        <v>221</v>
      </c>
      <c r="B224" t="s">
        <v>983</v>
      </c>
      <c r="C224" s="13" t="s">
        <v>1941</v>
      </c>
      <c r="D224" s="13" t="s">
        <v>2036</v>
      </c>
    </row>
    <row r="225" spans="1:27" x14ac:dyDescent="0.35">
      <c r="A225">
        <v>222</v>
      </c>
      <c r="B225" t="s">
        <v>987</v>
      </c>
      <c r="C225" s="163" t="s">
        <v>1941</v>
      </c>
      <c r="D225" s="163" t="s">
        <v>2255</v>
      </c>
    </row>
    <row r="226" spans="1:27" x14ac:dyDescent="0.35">
      <c r="A226">
        <v>223</v>
      </c>
      <c r="B226" t="s">
        <v>992</v>
      </c>
      <c r="C226" s="100" t="s">
        <v>1941</v>
      </c>
      <c r="D226" s="100" t="s">
        <v>2305</v>
      </c>
      <c r="F226" s="13"/>
    </row>
    <row r="227" spans="1:27" x14ac:dyDescent="0.35">
      <c r="A227">
        <v>224</v>
      </c>
      <c r="B227" t="s">
        <v>996</v>
      </c>
      <c r="C227" s="13" t="s">
        <v>1941</v>
      </c>
      <c r="D227" s="13" t="s">
        <v>2037</v>
      </c>
    </row>
    <row r="228" spans="1:27" x14ac:dyDescent="0.35">
      <c r="A228">
        <v>225</v>
      </c>
      <c r="B228" t="s">
        <v>1001</v>
      </c>
      <c r="C228" s="13" t="s">
        <v>1941</v>
      </c>
      <c r="D228" s="13" t="s">
        <v>2038</v>
      </c>
    </row>
    <row r="229" spans="1:27" x14ac:dyDescent="0.35">
      <c r="A229">
        <v>226</v>
      </c>
      <c r="B229" t="s">
        <v>1005</v>
      </c>
      <c r="C229" s="13" t="s">
        <v>1941</v>
      </c>
      <c r="D229" s="13" t="s">
        <v>2015</v>
      </c>
    </row>
    <row r="230" spans="1:27" x14ac:dyDescent="0.35">
      <c r="A230">
        <v>227</v>
      </c>
      <c r="B230" t="s">
        <v>1009</v>
      </c>
      <c r="C230" s="13" t="s">
        <v>1937</v>
      </c>
      <c r="D230" s="13" t="s">
        <v>2039</v>
      </c>
      <c r="E230" s="13" t="s">
        <v>1939</v>
      </c>
      <c r="H230" s="101" t="s">
        <v>1939</v>
      </c>
      <c r="L230" s="102" t="s">
        <v>1939</v>
      </c>
      <c r="N230" s="103" t="s">
        <v>1939</v>
      </c>
      <c r="P230" s="104" t="s">
        <v>2341</v>
      </c>
      <c r="U230" s="105" t="s">
        <v>1939</v>
      </c>
      <c r="Y230" s="8" t="s">
        <v>1937</v>
      </c>
      <c r="Z230" s="8" t="s">
        <v>2201</v>
      </c>
      <c r="AA230" s="8" t="s">
        <v>2433</v>
      </c>
    </row>
    <row r="231" spans="1:27" x14ac:dyDescent="0.35">
      <c r="A231">
        <v>228</v>
      </c>
      <c r="B231" t="s">
        <v>1014</v>
      </c>
      <c r="C231" s="13" t="s">
        <v>1937</v>
      </c>
      <c r="D231" s="13" t="s">
        <v>2040</v>
      </c>
      <c r="F231" s="13" t="s">
        <v>1939</v>
      </c>
      <c r="G231" s="101" t="s">
        <v>1939</v>
      </c>
      <c r="M231" s="102" t="s">
        <v>1939</v>
      </c>
      <c r="N231" s="103" t="s">
        <v>1939</v>
      </c>
      <c r="P231" s="104" t="s">
        <v>2342</v>
      </c>
      <c r="Q231" s="105" t="s">
        <v>1939</v>
      </c>
      <c r="R231" s="105" t="s">
        <v>1939</v>
      </c>
      <c r="V231" s="105" t="s">
        <v>1939</v>
      </c>
      <c r="W231" s="105" t="s">
        <v>2241</v>
      </c>
      <c r="Y231" s="8" t="s">
        <v>1937</v>
      </c>
      <c r="Z231" s="8" t="s">
        <v>2343</v>
      </c>
    </row>
    <row r="232" spans="1:27" x14ac:dyDescent="0.35">
      <c r="A232">
        <v>229</v>
      </c>
      <c r="B232" t="s">
        <v>1018</v>
      </c>
      <c r="C232" s="32" t="s">
        <v>1941</v>
      </c>
      <c r="D232" s="17"/>
      <c r="F232" s="13" t="s">
        <v>1939</v>
      </c>
    </row>
    <row r="233" spans="1:27" x14ac:dyDescent="0.35">
      <c r="A233">
        <v>230</v>
      </c>
      <c r="B233" t="s">
        <v>1022</v>
      </c>
      <c r="C233" s="13" t="s">
        <v>1941</v>
      </c>
      <c r="D233" s="13" t="s">
        <v>2041</v>
      </c>
    </row>
    <row r="234" spans="1:27" x14ac:dyDescent="0.35">
      <c r="A234">
        <v>231</v>
      </c>
      <c r="B234" t="s">
        <v>1026</v>
      </c>
      <c r="C234" s="13" t="s">
        <v>1941</v>
      </c>
      <c r="D234" s="13" t="s">
        <v>2042</v>
      </c>
    </row>
    <row r="235" spans="1:27" x14ac:dyDescent="0.35">
      <c r="A235">
        <v>232</v>
      </c>
      <c r="B235" t="s">
        <v>1030</v>
      </c>
      <c r="C235" s="13" t="s">
        <v>1941</v>
      </c>
      <c r="D235" s="13" t="s">
        <v>2043</v>
      </c>
    </row>
    <row r="236" spans="1:27" x14ac:dyDescent="0.35">
      <c r="A236">
        <v>233</v>
      </c>
      <c r="B236" t="s">
        <v>1035</v>
      </c>
      <c r="C236" s="100" t="s">
        <v>1941</v>
      </c>
      <c r="D236" s="100" t="s">
        <v>2304</v>
      </c>
      <c r="E236" s="17"/>
      <c r="F236" s="17"/>
    </row>
    <row r="237" spans="1:27" x14ac:dyDescent="0.35">
      <c r="A237">
        <v>234</v>
      </c>
      <c r="B237" t="s">
        <v>1040</v>
      </c>
      <c r="C237" s="32" t="s">
        <v>1941</v>
      </c>
      <c r="D237" s="17" t="s">
        <v>2165</v>
      </c>
    </row>
    <row r="238" spans="1:27" x14ac:dyDescent="0.35">
      <c r="A238">
        <v>235</v>
      </c>
      <c r="B238" t="s">
        <v>1044</v>
      </c>
      <c r="C238" s="13" t="s">
        <v>1937</v>
      </c>
      <c r="D238" s="13" t="s">
        <v>2044</v>
      </c>
      <c r="F238" s="13" t="s">
        <v>1939</v>
      </c>
      <c r="H238" s="101" t="s">
        <v>1939</v>
      </c>
      <c r="N238" s="103" t="s">
        <v>1939</v>
      </c>
      <c r="P238" s="104" t="s">
        <v>2344</v>
      </c>
      <c r="R238" s="105" t="s">
        <v>1939</v>
      </c>
      <c r="U238" s="105" t="s">
        <v>1939</v>
      </c>
      <c r="V238" s="105" t="s">
        <v>1939</v>
      </c>
      <c r="Y238" s="8" t="s">
        <v>1937</v>
      </c>
      <c r="Z238" s="8" t="s">
        <v>2345</v>
      </c>
    </row>
    <row r="239" spans="1:27" x14ac:dyDescent="0.35">
      <c r="A239">
        <v>236</v>
      </c>
      <c r="B239" t="s">
        <v>1048</v>
      </c>
      <c r="C239" s="100" t="s">
        <v>1941</v>
      </c>
      <c r="D239" s="100" t="s">
        <v>2304</v>
      </c>
      <c r="E239" s="13"/>
    </row>
    <row r="240" spans="1:27" x14ac:dyDescent="0.35">
      <c r="A240">
        <v>237</v>
      </c>
      <c r="B240" t="s">
        <v>1052</v>
      </c>
      <c r="C240" s="13" t="s">
        <v>1941</v>
      </c>
      <c r="D240" s="13" t="s">
        <v>2038</v>
      </c>
    </row>
    <row r="241" spans="1:27" x14ac:dyDescent="0.35">
      <c r="A241">
        <v>238</v>
      </c>
      <c r="B241" t="s">
        <v>1056</v>
      </c>
      <c r="C241" s="13" t="s">
        <v>1941</v>
      </c>
      <c r="D241" s="13" t="s">
        <v>2045</v>
      </c>
    </row>
    <row r="242" spans="1:27" x14ac:dyDescent="0.35">
      <c r="A242">
        <v>239</v>
      </c>
      <c r="B242" t="s">
        <v>1061</v>
      </c>
      <c r="C242" s="13" t="s">
        <v>1937</v>
      </c>
      <c r="D242" s="5" t="s">
        <v>2046</v>
      </c>
      <c r="F242" s="162" t="s">
        <v>1939</v>
      </c>
      <c r="H242" s="157" t="s">
        <v>1939</v>
      </c>
      <c r="L242" s="158" t="s">
        <v>1939</v>
      </c>
      <c r="O242" s="159" t="s">
        <v>1939</v>
      </c>
      <c r="P242" s="160" t="s">
        <v>2458</v>
      </c>
      <c r="Q242" s="161" t="s">
        <v>1939</v>
      </c>
      <c r="W242" s="161" t="s">
        <v>2459</v>
      </c>
      <c r="Y242" s="8" t="s">
        <v>1937</v>
      </c>
      <c r="Z242" s="8" t="s">
        <v>2327</v>
      </c>
    </row>
    <row r="243" spans="1:27" x14ac:dyDescent="0.35">
      <c r="A243">
        <v>240</v>
      </c>
      <c r="B243" t="s">
        <v>1066</v>
      </c>
      <c r="C243" s="13" t="s">
        <v>1937</v>
      </c>
      <c r="D243" s="5" t="s">
        <v>2047</v>
      </c>
      <c r="F243" s="13" t="s">
        <v>1939</v>
      </c>
      <c r="H243" s="101" t="s">
        <v>1939</v>
      </c>
      <c r="L243" s="102" t="s">
        <v>1939</v>
      </c>
      <c r="N243" s="103" t="s">
        <v>1939</v>
      </c>
      <c r="P243" s="104" t="s">
        <v>2346</v>
      </c>
      <c r="Q243" s="105" t="s">
        <v>1939</v>
      </c>
      <c r="W243" s="105" t="s">
        <v>2241</v>
      </c>
      <c r="Y243" s="8" t="s">
        <v>1937</v>
      </c>
      <c r="Z243" s="8" t="s">
        <v>2247</v>
      </c>
    </row>
    <row r="244" spans="1:27" x14ac:dyDescent="0.35">
      <c r="A244">
        <v>241</v>
      </c>
      <c r="B244" t="s">
        <v>983</v>
      </c>
      <c r="C244" s="13" t="s">
        <v>1937</v>
      </c>
      <c r="D244" s="5" t="s">
        <v>2048</v>
      </c>
      <c r="F244" s="13" t="s">
        <v>1939</v>
      </c>
      <c r="H244" s="101" t="s">
        <v>1939</v>
      </c>
      <c r="L244" s="102" t="s">
        <v>1939</v>
      </c>
      <c r="M244" s="102" t="s">
        <v>1939</v>
      </c>
      <c r="N244" s="103" t="s">
        <v>1939</v>
      </c>
      <c r="P244" s="104" t="s">
        <v>2347</v>
      </c>
      <c r="R244" s="105" t="s">
        <v>1939</v>
      </c>
      <c r="W244" s="105" t="s">
        <v>2348</v>
      </c>
      <c r="Y244" s="8" t="s">
        <v>1937</v>
      </c>
      <c r="Z244" s="8" t="s">
        <v>2323</v>
      </c>
      <c r="AA244" s="8" t="s">
        <v>2454</v>
      </c>
    </row>
    <row r="245" spans="1:27" x14ac:dyDescent="0.35">
      <c r="A245">
        <v>242</v>
      </c>
      <c r="B245" t="s">
        <v>1074</v>
      </c>
      <c r="C245" s="13" t="s">
        <v>1941</v>
      </c>
      <c r="D245" s="13" t="s">
        <v>2049</v>
      </c>
    </row>
    <row r="246" spans="1:27" x14ac:dyDescent="0.35">
      <c r="A246">
        <v>243</v>
      </c>
      <c r="B246" t="s">
        <v>1079</v>
      </c>
      <c r="C246" s="13" t="s">
        <v>1937</v>
      </c>
      <c r="D246" s="13" t="s">
        <v>2050</v>
      </c>
      <c r="F246" s="13" t="s">
        <v>1939</v>
      </c>
      <c r="H246" s="101" t="s">
        <v>1939</v>
      </c>
      <c r="M246" s="102" t="s">
        <v>1939</v>
      </c>
      <c r="P246" s="104" t="s">
        <v>2349</v>
      </c>
      <c r="R246" s="105" t="s">
        <v>1939</v>
      </c>
      <c r="S246" s="105" t="s">
        <v>1939</v>
      </c>
      <c r="Y246" s="8" t="s">
        <v>1937</v>
      </c>
      <c r="Z246" s="8" t="s">
        <v>2180</v>
      </c>
    </row>
    <row r="247" spans="1:27" x14ac:dyDescent="0.35">
      <c r="A247">
        <v>244</v>
      </c>
      <c r="B247" t="s">
        <v>1083</v>
      </c>
      <c r="C247" s="13" t="s">
        <v>1937</v>
      </c>
      <c r="D247" s="13" t="s">
        <v>1956</v>
      </c>
      <c r="F247" s="13" t="s">
        <v>1939</v>
      </c>
      <c r="J247" s="168" t="s">
        <v>1939</v>
      </c>
      <c r="M247" s="106" t="s">
        <v>1939</v>
      </c>
      <c r="N247" s="107" t="s">
        <v>1939</v>
      </c>
      <c r="O247" s="170" t="s">
        <v>1939</v>
      </c>
      <c r="P247" s="108" t="s">
        <v>2350</v>
      </c>
      <c r="Q247" s="109" t="s">
        <v>1939</v>
      </c>
      <c r="R247" s="109" t="s">
        <v>1939</v>
      </c>
      <c r="U247" s="109" t="s">
        <v>1939</v>
      </c>
      <c r="V247" s="109" t="s">
        <v>1939</v>
      </c>
      <c r="Y247" s="8" t="s">
        <v>1941</v>
      </c>
    </row>
    <row r="248" spans="1:27" x14ac:dyDescent="0.35">
      <c r="A248">
        <v>245</v>
      </c>
      <c r="B248" t="s">
        <v>1087</v>
      </c>
      <c r="C248" s="13" t="s">
        <v>1937</v>
      </c>
      <c r="D248" s="13" t="s">
        <v>2051</v>
      </c>
      <c r="F248" s="13" t="s">
        <v>1939</v>
      </c>
      <c r="H248" s="110" t="s">
        <v>1939</v>
      </c>
      <c r="L248" s="106" t="s">
        <v>1939</v>
      </c>
      <c r="O248" s="107" t="s">
        <v>1939</v>
      </c>
      <c r="P248" s="108" t="s">
        <v>2351</v>
      </c>
      <c r="Q248" s="109" t="s">
        <v>1939</v>
      </c>
      <c r="R248" s="109" t="s">
        <v>1939</v>
      </c>
      <c r="V248" s="109" t="s">
        <v>1939</v>
      </c>
      <c r="W248" s="109" t="s">
        <v>2183</v>
      </c>
      <c r="Y248" s="8" t="s">
        <v>1937</v>
      </c>
      <c r="AA248" s="8" t="s">
        <v>2448</v>
      </c>
    </row>
    <row r="249" spans="1:27" x14ac:dyDescent="0.35">
      <c r="A249">
        <v>246</v>
      </c>
      <c r="B249" t="s">
        <v>1087</v>
      </c>
      <c r="D249" s="13" t="s">
        <v>2052</v>
      </c>
    </row>
    <row r="250" spans="1:27" x14ac:dyDescent="0.35">
      <c r="A250">
        <v>247</v>
      </c>
      <c r="B250" t="s">
        <v>1092</v>
      </c>
      <c r="C250" s="13" t="s">
        <v>1941</v>
      </c>
    </row>
    <row r="251" spans="1:27" x14ac:dyDescent="0.35">
      <c r="A251">
        <v>248</v>
      </c>
      <c r="B251" t="s">
        <v>1096</v>
      </c>
      <c r="C251" s="34" t="s">
        <v>1941</v>
      </c>
      <c r="D251" s="34" t="s">
        <v>2216</v>
      </c>
      <c r="F251" s="13" t="s">
        <v>1939</v>
      </c>
    </row>
    <row r="252" spans="1:27" x14ac:dyDescent="0.35">
      <c r="A252">
        <v>249</v>
      </c>
      <c r="B252" t="s">
        <v>1100</v>
      </c>
      <c r="C252" s="111" t="s">
        <v>1941</v>
      </c>
      <c r="D252" s="111" t="s">
        <v>2305</v>
      </c>
      <c r="F252" s="13"/>
    </row>
    <row r="253" spans="1:27" x14ac:dyDescent="0.35">
      <c r="A253">
        <v>250</v>
      </c>
      <c r="B253" t="s">
        <v>1014</v>
      </c>
      <c r="C253" s="13" t="s">
        <v>1937</v>
      </c>
      <c r="D253" s="13" t="s">
        <v>2053</v>
      </c>
      <c r="F253" s="13" t="s">
        <v>1939</v>
      </c>
      <c r="G253" s="110" t="s">
        <v>1939</v>
      </c>
      <c r="M253" s="106" t="s">
        <v>1939</v>
      </c>
      <c r="N253" s="107" t="s">
        <v>1939</v>
      </c>
      <c r="P253" s="108" t="s">
        <v>2352</v>
      </c>
      <c r="Q253" s="109" t="s">
        <v>1939</v>
      </c>
      <c r="R253" s="109" t="s">
        <v>1939</v>
      </c>
      <c r="V253" s="109" t="s">
        <v>1939</v>
      </c>
      <c r="W253" s="109" t="s">
        <v>2241</v>
      </c>
      <c r="Y253" s="8" t="s">
        <v>1937</v>
      </c>
      <c r="Z253" s="8" t="s">
        <v>2353</v>
      </c>
    </row>
    <row r="254" spans="1:27" x14ac:dyDescent="0.35">
      <c r="A254">
        <v>251</v>
      </c>
      <c r="B254" t="s">
        <v>686</v>
      </c>
      <c r="C254" s="17" t="s">
        <v>1937</v>
      </c>
      <c r="D254" s="17" t="s">
        <v>2157</v>
      </c>
      <c r="E254" s="111" t="s">
        <v>1939</v>
      </c>
      <c r="F254" s="111" t="s">
        <v>1939</v>
      </c>
      <c r="H254" s="110" t="s">
        <v>1939</v>
      </c>
      <c r="L254" s="106" t="s">
        <v>1939</v>
      </c>
      <c r="O254" s="107" t="s">
        <v>1939</v>
      </c>
      <c r="P254" s="108" t="s">
        <v>2354</v>
      </c>
      <c r="R254" s="109" t="s">
        <v>1939</v>
      </c>
      <c r="Y254" s="8" t="s">
        <v>1937</v>
      </c>
      <c r="Z254" s="8" t="s">
        <v>2320</v>
      </c>
    </row>
    <row r="255" spans="1:27" x14ac:dyDescent="0.35">
      <c r="A255">
        <v>252</v>
      </c>
      <c r="B255" t="s">
        <v>1110</v>
      </c>
      <c r="C255" s="32" t="s">
        <v>1941</v>
      </c>
      <c r="D255" s="17" t="s">
        <v>2120</v>
      </c>
      <c r="E255" s="17" t="s">
        <v>1939</v>
      </c>
    </row>
    <row r="256" spans="1:27" x14ac:dyDescent="0.35">
      <c r="A256">
        <v>253</v>
      </c>
      <c r="B256" t="s">
        <v>1114</v>
      </c>
      <c r="C256" s="13" t="s">
        <v>1935</v>
      </c>
      <c r="D256" s="13" t="s">
        <v>2054</v>
      </c>
      <c r="F256" s="13" t="s">
        <v>1939</v>
      </c>
      <c r="H256" s="173" t="s">
        <v>1939</v>
      </c>
      <c r="M256" s="174" t="s">
        <v>1939</v>
      </c>
      <c r="O256" s="175" t="s">
        <v>1939</v>
      </c>
      <c r="P256" s="176" t="s">
        <v>2481</v>
      </c>
      <c r="Q256" s="177" t="s">
        <v>1939</v>
      </c>
      <c r="W256" s="177" t="s">
        <v>2482</v>
      </c>
      <c r="Y256" s="8" t="s">
        <v>1941</v>
      </c>
    </row>
    <row r="257" spans="1:26" x14ac:dyDescent="0.35">
      <c r="A257">
        <v>254</v>
      </c>
      <c r="B257" t="s">
        <v>1118</v>
      </c>
      <c r="C257" s="111" t="s">
        <v>1941</v>
      </c>
      <c r="D257" s="111" t="s">
        <v>2304</v>
      </c>
      <c r="F257" s="13"/>
    </row>
    <row r="258" spans="1:26" x14ac:dyDescent="0.35">
      <c r="A258">
        <v>255</v>
      </c>
      <c r="B258" t="s">
        <v>1122</v>
      </c>
      <c r="C258" s="111" t="s">
        <v>1941</v>
      </c>
      <c r="D258" s="111" t="s">
        <v>2355</v>
      </c>
      <c r="F258" s="13"/>
    </row>
    <row r="259" spans="1:26" x14ac:dyDescent="0.35">
      <c r="A259">
        <v>256</v>
      </c>
      <c r="B259" t="s">
        <v>1126</v>
      </c>
      <c r="C259" s="142" t="s">
        <v>1941</v>
      </c>
      <c r="D259" s="142" t="s">
        <v>1942</v>
      </c>
    </row>
    <row r="260" spans="1:26" x14ac:dyDescent="0.35">
      <c r="A260">
        <v>257</v>
      </c>
      <c r="B260" t="s">
        <v>1131</v>
      </c>
      <c r="C260" s="15" t="s">
        <v>1941</v>
      </c>
      <c r="D260" s="15" t="s">
        <v>2055</v>
      </c>
    </row>
    <row r="261" spans="1:26" x14ac:dyDescent="0.35">
      <c r="A261">
        <v>258</v>
      </c>
      <c r="B261" t="s">
        <v>1135</v>
      </c>
      <c r="C261" s="15" t="s">
        <v>1937</v>
      </c>
      <c r="D261" s="15" t="s">
        <v>2056</v>
      </c>
      <c r="G261" s="110" t="s">
        <v>1939</v>
      </c>
      <c r="M261" s="106" t="s">
        <v>1939</v>
      </c>
      <c r="O261" s="107" t="s">
        <v>1939</v>
      </c>
      <c r="P261" s="108" t="s">
        <v>2277</v>
      </c>
      <c r="Q261" s="109" t="s">
        <v>1939</v>
      </c>
      <c r="R261" s="109" t="s">
        <v>1939</v>
      </c>
      <c r="Y261" s="8" t="s">
        <v>1937</v>
      </c>
      <c r="Z261" s="8" t="s">
        <v>2356</v>
      </c>
    </row>
    <row r="262" spans="1:26" x14ac:dyDescent="0.35">
      <c r="A262">
        <v>259</v>
      </c>
      <c r="B262" t="s">
        <v>1139</v>
      </c>
      <c r="C262" s="15" t="s">
        <v>1937</v>
      </c>
      <c r="D262" s="15" t="s">
        <v>2057</v>
      </c>
      <c r="E262" s="15" t="s">
        <v>1939</v>
      </c>
      <c r="H262" s="110" t="s">
        <v>1939</v>
      </c>
      <c r="L262" s="106" t="s">
        <v>1939</v>
      </c>
      <c r="N262" s="107" t="s">
        <v>1939</v>
      </c>
      <c r="P262" s="108" t="s">
        <v>2357</v>
      </c>
      <c r="U262" s="109" t="s">
        <v>1939</v>
      </c>
      <c r="V262" s="109" t="s">
        <v>1939</v>
      </c>
      <c r="Y262" s="8" t="s">
        <v>1937</v>
      </c>
      <c r="Z262" s="8" t="s">
        <v>2358</v>
      </c>
    </row>
    <row r="263" spans="1:26" x14ac:dyDescent="0.35">
      <c r="A263">
        <v>260</v>
      </c>
      <c r="B263" t="s">
        <v>1144</v>
      </c>
      <c r="C263" s="112" t="s">
        <v>1941</v>
      </c>
      <c r="D263" s="112" t="s">
        <v>2305</v>
      </c>
      <c r="F263" s="15"/>
    </row>
    <row r="264" spans="1:26" x14ac:dyDescent="0.35">
      <c r="A264">
        <v>261</v>
      </c>
      <c r="B264" t="s">
        <v>1149</v>
      </c>
      <c r="C264" s="154" t="s">
        <v>1941</v>
      </c>
      <c r="D264" s="154" t="s">
        <v>2248</v>
      </c>
      <c r="F264" s="15"/>
    </row>
    <row r="265" spans="1:26" x14ac:dyDescent="0.35">
      <c r="A265">
        <v>262</v>
      </c>
      <c r="B265" t="s">
        <v>1153</v>
      </c>
      <c r="C265" s="15" t="s">
        <v>1937</v>
      </c>
      <c r="D265" s="15" t="s">
        <v>2058</v>
      </c>
      <c r="F265" s="15" t="s">
        <v>1939</v>
      </c>
      <c r="H265" s="113" t="s">
        <v>1939</v>
      </c>
      <c r="I265" s="113" t="s">
        <v>1939</v>
      </c>
      <c r="J265" s="113"/>
      <c r="M265" s="114" t="s">
        <v>1939</v>
      </c>
      <c r="N265" s="115" t="s">
        <v>1939</v>
      </c>
      <c r="P265" s="116" t="s">
        <v>2359</v>
      </c>
      <c r="W265" s="117" t="s">
        <v>2363</v>
      </c>
      <c r="X265" s="117" t="s">
        <v>1939</v>
      </c>
      <c r="Y265" s="8" t="s">
        <v>1941</v>
      </c>
    </row>
    <row r="266" spans="1:26" x14ac:dyDescent="0.35">
      <c r="A266">
        <v>263</v>
      </c>
      <c r="B266" t="s">
        <v>1157</v>
      </c>
      <c r="C266" s="15" t="s">
        <v>1941</v>
      </c>
      <c r="D266" s="15" t="s">
        <v>2059</v>
      </c>
    </row>
    <row r="267" spans="1:26" x14ac:dyDescent="0.35">
      <c r="A267">
        <v>264</v>
      </c>
      <c r="B267" t="s">
        <v>1164</v>
      </c>
      <c r="C267" s="26" t="s">
        <v>1941</v>
      </c>
      <c r="D267" s="26" t="s">
        <v>2176</v>
      </c>
      <c r="F267" s="15"/>
    </row>
    <row r="268" spans="1:26" x14ac:dyDescent="0.35">
      <c r="A268">
        <v>265</v>
      </c>
      <c r="B268" t="s">
        <v>1168</v>
      </c>
      <c r="C268" s="17" t="s">
        <v>1941</v>
      </c>
    </row>
    <row r="269" spans="1:26" x14ac:dyDescent="0.35">
      <c r="A269">
        <v>266</v>
      </c>
      <c r="B269" t="s">
        <v>1172</v>
      </c>
      <c r="C269" s="15" t="s">
        <v>1941</v>
      </c>
      <c r="D269" s="15" t="s">
        <v>2055</v>
      </c>
    </row>
    <row r="270" spans="1:26" x14ac:dyDescent="0.35">
      <c r="A270">
        <v>267</v>
      </c>
      <c r="B270" t="s">
        <v>1177</v>
      </c>
      <c r="C270" s="15" t="s">
        <v>1941</v>
      </c>
      <c r="D270" s="15" t="s">
        <v>2009</v>
      </c>
    </row>
    <row r="271" spans="1:26" x14ac:dyDescent="0.35">
      <c r="A271">
        <v>268</v>
      </c>
      <c r="B271" t="s">
        <v>686</v>
      </c>
      <c r="C271" s="15" t="s">
        <v>1937</v>
      </c>
      <c r="D271" s="112" t="s">
        <v>2360</v>
      </c>
      <c r="E271" s="15" t="s">
        <v>1939</v>
      </c>
      <c r="F271" s="15" t="s">
        <v>1939</v>
      </c>
    </row>
    <row r="272" spans="1:26" x14ac:dyDescent="0.35">
      <c r="A272">
        <v>269</v>
      </c>
      <c r="B272" t="s">
        <v>1184</v>
      </c>
      <c r="C272" s="112" t="s">
        <v>1941</v>
      </c>
      <c r="D272" s="112" t="s">
        <v>2304</v>
      </c>
      <c r="F272" s="15"/>
    </row>
    <row r="273" spans="1:27" x14ac:dyDescent="0.35">
      <c r="A273">
        <v>270</v>
      </c>
      <c r="B273" t="s">
        <v>1188</v>
      </c>
      <c r="C273" s="15" t="s">
        <v>1937</v>
      </c>
      <c r="D273" s="15" t="s">
        <v>2060</v>
      </c>
      <c r="F273" s="15" t="s">
        <v>1939</v>
      </c>
      <c r="H273" s="113" t="s">
        <v>1939</v>
      </c>
      <c r="I273" s="113" t="s">
        <v>1939</v>
      </c>
      <c r="J273" s="113"/>
      <c r="M273" s="114" t="s">
        <v>1939</v>
      </c>
      <c r="N273" s="115" t="s">
        <v>1939</v>
      </c>
      <c r="P273" s="116" t="s">
        <v>2361</v>
      </c>
      <c r="T273" s="117" t="s">
        <v>1939</v>
      </c>
      <c r="W273" s="117" t="s">
        <v>2362</v>
      </c>
      <c r="X273" s="117" t="s">
        <v>1939</v>
      </c>
      <c r="Y273" s="8" t="s">
        <v>1941</v>
      </c>
    </row>
    <row r="274" spans="1:27" x14ac:dyDescent="0.35">
      <c r="A274">
        <v>271</v>
      </c>
      <c r="B274" t="s">
        <v>1193</v>
      </c>
      <c r="C274" s="15" t="s">
        <v>1937</v>
      </c>
      <c r="D274" s="15" t="s">
        <v>2061</v>
      </c>
      <c r="F274" s="15" t="s">
        <v>1939</v>
      </c>
      <c r="H274" s="113" t="s">
        <v>1939</v>
      </c>
      <c r="M274" s="114" t="s">
        <v>1939</v>
      </c>
      <c r="O274" s="115" t="s">
        <v>1939</v>
      </c>
      <c r="P274" s="116" t="s">
        <v>2364</v>
      </c>
      <c r="R274" s="117" t="s">
        <v>1939</v>
      </c>
      <c r="S274" s="117" t="s">
        <v>1939</v>
      </c>
      <c r="Y274" s="8" t="s">
        <v>1937</v>
      </c>
      <c r="Z274" s="8" t="s">
        <v>2247</v>
      </c>
      <c r="AA274" s="8" t="s">
        <v>2433</v>
      </c>
    </row>
    <row r="275" spans="1:27" x14ac:dyDescent="0.35">
      <c r="A275">
        <v>272</v>
      </c>
      <c r="B275" t="s">
        <v>1197</v>
      </c>
      <c r="C275" s="15" t="s">
        <v>1937</v>
      </c>
      <c r="D275" s="15" t="s">
        <v>2062</v>
      </c>
      <c r="F275" s="15" t="s">
        <v>1939</v>
      </c>
      <c r="H275" s="113" t="s">
        <v>1939</v>
      </c>
      <c r="K275" s="114" t="s">
        <v>1939</v>
      </c>
      <c r="O275" s="115" t="s">
        <v>1939</v>
      </c>
      <c r="P275" s="116" t="s">
        <v>2365</v>
      </c>
      <c r="R275" s="117" t="s">
        <v>1939</v>
      </c>
      <c r="U275" s="117" t="s">
        <v>1939</v>
      </c>
      <c r="Y275" s="8" t="s">
        <v>1937</v>
      </c>
      <c r="Z275" s="8" t="s">
        <v>2201</v>
      </c>
    </row>
    <row r="276" spans="1:27" x14ac:dyDescent="0.35">
      <c r="A276">
        <v>273</v>
      </c>
      <c r="B276" t="s">
        <v>1201</v>
      </c>
      <c r="C276" s="15" t="s">
        <v>1941</v>
      </c>
    </row>
    <row r="277" spans="1:27" x14ac:dyDescent="0.35">
      <c r="A277">
        <v>274</v>
      </c>
      <c r="B277" t="s">
        <v>1205</v>
      </c>
      <c r="C277" s="15" t="s">
        <v>1941</v>
      </c>
      <c r="D277" s="15" t="s">
        <v>2063</v>
      </c>
    </row>
    <row r="278" spans="1:27" x14ac:dyDescent="0.35">
      <c r="A278">
        <v>275</v>
      </c>
      <c r="B278" t="s">
        <v>1210</v>
      </c>
      <c r="C278" s="15" t="s">
        <v>1937</v>
      </c>
      <c r="D278" s="15" t="s">
        <v>1955</v>
      </c>
      <c r="G278" s="113" t="s">
        <v>1939</v>
      </c>
      <c r="M278" s="114" t="s">
        <v>1939</v>
      </c>
      <c r="O278" s="115" t="s">
        <v>1939</v>
      </c>
      <c r="P278" s="116" t="s">
        <v>2366</v>
      </c>
      <c r="Q278" s="117" t="s">
        <v>1939</v>
      </c>
      <c r="R278" s="117" t="s">
        <v>1939</v>
      </c>
      <c r="S278" s="117" t="s">
        <v>1939</v>
      </c>
      <c r="W278" s="117" t="s">
        <v>2241</v>
      </c>
      <c r="Y278" s="8" t="s">
        <v>1937</v>
      </c>
      <c r="Z278" s="8" t="s">
        <v>2367</v>
      </c>
    </row>
    <row r="279" spans="1:27" x14ac:dyDescent="0.35">
      <c r="A279">
        <v>276</v>
      </c>
      <c r="B279" t="s">
        <v>1214</v>
      </c>
      <c r="C279" s="15" t="s">
        <v>1937</v>
      </c>
      <c r="D279" s="15" t="s">
        <v>2064</v>
      </c>
      <c r="F279" s="15" t="s">
        <v>1939</v>
      </c>
      <c r="H279" s="113" t="s">
        <v>1939</v>
      </c>
      <c r="O279" s="115" t="s">
        <v>1939</v>
      </c>
      <c r="P279" s="116" t="s">
        <v>2368</v>
      </c>
      <c r="Q279" s="117" t="s">
        <v>1939</v>
      </c>
      <c r="S279" s="117" t="s">
        <v>1939</v>
      </c>
      <c r="T279" s="117" t="s">
        <v>1939</v>
      </c>
      <c r="V279" s="117" t="s">
        <v>1939</v>
      </c>
      <c r="Y279" s="8" t="s">
        <v>1937</v>
      </c>
      <c r="Z279" s="8" t="s">
        <v>2257</v>
      </c>
    </row>
    <row r="280" spans="1:27" x14ac:dyDescent="0.35">
      <c r="A280">
        <v>277</v>
      </c>
      <c r="B280" t="s">
        <v>1218</v>
      </c>
      <c r="C280" s="15" t="s">
        <v>1941</v>
      </c>
      <c r="D280" s="15" t="s">
        <v>2065</v>
      </c>
    </row>
    <row r="281" spans="1:27" x14ac:dyDescent="0.35">
      <c r="A281">
        <v>278</v>
      </c>
      <c r="B281" t="s">
        <v>1222</v>
      </c>
      <c r="C281" s="112" t="s">
        <v>1941</v>
      </c>
      <c r="D281" s="112" t="s">
        <v>2305</v>
      </c>
      <c r="F281" s="15"/>
    </row>
    <row r="282" spans="1:27" x14ac:dyDescent="0.35">
      <c r="A282">
        <v>279</v>
      </c>
      <c r="B282" t="s">
        <v>1227</v>
      </c>
      <c r="C282" s="15" t="s">
        <v>1941</v>
      </c>
      <c r="D282" s="15" t="s">
        <v>2066</v>
      </c>
    </row>
    <row r="283" spans="1:27" x14ac:dyDescent="0.35">
      <c r="A283">
        <v>280</v>
      </c>
      <c r="B283" t="s">
        <v>1231</v>
      </c>
      <c r="C283" s="142" t="s">
        <v>1941</v>
      </c>
      <c r="D283" s="142" t="s">
        <v>2304</v>
      </c>
      <c r="E283" s="15"/>
    </row>
    <row r="284" spans="1:27" x14ac:dyDescent="0.35">
      <c r="A284">
        <v>281</v>
      </c>
      <c r="B284" t="s">
        <v>1235</v>
      </c>
      <c r="C284" s="32" t="s">
        <v>1937</v>
      </c>
      <c r="E284" s="15" t="s">
        <v>1939</v>
      </c>
      <c r="H284" s="113" t="s">
        <v>1939</v>
      </c>
      <c r="L284" s="114" t="s">
        <v>1939</v>
      </c>
      <c r="N284" s="115" t="s">
        <v>1939</v>
      </c>
      <c r="P284" s="116" t="s">
        <v>2369</v>
      </c>
      <c r="S284" s="117" t="s">
        <v>1939</v>
      </c>
      <c r="V284" s="117" t="s">
        <v>1939</v>
      </c>
      <c r="Y284" s="8" t="s">
        <v>1937</v>
      </c>
      <c r="Z284" s="8" t="s">
        <v>2193</v>
      </c>
    </row>
    <row r="285" spans="1:27" x14ac:dyDescent="0.35">
      <c r="A285">
        <v>282</v>
      </c>
      <c r="B285" t="s">
        <v>1239</v>
      </c>
      <c r="C285" s="15" t="s">
        <v>1941</v>
      </c>
    </row>
    <row r="286" spans="1:27" x14ac:dyDescent="0.35">
      <c r="A286">
        <v>283</v>
      </c>
      <c r="B286" t="s">
        <v>1243</v>
      </c>
      <c r="C286" s="34" t="s">
        <v>1941</v>
      </c>
      <c r="D286" s="34" t="s">
        <v>2217</v>
      </c>
      <c r="E286" s="15" t="s">
        <v>1939</v>
      </c>
      <c r="F286" s="15" t="s">
        <v>1939</v>
      </c>
    </row>
    <row r="287" spans="1:27" x14ac:dyDescent="0.35">
      <c r="A287">
        <v>284</v>
      </c>
      <c r="B287" t="s">
        <v>1246</v>
      </c>
      <c r="C287" s="15" t="s">
        <v>1941</v>
      </c>
      <c r="D287" s="15" t="s">
        <v>2067</v>
      </c>
    </row>
    <row r="288" spans="1:27" x14ac:dyDescent="0.35">
      <c r="A288">
        <v>285</v>
      </c>
      <c r="B288" t="s">
        <v>1250</v>
      </c>
      <c r="C288" s="15" t="s">
        <v>1941</v>
      </c>
      <c r="D288" s="15" t="s">
        <v>2009</v>
      </c>
    </row>
    <row r="289" spans="1:26" x14ac:dyDescent="0.35">
      <c r="A289">
        <v>286</v>
      </c>
      <c r="B289" t="s">
        <v>1254</v>
      </c>
      <c r="C289" s="17" t="s">
        <v>2092</v>
      </c>
    </row>
    <row r="290" spans="1:26" x14ac:dyDescent="0.35">
      <c r="A290">
        <v>287</v>
      </c>
      <c r="B290" t="s">
        <v>1257</v>
      </c>
      <c r="C290" s="15" t="s">
        <v>1937</v>
      </c>
      <c r="D290" s="15" t="s">
        <v>2068</v>
      </c>
      <c r="F290" s="15" t="s">
        <v>1939</v>
      </c>
      <c r="H290" s="113" t="s">
        <v>1939</v>
      </c>
      <c r="L290" s="114" t="s">
        <v>1939</v>
      </c>
      <c r="O290" s="115" t="s">
        <v>1939</v>
      </c>
      <c r="P290" s="116" t="s">
        <v>2370</v>
      </c>
      <c r="R290" s="117" t="s">
        <v>1939</v>
      </c>
      <c r="S290" s="117" t="s">
        <v>1939</v>
      </c>
      <c r="T290" s="117" t="s">
        <v>1939</v>
      </c>
      <c r="V290" s="117" t="s">
        <v>1939</v>
      </c>
      <c r="Y290" s="8" t="s">
        <v>1937</v>
      </c>
      <c r="Z290" s="8" t="s">
        <v>2371</v>
      </c>
    </row>
    <row r="291" spans="1:26" x14ac:dyDescent="0.35">
      <c r="A291">
        <v>288</v>
      </c>
      <c r="B291" t="s">
        <v>1261</v>
      </c>
      <c r="C291" s="112" t="s">
        <v>1941</v>
      </c>
      <c r="D291" s="112" t="s">
        <v>2304</v>
      </c>
      <c r="F291" s="17"/>
    </row>
    <row r="292" spans="1:26" x14ac:dyDescent="0.35">
      <c r="A292">
        <v>289</v>
      </c>
      <c r="B292" t="s">
        <v>1264</v>
      </c>
      <c r="C292" s="15" t="s">
        <v>1937</v>
      </c>
      <c r="D292" s="15" t="s">
        <v>2069</v>
      </c>
      <c r="F292" s="15" t="s">
        <v>1939</v>
      </c>
      <c r="H292" s="113" t="s">
        <v>1939</v>
      </c>
      <c r="L292" s="114" t="s">
        <v>1939</v>
      </c>
      <c r="O292" s="115" t="s">
        <v>1939</v>
      </c>
      <c r="P292" s="116" t="s">
        <v>2372</v>
      </c>
      <c r="W292" s="117" t="s">
        <v>2373</v>
      </c>
      <c r="Y292" s="8" t="s">
        <v>1941</v>
      </c>
    </row>
    <row r="293" spans="1:26" x14ac:dyDescent="0.35">
      <c r="A293">
        <v>290</v>
      </c>
      <c r="B293" t="s">
        <v>1269</v>
      </c>
      <c r="C293" s="17" t="s">
        <v>1941</v>
      </c>
      <c r="D293" s="5" t="s">
        <v>2166</v>
      </c>
    </row>
    <row r="294" spans="1:26" x14ac:dyDescent="0.35">
      <c r="A294">
        <v>291</v>
      </c>
      <c r="B294" t="s">
        <v>1274</v>
      </c>
      <c r="C294" s="15" t="s">
        <v>1941</v>
      </c>
      <c r="D294" s="15" t="s">
        <v>2070</v>
      </c>
    </row>
    <row r="295" spans="1:26" x14ac:dyDescent="0.35">
      <c r="A295">
        <v>292</v>
      </c>
      <c r="B295" t="s">
        <v>1278</v>
      </c>
      <c r="C295" s="15" t="s">
        <v>1937</v>
      </c>
      <c r="D295" s="15" t="s">
        <v>2071</v>
      </c>
      <c r="F295" s="15" t="s">
        <v>1939</v>
      </c>
      <c r="G295" s="113" t="s">
        <v>1939</v>
      </c>
      <c r="L295" s="114" t="s">
        <v>1939</v>
      </c>
      <c r="M295" s="114" t="s">
        <v>1939</v>
      </c>
      <c r="N295" s="115" t="s">
        <v>1939</v>
      </c>
      <c r="P295" s="116" t="s">
        <v>2374</v>
      </c>
      <c r="Q295" s="117" t="s">
        <v>1939</v>
      </c>
      <c r="R295" s="117" t="s">
        <v>1939</v>
      </c>
      <c r="V295" s="117" t="s">
        <v>1939</v>
      </c>
      <c r="Y295" s="8" t="s">
        <v>1937</v>
      </c>
      <c r="Z295" s="8" t="s">
        <v>2323</v>
      </c>
    </row>
    <row r="296" spans="1:26" x14ac:dyDescent="0.35">
      <c r="A296">
        <v>293</v>
      </c>
      <c r="B296" t="s">
        <v>1261</v>
      </c>
      <c r="C296" s="112" t="s">
        <v>1941</v>
      </c>
      <c r="D296" s="112" t="s">
        <v>2375</v>
      </c>
      <c r="F296" s="15"/>
    </row>
    <row r="297" spans="1:26" x14ac:dyDescent="0.35">
      <c r="A297">
        <v>294</v>
      </c>
      <c r="B297" t="s">
        <v>1285</v>
      </c>
      <c r="C297" s="32" t="s">
        <v>1937</v>
      </c>
      <c r="D297" s="15" t="s">
        <v>2055</v>
      </c>
      <c r="E297" s="15" t="s">
        <v>1939</v>
      </c>
      <c r="H297" s="113" t="s">
        <v>1939</v>
      </c>
      <c r="L297" s="114" t="s">
        <v>1939</v>
      </c>
      <c r="M297" s="114" t="s">
        <v>1939</v>
      </c>
      <c r="N297" s="115" t="s">
        <v>1939</v>
      </c>
      <c r="P297" s="116" t="s">
        <v>2377</v>
      </c>
      <c r="S297" s="117" t="s">
        <v>1939</v>
      </c>
      <c r="T297" s="117" t="s">
        <v>1939</v>
      </c>
      <c r="W297" s="117" t="s">
        <v>2378</v>
      </c>
      <c r="Y297" s="8" t="s">
        <v>1937</v>
      </c>
      <c r="Z297" s="8" t="s">
        <v>2193</v>
      </c>
    </row>
    <row r="298" spans="1:26" x14ac:dyDescent="0.35">
      <c r="A298">
        <v>295</v>
      </c>
      <c r="B298" t="s">
        <v>1289</v>
      </c>
      <c r="C298" s="15" t="s">
        <v>1937</v>
      </c>
      <c r="D298" s="15" t="s">
        <v>2073</v>
      </c>
      <c r="G298" s="113" t="s">
        <v>1939</v>
      </c>
      <c r="L298" s="114" t="s">
        <v>1939</v>
      </c>
      <c r="N298" s="115" t="s">
        <v>1939</v>
      </c>
      <c r="P298" s="116" t="s">
        <v>2376</v>
      </c>
      <c r="R298" s="117" t="s">
        <v>1939</v>
      </c>
      <c r="V298" s="117" t="s">
        <v>1939</v>
      </c>
      <c r="W298" s="117" t="s">
        <v>2183</v>
      </c>
      <c r="Y298" s="8" t="s">
        <v>1937</v>
      </c>
      <c r="Z298" s="8" t="s">
        <v>2320</v>
      </c>
    </row>
    <row r="299" spans="1:26" x14ac:dyDescent="0.35">
      <c r="A299">
        <v>296</v>
      </c>
      <c r="B299" t="s">
        <v>1293</v>
      </c>
      <c r="C299" s="32" t="s">
        <v>1941</v>
      </c>
    </row>
    <row r="300" spans="1:26" x14ac:dyDescent="0.35">
      <c r="A300">
        <v>297</v>
      </c>
      <c r="B300" t="s">
        <v>1297</v>
      </c>
      <c r="C300" s="154" t="s">
        <v>1941</v>
      </c>
      <c r="D300" s="156" t="s">
        <v>2271</v>
      </c>
      <c r="F300" s="15"/>
    </row>
    <row r="301" spans="1:26" x14ac:dyDescent="0.35">
      <c r="A301">
        <v>298</v>
      </c>
      <c r="B301" t="s">
        <v>1030</v>
      </c>
      <c r="C301" s="32" t="s">
        <v>1941</v>
      </c>
    </row>
    <row r="302" spans="1:26" x14ac:dyDescent="0.35">
      <c r="A302">
        <v>299</v>
      </c>
      <c r="B302" t="s">
        <v>1304</v>
      </c>
      <c r="C302" s="34" t="s">
        <v>1941</v>
      </c>
      <c r="D302" s="34" t="s">
        <v>2218</v>
      </c>
      <c r="F302" s="15" t="s">
        <v>1939</v>
      </c>
    </row>
    <row r="303" spans="1:26" x14ac:dyDescent="0.35">
      <c r="A303">
        <v>300</v>
      </c>
      <c r="B303" t="s">
        <v>1308</v>
      </c>
      <c r="C303" s="15" t="s">
        <v>1937</v>
      </c>
      <c r="D303" s="15" t="s">
        <v>2074</v>
      </c>
      <c r="F303" s="15" t="s">
        <v>1939</v>
      </c>
      <c r="H303" s="118" t="s">
        <v>1939</v>
      </c>
      <c r="M303" s="119" t="s">
        <v>1939</v>
      </c>
      <c r="O303" s="120" t="s">
        <v>1939</v>
      </c>
      <c r="P303" s="121" t="s">
        <v>2379</v>
      </c>
      <c r="Q303" s="122" t="s">
        <v>1939</v>
      </c>
      <c r="R303" s="122" t="s">
        <v>1939</v>
      </c>
      <c r="S303" s="122" t="s">
        <v>1939</v>
      </c>
      <c r="Y303" s="8" t="s">
        <v>1937</v>
      </c>
      <c r="Z303" s="8" t="s">
        <v>2380</v>
      </c>
    </row>
    <row r="304" spans="1:26" x14ac:dyDescent="0.35">
      <c r="A304">
        <v>301</v>
      </c>
      <c r="B304" t="s">
        <v>1312</v>
      </c>
      <c r="C304" s="123" t="s">
        <v>1941</v>
      </c>
      <c r="D304" s="123" t="s">
        <v>2305</v>
      </c>
      <c r="F304" s="15"/>
    </row>
    <row r="305" spans="1:26" x14ac:dyDescent="0.35">
      <c r="A305">
        <v>302</v>
      </c>
      <c r="B305" t="s">
        <v>1316</v>
      </c>
      <c r="C305" s="15" t="s">
        <v>1941</v>
      </c>
      <c r="D305" s="15" t="s">
        <v>2076</v>
      </c>
    </row>
    <row r="306" spans="1:26" x14ac:dyDescent="0.35">
      <c r="A306">
        <v>303</v>
      </c>
      <c r="B306" t="s">
        <v>1308</v>
      </c>
      <c r="C306" s="15" t="s">
        <v>1937</v>
      </c>
      <c r="D306" s="15" t="s">
        <v>2077</v>
      </c>
      <c r="F306" s="15" t="s">
        <v>1939</v>
      </c>
      <c r="H306" s="118" t="s">
        <v>1939</v>
      </c>
      <c r="M306" s="119" t="s">
        <v>1939</v>
      </c>
      <c r="O306" s="120" t="s">
        <v>1939</v>
      </c>
      <c r="P306" s="121" t="s">
        <v>2381</v>
      </c>
      <c r="Q306" s="122" t="s">
        <v>1939</v>
      </c>
      <c r="R306" s="122" t="s">
        <v>1939</v>
      </c>
      <c r="S306" s="122" t="s">
        <v>1939</v>
      </c>
      <c r="Y306" s="8" t="s">
        <v>1937</v>
      </c>
      <c r="Z306" s="8" t="s">
        <v>2193</v>
      </c>
    </row>
    <row r="307" spans="1:26" x14ac:dyDescent="0.35">
      <c r="A307">
        <v>304</v>
      </c>
      <c r="B307" t="s">
        <v>1285</v>
      </c>
      <c r="C307" s="17" t="s">
        <v>1941</v>
      </c>
      <c r="D307" s="17" t="s">
        <v>2167</v>
      </c>
    </row>
    <row r="308" spans="1:26" x14ac:dyDescent="0.35">
      <c r="A308">
        <v>305</v>
      </c>
      <c r="B308" t="s">
        <v>1326</v>
      </c>
      <c r="C308" s="15" t="s">
        <v>1941</v>
      </c>
      <c r="D308" s="15" t="s">
        <v>2078</v>
      </c>
    </row>
    <row r="309" spans="1:26" x14ac:dyDescent="0.35">
      <c r="A309">
        <v>306</v>
      </c>
      <c r="B309" t="s">
        <v>1331</v>
      </c>
      <c r="C309" s="154" t="s">
        <v>1941</v>
      </c>
      <c r="D309" s="154" t="s">
        <v>2440</v>
      </c>
    </row>
    <row r="310" spans="1:26" x14ac:dyDescent="0.35">
      <c r="A310">
        <v>307</v>
      </c>
      <c r="B310" t="s">
        <v>1335</v>
      </c>
      <c r="C310" s="32" t="s">
        <v>1941</v>
      </c>
      <c r="D310" s="15" t="s">
        <v>2036</v>
      </c>
    </row>
    <row r="311" spans="1:26" x14ac:dyDescent="0.35">
      <c r="A311">
        <v>308</v>
      </c>
      <c r="B311" t="s">
        <v>1339</v>
      </c>
      <c r="C311" s="34" t="s">
        <v>1941</v>
      </c>
      <c r="D311" s="34" t="s">
        <v>2219</v>
      </c>
      <c r="F311" s="17" t="s">
        <v>1939</v>
      </c>
    </row>
    <row r="312" spans="1:26" x14ac:dyDescent="0.35">
      <c r="A312">
        <v>309</v>
      </c>
      <c r="B312" t="s">
        <v>1346</v>
      </c>
      <c r="C312" s="32" t="s">
        <v>1941</v>
      </c>
    </row>
    <row r="313" spans="1:26" x14ac:dyDescent="0.35">
      <c r="A313">
        <v>310</v>
      </c>
      <c r="B313" t="s">
        <v>1350</v>
      </c>
      <c r="C313" s="15" t="s">
        <v>1941</v>
      </c>
      <c r="D313" s="15" t="s">
        <v>2079</v>
      </c>
    </row>
    <row r="314" spans="1:26" x14ac:dyDescent="0.35">
      <c r="A314">
        <v>311</v>
      </c>
      <c r="B314" t="s">
        <v>1354</v>
      </c>
      <c r="C314" s="32" t="s">
        <v>1941</v>
      </c>
    </row>
    <row r="315" spans="1:26" x14ac:dyDescent="0.35">
      <c r="A315">
        <v>312</v>
      </c>
      <c r="B315" t="s">
        <v>1358</v>
      </c>
      <c r="C315" s="32" t="s">
        <v>1941</v>
      </c>
    </row>
    <row r="316" spans="1:26" x14ac:dyDescent="0.35">
      <c r="A316">
        <v>313</v>
      </c>
      <c r="B316" t="s">
        <v>1362</v>
      </c>
      <c r="C316" s="15" t="s">
        <v>1941</v>
      </c>
      <c r="D316" s="15" t="s">
        <v>2080</v>
      </c>
    </row>
    <row r="317" spans="1:26" x14ac:dyDescent="0.35">
      <c r="A317">
        <v>314</v>
      </c>
      <c r="B317" t="s">
        <v>1366</v>
      </c>
      <c r="C317" s="154" t="s">
        <v>1941</v>
      </c>
      <c r="D317" s="15" t="s">
        <v>2081</v>
      </c>
      <c r="F317" s="15"/>
    </row>
    <row r="318" spans="1:26" x14ac:dyDescent="0.35">
      <c r="A318">
        <v>315</v>
      </c>
      <c r="B318" t="s">
        <v>1370</v>
      </c>
      <c r="C318" s="15" t="s">
        <v>1941</v>
      </c>
      <c r="D318" s="15" t="s">
        <v>2082</v>
      </c>
    </row>
    <row r="319" spans="1:26" x14ac:dyDescent="0.35">
      <c r="A319">
        <v>316</v>
      </c>
      <c r="B319" t="s">
        <v>1374</v>
      </c>
      <c r="C319" s="15" t="s">
        <v>1941</v>
      </c>
      <c r="D319" s="15" t="s">
        <v>2083</v>
      </c>
    </row>
    <row r="320" spans="1:26" x14ac:dyDescent="0.35">
      <c r="A320">
        <v>317</v>
      </c>
      <c r="B320" t="s">
        <v>1379</v>
      </c>
      <c r="C320" s="32" t="s">
        <v>1941</v>
      </c>
      <c r="D320" s="17" t="s">
        <v>2168</v>
      </c>
      <c r="F320" s="17" t="s">
        <v>1939</v>
      </c>
    </row>
    <row r="321" spans="1:27" x14ac:dyDescent="0.35">
      <c r="A321">
        <v>318</v>
      </c>
      <c r="B321" t="s">
        <v>1383</v>
      </c>
      <c r="C321" s="32" t="s">
        <v>1941</v>
      </c>
    </row>
    <row r="322" spans="1:27" x14ac:dyDescent="0.35">
      <c r="A322">
        <v>319</v>
      </c>
      <c r="B322" t="s">
        <v>1387</v>
      </c>
      <c r="C322" s="15" t="s">
        <v>1941</v>
      </c>
      <c r="D322" s="15" t="s">
        <v>2084</v>
      </c>
    </row>
    <row r="323" spans="1:27" x14ac:dyDescent="0.35">
      <c r="A323">
        <v>320</v>
      </c>
      <c r="B323" t="s">
        <v>1391</v>
      </c>
      <c r="C323" s="32" t="s">
        <v>1941</v>
      </c>
    </row>
    <row r="324" spans="1:27" x14ac:dyDescent="0.35">
      <c r="A324">
        <v>321</v>
      </c>
      <c r="B324" t="s">
        <v>1396</v>
      </c>
      <c r="C324" s="32" t="s">
        <v>1941</v>
      </c>
      <c r="D324" s="15" t="s">
        <v>1998</v>
      </c>
    </row>
    <row r="325" spans="1:27" x14ac:dyDescent="0.35">
      <c r="A325">
        <v>322</v>
      </c>
      <c r="B325" t="s">
        <v>1400</v>
      </c>
      <c r="C325" s="15" t="s">
        <v>1941</v>
      </c>
      <c r="D325" s="15" t="s">
        <v>2086</v>
      </c>
    </row>
    <row r="326" spans="1:27" x14ac:dyDescent="0.35">
      <c r="A326">
        <v>323</v>
      </c>
      <c r="B326" t="s">
        <v>1404</v>
      </c>
      <c r="C326" s="123" t="s">
        <v>1941</v>
      </c>
      <c r="D326" s="123" t="s">
        <v>2305</v>
      </c>
      <c r="F326" s="15"/>
    </row>
    <row r="327" spans="1:27" x14ac:dyDescent="0.35">
      <c r="A327">
        <v>324</v>
      </c>
      <c r="B327" t="s">
        <v>1408</v>
      </c>
      <c r="C327" s="15" t="s">
        <v>1937</v>
      </c>
      <c r="D327" s="15" t="s">
        <v>2087</v>
      </c>
      <c r="F327" s="15" t="s">
        <v>1939</v>
      </c>
      <c r="H327" s="118" t="s">
        <v>1939</v>
      </c>
      <c r="L327" s="119" t="s">
        <v>1939</v>
      </c>
      <c r="O327" s="120" t="s">
        <v>1939</v>
      </c>
      <c r="P327" s="121" t="s">
        <v>2382</v>
      </c>
      <c r="Q327" s="122" t="s">
        <v>1939</v>
      </c>
      <c r="W327" s="122" t="s">
        <v>2317</v>
      </c>
      <c r="Y327" s="8" t="s">
        <v>1937</v>
      </c>
      <c r="AA327" s="8" t="s">
        <v>2448</v>
      </c>
    </row>
    <row r="328" spans="1:27" x14ac:dyDescent="0.35">
      <c r="A328">
        <v>325</v>
      </c>
      <c r="B328" t="s">
        <v>1412</v>
      </c>
      <c r="C328" s="123" t="s">
        <v>1941</v>
      </c>
      <c r="D328" s="123" t="s">
        <v>2305</v>
      </c>
      <c r="F328" s="15"/>
    </row>
    <row r="329" spans="1:27" x14ac:dyDescent="0.35">
      <c r="A329">
        <v>326</v>
      </c>
      <c r="B329" t="s">
        <v>1417</v>
      </c>
      <c r="C329" s="32" t="s">
        <v>1941</v>
      </c>
      <c r="D329" s="15" t="s">
        <v>2088</v>
      </c>
      <c r="F329" s="15" t="s">
        <v>1939</v>
      </c>
    </row>
    <row r="330" spans="1:27" x14ac:dyDescent="0.35">
      <c r="A330">
        <v>327</v>
      </c>
      <c r="B330" t="s">
        <v>1421</v>
      </c>
      <c r="C330" s="15" t="s">
        <v>1941</v>
      </c>
      <c r="D330" s="15" t="s">
        <v>2038</v>
      </c>
    </row>
    <row r="331" spans="1:27" x14ac:dyDescent="0.35">
      <c r="A331">
        <v>328</v>
      </c>
      <c r="B331" t="s">
        <v>1425</v>
      </c>
      <c r="C331" s="15" t="s">
        <v>1937</v>
      </c>
      <c r="D331" s="15" t="s">
        <v>2075</v>
      </c>
      <c r="F331" s="15" t="s">
        <v>1939</v>
      </c>
      <c r="H331" s="118" t="s">
        <v>1939</v>
      </c>
      <c r="M331" s="119" t="s">
        <v>1939</v>
      </c>
      <c r="N331" s="120" t="s">
        <v>1939</v>
      </c>
      <c r="P331" s="121" t="s">
        <v>2383</v>
      </c>
      <c r="R331" s="122" t="s">
        <v>1939</v>
      </c>
      <c r="S331" s="122" t="s">
        <v>1939</v>
      </c>
      <c r="U331" s="122" t="s">
        <v>1939</v>
      </c>
      <c r="W331" s="122" t="s">
        <v>2384</v>
      </c>
      <c r="Y331" s="8" t="s">
        <v>1937</v>
      </c>
      <c r="Z331" s="8" t="s">
        <v>2385</v>
      </c>
    </row>
    <row r="332" spans="1:27" x14ac:dyDescent="0.35">
      <c r="A332">
        <v>329</v>
      </c>
      <c r="B332" t="s">
        <v>1429</v>
      </c>
      <c r="C332" s="15" t="s">
        <v>1941</v>
      </c>
      <c r="D332" s="15" t="s">
        <v>2089</v>
      </c>
    </row>
    <row r="333" spans="1:27" x14ac:dyDescent="0.35">
      <c r="A333">
        <v>330</v>
      </c>
      <c r="B333" t="s">
        <v>1434</v>
      </c>
      <c r="C333" s="15" t="s">
        <v>1941</v>
      </c>
      <c r="D333" s="15" t="s">
        <v>2090</v>
      </c>
    </row>
    <row r="334" spans="1:27" x14ac:dyDescent="0.35">
      <c r="A334">
        <v>331</v>
      </c>
      <c r="B334" t="s">
        <v>1439</v>
      </c>
      <c r="C334" s="15" t="s">
        <v>1941</v>
      </c>
      <c r="D334" s="15" t="s">
        <v>2091</v>
      </c>
    </row>
    <row r="335" spans="1:27" x14ac:dyDescent="0.35">
      <c r="A335">
        <v>332</v>
      </c>
      <c r="B335" t="s">
        <v>1443</v>
      </c>
      <c r="C335" s="15" t="s">
        <v>2092</v>
      </c>
      <c r="D335" s="15" t="s">
        <v>2093</v>
      </c>
    </row>
    <row r="336" spans="1:27" x14ac:dyDescent="0.35">
      <c r="A336">
        <v>333</v>
      </c>
      <c r="B336" t="s">
        <v>1447</v>
      </c>
      <c r="C336" s="15" t="s">
        <v>1941</v>
      </c>
      <c r="D336" s="15" t="s">
        <v>2094</v>
      </c>
    </row>
    <row r="337" spans="1:26" x14ac:dyDescent="0.35">
      <c r="A337">
        <v>334</v>
      </c>
      <c r="B337" t="s">
        <v>1451</v>
      </c>
      <c r="C337" s="15" t="s">
        <v>1937</v>
      </c>
      <c r="D337" s="15" t="s">
        <v>2095</v>
      </c>
      <c r="F337" s="15" t="s">
        <v>1939</v>
      </c>
      <c r="G337" s="118" t="s">
        <v>1939</v>
      </c>
      <c r="M337" s="119" t="s">
        <v>1939</v>
      </c>
      <c r="O337" s="120" t="s">
        <v>1939</v>
      </c>
      <c r="P337" s="121" t="s">
        <v>2386</v>
      </c>
      <c r="S337" s="122" t="s">
        <v>1939</v>
      </c>
      <c r="W337" s="122" t="s">
        <v>2387</v>
      </c>
      <c r="Y337" s="8" t="s">
        <v>1937</v>
      </c>
      <c r="Z337" s="8" t="s">
        <v>2193</v>
      </c>
    </row>
    <row r="338" spans="1:26" x14ac:dyDescent="0.35">
      <c r="A338">
        <v>335</v>
      </c>
      <c r="B338" t="s">
        <v>1456</v>
      </c>
      <c r="C338" s="15" t="s">
        <v>2092</v>
      </c>
      <c r="D338" s="15" t="s">
        <v>2096</v>
      </c>
    </row>
    <row r="339" spans="1:26" x14ac:dyDescent="0.35">
      <c r="A339">
        <v>336</v>
      </c>
      <c r="B339" t="s">
        <v>1460</v>
      </c>
      <c r="C339" s="123" t="s">
        <v>1941</v>
      </c>
    </row>
    <row r="340" spans="1:26" x14ac:dyDescent="0.35">
      <c r="A340">
        <v>337</v>
      </c>
      <c r="B340" t="s">
        <v>1464</v>
      </c>
      <c r="C340" s="32" t="s">
        <v>1941</v>
      </c>
    </row>
    <row r="341" spans="1:26" x14ac:dyDescent="0.35">
      <c r="A341">
        <v>338</v>
      </c>
      <c r="B341" t="s">
        <v>1468</v>
      </c>
      <c r="C341" s="123" t="s">
        <v>1941</v>
      </c>
      <c r="D341" s="123" t="s">
        <v>2304</v>
      </c>
      <c r="F341" s="16"/>
    </row>
    <row r="342" spans="1:26" x14ac:dyDescent="0.35">
      <c r="A342">
        <v>339</v>
      </c>
      <c r="B342" t="s">
        <v>1472</v>
      </c>
      <c r="C342" s="16" t="s">
        <v>1941</v>
      </c>
      <c r="D342" s="16" t="s">
        <v>2099</v>
      </c>
    </row>
    <row r="343" spans="1:26" x14ac:dyDescent="0.35">
      <c r="A343">
        <v>340</v>
      </c>
      <c r="B343" t="s">
        <v>1476</v>
      </c>
      <c r="C343" s="123" t="s">
        <v>1941</v>
      </c>
      <c r="D343" s="123" t="s">
        <v>2304</v>
      </c>
      <c r="E343" s="16"/>
      <c r="F343" s="16"/>
    </row>
    <row r="344" spans="1:26" x14ac:dyDescent="0.35">
      <c r="A344">
        <v>341</v>
      </c>
      <c r="B344" t="s">
        <v>1480</v>
      </c>
      <c r="C344" s="123" t="s">
        <v>1941</v>
      </c>
      <c r="D344" s="123" t="s">
        <v>2304</v>
      </c>
      <c r="F344" s="16"/>
    </row>
    <row r="345" spans="1:26" x14ac:dyDescent="0.35">
      <c r="A345">
        <v>342</v>
      </c>
      <c r="B345" t="s">
        <v>1484</v>
      </c>
      <c r="C345" s="123" t="s">
        <v>1941</v>
      </c>
      <c r="D345" s="123" t="s">
        <v>2305</v>
      </c>
      <c r="F345" s="16"/>
    </row>
    <row r="346" spans="1:26" x14ac:dyDescent="0.35">
      <c r="A346">
        <v>343</v>
      </c>
      <c r="B346" t="s">
        <v>1488</v>
      </c>
      <c r="C346" s="32" t="s">
        <v>1941</v>
      </c>
      <c r="D346" s="16" t="s">
        <v>2100</v>
      </c>
      <c r="F346" s="16"/>
    </row>
    <row r="347" spans="1:26" x14ac:dyDescent="0.35">
      <c r="A347">
        <v>344</v>
      </c>
      <c r="B347" t="s">
        <v>1492</v>
      </c>
      <c r="C347" s="16" t="s">
        <v>1941</v>
      </c>
      <c r="D347" s="16" t="s">
        <v>2101</v>
      </c>
    </row>
    <row r="348" spans="1:26" x14ac:dyDescent="0.35">
      <c r="A348">
        <v>345</v>
      </c>
      <c r="B348" t="s">
        <v>1496</v>
      </c>
      <c r="C348" s="34" t="s">
        <v>1941</v>
      </c>
      <c r="D348" s="34" t="s">
        <v>2220</v>
      </c>
      <c r="F348" s="16"/>
    </row>
    <row r="349" spans="1:26" x14ac:dyDescent="0.35">
      <c r="A349">
        <v>346</v>
      </c>
      <c r="B349" t="s">
        <v>1499</v>
      </c>
      <c r="C349" s="123" t="s">
        <v>1941</v>
      </c>
      <c r="D349" s="123" t="s">
        <v>2304</v>
      </c>
      <c r="F349" s="16"/>
    </row>
    <row r="350" spans="1:26" x14ac:dyDescent="0.35">
      <c r="A350">
        <v>347</v>
      </c>
      <c r="B350" t="s">
        <v>1503</v>
      </c>
      <c r="C350" s="34" t="s">
        <v>1941</v>
      </c>
      <c r="D350" s="34" t="s">
        <v>2221</v>
      </c>
      <c r="F350" s="16"/>
    </row>
    <row r="351" spans="1:26" x14ac:dyDescent="0.35">
      <c r="A351">
        <v>348</v>
      </c>
      <c r="B351" t="s">
        <v>1507</v>
      </c>
      <c r="C351" s="16" t="s">
        <v>1941</v>
      </c>
      <c r="D351" s="16" t="s">
        <v>2102</v>
      </c>
    </row>
    <row r="352" spans="1:26" x14ac:dyDescent="0.35">
      <c r="A352">
        <v>349</v>
      </c>
      <c r="B352" t="s">
        <v>1511</v>
      </c>
      <c r="C352" s="16" t="s">
        <v>1941</v>
      </c>
      <c r="D352" s="16" t="s">
        <v>2103</v>
      </c>
    </row>
    <row r="353" spans="1:25" x14ac:dyDescent="0.35">
      <c r="A353">
        <v>350</v>
      </c>
      <c r="B353" t="s">
        <v>1516</v>
      </c>
      <c r="C353" s="32" t="s">
        <v>1937</v>
      </c>
      <c r="E353" s="123" t="s">
        <v>1939</v>
      </c>
      <c r="H353" s="118" t="s">
        <v>1939</v>
      </c>
      <c r="M353" s="119" t="s">
        <v>1939</v>
      </c>
      <c r="N353" s="120" t="s">
        <v>1939</v>
      </c>
      <c r="P353" s="121" t="s">
        <v>2388</v>
      </c>
      <c r="R353" s="122" t="s">
        <v>1939</v>
      </c>
      <c r="S353" s="122" t="s">
        <v>1939</v>
      </c>
      <c r="V353" s="122" t="s">
        <v>1939</v>
      </c>
      <c r="W353" s="122" t="s">
        <v>2183</v>
      </c>
      <c r="Y353" s="8" t="s">
        <v>1941</v>
      </c>
    </row>
    <row r="354" spans="1:25" x14ac:dyDescent="0.35">
      <c r="A354">
        <v>351</v>
      </c>
      <c r="B354" t="s">
        <v>1520</v>
      </c>
      <c r="C354" s="34" t="s">
        <v>1941</v>
      </c>
      <c r="D354" s="34" t="s">
        <v>2221</v>
      </c>
      <c r="F354" s="16"/>
    </row>
    <row r="355" spans="1:25" x14ac:dyDescent="0.35">
      <c r="A355">
        <v>352</v>
      </c>
      <c r="B355" t="s">
        <v>1524</v>
      </c>
      <c r="C355" s="16" t="s">
        <v>1941</v>
      </c>
    </row>
    <row r="356" spans="1:25" x14ac:dyDescent="0.35">
      <c r="A356">
        <v>353</v>
      </c>
      <c r="B356" t="s">
        <v>1528</v>
      </c>
      <c r="C356" s="16" t="s">
        <v>1941</v>
      </c>
      <c r="D356" s="16" t="s">
        <v>1953</v>
      </c>
    </row>
    <row r="357" spans="1:25" x14ac:dyDescent="0.35">
      <c r="A357">
        <v>354</v>
      </c>
      <c r="B357" t="s">
        <v>1532</v>
      </c>
      <c r="C357" s="123" t="s">
        <v>1941</v>
      </c>
      <c r="D357" s="123" t="s">
        <v>2304</v>
      </c>
      <c r="F357" s="16"/>
    </row>
    <row r="358" spans="1:25" x14ac:dyDescent="0.35">
      <c r="A358">
        <v>355</v>
      </c>
      <c r="B358" t="s">
        <v>1536</v>
      </c>
      <c r="C358" s="16" t="s">
        <v>1941</v>
      </c>
      <c r="D358" s="16" t="s">
        <v>2104</v>
      </c>
    </row>
    <row r="359" spans="1:25" x14ac:dyDescent="0.35">
      <c r="A359">
        <v>356</v>
      </c>
      <c r="B359" t="s">
        <v>1539</v>
      </c>
      <c r="C359" s="32" t="s">
        <v>1941</v>
      </c>
    </row>
    <row r="360" spans="1:25" x14ac:dyDescent="0.35">
      <c r="A360">
        <v>357</v>
      </c>
      <c r="B360" t="s">
        <v>1543</v>
      </c>
      <c r="C360" s="16" t="s">
        <v>1937</v>
      </c>
      <c r="D360" s="16" t="s">
        <v>1955</v>
      </c>
      <c r="E360" s="16" t="s">
        <v>1939</v>
      </c>
      <c r="H360" s="118" t="s">
        <v>1939</v>
      </c>
      <c r="M360" s="119" t="s">
        <v>1939</v>
      </c>
      <c r="O360" s="120" t="s">
        <v>1939</v>
      </c>
      <c r="P360" s="121" t="s">
        <v>2342</v>
      </c>
      <c r="Q360" s="122" t="s">
        <v>1939</v>
      </c>
      <c r="V360" s="122" t="s">
        <v>1939</v>
      </c>
      <c r="W360" s="122" t="s">
        <v>2317</v>
      </c>
      <c r="Y360" s="8" t="s">
        <v>1941</v>
      </c>
    </row>
    <row r="361" spans="1:25" x14ac:dyDescent="0.35">
      <c r="A361">
        <v>358</v>
      </c>
      <c r="B361" t="s">
        <v>1547</v>
      </c>
      <c r="C361" s="16" t="s">
        <v>1941</v>
      </c>
      <c r="D361" s="16" t="s">
        <v>2105</v>
      </c>
    </row>
    <row r="362" spans="1:25" x14ac:dyDescent="0.35">
      <c r="A362">
        <v>359</v>
      </c>
      <c r="B362" t="s">
        <v>1551</v>
      </c>
      <c r="C362" s="16" t="s">
        <v>1941</v>
      </c>
      <c r="D362" s="16" t="s">
        <v>2106</v>
      </c>
    </row>
    <row r="363" spans="1:25" x14ac:dyDescent="0.35">
      <c r="A363">
        <v>360</v>
      </c>
      <c r="B363" t="s">
        <v>1555</v>
      </c>
      <c r="C363" s="16" t="s">
        <v>1941</v>
      </c>
    </row>
    <row r="364" spans="1:25" x14ac:dyDescent="0.35">
      <c r="A364">
        <v>361</v>
      </c>
      <c r="B364" t="s">
        <v>1560</v>
      </c>
      <c r="C364" s="124" t="s">
        <v>1941</v>
      </c>
      <c r="D364" s="124" t="s">
        <v>2248</v>
      </c>
      <c r="F364" s="16"/>
    </row>
    <row r="365" spans="1:25" x14ac:dyDescent="0.35">
      <c r="A365">
        <v>362</v>
      </c>
      <c r="B365" t="s">
        <v>1564</v>
      </c>
      <c r="C365" s="124" t="s">
        <v>1941</v>
      </c>
      <c r="D365" s="124" t="s">
        <v>2248</v>
      </c>
    </row>
    <row r="366" spans="1:25" x14ac:dyDescent="0.35">
      <c r="A366">
        <v>363</v>
      </c>
      <c r="B366" t="s">
        <v>1568</v>
      </c>
      <c r="C366" s="16" t="s">
        <v>1941</v>
      </c>
      <c r="D366" s="16" t="s">
        <v>1953</v>
      </c>
    </row>
    <row r="367" spans="1:25" x14ac:dyDescent="0.35">
      <c r="A367">
        <v>364</v>
      </c>
      <c r="B367" t="s">
        <v>1573</v>
      </c>
      <c r="C367" s="16" t="s">
        <v>1937</v>
      </c>
      <c r="D367" s="16" t="s">
        <v>2107</v>
      </c>
      <c r="F367" s="16" t="s">
        <v>1939</v>
      </c>
      <c r="H367" s="125" t="s">
        <v>1939</v>
      </c>
      <c r="L367" s="126" t="s">
        <v>1939</v>
      </c>
      <c r="N367" s="127" t="s">
        <v>1939</v>
      </c>
      <c r="P367" s="128" t="s">
        <v>2389</v>
      </c>
      <c r="Q367" s="129" t="s">
        <v>1939</v>
      </c>
      <c r="R367" s="129" t="s">
        <v>1939</v>
      </c>
      <c r="W367" s="129" t="s">
        <v>2241</v>
      </c>
      <c r="Y367" s="8" t="s">
        <v>1941</v>
      </c>
    </row>
    <row r="368" spans="1:25" x14ac:dyDescent="0.35">
      <c r="A368">
        <v>365</v>
      </c>
      <c r="B368" t="s">
        <v>1577</v>
      </c>
      <c r="C368" s="16" t="s">
        <v>1941</v>
      </c>
      <c r="D368" s="16" t="s">
        <v>2090</v>
      </c>
    </row>
    <row r="369" spans="1:27" x14ac:dyDescent="0.35">
      <c r="A369">
        <v>366</v>
      </c>
      <c r="B369" t="s">
        <v>1582</v>
      </c>
      <c r="C369" s="16" t="s">
        <v>1941</v>
      </c>
      <c r="D369" s="16" t="s">
        <v>2108</v>
      </c>
    </row>
    <row r="370" spans="1:27" x14ac:dyDescent="0.35">
      <c r="A370">
        <v>367</v>
      </c>
      <c r="B370" t="s">
        <v>1586</v>
      </c>
      <c r="C370" s="16" t="s">
        <v>1941</v>
      </c>
      <c r="D370" s="16" t="s">
        <v>2109</v>
      </c>
    </row>
    <row r="371" spans="1:27" x14ac:dyDescent="0.35">
      <c r="A371">
        <v>368</v>
      </c>
      <c r="B371" t="s">
        <v>1590</v>
      </c>
      <c r="C371" s="16" t="s">
        <v>1941</v>
      </c>
      <c r="D371" s="16" t="s">
        <v>2109</v>
      </c>
    </row>
    <row r="372" spans="1:27" x14ac:dyDescent="0.35">
      <c r="A372">
        <v>369</v>
      </c>
      <c r="B372" t="s">
        <v>1595</v>
      </c>
      <c r="C372" s="124" t="s">
        <v>1941</v>
      </c>
      <c r="D372" s="124" t="s">
        <v>2390</v>
      </c>
      <c r="E372" s="16"/>
    </row>
    <row r="373" spans="1:27" x14ac:dyDescent="0.35">
      <c r="A373">
        <v>370</v>
      </c>
      <c r="B373" t="s">
        <v>1599</v>
      </c>
      <c r="C373" s="16" t="s">
        <v>1937</v>
      </c>
      <c r="D373" s="16" t="s">
        <v>2110</v>
      </c>
      <c r="G373" s="125" t="s">
        <v>1939</v>
      </c>
      <c r="N373" s="127" t="s">
        <v>1939</v>
      </c>
      <c r="P373" s="128" t="s">
        <v>2391</v>
      </c>
      <c r="R373" s="129" t="s">
        <v>1939</v>
      </c>
      <c r="V373" s="129" t="s">
        <v>1939</v>
      </c>
      <c r="Y373" s="8" t="s">
        <v>1941</v>
      </c>
    </row>
    <row r="374" spans="1:27" x14ac:dyDescent="0.35">
      <c r="A374">
        <v>371</v>
      </c>
      <c r="B374" t="s">
        <v>1603</v>
      </c>
      <c r="C374" s="16" t="s">
        <v>1941</v>
      </c>
      <c r="D374" s="16" t="s">
        <v>2038</v>
      </c>
    </row>
    <row r="375" spans="1:27" x14ac:dyDescent="0.35">
      <c r="A375">
        <v>372</v>
      </c>
      <c r="B375" t="s">
        <v>1608</v>
      </c>
      <c r="C375" s="32" t="s">
        <v>1941</v>
      </c>
    </row>
    <row r="376" spans="1:27" x14ac:dyDescent="0.35">
      <c r="A376">
        <v>373</v>
      </c>
      <c r="B376" t="s">
        <v>1595</v>
      </c>
      <c r="C376" s="124" t="s">
        <v>1941</v>
      </c>
      <c r="D376" s="124" t="s">
        <v>2248</v>
      </c>
      <c r="E376" s="16"/>
    </row>
    <row r="377" spans="1:27" x14ac:dyDescent="0.35">
      <c r="A377">
        <v>374</v>
      </c>
      <c r="B377" t="s">
        <v>1615</v>
      </c>
      <c r="C377" s="34" t="s">
        <v>1941</v>
      </c>
      <c r="D377" s="34" t="s">
        <v>2220</v>
      </c>
      <c r="F377" s="16"/>
    </row>
    <row r="378" spans="1:27" x14ac:dyDescent="0.35">
      <c r="A378">
        <v>375</v>
      </c>
      <c r="B378" t="s">
        <v>1618</v>
      </c>
      <c r="C378" s="16" t="s">
        <v>1941</v>
      </c>
      <c r="D378" s="16" t="s">
        <v>2111</v>
      </c>
    </row>
    <row r="379" spans="1:27" x14ac:dyDescent="0.35">
      <c r="A379">
        <v>376</v>
      </c>
      <c r="B379" t="s">
        <v>1621</v>
      </c>
      <c r="C379" s="124" t="s">
        <v>1941</v>
      </c>
      <c r="D379" s="124" t="s">
        <v>2248</v>
      </c>
    </row>
    <row r="380" spans="1:27" x14ac:dyDescent="0.35">
      <c r="A380">
        <v>377</v>
      </c>
      <c r="B380" t="s">
        <v>1625</v>
      </c>
      <c r="C380" s="16" t="s">
        <v>1941</v>
      </c>
      <c r="D380" s="16" t="s">
        <v>2112</v>
      </c>
    </row>
    <row r="381" spans="1:27" x14ac:dyDescent="0.35">
      <c r="A381">
        <v>378</v>
      </c>
      <c r="B381" t="s">
        <v>1629</v>
      </c>
      <c r="C381" s="16" t="s">
        <v>1937</v>
      </c>
      <c r="D381" s="16" t="s">
        <v>1955</v>
      </c>
      <c r="F381" s="124" t="s">
        <v>1939</v>
      </c>
      <c r="H381" s="125" t="s">
        <v>1939</v>
      </c>
      <c r="K381" s="126" t="s">
        <v>1939</v>
      </c>
      <c r="O381" s="127" t="s">
        <v>1939</v>
      </c>
      <c r="P381" s="128" t="s">
        <v>2392</v>
      </c>
      <c r="Q381" s="129" t="s">
        <v>1939</v>
      </c>
      <c r="V381" s="129" t="s">
        <v>1939</v>
      </c>
      <c r="Y381" s="8" t="s">
        <v>1937</v>
      </c>
      <c r="AA381" s="8" t="s">
        <v>2433</v>
      </c>
    </row>
    <row r="382" spans="1:27" x14ac:dyDescent="0.35">
      <c r="A382">
        <v>379</v>
      </c>
      <c r="B382" t="s">
        <v>1634</v>
      </c>
      <c r="C382" s="16" t="s">
        <v>1937</v>
      </c>
      <c r="D382" s="16" t="s">
        <v>2113</v>
      </c>
      <c r="E382" s="124" t="s">
        <v>1939</v>
      </c>
      <c r="F382" s="16" t="s">
        <v>1939</v>
      </c>
      <c r="H382" s="125" t="s">
        <v>1939</v>
      </c>
      <c r="M382" s="126" t="s">
        <v>1939</v>
      </c>
      <c r="N382" s="127" t="s">
        <v>1939</v>
      </c>
      <c r="P382" s="128" t="s">
        <v>2393</v>
      </c>
      <c r="R382" s="129" t="s">
        <v>1939</v>
      </c>
      <c r="S382" s="129" t="s">
        <v>1939</v>
      </c>
      <c r="W382" s="129" t="s">
        <v>2287</v>
      </c>
      <c r="Y382" s="8" t="s">
        <v>1937</v>
      </c>
      <c r="Z382" s="8" t="s">
        <v>2394</v>
      </c>
    </row>
    <row r="383" spans="1:27" x14ac:dyDescent="0.35">
      <c r="A383">
        <v>380</v>
      </c>
      <c r="B383" t="s">
        <v>1638</v>
      </c>
      <c r="C383" s="16" t="s">
        <v>1937</v>
      </c>
      <c r="D383" s="16" t="s">
        <v>2114</v>
      </c>
      <c r="E383" s="124" t="s">
        <v>1939</v>
      </c>
      <c r="G383" s="125" t="s">
        <v>1939</v>
      </c>
      <c r="H383" s="125" t="s">
        <v>1939</v>
      </c>
      <c r="L383" s="126" t="s">
        <v>1939</v>
      </c>
      <c r="O383" s="127" t="s">
        <v>1939</v>
      </c>
      <c r="P383" s="128" t="s">
        <v>2395</v>
      </c>
      <c r="W383" s="129" t="s">
        <v>2396</v>
      </c>
      <c r="Y383" s="8" t="s">
        <v>1937</v>
      </c>
      <c r="AA383" s="8" t="s">
        <v>2455</v>
      </c>
    </row>
    <row r="384" spans="1:27" x14ac:dyDescent="0.35">
      <c r="A384">
        <v>381</v>
      </c>
      <c r="B384" t="s">
        <v>1643</v>
      </c>
      <c r="C384" s="16" t="s">
        <v>1937</v>
      </c>
      <c r="D384" s="16" t="s">
        <v>2115</v>
      </c>
      <c r="F384" s="16" t="s">
        <v>1939</v>
      </c>
      <c r="H384" s="125" t="s">
        <v>1939</v>
      </c>
      <c r="L384" s="126" t="s">
        <v>1939</v>
      </c>
      <c r="N384" s="127" t="s">
        <v>1939</v>
      </c>
      <c r="P384" s="128" t="s">
        <v>2397</v>
      </c>
      <c r="Q384" s="129" t="s">
        <v>1939</v>
      </c>
      <c r="V384" s="129" t="s">
        <v>1939</v>
      </c>
      <c r="W384" s="129" t="s">
        <v>2398</v>
      </c>
      <c r="Y384" s="8" t="s">
        <v>1937</v>
      </c>
      <c r="Z384" s="8" t="s">
        <v>2399</v>
      </c>
      <c r="AA384" s="8" t="s">
        <v>2433</v>
      </c>
    </row>
    <row r="385" spans="1:27" x14ac:dyDescent="0.35">
      <c r="A385">
        <v>382</v>
      </c>
      <c r="B385" t="s">
        <v>1647</v>
      </c>
      <c r="C385" s="16" t="s">
        <v>1941</v>
      </c>
      <c r="D385" s="16" t="s">
        <v>2116</v>
      </c>
    </row>
    <row r="386" spans="1:27" x14ac:dyDescent="0.35">
      <c r="A386">
        <v>383</v>
      </c>
      <c r="B386" t="s">
        <v>1651</v>
      </c>
      <c r="C386" s="16" t="s">
        <v>1941</v>
      </c>
      <c r="D386" s="16" t="s">
        <v>2117</v>
      </c>
    </row>
    <row r="387" spans="1:27" x14ac:dyDescent="0.35">
      <c r="A387">
        <v>384</v>
      </c>
      <c r="B387" t="s">
        <v>1655</v>
      </c>
      <c r="C387" s="16" t="s">
        <v>1937</v>
      </c>
      <c r="D387" s="16" t="s">
        <v>2118</v>
      </c>
      <c r="E387" s="16" t="s">
        <v>1939</v>
      </c>
      <c r="H387" s="125" t="s">
        <v>1939</v>
      </c>
      <c r="L387" s="126" t="s">
        <v>1939</v>
      </c>
      <c r="M387" s="126" t="s">
        <v>1939</v>
      </c>
      <c r="N387" s="127" t="s">
        <v>1939</v>
      </c>
      <c r="P387" s="128" t="s">
        <v>2400</v>
      </c>
      <c r="T387" s="129" t="s">
        <v>1939</v>
      </c>
      <c r="W387" s="129" t="s">
        <v>2384</v>
      </c>
      <c r="Y387" s="8" t="s">
        <v>1937</v>
      </c>
      <c r="Z387" s="8" t="s">
        <v>2285</v>
      </c>
      <c r="AA387" s="8" t="s">
        <v>2448</v>
      </c>
    </row>
    <row r="388" spans="1:27" x14ac:dyDescent="0.35">
      <c r="A388">
        <v>385</v>
      </c>
      <c r="B388" t="s">
        <v>1659</v>
      </c>
      <c r="C388" s="16" t="s">
        <v>1937</v>
      </c>
      <c r="D388" s="16" t="s">
        <v>2119</v>
      </c>
      <c r="F388" s="16" t="s">
        <v>1939</v>
      </c>
      <c r="H388" s="125" t="s">
        <v>1939</v>
      </c>
      <c r="L388" s="126" t="s">
        <v>1939</v>
      </c>
      <c r="N388" s="127" t="s">
        <v>1939</v>
      </c>
      <c r="P388" s="128" t="s">
        <v>2401</v>
      </c>
      <c r="R388" s="129" t="s">
        <v>1939</v>
      </c>
      <c r="V388" s="129" t="s">
        <v>1939</v>
      </c>
      <c r="W388" s="129" t="s">
        <v>2332</v>
      </c>
      <c r="Y388" s="8" t="s">
        <v>1941</v>
      </c>
    </row>
    <row r="389" spans="1:27" x14ac:dyDescent="0.35">
      <c r="A389">
        <v>386</v>
      </c>
      <c r="B389" t="s">
        <v>1664</v>
      </c>
      <c r="C389" s="16" t="s">
        <v>1941</v>
      </c>
      <c r="D389" s="16" t="s">
        <v>2120</v>
      </c>
    </row>
    <row r="390" spans="1:27" x14ac:dyDescent="0.35">
      <c r="A390">
        <v>387</v>
      </c>
      <c r="B390" t="s">
        <v>1669</v>
      </c>
      <c r="C390" s="17" t="s">
        <v>2092</v>
      </c>
      <c r="D390" s="17" t="s">
        <v>2156</v>
      </c>
    </row>
    <row r="391" spans="1:27" x14ac:dyDescent="0.35">
      <c r="A391">
        <v>388</v>
      </c>
      <c r="B391" t="s">
        <v>1673</v>
      </c>
      <c r="C391" s="16" t="s">
        <v>1937</v>
      </c>
      <c r="D391" s="16" t="s">
        <v>2121</v>
      </c>
      <c r="F391" s="124" t="s">
        <v>1939</v>
      </c>
      <c r="H391" s="125" t="s">
        <v>1939</v>
      </c>
      <c r="M391" s="126" t="s">
        <v>1939</v>
      </c>
      <c r="N391" s="127" t="s">
        <v>1939</v>
      </c>
      <c r="P391" s="128" t="s">
        <v>2402</v>
      </c>
      <c r="Q391" s="129" t="s">
        <v>1939</v>
      </c>
      <c r="W391" s="129" t="s">
        <v>2183</v>
      </c>
      <c r="Y391" s="8" t="s">
        <v>1937</v>
      </c>
      <c r="Z391" s="8" t="s">
        <v>2345</v>
      </c>
    </row>
    <row r="392" spans="1:27" x14ac:dyDescent="0.35">
      <c r="A392">
        <v>389</v>
      </c>
      <c r="B392" t="s">
        <v>1677</v>
      </c>
      <c r="C392" s="16" t="s">
        <v>1941</v>
      </c>
    </row>
    <row r="393" spans="1:27" x14ac:dyDescent="0.35">
      <c r="A393">
        <v>390</v>
      </c>
      <c r="B393" t="s">
        <v>1681</v>
      </c>
      <c r="C393" s="16" t="s">
        <v>1941</v>
      </c>
    </row>
    <row r="394" spans="1:27" x14ac:dyDescent="0.35">
      <c r="A394">
        <v>391</v>
      </c>
      <c r="B394" t="s">
        <v>1685</v>
      </c>
      <c r="C394" s="16" t="s">
        <v>1941</v>
      </c>
      <c r="D394" s="16" t="s">
        <v>2122</v>
      </c>
    </row>
    <row r="395" spans="1:27" x14ac:dyDescent="0.35">
      <c r="A395">
        <v>392</v>
      </c>
      <c r="B395" t="s">
        <v>1692</v>
      </c>
      <c r="C395" s="16" t="s">
        <v>1941</v>
      </c>
      <c r="D395" s="16" t="s">
        <v>2123</v>
      </c>
    </row>
    <row r="396" spans="1:27" x14ac:dyDescent="0.35">
      <c r="A396">
        <v>393</v>
      </c>
      <c r="B396" t="s">
        <v>1696</v>
      </c>
      <c r="C396" s="32" t="s">
        <v>1941</v>
      </c>
    </row>
    <row r="397" spans="1:27" x14ac:dyDescent="0.35">
      <c r="A397">
        <v>394</v>
      </c>
      <c r="B397" t="s">
        <v>1701</v>
      </c>
      <c r="C397" s="16" t="s">
        <v>1941</v>
      </c>
      <c r="D397" s="16" t="s">
        <v>2124</v>
      </c>
    </row>
    <row r="398" spans="1:27" x14ac:dyDescent="0.35">
      <c r="A398">
        <v>395</v>
      </c>
      <c r="B398" t="s">
        <v>1705</v>
      </c>
      <c r="C398" s="16" t="s">
        <v>2092</v>
      </c>
      <c r="D398" s="16" t="s">
        <v>2125</v>
      </c>
    </row>
    <row r="399" spans="1:27" x14ac:dyDescent="0.35">
      <c r="A399">
        <v>396</v>
      </c>
      <c r="B399" t="s">
        <v>1709</v>
      </c>
      <c r="C399" s="16" t="s">
        <v>1941</v>
      </c>
      <c r="D399" s="16" t="s">
        <v>2126</v>
      </c>
    </row>
    <row r="400" spans="1:27" x14ac:dyDescent="0.35">
      <c r="A400">
        <v>397</v>
      </c>
      <c r="B400" t="s">
        <v>1713</v>
      </c>
      <c r="C400" s="16" t="s">
        <v>1941</v>
      </c>
      <c r="D400" s="16" t="s">
        <v>2127</v>
      </c>
    </row>
    <row r="401" spans="1:27" x14ac:dyDescent="0.35">
      <c r="A401">
        <v>398</v>
      </c>
      <c r="B401" t="s">
        <v>1717</v>
      </c>
      <c r="C401" s="16" t="s">
        <v>1937</v>
      </c>
      <c r="D401" s="16" t="s">
        <v>2128</v>
      </c>
      <c r="H401" s="157" t="s">
        <v>1939</v>
      </c>
      <c r="K401" s="158" t="s">
        <v>1939</v>
      </c>
      <c r="N401" s="159" t="s">
        <v>1939</v>
      </c>
      <c r="P401" s="160" t="s">
        <v>2460</v>
      </c>
      <c r="Q401" s="161" t="s">
        <v>1939</v>
      </c>
      <c r="R401" s="161" t="s">
        <v>1939</v>
      </c>
      <c r="T401" s="161" t="s">
        <v>1939</v>
      </c>
      <c r="W401" s="161" t="s">
        <v>2334</v>
      </c>
      <c r="Y401" s="8" t="s">
        <v>1937</v>
      </c>
      <c r="Z401" s="8" t="s">
        <v>2461</v>
      </c>
      <c r="AA401" s="8" t="s">
        <v>2456</v>
      </c>
    </row>
    <row r="402" spans="1:27" x14ac:dyDescent="0.35">
      <c r="A402">
        <v>399</v>
      </c>
      <c r="B402" t="s">
        <v>1724</v>
      </c>
      <c r="C402" s="32" t="s">
        <v>1941</v>
      </c>
    </row>
    <row r="403" spans="1:27" x14ac:dyDescent="0.35">
      <c r="A403">
        <v>400</v>
      </c>
      <c r="B403" t="s">
        <v>1727</v>
      </c>
      <c r="C403" s="16" t="s">
        <v>1937</v>
      </c>
      <c r="D403" s="16" t="s">
        <v>2129</v>
      </c>
      <c r="F403" s="16" t="s">
        <v>1939</v>
      </c>
      <c r="H403" s="125" t="s">
        <v>1939</v>
      </c>
      <c r="L403" s="126" t="s">
        <v>1939</v>
      </c>
      <c r="N403" s="127" t="s">
        <v>1939</v>
      </c>
      <c r="P403" s="128" t="s">
        <v>2403</v>
      </c>
      <c r="W403" s="129" t="s">
        <v>2241</v>
      </c>
      <c r="Y403" s="8" t="s">
        <v>1937</v>
      </c>
      <c r="AA403" s="8" t="s">
        <v>2448</v>
      </c>
    </row>
    <row r="404" spans="1:27" x14ac:dyDescent="0.35">
      <c r="A404">
        <v>401</v>
      </c>
      <c r="B404" t="s">
        <v>1731</v>
      </c>
      <c r="C404" s="32" t="s">
        <v>1937</v>
      </c>
      <c r="F404" s="148" t="s">
        <v>1939</v>
      </c>
      <c r="H404" s="149" t="s">
        <v>1939</v>
      </c>
      <c r="L404" s="150" t="s">
        <v>1939</v>
      </c>
      <c r="N404" s="151" t="s">
        <v>1939</v>
      </c>
      <c r="P404" s="152" t="s">
        <v>2431</v>
      </c>
      <c r="Q404" s="153" t="s">
        <v>1939</v>
      </c>
      <c r="R404" s="153" t="s">
        <v>1939</v>
      </c>
      <c r="V404" s="153" t="s">
        <v>1939</v>
      </c>
      <c r="W404" s="153" t="s">
        <v>2241</v>
      </c>
      <c r="Y404" s="8" t="s">
        <v>1937</v>
      </c>
      <c r="Z404" s="8" t="s">
        <v>2432</v>
      </c>
      <c r="AA404" s="8" t="s">
        <v>2433</v>
      </c>
    </row>
    <row r="405" spans="1:27" x14ac:dyDescent="0.35">
      <c r="A405">
        <v>402</v>
      </c>
      <c r="B405" t="s">
        <v>1735</v>
      </c>
      <c r="C405" s="16" t="s">
        <v>1937</v>
      </c>
      <c r="D405" s="16" t="s">
        <v>2130</v>
      </c>
      <c r="E405" s="124" t="s">
        <v>1939</v>
      </c>
      <c r="F405" s="124" t="s">
        <v>1939</v>
      </c>
      <c r="G405" s="125" t="s">
        <v>1939</v>
      </c>
      <c r="L405" s="126" t="s">
        <v>1939</v>
      </c>
      <c r="O405" s="127" t="s">
        <v>1939</v>
      </c>
      <c r="P405" s="128" t="s">
        <v>2404</v>
      </c>
      <c r="Q405" s="129" t="s">
        <v>1939</v>
      </c>
      <c r="W405" s="129" t="s">
        <v>2241</v>
      </c>
      <c r="Y405" s="8" t="s">
        <v>1937</v>
      </c>
      <c r="AA405" s="8" t="s">
        <v>2433</v>
      </c>
    </row>
    <row r="406" spans="1:27" x14ac:dyDescent="0.35">
      <c r="A406">
        <v>403</v>
      </c>
      <c r="B406" t="s">
        <v>1740</v>
      </c>
      <c r="C406" s="130" t="s">
        <v>1941</v>
      </c>
      <c r="D406" s="130" t="s">
        <v>2248</v>
      </c>
      <c r="E406" s="16"/>
    </row>
    <row r="407" spans="1:27" x14ac:dyDescent="0.35">
      <c r="A407">
        <v>404</v>
      </c>
      <c r="B407" t="s">
        <v>1745</v>
      </c>
      <c r="C407" s="16" t="s">
        <v>1941</v>
      </c>
      <c r="D407" s="16" t="s">
        <v>2131</v>
      </c>
    </row>
    <row r="408" spans="1:27" x14ac:dyDescent="0.35">
      <c r="A408">
        <v>405</v>
      </c>
      <c r="B408" t="s">
        <v>1750</v>
      </c>
      <c r="C408" s="16" t="s">
        <v>1941</v>
      </c>
    </row>
    <row r="409" spans="1:27" x14ac:dyDescent="0.35">
      <c r="A409">
        <v>406</v>
      </c>
      <c r="B409" t="s">
        <v>1754</v>
      </c>
      <c r="C409" s="34" t="s">
        <v>1941</v>
      </c>
      <c r="D409" s="34" t="s">
        <v>2222</v>
      </c>
      <c r="F409" s="17" t="s">
        <v>1939</v>
      </c>
    </row>
    <row r="410" spans="1:27" x14ac:dyDescent="0.35">
      <c r="A410">
        <v>407</v>
      </c>
      <c r="B410" t="s">
        <v>1757</v>
      </c>
      <c r="C410" s="17" t="s">
        <v>1937</v>
      </c>
      <c r="D410" s="17" t="s">
        <v>2079</v>
      </c>
      <c r="F410" s="17" t="s">
        <v>1939</v>
      </c>
      <c r="H410" s="131" t="s">
        <v>1939</v>
      </c>
      <c r="L410" s="132" t="s">
        <v>1939</v>
      </c>
      <c r="O410" s="133" t="s">
        <v>1939</v>
      </c>
      <c r="P410" s="134" t="s">
        <v>2405</v>
      </c>
      <c r="R410" s="135" t="s">
        <v>1939</v>
      </c>
      <c r="V410" s="135" t="s">
        <v>1939</v>
      </c>
      <c r="Y410" s="8" t="s">
        <v>1937</v>
      </c>
      <c r="Z410" s="8" t="s">
        <v>2307</v>
      </c>
      <c r="AA410" s="8" t="s">
        <v>2433</v>
      </c>
    </row>
    <row r="411" spans="1:27" x14ac:dyDescent="0.35">
      <c r="A411">
        <v>408</v>
      </c>
      <c r="B411" t="s">
        <v>1760</v>
      </c>
      <c r="C411" s="17" t="s">
        <v>1937</v>
      </c>
      <c r="D411" s="17" t="s">
        <v>2135</v>
      </c>
      <c r="F411" s="130" t="s">
        <v>1939</v>
      </c>
      <c r="H411" s="131" t="s">
        <v>1939</v>
      </c>
      <c r="L411" s="132" t="s">
        <v>1939</v>
      </c>
      <c r="M411" s="132" t="s">
        <v>1939</v>
      </c>
      <c r="N411" s="133" t="s">
        <v>1939</v>
      </c>
      <c r="P411" s="134" t="s">
        <v>2406</v>
      </c>
      <c r="R411" s="135" t="s">
        <v>1939</v>
      </c>
      <c r="V411" s="135" t="s">
        <v>1939</v>
      </c>
      <c r="Y411" s="8" t="s">
        <v>1937</v>
      </c>
      <c r="Z411" s="8" t="s">
        <v>2327</v>
      </c>
      <c r="AA411" s="8" t="s">
        <v>2433</v>
      </c>
    </row>
    <row r="412" spans="1:27" x14ac:dyDescent="0.35">
      <c r="A412">
        <v>409</v>
      </c>
      <c r="B412" t="s">
        <v>1763</v>
      </c>
      <c r="C412" s="17" t="s">
        <v>1937</v>
      </c>
      <c r="D412" s="17" t="s">
        <v>2072</v>
      </c>
      <c r="E412" s="17" t="s">
        <v>1939</v>
      </c>
      <c r="I412" s="131" t="s">
        <v>1939</v>
      </c>
      <c r="J412" s="131"/>
      <c r="L412" s="132" t="s">
        <v>1939</v>
      </c>
      <c r="M412" s="132" t="s">
        <v>1939</v>
      </c>
      <c r="N412" s="133" t="s">
        <v>1939</v>
      </c>
      <c r="P412" s="134" t="s">
        <v>2072</v>
      </c>
      <c r="Q412" s="135" t="s">
        <v>1939</v>
      </c>
      <c r="R412" s="135" t="s">
        <v>1939</v>
      </c>
      <c r="Y412" s="8" t="s">
        <v>1941</v>
      </c>
    </row>
    <row r="413" spans="1:27" x14ac:dyDescent="0.35">
      <c r="A413">
        <v>410</v>
      </c>
      <c r="B413" t="s">
        <v>1766</v>
      </c>
      <c r="C413" s="17" t="s">
        <v>1941</v>
      </c>
      <c r="D413" s="17" t="s">
        <v>2009</v>
      </c>
    </row>
    <row r="414" spans="1:27" x14ac:dyDescent="0.35">
      <c r="A414">
        <v>411</v>
      </c>
      <c r="B414" t="s">
        <v>1769</v>
      </c>
      <c r="C414" s="17" t="s">
        <v>1941</v>
      </c>
      <c r="D414" s="5" t="s">
        <v>2136</v>
      </c>
    </row>
    <row r="415" spans="1:27" x14ac:dyDescent="0.35">
      <c r="A415">
        <v>412</v>
      </c>
      <c r="B415" t="s">
        <v>1772</v>
      </c>
      <c r="C415" s="17" t="s">
        <v>1937</v>
      </c>
      <c r="D415" s="34" t="s">
        <v>2223</v>
      </c>
      <c r="F415" s="17" t="s">
        <v>1939</v>
      </c>
    </row>
    <row r="416" spans="1:27" x14ac:dyDescent="0.35">
      <c r="A416">
        <v>413</v>
      </c>
      <c r="B416" t="s">
        <v>1774</v>
      </c>
      <c r="C416" s="17" t="s">
        <v>1937</v>
      </c>
      <c r="D416" s="17" t="s">
        <v>1934</v>
      </c>
      <c r="E416" s="17" t="s">
        <v>1939</v>
      </c>
      <c r="H416" s="131" t="s">
        <v>1939</v>
      </c>
      <c r="L416" s="132" t="s">
        <v>1939</v>
      </c>
      <c r="M416" s="132" t="s">
        <v>1939</v>
      </c>
      <c r="N416" s="133" t="s">
        <v>1939</v>
      </c>
      <c r="P416" s="134" t="s">
        <v>2407</v>
      </c>
      <c r="Q416" s="135" t="s">
        <v>1939</v>
      </c>
      <c r="V416" s="135" t="s">
        <v>1939</v>
      </c>
      <c r="Y416" s="8" t="s">
        <v>1937</v>
      </c>
      <c r="Z416" s="8" t="s">
        <v>2408</v>
      </c>
    </row>
    <row r="417" spans="1:26" x14ac:dyDescent="0.35">
      <c r="A417">
        <v>414</v>
      </c>
      <c r="B417" t="s">
        <v>1777</v>
      </c>
      <c r="C417" s="17" t="s">
        <v>1937</v>
      </c>
      <c r="D417" s="17" t="s">
        <v>2137</v>
      </c>
      <c r="H417" s="131" t="s">
        <v>1939</v>
      </c>
      <c r="L417" s="132" t="s">
        <v>1939</v>
      </c>
      <c r="N417" s="133" t="s">
        <v>1939</v>
      </c>
      <c r="P417" s="134" t="s">
        <v>2409</v>
      </c>
      <c r="R417" s="135" t="s">
        <v>1939</v>
      </c>
      <c r="S417" s="135" t="s">
        <v>1939</v>
      </c>
      <c r="T417" s="135" t="s">
        <v>1939</v>
      </c>
      <c r="W417" s="135" t="s">
        <v>2137</v>
      </c>
      <c r="Y417" s="8" t="s">
        <v>1937</v>
      </c>
      <c r="Z417" s="8" t="s">
        <v>2410</v>
      </c>
    </row>
    <row r="418" spans="1:26" x14ac:dyDescent="0.35">
      <c r="A418">
        <v>415</v>
      </c>
      <c r="B418" t="s">
        <v>1781</v>
      </c>
      <c r="C418" s="32" t="s">
        <v>1937</v>
      </c>
      <c r="D418" s="17" t="s">
        <v>2138</v>
      </c>
      <c r="F418" s="130" t="s">
        <v>1939</v>
      </c>
      <c r="H418" s="131" t="s">
        <v>1939</v>
      </c>
      <c r="M418" s="132" t="s">
        <v>1939</v>
      </c>
      <c r="N418" s="133" t="s">
        <v>1939</v>
      </c>
      <c r="P418" s="134" t="s">
        <v>2411</v>
      </c>
      <c r="R418" s="135" t="s">
        <v>1939</v>
      </c>
      <c r="S418" s="135" t="s">
        <v>1939</v>
      </c>
      <c r="Y418" s="8" t="s">
        <v>1937</v>
      </c>
      <c r="Z418" s="8" t="s">
        <v>2412</v>
      </c>
    </row>
    <row r="419" spans="1:26" x14ac:dyDescent="0.35">
      <c r="A419">
        <v>416</v>
      </c>
      <c r="B419" t="s">
        <v>1784</v>
      </c>
      <c r="C419" s="17" t="s">
        <v>1937</v>
      </c>
      <c r="D419" s="17" t="s">
        <v>2139</v>
      </c>
      <c r="H419" s="131" t="s">
        <v>1939</v>
      </c>
      <c r="L419" s="132" t="s">
        <v>1939</v>
      </c>
      <c r="O419" s="133" t="s">
        <v>1939</v>
      </c>
      <c r="P419" s="134" t="s">
        <v>2413</v>
      </c>
      <c r="R419" s="135" t="s">
        <v>1939</v>
      </c>
      <c r="Y419" s="8" t="s">
        <v>1937</v>
      </c>
      <c r="Z419" s="8" t="s">
        <v>2414</v>
      </c>
    </row>
    <row r="420" spans="1:26" x14ac:dyDescent="0.35">
      <c r="A420">
        <v>417</v>
      </c>
      <c r="B420" t="s">
        <v>1787</v>
      </c>
      <c r="C420" s="17" t="s">
        <v>1941</v>
      </c>
      <c r="D420" s="17" t="s">
        <v>2131</v>
      </c>
    </row>
    <row r="421" spans="1:26" x14ac:dyDescent="0.35">
      <c r="A421">
        <v>418</v>
      </c>
      <c r="B421" t="s">
        <v>1790</v>
      </c>
      <c r="C421" s="17" t="s">
        <v>1941</v>
      </c>
    </row>
    <row r="422" spans="1:26" x14ac:dyDescent="0.35">
      <c r="A422">
        <v>419</v>
      </c>
      <c r="B422" t="s">
        <v>1792</v>
      </c>
      <c r="C422" s="17" t="s">
        <v>1941</v>
      </c>
      <c r="D422" s="17" t="s">
        <v>2140</v>
      </c>
    </row>
    <row r="423" spans="1:26" x14ac:dyDescent="0.35">
      <c r="A423">
        <v>420</v>
      </c>
      <c r="B423" t="s">
        <v>1796</v>
      </c>
      <c r="C423" s="32" t="s">
        <v>1937</v>
      </c>
      <c r="F423" s="130" t="s">
        <v>1939</v>
      </c>
      <c r="H423" s="131" t="s">
        <v>1939</v>
      </c>
      <c r="M423" s="132" t="s">
        <v>1939</v>
      </c>
      <c r="N423" s="133" t="s">
        <v>1939</v>
      </c>
      <c r="P423" s="134" t="s">
        <v>2415</v>
      </c>
      <c r="R423" s="135" t="s">
        <v>1939</v>
      </c>
      <c r="Y423" s="8" t="s">
        <v>1937</v>
      </c>
    </row>
    <row r="424" spans="1:26" x14ac:dyDescent="0.35">
      <c r="A424">
        <v>421</v>
      </c>
      <c r="B424" t="s">
        <v>1799</v>
      </c>
      <c r="C424" s="130" t="s">
        <v>1941</v>
      </c>
      <c r="D424" s="17"/>
      <c r="F424" s="17"/>
    </row>
    <row r="425" spans="1:26" x14ac:dyDescent="0.35">
      <c r="A425">
        <v>422</v>
      </c>
      <c r="B425" t="s">
        <v>1802</v>
      </c>
      <c r="C425" s="17" t="s">
        <v>1941</v>
      </c>
    </row>
    <row r="426" spans="1:26" x14ac:dyDescent="0.35">
      <c r="A426">
        <v>423</v>
      </c>
      <c r="B426" t="s">
        <v>1805</v>
      </c>
      <c r="C426" s="32" t="s">
        <v>1937</v>
      </c>
      <c r="E426" s="130" t="s">
        <v>1939</v>
      </c>
      <c r="H426" s="131" t="s">
        <v>1939</v>
      </c>
      <c r="M426" s="132" t="s">
        <v>1939</v>
      </c>
      <c r="N426" s="133" t="s">
        <v>1939</v>
      </c>
      <c r="P426" s="134" t="s">
        <v>2416</v>
      </c>
      <c r="R426" s="135" t="s">
        <v>1939</v>
      </c>
      <c r="W426" s="135" t="s">
        <v>2183</v>
      </c>
      <c r="Y426" s="8" t="s">
        <v>1941</v>
      </c>
    </row>
    <row r="427" spans="1:26" x14ac:dyDescent="0.35">
      <c r="A427">
        <v>424</v>
      </c>
      <c r="B427" t="s">
        <v>1808</v>
      </c>
      <c r="C427" s="17" t="s">
        <v>1941</v>
      </c>
      <c r="D427" s="17" t="s">
        <v>2141</v>
      </c>
    </row>
    <row r="428" spans="1:26" x14ac:dyDescent="0.35">
      <c r="A428">
        <v>425</v>
      </c>
      <c r="B428" t="s">
        <v>1811</v>
      </c>
      <c r="C428" s="32" t="s">
        <v>1937</v>
      </c>
      <c r="D428" s="17" t="s">
        <v>2072</v>
      </c>
      <c r="F428" s="17" t="s">
        <v>1939</v>
      </c>
      <c r="H428" s="131" t="s">
        <v>1939</v>
      </c>
      <c r="L428" s="132" t="s">
        <v>1939</v>
      </c>
      <c r="N428" s="133" t="s">
        <v>1939</v>
      </c>
      <c r="P428" s="134" t="s">
        <v>2072</v>
      </c>
      <c r="R428" s="135" t="s">
        <v>1939</v>
      </c>
      <c r="Y428" s="8" t="s">
        <v>1941</v>
      </c>
    </row>
    <row r="429" spans="1:26" x14ac:dyDescent="0.35">
      <c r="A429">
        <v>426</v>
      </c>
      <c r="B429" t="s">
        <v>1814</v>
      </c>
      <c r="C429" s="17" t="s">
        <v>1941</v>
      </c>
      <c r="D429" s="17" t="s">
        <v>2142</v>
      </c>
    </row>
    <row r="430" spans="1:26" x14ac:dyDescent="0.35">
      <c r="A430">
        <v>427</v>
      </c>
      <c r="B430" t="s">
        <v>1818</v>
      </c>
      <c r="C430" s="17" t="s">
        <v>1937</v>
      </c>
      <c r="D430" s="34" t="s">
        <v>2224</v>
      </c>
      <c r="F430" s="17" t="s">
        <v>1939</v>
      </c>
    </row>
    <row r="431" spans="1:26" x14ac:dyDescent="0.35">
      <c r="A431">
        <v>428</v>
      </c>
      <c r="B431" t="s">
        <v>1822</v>
      </c>
      <c r="C431" s="17" t="s">
        <v>1937</v>
      </c>
      <c r="D431" s="180" t="s">
        <v>2491</v>
      </c>
    </row>
    <row r="432" spans="1:26" x14ac:dyDescent="0.35">
      <c r="A432">
        <v>429</v>
      </c>
      <c r="B432" t="s">
        <v>1824</v>
      </c>
      <c r="C432" s="156" t="s">
        <v>1941</v>
      </c>
      <c r="D432" s="156" t="s">
        <v>2427</v>
      </c>
      <c r="F432" s="130"/>
      <c r="H432" s="131"/>
      <c r="M432" s="132"/>
      <c r="O432" s="133"/>
      <c r="P432" s="134"/>
      <c r="Q432" s="135"/>
      <c r="V432" s="135"/>
      <c r="W432" s="135"/>
    </row>
    <row r="433" spans="1:27" x14ac:dyDescent="0.35">
      <c r="A433">
        <v>430</v>
      </c>
      <c r="B433" t="s">
        <v>1827</v>
      </c>
      <c r="C433" s="136" t="s">
        <v>1941</v>
      </c>
      <c r="D433" s="136" t="s">
        <v>2248</v>
      </c>
    </row>
    <row r="434" spans="1:27" x14ac:dyDescent="0.35">
      <c r="A434">
        <v>431</v>
      </c>
      <c r="B434" t="s">
        <v>1830</v>
      </c>
      <c r="C434" s="17" t="s">
        <v>1937</v>
      </c>
      <c r="D434" s="17" t="s">
        <v>2079</v>
      </c>
      <c r="E434" s="17" t="s">
        <v>1939</v>
      </c>
      <c r="H434" s="137" t="s">
        <v>1939</v>
      </c>
      <c r="L434" s="138" t="s">
        <v>1939</v>
      </c>
      <c r="O434" s="139" t="s">
        <v>1939</v>
      </c>
      <c r="P434" s="140" t="s">
        <v>2417</v>
      </c>
      <c r="R434" s="141" t="s">
        <v>1939</v>
      </c>
      <c r="U434" s="141" t="s">
        <v>1939</v>
      </c>
      <c r="V434" s="141" t="s">
        <v>1939</v>
      </c>
      <c r="W434" s="141" t="s">
        <v>2241</v>
      </c>
      <c r="Y434" s="8" t="s">
        <v>2444</v>
      </c>
      <c r="AA434" s="8" t="s">
        <v>2441</v>
      </c>
    </row>
    <row r="435" spans="1:27" x14ac:dyDescent="0.35">
      <c r="A435">
        <v>432</v>
      </c>
      <c r="B435" t="s">
        <v>1833</v>
      </c>
      <c r="C435" s="17" t="s">
        <v>1941</v>
      </c>
    </row>
    <row r="436" spans="1:27" x14ac:dyDescent="0.35">
      <c r="A436">
        <v>433</v>
      </c>
      <c r="B436" t="s">
        <v>1836</v>
      </c>
      <c r="C436" s="17" t="s">
        <v>1937</v>
      </c>
      <c r="D436" s="180" t="s">
        <v>2492</v>
      </c>
      <c r="F436" s="17" t="s">
        <v>1939</v>
      </c>
    </row>
    <row r="437" spans="1:27" x14ac:dyDescent="0.35">
      <c r="A437">
        <v>434</v>
      </c>
      <c r="B437" t="s">
        <v>1838</v>
      </c>
      <c r="C437" s="17" t="s">
        <v>1941</v>
      </c>
      <c r="D437" s="17" t="s">
        <v>2144</v>
      </c>
    </row>
    <row r="438" spans="1:27" x14ac:dyDescent="0.35">
      <c r="A438">
        <v>435</v>
      </c>
      <c r="B438" t="s">
        <v>1841</v>
      </c>
      <c r="C438" s="17" t="s">
        <v>1937</v>
      </c>
      <c r="D438" s="17" t="s">
        <v>2147</v>
      </c>
      <c r="F438" s="17" t="s">
        <v>1939</v>
      </c>
      <c r="H438" s="137" t="s">
        <v>1939</v>
      </c>
      <c r="L438" s="138" t="s">
        <v>1939</v>
      </c>
      <c r="N438" s="139" t="s">
        <v>1939</v>
      </c>
      <c r="P438" s="140" t="s">
        <v>2418</v>
      </c>
      <c r="R438" s="141" t="s">
        <v>1939</v>
      </c>
      <c r="T438" s="141" t="s">
        <v>1939</v>
      </c>
      <c r="W438" s="141" t="s">
        <v>2419</v>
      </c>
      <c r="Y438" s="8" t="s">
        <v>1937</v>
      </c>
      <c r="Z438" s="8" t="s">
        <v>2307</v>
      </c>
    </row>
    <row r="439" spans="1:27" x14ac:dyDescent="0.35">
      <c r="A439">
        <v>436</v>
      </c>
      <c r="B439" t="s">
        <v>1845</v>
      </c>
      <c r="C439" s="17" t="s">
        <v>1937</v>
      </c>
      <c r="D439" s="17" t="s">
        <v>2146</v>
      </c>
      <c r="F439" s="17" t="s">
        <v>1939</v>
      </c>
      <c r="H439" s="137" t="s">
        <v>1939</v>
      </c>
      <c r="M439" s="138" t="s">
        <v>1939</v>
      </c>
      <c r="N439" s="139" t="s">
        <v>1939</v>
      </c>
      <c r="P439" s="140" t="s">
        <v>2420</v>
      </c>
      <c r="Q439" s="141" t="s">
        <v>1939</v>
      </c>
      <c r="R439" s="141" t="s">
        <v>1939</v>
      </c>
      <c r="U439" s="141" t="s">
        <v>1939</v>
      </c>
      <c r="W439" s="141" t="s">
        <v>2419</v>
      </c>
      <c r="Y439" s="8" t="s">
        <v>1937</v>
      </c>
      <c r="Z439" s="8" t="s">
        <v>2169</v>
      </c>
    </row>
    <row r="440" spans="1:27" x14ac:dyDescent="0.35">
      <c r="A440">
        <v>437</v>
      </c>
      <c r="B440" t="s">
        <v>1848</v>
      </c>
      <c r="C440" s="17" t="s">
        <v>1937</v>
      </c>
      <c r="D440" s="17" t="s">
        <v>2145</v>
      </c>
      <c r="F440" s="17" t="s">
        <v>1939</v>
      </c>
      <c r="H440" s="137" t="s">
        <v>1939</v>
      </c>
      <c r="L440" s="138" t="s">
        <v>1939</v>
      </c>
      <c r="O440" s="139" t="s">
        <v>1939</v>
      </c>
      <c r="P440" s="140" t="s">
        <v>2421</v>
      </c>
      <c r="Q440" s="141" t="s">
        <v>1939</v>
      </c>
      <c r="V440" s="141" t="s">
        <v>1939</v>
      </c>
      <c r="Y440" s="8" t="s">
        <v>1937</v>
      </c>
      <c r="AA440" s="8" t="s">
        <v>2456</v>
      </c>
    </row>
    <row r="441" spans="1:27" x14ac:dyDescent="0.35">
      <c r="A441">
        <v>438</v>
      </c>
      <c r="B441" t="s">
        <v>1851</v>
      </c>
      <c r="C441" s="17" t="s">
        <v>2092</v>
      </c>
      <c r="D441" s="17" t="s">
        <v>2148</v>
      </c>
    </row>
    <row r="442" spans="1:27" x14ac:dyDescent="0.35">
      <c r="A442">
        <v>439</v>
      </c>
      <c r="B442" t="s">
        <v>1853</v>
      </c>
      <c r="C442" s="17" t="s">
        <v>1937</v>
      </c>
      <c r="D442" s="17" t="s">
        <v>2147</v>
      </c>
      <c r="F442" s="17" t="s">
        <v>1939</v>
      </c>
      <c r="H442" s="137" t="s">
        <v>1939</v>
      </c>
      <c r="K442" s="138" t="s">
        <v>1939</v>
      </c>
      <c r="N442" s="139" t="s">
        <v>1939</v>
      </c>
      <c r="P442" s="140" t="s">
        <v>2422</v>
      </c>
      <c r="R442" s="141" t="s">
        <v>1939</v>
      </c>
      <c r="S442" s="141" t="s">
        <v>1939</v>
      </c>
      <c r="U442" s="141" t="s">
        <v>1939</v>
      </c>
      <c r="Y442" s="8" t="s">
        <v>1937</v>
      </c>
      <c r="Z442" s="8" t="s">
        <v>2423</v>
      </c>
    </row>
    <row r="443" spans="1:27" x14ac:dyDescent="0.35">
      <c r="A443">
        <v>440</v>
      </c>
      <c r="B443" t="s">
        <v>1855</v>
      </c>
      <c r="C443" s="17" t="s">
        <v>1941</v>
      </c>
      <c r="D443" s="17" t="s">
        <v>2149</v>
      </c>
    </row>
    <row r="444" spans="1:27" x14ac:dyDescent="0.35">
      <c r="A444">
        <v>441</v>
      </c>
      <c r="B444" t="s">
        <v>1858</v>
      </c>
      <c r="C444" s="17" t="s">
        <v>1941</v>
      </c>
      <c r="D444" s="17" t="s">
        <v>2150</v>
      </c>
    </row>
    <row r="445" spans="1:27" x14ac:dyDescent="0.35">
      <c r="A445">
        <v>442</v>
      </c>
      <c r="B445" t="s">
        <v>1861</v>
      </c>
      <c r="C445" s="32" t="s">
        <v>1937</v>
      </c>
      <c r="F445" s="162" t="s">
        <v>1939</v>
      </c>
      <c r="H445" s="157" t="s">
        <v>1939</v>
      </c>
      <c r="K445" s="158" t="s">
        <v>1939</v>
      </c>
      <c r="N445" s="159" t="s">
        <v>1939</v>
      </c>
      <c r="P445" s="160" t="s">
        <v>2462</v>
      </c>
      <c r="V445" s="161" t="s">
        <v>1939</v>
      </c>
      <c r="W445" s="161" t="s">
        <v>2287</v>
      </c>
      <c r="Y445" s="8" t="s">
        <v>1937</v>
      </c>
      <c r="Z445" s="8" t="s">
        <v>2320</v>
      </c>
    </row>
    <row r="446" spans="1:27" x14ac:dyDescent="0.35">
      <c r="A446">
        <v>443</v>
      </c>
      <c r="B446" t="s">
        <v>1865</v>
      </c>
      <c r="C446" s="17" t="s">
        <v>1937</v>
      </c>
      <c r="D446" s="17" t="s">
        <v>2151</v>
      </c>
      <c r="I446" s="137"/>
      <c r="J446" s="168" t="s">
        <v>1939</v>
      </c>
      <c r="L446" s="138" t="s">
        <v>1939</v>
      </c>
      <c r="O446" s="139" t="s">
        <v>1939</v>
      </c>
      <c r="P446" s="140" t="s">
        <v>2424</v>
      </c>
      <c r="Q446" s="141" t="s">
        <v>1939</v>
      </c>
      <c r="R446" s="141" t="s">
        <v>1939</v>
      </c>
      <c r="Y446" s="8" t="s">
        <v>1941</v>
      </c>
    </row>
    <row r="447" spans="1:27" x14ac:dyDescent="0.35">
      <c r="A447">
        <v>444</v>
      </c>
      <c r="B447" t="s">
        <v>1867</v>
      </c>
      <c r="C447" s="17" t="s">
        <v>1937</v>
      </c>
      <c r="D447" s="17" t="s">
        <v>2152</v>
      </c>
      <c r="F447" s="136" t="s">
        <v>1939</v>
      </c>
      <c r="H447" s="137" t="s">
        <v>1939</v>
      </c>
      <c r="M447" s="138" t="s">
        <v>1939</v>
      </c>
      <c r="N447" s="139" t="s">
        <v>1939</v>
      </c>
      <c r="P447" s="140" t="s">
        <v>2425</v>
      </c>
      <c r="R447" s="141" t="s">
        <v>1939</v>
      </c>
      <c r="T447" s="141" t="s">
        <v>1939</v>
      </c>
      <c r="Y447" s="8" t="s">
        <v>1941</v>
      </c>
    </row>
    <row r="448" spans="1:27" x14ac:dyDescent="0.35">
      <c r="A448">
        <v>445</v>
      </c>
      <c r="B448" t="s">
        <v>1870</v>
      </c>
      <c r="C448" s="17" t="s">
        <v>1937</v>
      </c>
      <c r="D448" s="17" t="s">
        <v>2153</v>
      </c>
      <c r="F448" s="136" t="s">
        <v>1939</v>
      </c>
      <c r="H448" s="137" t="s">
        <v>1939</v>
      </c>
      <c r="L448" s="138" t="s">
        <v>1939</v>
      </c>
      <c r="O448" s="139" t="s">
        <v>1939</v>
      </c>
      <c r="P448" s="140" t="s">
        <v>2153</v>
      </c>
      <c r="Q448" s="141" t="s">
        <v>1939</v>
      </c>
      <c r="Y448" s="8" t="s">
        <v>1937</v>
      </c>
      <c r="Z448" s="8" t="s">
        <v>2307</v>
      </c>
      <c r="AA448" s="8" t="s">
        <v>2433</v>
      </c>
    </row>
    <row r="449" spans="1:27" x14ac:dyDescent="0.35">
      <c r="A449">
        <v>446</v>
      </c>
      <c r="B449" t="s">
        <v>1872</v>
      </c>
      <c r="C449" s="17" t="s">
        <v>1941</v>
      </c>
      <c r="D449" s="17" t="s">
        <v>2154</v>
      </c>
    </row>
    <row r="450" spans="1:27" x14ac:dyDescent="0.35">
      <c r="A450">
        <v>447</v>
      </c>
      <c r="B450" t="s">
        <v>1875</v>
      </c>
      <c r="C450" s="32" t="s">
        <v>1937</v>
      </c>
      <c r="D450" s="180" t="s">
        <v>2493</v>
      </c>
    </row>
    <row r="451" spans="1:27" x14ac:dyDescent="0.35">
      <c r="A451">
        <v>448</v>
      </c>
      <c r="B451" t="s">
        <v>1877</v>
      </c>
      <c r="C451" s="17" t="s">
        <v>1941</v>
      </c>
      <c r="D451" s="17" t="s">
        <v>2154</v>
      </c>
    </row>
    <row r="452" spans="1:27" x14ac:dyDescent="0.35">
      <c r="A452">
        <v>449</v>
      </c>
      <c r="B452" t="s">
        <v>1880</v>
      </c>
      <c r="C452" s="17" t="s">
        <v>1941</v>
      </c>
      <c r="D452" s="17" t="s">
        <v>2154</v>
      </c>
    </row>
    <row r="453" spans="1:27" x14ac:dyDescent="0.35">
      <c r="A453">
        <v>450</v>
      </c>
      <c r="B453" t="s">
        <v>1883</v>
      </c>
      <c r="C453" s="32" t="s">
        <v>1937</v>
      </c>
      <c r="D453" s="180" t="s">
        <v>2494</v>
      </c>
    </row>
    <row r="454" spans="1:27" x14ac:dyDescent="0.35">
      <c r="A454">
        <v>451</v>
      </c>
      <c r="B454" t="s">
        <v>1887</v>
      </c>
      <c r="C454" s="17" t="s">
        <v>1941</v>
      </c>
      <c r="D454" s="17" t="s">
        <v>2154</v>
      </c>
    </row>
    <row r="455" spans="1:27" x14ac:dyDescent="0.35">
      <c r="A455">
        <v>452</v>
      </c>
      <c r="B455" t="s">
        <v>1890</v>
      </c>
      <c r="C455" s="32" t="s">
        <v>1937</v>
      </c>
      <c r="D455" s="180" t="s">
        <v>2495</v>
      </c>
    </row>
    <row r="456" spans="1:27" x14ac:dyDescent="0.35">
      <c r="A456">
        <v>453</v>
      </c>
      <c r="B456" t="s">
        <v>1894</v>
      </c>
      <c r="C456" s="32" t="s">
        <v>1941</v>
      </c>
    </row>
    <row r="457" spans="1:27" x14ac:dyDescent="0.35">
      <c r="A457">
        <v>454</v>
      </c>
      <c r="B457" t="s">
        <v>1898</v>
      </c>
      <c r="C457" s="17" t="s">
        <v>1941</v>
      </c>
      <c r="D457" s="17" t="s">
        <v>2155</v>
      </c>
    </row>
    <row r="458" spans="1:27" x14ac:dyDescent="0.35">
      <c r="A458">
        <v>455</v>
      </c>
      <c r="B458" t="s">
        <v>1901</v>
      </c>
      <c r="C458" s="17" t="s">
        <v>1937</v>
      </c>
      <c r="D458" s="17" t="s">
        <v>2143</v>
      </c>
      <c r="H458" s="137" t="s">
        <v>1939</v>
      </c>
      <c r="L458" s="138" t="s">
        <v>1939</v>
      </c>
      <c r="N458" s="139" t="s">
        <v>1939</v>
      </c>
      <c r="P458" s="140" t="s">
        <v>2143</v>
      </c>
      <c r="Q458" s="141" t="s">
        <v>1939</v>
      </c>
      <c r="Y458" s="8" t="s">
        <v>1937</v>
      </c>
      <c r="Z458" s="8" t="s">
        <v>2307</v>
      </c>
      <c r="AA458" s="8" t="s">
        <v>2433</v>
      </c>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300"/>
  <sheetViews>
    <sheetView topLeftCell="A515" workbookViewId="0">
      <selection activeCell="A551" sqref="A551"/>
    </sheetView>
  </sheetViews>
  <sheetFormatPr baseColWidth="10" defaultRowHeight="14.5" x14ac:dyDescent="0.35"/>
  <cols>
    <col min="2" max="2" width="33" customWidth="1"/>
    <col min="3" max="3" width="18.08984375" customWidth="1"/>
    <col min="4" max="4" width="45.81640625" customWidth="1"/>
    <col min="10" max="10" width="10.6328125" style="2"/>
    <col min="16" max="16" width="78.08984375" customWidth="1"/>
    <col min="17" max="17" width="23.08984375" customWidth="1"/>
    <col min="18" max="18" width="20.36328125" customWidth="1"/>
    <col min="20" max="20" width="27.6328125" customWidth="1"/>
    <col min="21" max="21" width="14.08984375" customWidth="1"/>
    <col min="25" max="25" width="18.6328125" customWidth="1"/>
    <col min="26" max="26" width="16.08984375" customWidth="1"/>
    <col min="27" max="27" width="15" customWidth="1"/>
    <col min="28" max="28" width="14.81640625" customWidth="1"/>
  </cols>
  <sheetData>
    <row r="1" spans="1:29" x14ac:dyDescent="0.35">
      <c r="A1" s="1" t="s">
        <v>1904</v>
      </c>
      <c r="B1" s="1" t="s">
        <v>0</v>
      </c>
      <c r="C1" s="18" t="s">
        <v>1930</v>
      </c>
      <c r="D1" s="9" t="s">
        <v>1931</v>
      </c>
      <c r="E1" s="5" t="s">
        <v>1905</v>
      </c>
      <c r="F1" s="5"/>
      <c r="G1" s="2" t="s">
        <v>1908</v>
      </c>
      <c r="H1" s="2"/>
      <c r="I1" s="2"/>
      <c r="K1" s="3" t="s">
        <v>1912</v>
      </c>
      <c r="L1" s="3"/>
      <c r="M1" s="3"/>
      <c r="N1" s="4" t="s">
        <v>1915</v>
      </c>
      <c r="O1" s="4"/>
      <c r="P1" s="6" t="s">
        <v>1925</v>
      </c>
      <c r="Q1" s="7" t="s">
        <v>1920</v>
      </c>
      <c r="R1" s="7" t="s">
        <v>1921</v>
      </c>
      <c r="S1" s="31" t="s">
        <v>2204</v>
      </c>
      <c r="T1" s="31" t="s">
        <v>1922</v>
      </c>
      <c r="U1" s="7" t="s">
        <v>1923</v>
      </c>
      <c r="V1" s="7" t="s">
        <v>1934</v>
      </c>
      <c r="W1" s="178" t="s">
        <v>2241</v>
      </c>
      <c r="X1" s="7" t="s">
        <v>2183</v>
      </c>
      <c r="Y1" s="7" t="s">
        <v>1933</v>
      </c>
      <c r="Z1" s="7" t="s">
        <v>1924</v>
      </c>
      <c r="AA1" s="8" t="s">
        <v>1928</v>
      </c>
      <c r="AB1" s="8" t="s">
        <v>1929</v>
      </c>
      <c r="AC1" s="8" t="s">
        <v>2434</v>
      </c>
    </row>
    <row r="2" spans="1:29" x14ac:dyDescent="0.35">
      <c r="A2" s="1"/>
      <c r="B2" s="1"/>
      <c r="C2" s="179" t="s">
        <v>2469</v>
      </c>
      <c r="D2" s="9"/>
      <c r="E2" s="5"/>
      <c r="F2" s="5"/>
      <c r="G2" s="2"/>
      <c r="H2" s="2"/>
      <c r="I2" s="2"/>
      <c r="K2" s="3"/>
      <c r="L2" s="3"/>
      <c r="M2" s="3"/>
      <c r="N2" s="4"/>
      <c r="O2" s="4"/>
      <c r="P2" s="6"/>
      <c r="Q2" s="7"/>
      <c r="R2" s="7"/>
      <c r="S2" s="31"/>
      <c r="T2" s="31"/>
      <c r="U2" s="7"/>
      <c r="V2" s="7"/>
      <c r="W2" s="7"/>
      <c r="X2" s="7"/>
      <c r="Y2" s="7"/>
      <c r="Z2" s="7"/>
      <c r="AA2" s="8"/>
      <c r="AB2" s="8"/>
      <c r="AC2" s="8"/>
    </row>
    <row r="3" spans="1:29" x14ac:dyDescent="0.35">
      <c r="C3" s="10" t="s">
        <v>2490</v>
      </c>
      <c r="D3" s="5"/>
      <c r="E3" s="5" t="s">
        <v>1906</v>
      </c>
      <c r="F3" s="5" t="s">
        <v>1907</v>
      </c>
      <c r="G3" s="2" t="s">
        <v>1909</v>
      </c>
      <c r="H3" s="2" t="s">
        <v>1910</v>
      </c>
      <c r="I3" s="2" t="s">
        <v>1911</v>
      </c>
      <c r="J3" s="168" t="s">
        <v>2473</v>
      </c>
      <c r="K3" s="3" t="s">
        <v>1913</v>
      </c>
      <c r="L3" s="3" t="s">
        <v>1918</v>
      </c>
      <c r="M3" s="3" t="s">
        <v>1914</v>
      </c>
      <c r="N3" s="4" t="s">
        <v>1917</v>
      </c>
      <c r="O3" s="4" t="s">
        <v>1916</v>
      </c>
      <c r="P3" s="6" t="s">
        <v>1926</v>
      </c>
      <c r="Q3" s="7" t="s">
        <v>1927</v>
      </c>
      <c r="R3" s="7" t="s">
        <v>1919</v>
      </c>
      <c r="S3" s="7"/>
      <c r="T3" s="7"/>
      <c r="U3" s="7"/>
      <c r="V3" s="7"/>
      <c r="W3" s="7"/>
      <c r="X3" s="7"/>
      <c r="Y3" s="7"/>
      <c r="Z3" s="7"/>
      <c r="AA3" s="8" t="s">
        <v>1932</v>
      </c>
      <c r="AB3" s="8"/>
      <c r="AC3" s="8"/>
    </row>
    <row r="4" spans="1:29" x14ac:dyDescent="0.35">
      <c r="A4">
        <v>1</v>
      </c>
      <c r="B4" t="s">
        <v>10</v>
      </c>
      <c r="C4" s="5" t="s">
        <v>1935</v>
      </c>
      <c r="D4" s="19"/>
      <c r="E4" s="172" t="s">
        <v>1939</v>
      </c>
      <c r="F4" s="19"/>
      <c r="G4" s="2"/>
      <c r="H4" s="173" t="s">
        <v>1939</v>
      </c>
      <c r="I4" s="2"/>
      <c r="K4" s="3"/>
      <c r="L4" s="174" t="s">
        <v>1939</v>
      </c>
      <c r="M4" s="3"/>
      <c r="N4" s="175" t="s">
        <v>1939</v>
      </c>
      <c r="O4" s="4"/>
      <c r="P4" s="176" t="s">
        <v>2475</v>
      </c>
      <c r="Q4" s="177" t="s">
        <v>1939</v>
      </c>
      <c r="R4" s="177" t="s">
        <v>1939</v>
      </c>
      <c r="S4" s="7"/>
      <c r="T4" s="7"/>
      <c r="U4" s="7"/>
      <c r="V4" s="177" t="s">
        <v>1939</v>
      </c>
      <c r="W4" s="177"/>
      <c r="X4" s="7"/>
      <c r="Y4" s="7"/>
      <c r="Z4" s="7"/>
      <c r="AA4" s="8" t="s">
        <v>1937</v>
      </c>
      <c r="AB4" s="8" t="s">
        <v>2476</v>
      </c>
      <c r="AC4" s="8"/>
    </row>
    <row r="5" spans="1:29" x14ac:dyDescent="0.35">
      <c r="A5">
        <v>2</v>
      </c>
      <c r="B5" t="s">
        <v>16</v>
      </c>
      <c r="C5" s="32" t="s">
        <v>1937</v>
      </c>
      <c r="D5" s="52" t="s">
        <v>2267</v>
      </c>
      <c r="E5" s="5"/>
      <c r="F5" s="163" t="s">
        <v>1939</v>
      </c>
      <c r="G5" s="2"/>
      <c r="H5" s="53" t="s">
        <v>1939</v>
      </c>
      <c r="I5" s="2"/>
      <c r="K5" s="3"/>
      <c r="L5" s="20" t="s">
        <v>1939</v>
      </c>
      <c r="M5" s="3"/>
      <c r="N5" s="4"/>
      <c r="O5" s="54" t="s">
        <v>1939</v>
      </c>
      <c r="P5" s="55" t="s">
        <v>2268</v>
      </c>
      <c r="Q5" s="7"/>
      <c r="R5" s="7"/>
      <c r="S5" s="7"/>
      <c r="T5" s="7"/>
      <c r="U5" s="7"/>
      <c r="V5" s="7"/>
      <c r="W5" s="7"/>
      <c r="X5" s="7"/>
      <c r="Y5" s="7"/>
      <c r="Z5" s="7"/>
      <c r="AA5" s="8" t="s">
        <v>1937</v>
      </c>
      <c r="AB5" s="8" t="s">
        <v>2269</v>
      </c>
      <c r="AC5" s="8"/>
    </row>
    <row r="6" spans="1:29" x14ac:dyDescent="0.35">
      <c r="A6">
        <v>4</v>
      </c>
      <c r="B6" t="s">
        <v>26</v>
      </c>
      <c r="C6" s="5" t="s">
        <v>1937</v>
      </c>
      <c r="D6" s="5" t="s">
        <v>1924</v>
      </c>
      <c r="E6" s="5"/>
      <c r="F6" s="5" t="s">
        <v>1939</v>
      </c>
      <c r="G6" s="173" t="s">
        <v>1939</v>
      </c>
      <c r="H6" s="2"/>
      <c r="I6" s="173" t="s">
        <v>1939</v>
      </c>
      <c r="K6" s="3"/>
      <c r="L6" s="3"/>
      <c r="M6" s="174" t="s">
        <v>1939</v>
      </c>
      <c r="N6" s="4"/>
      <c r="O6" s="175" t="s">
        <v>1939</v>
      </c>
      <c r="P6" s="176" t="s">
        <v>2477</v>
      </c>
      <c r="Q6" s="7"/>
      <c r="R6" s="7"/>
      <c r="S6" s="7"/>
      <c r="T6" s="7"/>
      <c r="U6" s="7"/>
      <c r="V6" s="7"/>
      <c r="W6" s="7"/>
      <c r="X6" s="7"/>
      <c r="Y6" s="177" t="s">
        <v>2019</v>
      </c>
      <c r="Z6" s="177" t="s">
        <v>1939</v>
      </c>
      <c r="AA6" s="8" t="s">
        <v>1937</v>
      </c>
      <c r="AB6" s="8" t="s">
        <v>2278</v>
      </c>
      <c r="AC6" s="8"/>
    </row>
    <row r="7" spans="1:29" x14ac:dyDescent="0.35">
      <c r="A7">
        <v>5</v>
      </c>
      <c r="B7" t="s">
        <v>31</v>
      </c>
      <c r="C7" s="5" t="s">
        <v>1937</v>
      </c>
      <c r="D7" s="5" t="s">
        <v>1940</v>
      </c>
      <c r="E7" s="5"/>
      <c r="F7" s="5" t="s">
        <v>1939</v>
      </c>
      <c r="G7" s="2"/>
      <c r="H7" s="173" t="s">
        <v>1939</v>
      </c>
      <c r="I7" s="2"/>
      <c r="K7" s="3"/>
      <c r="L7" s="3"/>
      <c r="M7" s="174" t="s">
        <v>1939</v>
      </c>
      <c r="N7" s="175" t="s">
        <v>1939</v>
      </c>
      <c r="O7" s="4"/>
      <c r="P7" s="176" t="s">
        <v>2478</v>
      </c>
      <c r="Q7" s="7"/>
      <c r="R7" s="7"/>
      <c r="S7" s="7"/>
      <c r="T7" s="7"/>
      <c r="U7" s="177" t="s">
        <v>1939</v>
      </c>
      <c r="V7" s="7"/>
      <c r="W7" s="7"/>
      <c r="X7" s="7"/>
      <c r="Y7" s="7"/>
      <c r="Z7" s="7"/>
      <c r="AA7" s="8" t="s">
        <v>1941</v>
      </c>
      <c r="AB7" s="8"/>
      <c r="AC7" s="8"/>
    </row>
    <row r="8" spans="1:29" x14ac:dyDescent="0.35">
      <c r="A8">
        <v>6</v>
      </c>
      <c r="B8" t="s">
        <v>36</v>
      </c>
      <c r="C8" s="5" t="s">
        <v>1937</v>
      </c>
      <c r="D8" s="5"/>
      <c r="E8" s="5"/>
      <c r="F8" s="34" t="s">
        <v>1939</v>
      </c>
      <c r="G8" s="2"/>
      <c r="H8" s="35" t="s">
        <v>1939</v>
      </c>
      <c r="I8" s="2"/>
      <c r="K8" s="36" t="s">
        <v>1939</v>
      </c>
      <c r="L8" s="3"/>
      <c r="M8" s="3"/>
      <c r="N8" s="4"/>
      <c r="O8" s="37" t="s">
        <v>1939</v>
      </c>
      <c r="P8" s="38" t="s">
        <v>2237</v>
      </c>
      <c r="Q8" s="7"/>
      <c r="R8" s="39" t="s">
        <v>1939</v>
      </c>
      <c r="S8" s="7"/>
      <c r="T8" s="7"/>
      <c r="U8" s="7"/>
      <c r="V8" s="7"/>
      <c r="W8" s="7"/>
      <c r="X8" s="7"/>
      <c r="Y8" s="39" t="s">
        <v>2238</v>
      </c>
      <c r="Z8" s="7"/>
      <c r="AA8" s="8" t="s">
        <v>1937</v>
      </c>
      <c r="AB8" s="8" t="s">
        <v>2239</v>
      </c>
      <c r="AC8" s="8"/>
    </row>
    <row r="9" spans="1:29" x14ac:dyDescent="0.35">
      <c r="A9">
        <v>8</v>
      </c>
      <c r="B9" t="s">
        <v>46</v>
      </c>
      <c r="C9" s="5" t="s">
        <v>1937</v>
      </c>
      <c r="D9" s="5" t="s">
        <v>1943</v>
      </c>
      <c r="E9" s="5"/>
      <c r="F9" s="5"/>
      <c r="G9" s="22" t="s">
        <v>1939</v>
      </c>
      <c r="H9" s="2"/>
      <c r="I9" s="2"/>
      <c r="K9" s="3"/>
      <c r="L9" s="3"/>
      <c r="M9" s="20" t="s">
        <v>1939</v>
      </c>
      <c r="N9" s="23" t="s">
        <v>1939</v>
      </c>
      <c r="O9" s="4"/>
      <c r="P9" s="55" t="s">
        <v>1943</v>
      </c>
      <c r="Q9" s="7"/>
      <c r="R9" s="7"/>
      <c r="S9" s="7"/>
      <c r="T9" s="7"/>
      <c r="U9" s="24" t="s">
        <v>1939</v>
      </c>
      <c r="V9" s="7"/>
      <c r="W9" s="7"/>
      <c r="X9" s="7"/>
      <c r="Y9" s="24" t="s">
        <v>1951</v>
      </c>
      <c r="Z9" s="7"/>
      <c r="AA9" s="8" t="s">
        <v>1937</v>
      </c>
      <c r="AB9" s="8" t="s">
        <v>2169</v>
      </c>
      <c r="AC9" s="8"/>
    </row>
    <row r="10" spans="1:29" x14ac:dyDescent="0.35">
      <c r="A10">
        <v>13</v>
      </c>
      <c r="B10" t="s">
        <v>70</v>
      </c>
      <c r="C10" s="5" t="s">
        <v>1937</v>
      </c>
      <c r="D10" s="5" t="s">
        <v>1938</v>
      </c>
      <c r="E10" s="5"/>
      <c r="F10" s="5" t="s">
        <v>1939</v>
      </c>
      <c r="G10" s="2"/>
      <c r="H10" s="22" t="s">
        <v>1939</v>
      </c>
      <c r="I10" s="2"/>
      <c r="K10" s="20"/>
      <c r="L10" s="56" t="s">
        <v>1939</v>
      </c>
      <c r="M10" s="3"/>
      <c r="N10" s="4"/>
      <c r="O10" s="23" t="s">
        <v>1939</v>
      </c>
      <c r="P10" s="21" t="s">
        <v>2170</v>
      </c>
      <c r="Q10" s="7"/>
      <c r="R10" s="7"/>
      <c r="S10" s="7"/>
      <c r="T10" s="7"/>
      <c r="U10" s="7"/>
      <c r="V10" s="7"/>
      <c r="W10" s="7"/>
      <c r="X10" s="7"/>
      <c r="Y10" s="7"/>
      <c r="Z10" s="7"/>
      <c r="AA10" s="8" t="s">
        <v>1937</v>
      </c>
      <c r="AB10" s="8"/>
      <c r="AC10" s="8" t="s">
        <v>2441</v>
      </c>
    </row>
    <row r="11" spans="1:29" x14ac:dyDescent="0.35">
      <c r="A11">
        <v>17</v>
      </c>
      <c r="B11" t="s">
        <v>90</v>
      </c>
      <c r="C11" s="5" t="s">
        <v>1937</v>
      </c>
      <c r="D11" s="5" t="s">
        <v>1945</v>
      </c>
      <c r="E11" s="5" t="s">
        <v>1939</v>
      </c>
      <c r="F11" s="5"/>
      <c r="G11" s="2"/>
      <c r="H11" s="164"/>
      <c r="I11" s="2"/>
      <c r="J11" s="168" t="s">
        <v>1939</v>
      </c>
      <c r="K11" s="28" t="s">
        <v>1939</v>
      </c>
      <c r="L11" s="3"/>
      <c r="M11" s="28" t="s">
        <v>1939</v>
      </c>
      <c r="N11" s="29" t="s">
        <v>1939</v>
      </c>
      <c r="O11" s="4"/>
      <c r="P11" s="30" t="s">
        <v>2177</v>
      </c>
      <c r="Q11" s="7"/>
      <c r="R11" s="7"/>
      <c r="S11" s="7"/>
      <c r="T11" s="7"/>
      <c r="U11" s="31" t="s">
        <v>1939</v>
      </c>
      <c r="V11" s="7"/>
      <c r="W11" s="7"/>
      <c r="X11" s="7"/>
      <c r="Y11" s="7"/>
      <c r="Z11" s="7"/>
      <c r="AA11" s="8" t="s">
        <v>1941</v>
      </c>
      <c r="AB11" s="8"/>
      <c r="AC11" s="8"/>
    </row>
    <row r="12" spans="1:29" x14ac:dyDescent="0.35">
      <c r="A12">
        <v>18</v>
      </c>
      <c r="B12" t="s">
        <v>95</v>
      </c>
      <c r="C12" s="5" t="s">
        <v>1937</v>
      </c>
      <c r="D12" s="5" t="s">
        <v>1946</v>
      </c>
      <c r="E12" s="5" t="s">
        <v>1939</v>
      </c>
      <c r="F12" s="5"/>
      <c r="G12" s="27" t="s">
        <v>1939</v>
      </c>
      <c r="H12" s="2"/>
      <c r="I12" s="2"/>
      <c r="K12" s="3"/>
      <c r="L12" s="3"/>
      <c r="M12" s="28" t="s">
        <v>1939</v>
      </c>
      <c r="N12" s="4"/>
      <c r="O12" s="165" t="s">
        <v>1939</v>
      </c>
      <c r="P12" s="30" t="s">
        <v>2178</v>
      </c>
      <c r="Q12" s="7"/>
      <c r="R12" s="7"/>
      <c r="S12" s="57" t="s">
        <v>1939</v>
      </c>
      <c r="T12" s="7"/>
      <c r="U12" s="7"/>
      <c r="V12" s="31" t="s">
        <v>1939</v>
      </c>
      <c r="W12" s="31"/>
      <c r="X12" s="7"/>
      <c r="Y12" s="31" t="s">
        <v>2179</v>
      </c>
      <c r="Z12" s="7"/>
      <c r="AA12" s="8" t="s">
        <v>1937</v>
      </c>
      <c r="AB12" s="8" t="s">
        <v>2180</v>
      </c>
      <c r="AC12" s="8"/>
    </row>
    <row r="13" spans="1:29" x14ac:dyDescent="0.35">
      <c r="A13">
        <v>19</v>
      </c>
      <c r="B13" t="s">
        <v>99</v>
      </c>
      <c r="C13" s="32" t="s">
        <v>1937</v>
      </c>
      <c r="D13" s="5" t="s">
        <v>1947</v>
      </c>
      <c r="E13" s="5"/>
      <c r="F13" s="221" t="s">
        <v>1939</v>
      </c>
      <c r="G13" s="58" t="s">
        <v>1939</v>
      </c>
      <c r="H13" s="2"/>
      <c r="I13" s="2"/>
      <c r="K13" s="3"/>
      <c r="L13" s="3"/>
      <c r="M13" s="167" t="s">
        <v>1939</v>
      </c>
      <c r="N13" s="4"/>
      <c r="O13" s="60" t="s">
        <v>1939</v>
      </c>
      <c r="P13" s="61" t="s">
        <v>2279</v>
      </c>
      <c r="Q13" s="7"/>
      <c r="R13" s="7"/>
      <c r="S13" s="7"/>
      <c r="T13" s="7"/>
      <c r="U13" s="7"/>
      <c r="V13" s="62" t="s">
        <v>1939</v>
      </c>
      <c r="W13" s="62"/>
      <c r="X13" s="7"/>
      <c r="Y13" s="62" t="s">
        <v>2277</v>
      </c>
      <c r="Z13" s="7"/>
      <c r="AA13" s="8" t="s">
        <v>1937</v>
      </c>
      <c r="AB13" s="8" t="s">
        <v>2278</v>
      </c>
      <c r="AC13" s="8"/>
    </row>
    <row r="14" spans="1:29" x14ac:dyDescent="0.35">
      <c r="A14">
        <v>21</v>
      </c>
      <c r="B14" t="s">
        <v>109</v>
      </c>
      <c r="C14" s="5" t="s">
        <v>1937</v>
      </c>
      <c r="D14" s="5" t="s">
        <v>1948</v>
      </c>
      <c r="E14" s="5" t="s">
        <v>1939</v>
      </c>
      <c r="F14" s="5"/>
      <c r="G14" s="27" t="s">
        <v>1939</v>
      </c>
      <c r="H14" s="27" t="s">
        <v>1939</v>
      </c>
      <c r="I14" s="2"/>
      <c r="K14" s="3"/>
      <c r="L14" s="3"/>
      <c r="M14" s="28" t="s">
        <v>1939</v>
      </c>
      <c r="N14" s="29" t="s">
        <v>1939</v>
      </c>
      <c r="O14" s="4"/>
      <c r="P14" s="30" t="s">
        <v>2181</v>
      </c>
      <c r="Q14" s="7"/>
      <c r="R14" s="7"/>
      <c r="S14" s="57" t="s">
        <v>1939</v>
      </c>
      <c r="T14" s="7"/>
      <c r="U14" s="31" t="s">
        <v>1939</v>
      </c>
      <c r="V14" s="31" t="s">
        <v>1939</v>
      </c>
      <c r="W14" s="31"/>
      <c r="X14" s="7"/>
      <c r="Y14" s="7"/>
      <c r="Z14" s="7"/>
      <c r="AA14" s="8" t="s">
        <v>1937</v>
      </c>
      <c r="AB14" s="8" t="s">
        <v>2272</v>
      </c>
      <c r="AC14" s="8"/>
    </row>
    <row r="15" spans="1:29" x14ac:dyDescent="0.35">
      <c r="A15">
        <v>23</v>
      </c>
      <c r="B15" t="s">
        <v>119</v>
      </c>
      <c r="C15" s="5" t="s">
        <v>1937</v>
      </c>
      <c r="D15" s="5" t="s">
        <v>1950</v>
      </c>
      <c r="E15" s="5"/>
      <c r="F15" s="5"/>
      <c r="G15" s="27" t="s">
        <v>1939</v>
      </c>
      <c r="H15" s="2"/>
      <c r="I15" s="2"/>
      <c r="K15" s="3"/>
      <c r="L15" s="28" t="s">
        <v>1939</v>
      </c>
      <c r="M15" s="3"/>
      <c r="N15" s="29"/>
      <c r="O15" s="222" t="s">
        <v>1939</v>
      </c>
      <c r="P15" s="30" t="s">
        <v>2182</v>
      </c>
      <c r="Q15" s="31" t="s">
        <v>1939</v>
      </c>
      <c r="R15" s="7"/>
      <c r="S15" s="7"/>
      <c r="T15" s="7"/>
      <c r="U15" s="7"/>
      <c r="V15" s="31" t="s">
        <v>1939</v>
      </c>
      <c r="W15" s="31"/>
      <c r="X15" s="7" t="s">
        <v>1939</v>
      </c>
      <c r="Y15" s="31"/>
      <c r="Z15" s="7"/>
      <c r="AA15" s="8" t="s">
        <v>1937</v>
      </c>
      <c r="AB15" s="8" t="s">
        <v>2184</v>
      </c>
      <c r="AC15" s="8"/>
    </row>
    <row r="16" spans="1:29" x14ac:dyDescent="0.35">
      <c r="A16">
        <v>25</v>
      </c>
      <c r="B16" t="s">
        <v>130</v>
      </c>
      <c r="C16" s="5" t="s">
        <v>1937</v>
      </c>
      <c r="D16" s="5" t="s">
        <v>1945</v>
      </c>
      <c r="E16" s="5" t="s">
        <v>1939</v>
      </c>
      <c r="F16" s="5"/>
      <c r="G16" s="2"/>
      <c r="H16" s="2"/>
      <c r="I16" s="164" t="s">
        <v>1939</v>
      </c>
      <c r="K16" s="3"/>
      <c r="L16" s="3"/>
      <c r="M16" s="28" t="s">
        <v>1939</v>
      </c>
      <c r="N16" s="29" t="s">
        <v>1939</v>
      </c>
      <c r="O16" s="4"/>
      <c r="P16" s="30" t="s">
        <v>2185</v>
      </c>
      <c r="Q16" s="7"/>
      <c r="R16" s="7"/>
      <c r="S16" s="7"/>
      <c r="T16" s="7"/>
      <c r="U16" s="7"/>
      <c r="V16" s="7"/>
      <c r="W16" s="7"/>
      <c r="X16" s="7"/>
      <c r="Y16" s="7"/>
      <c r="Z16" s="7"/>
      <c r="AA16" s="8" t="s">
        <v>1937</v>
      </c>
      <c r="AB16" s="8" t="s">
        <v>2186</v>
      </c>
      <c r="AC16" s="8"/>
    </row>
    <row r="17" spans="1:29" x14ac:dyDescent="0.35">
      <c r="A17">
        <v>27</v>
      </c>
      <c r="B17" t="s">
        <v>139</v>
      </c>
      <c r="C17" s="5" t="s">
        <v>1937</v>
      </c>
      <c r="D17" s="5" t="s">
        <v>1934</v>
      </c>
      <c r="E17" s="5"/>
      <c r="F17" s="5"/>
      <c r="G17" s="27" t="s">
        <v>1939</v>
      </c>
      <c r="H17" s="2"/>
      <c r="I17" s="2"/>
      <c r="K17" s="3"/>
      <c r="L17" s="3"/>
      <c r="M17" s="3"/>
      <c r="N17" s="4"/>
      <c r="O17" s="165" t="s">
        <v>1939</v>
      </c>
      <c r="P17" s="30" t="s">
        <v>2187</v>
      </c>
      <c r="Q17" s="7"/>
      <c r="R17" s="31" t="s">
        <v>1939</v>
      </c>
      <c r="S17" s="31"/>
      <c r="T17" s="7"/>
      <c r="U17" s="7"/>
      <c r="V17" s="31" t="s">
        <v>1939</v>
      </c>
      <c r="W17" s="31"/>
      <c r="X17" s="7"/>
      <c r="Y17" s="7"/>
      <c r="Z17" s="7"/>
      <c r="AA17" s="8" t="s">
        <v>1941</v>
      </c>
      <c r="AB17" s="8"/>
      <c r="AC17" s="8"/>
    </row>
    <row r="18" spans="1:29" x14ac:dyDescent="0.35">
      <c r="A18">
        <v>28</v>
      </c>
      <c r="B18" t="s">
        <v>144</v>
      </c>
      <c r="C18" s="5" t="s">
        <v>1937</v>
      </c>
      <c r="D18" s="5" t="s">
        <v>1952</v>
      </c>
      <c r="E18" s="5"/>
      <c r="F18" s="5" t="s">
        <v>1939</v>
      </c>
      <c r="G18" s="2"/>
      <c r="H18" s="58" t="s">
        <v>1939</v>
      </c>
      <c r="I18" s="58" t="s">
        <v>1939</v>
      </c>
      <c r="K18" s="3"/>
      <c r="L18" s="3"/>
      <c r="M18" s="59" t="s">
        <v>1939</v>
      </c>
      <c r="N18" s="60" t="s">
        <v>1939</v>
      </c>
      <c r="O18" s="4"/>
      <c r="P18" s="61" t="s">
        <v>2280</v>
      </c>
      <c r="Q18" s="7"/>
      <c r="R18" s="7"/>
      <c r="S18" s="7"/>
      <c r="T18" s="7"/>
      <c r="U18" s="7"/>
      <c r="V18" s="62" t="s">
        <v>1939</v>
      </c>
      <c r="W18" s="62"/>
      <c r="X18" s="7"/>
      <c r="Y18" s="62" t="s">
        <v>2281</v>
      </c>
      <c r="Z18" s="7"/>
      <c r="AA18" s="8" t="s">
        <v>1941</v>
      </c>
      <c r="AB18" s="8"/>
      <c r="AC18" s="8"/>
    </row>
    <row r="19" spans="1:29" x14ac:dyDescent="0.35">
      <c r="A19">
        <v>33</v>
      </c>
      <c r="B19" t="s">
        <v>169</v>
      </c>
      <c r="C19" s="5" t="s">
        <v>1937</v>
      </c>
      <c r="D19" s="5" t="s">
        <v>1954</v>
      </c>
      <c r="E19" s="5" t="s">
        <v>1939</v>
      </c>
      <c r="F19" s="5"/>
      <c r="G19" s="2"/>
      <c r="H19" s="27" t="s">
        <v>1939</v>
      </c>
      <c r="I19" s="2"/>
      <c r="K19" s="3"/>
      <c r="L19" s="3"/>
      <c r="M19" s="28" t="s">
        <v>1939</v>
      </c>
      <c r="N19" s="29"/>
      <c r="O19" s="222" t="s">
        <v>1939</v>
      </c>
      <c r="P19" s="30" t="s">
        <v>2189</v>
      </c>
      <c r="Q19" s="7"/>
      <c r="R19" s="7"/>
      <c r="S19" s="57" t="s">
        <v>1939</v>
      </c>
      <c r="T19" s="7"/>
      <c r="U19" s="7"/>
      <c r="V19" s="7"/>
      <c r="W19" s="7"/>
      <c r="X19" s="7"/>
      <c r="Y19" s="31" t="s">
        <v>2190</v>
      </c>
      <c r="Z19" s="7"/>
      <c r="AA19" s="8" t="s">
        <v>1937</v>
      </c>
      <c r="AB19" s="8" t="s">
        <v>2191</v>
      </c>
      <c r="AC19" s="8"/>
    </row>
    <row r="20" spans="1:29" x14ac:dyDescent="0.35">
      <c r="A20">
        <v>35</v>
      </c>
      <c r="B20" t="s">
        <v>178</v>
      </c>
      <c r="C20" s="5" t="s">
        <v>1937</v>
      </c>
      <c r="D20" s="5" t="s">
        <v>1955</v>
      </c>
      <c r="E20" s="5" t="s">
        <v>1939</v>
      </c>
      <c r="F20" s="5"/>
      <c r="G20" s="2"/>
      <c r="H20" s="27" t="s">
        <v>1939</v>
      </c>
      <c r="I20" s="2"/>
      <c r="K20" s="3"/>
      <c r="L20" s="28" t="s">
        <v>1939</v>
      </c>
      <c r="M20" s="3"/>
      <c r="N20" s="4"/>
      <c r="O20" s="29" t="s">
        <v>1939</v>
      </c>
      <c r="P20" s="30" t="s">
        <v>2192</v>
      </c>
      <c r="Q20" s="31" t="s">
        <v>1939</v>
      </c>
      <c r="R20" s="7"/>
      <c r="S20" s="7"/>
      <c r="T20" s="7"/>
      <c r="U20" s="7"/>
      <c r="V20" s="31" t="s">
        <v>1939</v>
      </c>
      <c r="W20" s="31"/>
      <c r="X20" s="7"/>
      <c r="Y20" s="7"/>
      <c r="Z20" s="7"/>
      <c r="AA20" s="8" t="s">
        <v>1937</v>
      </c>
      <c r="AB20" s="8" t="s">
        <v>2193</v>
      </c>
      <c r="AC20" s="8"/>
    </row>
    <row r="21" spans="1:29" x14ac:dyDescent="0.35">
      <c r="A21">
        <v>36</v>
      </c>
      <c r="B21" t="s">
        <v>183</v>
      </c>
      <c r="C21" s="32" t="s">
        <v>1937</v>
      </c>
      <c r="D21" s="5"/>
      <c r="E21" s="5"/>
      <c r="F21" s="63" t="s">
        <v>1939</v>
      </c>
      <c r="G21" s="2"/>
      <c r="H21" s="58" t="s">
        <v>1939</v>
      </c>
      <c r="I21" s="2"/>
      <c r="K21" s="3"/>
      <c r="L21" s="3"/>
      <c r="M21" s="167" t="s">
        <v>1939</v>
      </c>
      <c r="N21" s="60" t="s">
        <v>1939</v>
      </c>
      <c r="O21" s="4"/>
      <c r="P21" s="61" t="s">
        <v>2282</v>
      </c>
      <c r="Q21" s="7"/>
      <c r="R21" s="7"/>
      <c r="S21" s="62" t="s">
        <v>1939</v>
      </c>
      <c r="T21" s="7"/>
      <c r="U21" s="62" t="s">
        <v>1939</v>
      </c>
      <c r="V21" s="62" t="s">
        <v>1939</v>
      </c>
      <c r="W21" s="62"/>
      <c r="X21" s="7"/>
      <c r="Y21" s="7"/>
      <c r="Z21" s="7"/>
      <c r="AA21" s="8" t="s">
        <v>1937</v>
      </c>
      <c r="AB21" s="8" t="s">
        <v>2193</v>
      </c>
      <c r="AC21" s="8" t="s">
        <v>2442</v>
      </c>
    </row>
    <row r="22" spans="1:29" x14ac:dyDescent="0.35">
      <c r="A22">
        <v>41</v>
      </c>
      <c r="B22" t="s">
        <v>207</v>
      </c>
      <c r="C22" s="5" t="s">
        <v>1937</v>
      </c>
      <c r="D22" s="5"/>
      <c r="E22" s="5" t="s">
        <v>1939</v>
      </c>
      <c r="F22" s="5"/>
      <c r="G22" s="2"/>
      <c r="H22" s="2"/>
      <c r="I22" s="2"/>
      <c r="K22" s="3"/>
      <c r="L22" s="3"/>
      <c r="M22" s="28" t="s">
        <v>1939</v>
      </c>
      <c r="N22" s="29" t="s">
        <v>1939</v>
      </c>
      <c r="O22" s="4"/>
      <c r="P22" s="30" t="s">
        <v>2194</v>
      </c>
      <c r="Q22" s="7"/>
      <c r="R22" s="7"/>
      <c r="S22" s="7"/>
      <c r="T22" s="31" t="s">
        <v>1936</v>
      </c>
      <c r="U22" s="7"/>
      <c r="V22" s="7"/>
      <c r="W22" s="7"/>
      <c r="X22" s="7"/>
      <c r="Y22" s="7"/>
      <c r="Z22" s="7"/>
      <c r="AA22" s="8" t="s">
        <v>1937</v>
      </c>
      <c r="AB22" s="8" t="s">
        <v>2195</v>
      </c>
      <c r="AC22" s="8" t="s">
        <v>2443</v>
      </c>
    </row>
    <row r="23" spans="1:29" x14ac:dyDescent="0.35">
      <c r="A23">
        <v>45</v>
      </c>
      <c r="B23" t="s">
        <v>227</v>
      </c>
      <c r="C23" s="163" t="s">
        <v>1937</v>
      </c>
      <c r="D23" s="163" t="s">
        <v>2197</v>
      </c>
      <c r="E23" s="163" t="s">
        <v>1939</v>
      </c>
      <c r="F23" s="5"/>
      <c r="G23" s="2"/>
      <c r="H23" s="27" t="s">
        <v>1939</v>
      </c>
      <c r="I23" s="2"/>
      <c r="K23" s="3"/>
      <c r="L23" s="28" t="s">
        <v>1939</v>
      </c>
      <c r="M23" s="3"/>
      <c r="N23" s="4"/>
      <c r="O23" s="165" t="s">
        <v>1939</v>
      </c>
      <c r="P23" s="30" t="s">
        <v>2196</v>
      </c>
      <c r="Q23" s="7"/>
      <c r="R23" s="166" t="s">
        <v>1939</v>
      </c>
      <c r="S23" s="7"/>
      <c r="T23" s="7"/>
      <c r="U23" s="7"/>
      <c r="V23" s="7"/>
      <c r="W23" s="7"/>
      <c r="X23" s="7"/>
      <c r="Y23" s="31" t="s">
        <v>2197</v>
      </c>
      <c r="Z23" s="7"/>
      <c r="AA23" s="8" t="s">
        <v>1941</v>
      </c>
      <c r="AB23" s="8"/>
      <c r="AC23" s="8"/>
    </row>
    <row r="24" spans="1:29" x14ac:dyDescent="0.35">
      <c r="A24">
        <v>51</v>
      </c>
      <c r="B24" t="s">
        <v>255</v>
      </c>
      <c r="C24" s="32" t="s">
        <v>1937</v>
      </c>
      <c r="D24" s="5"/>
      <c r="E24" s="33" t="s">
        <v>1939</v>
      </c>
      <c r="F24" s="5" t="s">
        <v>1939</v>
      </c>
      <c r="G24" s="2"/>
      <c r="H24" s="35" t="s">
        <v>1939</v>
      </c>
      <c r="I24" s="2"/>
      <c r="K24" s="3"/>
      <c r="L24" s="3"/>
      <c r="M24" s="36" t="s">
        <v>1939</v>
      </c>
      <c r="N24" s="37" t="s">
        <v>1939</v>
      </c>
      <c r="O24" s="4"/>
      <c r="P24" s="38" t="s">
        <v>2240</v>
      </c>
      <c r="Q24" s="7"/>
      <c r="R24" s="7"/>
      <c r="S24" s="39" t="s">
        <v>1939</v>
      </c>
      <c r="T24" s="7"/>
      <c r="U24" s="7"/>
      <c r="V24" s="39" t="s">
        <v>1939</v>
      </c>
      <c r="W24" s="178" t="s">
        <v>1939</v>
      </c>
      <c r="X24" s="7"/>
      <c r="Y24" s="39"/>
      <c r="Z24" s="7"/>
      <c r="AA24" s="8" t="s">
        <v>1937</v>
      </c>
      <c r="AB24" s="8" t="s">
        <v>2242</v>
      </c>
      <c r="AC24" s="8"/>
    </row>
    <row r="25" spans="1:29" x14ac:dyDescent="0.35">
      <c r="A25">
        <v>54</v>
      </c>
      <c r="B25" t="s">
        <v>270</v>
      </c>
      <c r="C25" s="5" t="s">
        <v>1937</v>
      </c>
      <c r="D25" s="5" t="s">
        <v>1959</v>
      </c>
      <c r="E25" s="5"/>
      <c r="F25" s="5" t="s">
        <v>1939</v>
      </c>
      <c r="G25" s="27" t="s">
        <v>1939</v>
      </c>
      <c r="H25" s="2"/>
      <c r="I25" s="2"/>
      <c r="K25" s="3"/>
      <c r="L25" s="3"/>
      <c r="M25" s="28" t="s">
        <v>1939</v>
      </c>
      <c r="N25" s="4"/>
      <c r="O25" s="29" t="s">
        <v>1939</v>
      </c>
      <c r="P25" s="30" t="s">
        <v>2198</v>
      </c>
      <c r="Q25" s="7"/>
      <c r="R25" s="31" t="s">
        <v>1939</v>
      </c>
      <c r="S25" s="31"/>
      <c r="T25" s="7"/>
      <c r="U25" s="7"/>
      <c r="V25" s="7"/>
      <c r="W25" s="7"/>
      <c r="X25" s="7"/>
      <c r="Y25" s="7"/>
      <c r="Z25" s="7"/>
      <c r="AA25" s="8" t="s">
        <v>1937</v>
      </c>
      <c r="AB25" s="8" t="s">
        <v>2199</v>
      </c>
      <c r="AC25" s="8"/>
    </row>
    <row r="26" spans="1:29" x14ac:dyDescent="0.35">
      <c r="A26">
        <v>56</v>
      </c>
      <c r="B26" t="s">
        <v>279</v>
      </c>
      <c r="C26" s="5" t="s">
        <v>1937</v>
      </c>
      <c r="D26" s="5"/>
      <c r="E26" s="5"/>
      <c r="F26" s="5" t="s">
        <v>1939</v>
      </c>
      <c r="G26" s="2"/>
      <c r="H26" s="88" t="s">
        <v>1939</v>
      </c>
      <c r="I26" s="2"/>
      <c r="K26" s="3"/>
      <c r="L26" s="89" t="s">
        <v>1939</v>
      </c>
      <c r="M26" s="3"/>
      <c r="N26" s="90" t="s">
        <v>1939</v>
      </c>
      <c r="O26" s="4"/>
      <c r="P26" s="91" t="s">
        <v>2321</v>
      </c>
      <c r="Q26" s="7"/>
      <c r="R26" s="7"/>
      <c r="S26" s="7"/>
      <c r="T26" s="92" t="s">
        <v>1939</v>
      </c>
      <c r="U26" s="92" t="s">
        <v>1939</v>
      </c>
      <c r="V26" s="92" t="s">
        <v>1939</v>
      </c>
      <c r="W26" s="92"/>
      <c r="X26" s="7"/>
      <c r="Y26" s="92" t="s">
        <v>2322</v>
      </c>
      <c r="Z26" s="7"/>
      <c r="AA26" s="8" t="s">
        <v>1937</v>
      </c>
      <c r="AB26" s="8" t="s">
        <v>2323</v>
      </c>
      <c r="AC26" s="8" t="s">
        <v>2445</v>
      </c>
    </row>
    <row r="27" spans="1:29" x14ac:dyDescent="0.35">
      <c r="A27">
        <v>58</v>
      </c>
      <c r="B27" t="s">
        <v>287</v>
      </c>
      <c r="C27" s="5" t="s">
        <v>1937</v>
      </c>
      <c r="D27" s="5" t="s">
        <v>1960</v>
      </c>
      <c r="E27" s="5" t="s">
        <v>1939</v>
      </c>
      <c r="F27" s="5"/>
      <c r="G27" s="2"/>
      <c r="H27" s="27" t="s">
        <v>1939</v>
      </c>
      <c r="I27" s="2"/>
      <c r="K27" s="3"/>
      <c r="L27" s="3"/>
      <c r="M27" s="28" t="s">
        <v>1939</v>
      </c>
      <c r="N27" s="29" t="s">
        <v>1939</v>
      </c>
      <c r="O27" s="4"/>
      <c r="P27" s="30" t="s">
        <v>2200</v>
      </c>
      <c r="Q27" s="7"/>
      <c r="R27" s="7"/>
      <c r="S27" s="7"/>
      <c r="T27" s="7"/>
      <c r="U27" s="31" t="s">
        <v>1939</v>
      </c>
      <c r="V27" s="7"/>
      <c r="W27" s="7"/>
      <c r="X27" s="7"/>
      <c r="Y27" s="7"/>
      <c r="Z27" s="7"/>
      <c r="AA27" s="8" t="s">
        <v>1937</v>
      </c>
      <c r="AB27" s="8" t="s">
        <v>2201</v>
      </c>
      <c r="AC27" s="8"/>
    </row>
    <row r="28" spans="1:29" x14ac:dyDescent="0.35">
      <c r="A28">
        <v>60</v>
      </c>
      <c r="B28" t="s">
        <v>296</v>
      </c>
      <c r="C28" s="5" t="s">
        <v>1937</v>
      </c>
      <c r="D28" s="5" t="s">
        <v>1961</v>
      </c>
      <c r="E28" s="221" t="s">
        <v>1939</v>
      </c>
      <c r="F28" s="5"/>
      <c r="G28" s="2"/>
      <c r="H28" s="27" t="s">
        <v>1939</v>
      </c>
      <c r="I28" s="2"/>
      <c r="K28" s="3"/>
      <c r="L28" s="3"/>
      <c r="M28" s="28" t="s">
        <v>1939</v>
      </c>
      <c r="N28" s="29" t="s">
        <v>1939</v>
      </c>
      <c r="O28" s="4"/>
      <c r="P28" s="30" t="s">
        <v>2202</v>
      </c>
      <c r="Q28" s="7"/>
      <c r="R28" s="31" t="s">
        <v>1939</v>
      </c>
      <c r="S28" s="31"/>
      <c r="T28" s="7"/>
      <c r="U28" s="31" t="s">
        <v>1939</v>
      </c>
      <c r="V28" s="7"/>
      <c r="W28" s="7"/>
      <c r="X28" s="7"/>
      <c r="Y28" s="7"/>
      <c r="Z28" s="7"/>
      <c r="AA28" s="8" t="s">
        <v>1941</v>
      </c>
      <c r="AB28" s="8"/>
      <c r="AC28" s="8"/>
    </row>
    <row r="29" spans="1:29" x14ac:dyDescent="0.35">
      <c r="A29">
        <v>68</v>
      </c>
      <c r="B29" t="s">
        <v>330</v>
      </c>
      <c r="C29" s="5" t="s">
        <v>1937</v>
      </c>
      <c r="D29" s="5" t="s">
        <v>1963</v>
      </c>
      <c r="E29" s="5"/>
      <c r="F29" s="34" t="s">
        <v>1939</v>
      </c>
      <c r="G29" s="35" t="s">
        <v>1939</v>
      </c>
      <c r="H29" s="2"/>
      <c r="I29" s="35" t="s">
        <v>1939</v>
      </c>
      <c r="K29" s="3"/>
      <c r="L29" s="3"/>
      <c r="M29" s="36" t="s">
        <v>1939</v>
      </c>
      <c r="N29" s="37" t="s">
        <v>1939</v>
      </c>
      <c r="O29" s="4"/>
      <c r="P29" s="38" t="s">
        <v>2245</v>
      </c>
      <c r="Q29" s="39" t="s">
        <v>1939</v>
      </c>
      <c r="R29" s="39" t="s">
        <v>1939</v>
      </c>
      <c r="S29" s="39" t="s">
        <v>1939</v>
      </c>
      <c r="T29" s="39" t="s">
        <v>1939</v>
      </c>
      <c r="U29" s="7"/>
      <c r="V29" s="39" t="s">
        <v>1939</v>
      </c>
      <c r="W29" s="39"/>
      <c r="X29" s="7" t="s">
        <v>1939</v>
      </c>
      <c r="Y29" s="178" t="s">
        <v>2485</v>
      </c>
      <c r="Z29" s="7"/>
      <c r="AA29" s="8" t="s">
        <v>1937</v>
      </c>
      <c r="AB29" s="8" t="s">
        <v>2247</v>
      </c>
      <c r="AC29" s="8"/>
    </row>
    <row r="30" spans="1:29" x14ac:dyDescent="0.35">
      <c r="A30">
        <v>75</v>
      </c>
      <c r="B30" t="s">
        <v>359</v>
      </c>
      <c r="C30" s="5" t="s">
        <v>1937</v>
      </c>
      <c r="D30" s="5" t="s">
        <v>1966</v>
      </c>
      <c r="E30" s="5"/>
      <c r="F30" s="13" t="s">
        <v>1939</v>
      </c>
      <c r="G30" s="35" t="s">
        <v>1939</v>
      </c>
      <c r="H30" s="35" t="s">
        <v>1939</v>
      </c>
      <c r="I30" s="2"/>
      <c r="K30" s="3"/>
      <c r="L30" s="3"/>
      <c r="M30" s="36" t="s">
        <v>1939</v>
      </c>
      <c r="N30" s="37" t="s">
        <v>1939</v>
      </c>
      <c r="O30" s="4"/>
      <c r="P30" s="38" t="s">
        <v>2249</v>
      </c>
      <c r="Q30" s="39" t="s">
        <v>1939</v>
      </c>
      <c r="R30" s="39" t="s">
        <v>1939</v>
      </c>
      <c r="S30" s="39" t="s">
        <v>1939</v>
      </c>
      <c r="T30" s="7"/>
      <c r="U30" s="39" t="s">
        <v>1939</v>
      </c>
      <c r="V30" s="39" t="s">
        <v>1939</v>
      </c>
      <c r="W30" s="39"/>
      <c r="X30" s="7" t="s">
        <v>1939</v>
      </c>
      <c r="Y30" s="39"/>
      <c r="Z30" s="7"/>
      <c r="AA30" s="8" t="s">
        <v>1937</v>
      </c>
      <c r="AB30" s="8" t="s">
        <v>2239</v>
      </c>
      <c r="AC30" s="8" t="s">
        <v>2446</v>
      </c>
    </row>
    <row r="31" spans="1:29" x14ac:dyDescent="0.35">
      <c r="A31">
        <v>83</v>
      </c>
      <c r="B31" t="s">
        <v>394</v>
      </c>
      <c r="C31" s="12" t="s">
        <v>1937</v>
      </c>
      <c r="D31" s="12" t="s">
        <v>1969</v>
      </c>
      <c r="E31" s="5"/>
      <c r="F31" s="221" t="s">
        <v>1939</v>
      </c>
      <c r="G31" s="2"/>
      <c r="H31" s="58" t="s">
        <v>1939</v>
      </c>
      <c r="I31" s="2"/>
      <c r="K31" s="3"/>
      <c r="L31" s="59" t="s">
        <v>1939</v>
      </c>
      <c r="M31" s="3"/>
      <c r="N31" s="60"/>
      <c r="O31" s="222" t="s">
        <v>1939</v>
      </c>
      <c r="P31" s="61" t="s">
        <v>2283</v>
      </c>
      <c r="Q31" s="7"/>
      <c r="R31" s="62" t="s">
        <v>1939</v>
      </c>
      <c r="S31" s="7"/>
      <c r="T31" s="7"/>
      <c r="U31" s="7"/>
      <c r="V31" s="62" t="s">
        <v>1939</v>
      </c>
      <c r="W31" s="178" t="s">
        <v>1939</v>
      </c>
      <c r="X31" s="7"/>
      <c r="Y31" s="178" t="s">
        <v>2486</v>
      </c>
      <c r="Z31" s="7"/>
      <c r="AA31" s="8" t="s">
        <v>1937</v>
      </c>
      <c r="AB31" s="8" t="s">
        <v>2285</v>
      </c>
      <c r="AC31" s="8" t="s">
        <v>2433</v>
      </c>
    </row>
    <row r="32" spans="1:29" x14ac:dyDescent="0.35">
      <c r="A32">
        <v>95</v>
      </c>
      <c r="B32" t="s">
        <v>448</v>
      </c>
      <c r="C32" s="12" t="s">
        <v>1937</v>
      </c>
      <c r="D32" s="12" t="s">
        <v>1976</v>
      </c>
      <c r="E32" s="12" t="s">
        <v>1939</v>
      </c>
      <c r="F32" s="12" t="s">
        <v>1939</v>
      </c>
      <c r="G32" s="2"/>
      <c r="H32" s="2"/>
      <c r="I32" s="2"/>
      <c r="J32" s="168" t="s">
        <v>1939</v>
      </c>
      <c r="K32" s="3"/>
      <c r="L32" s="3"/>
      <c r="M32" s="3"/>
      <c r="N32" s="4"/>
      <c r="O32" s="170" t="s">
        <v>1939</v>
      </c>
      <c r="P32" s="41" t="s">
        <v>2255</v>
      </c>
      <c r="Q32" s="7"/>
      <c r="R32" s="42" t="s">
        <v>1939</v>
      </c>
      <c r="S32" s="42" t="s">
        <v>1939</v>
      </c>
      <c r="T32" s="7"/>
      <c r="U32" s="7"/>
      <c r="V32" s="7"/>
      <c r="W32" s="7"/>
      <c r="X32" s="7" t="s">
        <v>1939</v>
      </c>
      <c r="Y32" s="178" t="s">
        <v>2487</v>
      </c>
      <c r="Z32" s="7"/>
      <c r="AA32" s="8" t="s">
        <v>1937</v>
      </c>
      <c r="AB32" s="8" t="s">
        <v>2193</v>
      </c>
      <c r="AC32" s="8"/>
    </row>
    <row r="33" spans="1:29" x14ac:dyDescent="0.35">
      <c r="A33">
        <v>96</v>
      </c>
      <c r="B33" t="s">
        <v>453</v>
      </c>
      <c r="C33" s="12" t="s">
        <v>1937</v>
      </c>
      <c r="D33" s="12" t="s">
        <v>1977</v>
      </c>
      <c r="E33" s="5"/>
      <c r="F33" s="12" t="s">
        <v>1939</v>
      </c>
      <c r="G33" s="2"/>
      <c r="H33" s="43" t="s">
        <v>1939</v>
      </c>
      <c r="I33" s="43" t="s">
        <v>1939</v>
      </c>
      <c r="K33" s="3"/>
      <c r="L33" s="3"/>
      <c r="M33" s="44" t="s">
        <v>1939</v>
      </c>
      <c r="N33" s="45" t="s">
        <v>1939</v>
      </c>
      <c r="O33" s="4"/>
      <c r="P33" s="41" t="s">
        <v>2259</v>
      </c>
      <c r="Q33" s="7"/>
      <c r="R33" s="7"/>
      <c r="S33" s="7"/>
      <c r="T33" s="7"/>
      <c r="U33" s="7"/>
      <c r="V33" s="7"/>
      <c r="W33" s="7"/>
      <c r="X33" s="7"/>
      <c r="Y33" s="42" t="s">
        <v>2258</v>
      </c>
      <c r="Z33" s="7"/>
      <c r="AA33" s="8" t="s">
        <v>1937</v>
      </c>
      <c r="AB33" s="8" t="s">
        <v>2201</v>
      </c>
      <c r="AC33" s="8"/>
    </row>
    <row r="34" spans="1:29" x14ac:dyDescent="0.35">
      <c r="A34">
        <v>101</v>
      </c>
      <c r="B34" t="s">
        <v>477</v>
      </c>
      <c r="C34" s="16" t="s">
        <v>1937</v>
      </c>
      <c r="D34" s="16" t="s">
        <v>2134</v>
      </c>
      <c r="E34" s="5"/>
      <c r="F34" s="221" t="s">
        <v>1939</v>
      </c>
      <c r="G34" s="43" t="s">
        <v>1939</v>
      </c>
      <c r="H34" s="2"/>
      <c r="I34" s="164" t="s">
        <v>1939</v>
      </c>
      <c r="K34" s="3"/>
      <c r="L34" s="44" t="s">
        <v>1939</v>
      </c>
      <c r="M34" s="3"/>
      <c r="N34" s="4"/>
      <c r="O34" s="45" t="s">
        <v>1939</v>
      </c>
      <c r="P34" s="41" t="s">
        <v>2262</v>
      </c>
      <c r="Q34" s="42" t="s">
        <v>1939</v>
      </c>
      <c r="R34" s="42" t="s">
        <v>1939</v>
      </c>
      <c r="S34" s="7"/>
      <c r="T34" s="7"/>
      <c r="U34" s="7"/>
      <c r="V34" s="7"/>
      <c r="W34" s="7"/>
      <c r="X34" s="7"/>
      <c r="Y34" s="7"/>
      <c r="Z34" s="7"/>
      <c r="AA34" s="8" t="s">
        <v>1937</v>
      </c>
      <c r="AB34" s="8" t="s">
        <v>2257</v>
      </c>
      <c r="AC34" s="8"/>
    </row>
    <row r="35" spans="1:29" x14ac:dyDescent="0.35">
      <c r="A35">
        <v>103</v>
      </c>
      <c r="B35" t="s">
        <v>486</v>
      </c>
      <c r="C35" s="12" t="s">
        <v>1937</v>
      </c>
      <c r="D35" s="12" t="s">
        <v>1980</v>
      </c>
      <c r="E35" s="12" t="s">
        <v>1939</v>
      </c>
      <c r="F35" s="5"/>
      <c r="G35" s="2"/>
      <c r="H35" s="47" t="s">
        <v>1939</v>
      </c>
      <c r="I35" s="2"/>
      <c r="K35" s="3"/>
      <c r="L35" s="48" t="s">
        <v>1939</v>
      </c>
      <c r="M35" s="3"/>
      <c r="N35" s="165" t="s">
        <v>1939</v>
      </c>
      <c r="O35" s="49"/>
      <c r="P35" s="50" t="s">
        <v>2263</v>
      </c>
      <c r="Q35" s="7"/>
      <c r="R35" s="7"/>
      <c r="S35" s="7"/>
      <c r="T35" s="7"/>
      <c r="U35" s="51" t="s">
        <v>1939</v>
      </c>
      <c r="V35" s="7"/>
      <c r="W35" s="7"/>
      <c r="X35" s="7"/>
      <c r="Y35" s="51" t="s">
        <v>2264</v>
      </c>
      <c r="Z35" s="7"/>
      <c r="AA35" s="8" t="s">
        <v>1937</v>
      </c>
      <c r="AB35" s="8" t="s">
        <v>2265</v>
      </c>
      <c r="AC35" s="8" t="s">
        <v>2433</v>
      </c>
    </row>
    <row r="36" spans="1:29" x14ac:dyDescent="0.35">
      <c r="A36">
        <v>104</v>
      </c>
      <c r="B36" t="s">
        <v>490</v>
      </c>
      <c r="C36" s="12" t="s">
        <v>1937</v>
      </c>
      <c r="D36" s="12" t="s">
        <v>1981</v>
      </c>
      <c r="E36" s="5"/>
      <c r="F36" s="12" t="s">
        <v>1939</v>
      </c>
      <c r="G36" s="2"/>
      <c r="H36" s="47" t="s">
        <v>1939</v>
      </c>
      <c r="I36" s="2"/>
      <c r="K36" s="3"/>
      <c r="L36" s="48" t="s">
        <v>1939</v>
      </c>
      <c r="M36" s="3"/>
      <c r="N36" s="49" t="s">
        <v>1939</v>
      </c>
      <c r="O36" s="4"/>
      <c r="P36" s="50" t="s">
        <v>2263</v>
      </c>
      <c r="Q36" s="7"/>
      <c r="R36" s="7"/>
      <c r="S36" s="7"/>
      <c r="T36" s="7"/>
      <c r="U36" s="7"/>
      <c r="V36" s="51" t="s">
        <v>1939</v>
      </c>
      <c r="W36" s="51"/>
      <c r="X36" s="7"/>
      <c r="Y36" s="7"/>
      <c r="Z36" s="7"/>
      <c r="AA36" s="8" t="s">
        <v>1941</v>
      </c>
      <c r="AB36" s="8"/>
      <c r="AC36" s="8"/>
    </row>
    <row r="37" spans="1:29" x14ac:dyDescent="0.35">
      <c r="A37">
        <v>114</v>
      </c>
      <c r="B37" t="s">
        <v>535</v>
      </c>
      <c r="C37" s="12" t="s">
        <v>1937</v>
      </c>
      <c r="D37" s="12" t="s">
        <v>1985</v>
      </c>
      <c r="E37" s="5"/>
      <c r="F37" s="12" t="s">
        <v>1939</v>
      </c>
      <c r="G37" s="143" t="s">
        <v>1939</v>
      </c>
      <c r="H37" s="2"/>
      <c r="I37" s="2"/>
      <c r="K37" s="3"/>
      <c r="L37" s="3"/>
      <c r="M37" s="144" t="s">
        <v>1939</v>
      </c>
      <c r="N37" s="145" t="s">
        <v>1939</v>
      </c>
      <c r="O37" s="4"/>
      <c r="P37" s="146" t="s">
        <v>2429</v>
      </c>
      <c r="Q37" s="147" t="s">
        <v>1939</v>
      </c>
      <c r="R37" s="147" t="s">
        <v>1939</v>
      </c>
      <c r="S37" s="7"/>
      <c r="T37" s="7"/>
      <c r="U37" s="7"/>
      <c r="V37" s="7"/>
      <c r="W37" s="178" t="s">
        <v>1939</v>
      </c>
      <c r="X37" s="7"/>
      <c r="Y37" s="178" t="s">
        <v>2488</v>
      </c>
      <c r="Z37" s="7"/>
      <c r="AA37" s="8" t="s">
        <v>1935</v>
      </c>
      <c r="AB37" s="8" t="s">
        <v>2201</v>
      </c>
      <c r="AC37" s="8"/>
    </row>
    <row r="38" spans="1:29" x14ac:dyDescent="0.35">
      <c r="A38">
        <v>117</v>
      </c>
      <c r="B38" t="s">
        <v>548</v>
      </c>
      <c r="C38" s="12" t="s">
        <v>1937</v>
      </c>
      <c r="D38" s="12" t="s">
        <v>1987</v>
      </c>
      <c r="E38" s="12" t="s">
        <v>1939</v>
      </c>
      <c r="F38" s="5"/>
      <c r="G38" s="2"/>
      <c r="H38" s="58" t="s">
        <v>1939</v>
      </c>
      <c r="I38" s="2"/>
      <c r="K38" s="3"/>
      <c r="L38" s="59" t="s">
        <v>1939</v>
      </c>
      <c r="M38" s="3"/>
      <c r="N38" s="60" t="s">
        <v>1939</v>
      </c>
      <c r="O38" s="4"/>
      <c r="P38" s="61" t="s">
        <v>2286</v>
      </c>
      <c r="Q38" s="7"/>
      <c r="R38" s="7"/>
      <c r="S38" s="7"/>
      <c r="T38" s="7"/>
      <c r="U38" s="7"/>
      <c r="V38" s="7"/>
      <c r="W38" s="7"/>
      <c r="X38" s="7"/>
      <c r="Y38" s="62" t="s">
        <v>2287</v>
      </c>
      <c r="Z38" s="7"/>
      <c r="AA38" s="8" t="s">
        <v>1937</v>
      </c>
      <c r="AB38" s="8" t="s">
        <v>2285</v>
      </c>
      <c r="AC38" s="8" t="s">
        <v>2447</v>
      </c>
    </row>
    <row r="39" spans="1:29" x14ac:dyDescent="0.35">
      <c r="A39">
        <v>123</v>
      </c>
      <c r="B39" t="s">
        <v>571</v>
      </c>
      <c r="C39" s="12" t="s">
        <v>1937</v>
      </c>
      <c r="D39" s="12" t="s">
        <v>1989</v>
      </c>
      <c r="E39" s="5"/>
      <c r="F39" s="12" t="s">
        <v>1939</v>
      </c>
      <c r="G39" s="2"/>
      <c r="H39" s="173" t="s">
        <v>1939</v>
      </c>
      <c r="I39" s="2"/>
      <c r="K39" s="3"/>
      <c r="L39" s="3"/>
      <c r="M39" s="174" t="s">
        <v>1939</v>
      </c>
      <c r="N39" s="4"/>
      <c r="O39" s="175" t="s">
        <v>1939</v>
      </c>
      <c r="P39" s="176" t="s">
        <v>2479</v>
      </c>
      <c r="Q39" s="7"/>
      <c r="R39" s="177" t="s">
        <v>1939</v>
      </c>
      <c r="S39" s="177" t="s">
        <v>1939</v>
      </c>
      <c r="T39" s="7"/>
      <c r="U39" s="7"/>
      <c r="V39" s="7"/>
      <c r="W39" s="7"/>
      <c r="X39" s="7"/>
      <c r="Y39" s="7"/>
      <c r="Z39" s="7"/>
      <c r="AA39" s="8" t="s">
        <v>1937</v>
      </c>
      <c r="AB39" s="8" t="s">
        <v>2480</v>
      </c>
      <c r="AC39" s="8"/>
    </row>
    <row r="40" spans="1:29" x14ac:dyDescent="0.35">
      <c r="A40">
        <v>134</v>
      </c>
      <c r="B40" t="s">
        <v>618</v>
      </c>
      <c r="C40" s="12" t="s">
        <v>1937</v>
      </c>
      <c r="D40" s="12" t="s">
        <v>1992</v>
      </c>
      <c r="E40" s="5"/>
      <c r="F40" s="64" t="s">
        <v>1939</v>
      </c>
      <c r="G40" s="2"/>
      <c r="H40" s="65" t="s">
        <v>1939</v>
      </c>
      <c r="I40" s="2"/>
      <c r="K40" s="3"/>
      <c r="L40" s="66" t="s">
        <v>1939</v>
      </c>
      <c r="M40" s="3"/>
      <c r="N40" s="67"/>
      <c r="O40" s="222" t="s">
        <v>1939</v>
      </c>
      <c r="P40" s="68" t="s">
        <v>2289</v>
      </c>
      <c r="Q40" s="7"/>
      <c r="R40" s="69" t="s">
        <v>1939</v>
      </c>
      <c r="S40" s="7"/>
      <c r="T40" s="7"/>
      <c r="U40" s="69" t="s">
        <v>1939</v>
      </c>
      <c r="V40" s="7"/>
      <c r="W40" s="7"/>
      <c r="X40" s="7"/>
      <c r="Y40" s="7"/>
      <c r="Z40" s="7"/>
      <c r="AA40" s="8" t="s">
        <v>1937</v>
      </c>
      <c r="AB40" s="8" t="s">
        <v>2169</v>
      </c>
      <c r="AC40" s="8"/>
    </row>
    <row r="41" spans="1:29" x14ac:dyDescent="0.35">
      <c r="A41">
        <v>138</v>
      </c>
      <c r="B41" t="s">
        <v>636</v>
      </c>
      <c r="C41" s="12" t="s">
        <v>1937</v>
      </c>
      <c r="D41" s="12" t="s">
        <v>1995</v>
      </c>
      <c r="E41" s="12" t="s">
        <v>1939</v>
      </c>
      <c r="F41" s="12" t="s">
        <v>1939</v>
      </c>
      <c r="G41" s="2"/>
      <c r="H41" s="65" t="s">
        <v>1939</v>
      </c>
      <c r="I41" s="2"/>
      <c r="K41" s="3"/>
      <c r="L41" s="66" t="s">
        <v>1939</v>
      </c>
      <c r="M41" s="66" t="s">
        <v>1939</v>
      </c>
      <c r="N41" s="67" t="s">
        <v>1939</v>
      </c>
      <c r="O41" s="4"/>
      <c r="P41" s="68" t="s">
        <v>2290</v>
      </c>
      <c r="Q41" s="7"/>
      <c r="R41" s="7"/>
      <c r="S41" s="7"/>
      <c r="T41" s="7"/>
      <c r="U41" s="7"/>
      <c r="V41" s="69" t="s">
        <v>1939</v>
      </c>
      <c r="W41" s="69"/>
      <c r="X41" s="7"/>
      <c r="Y41" s="69" t="s">
        <v>2179</v>
      </c>
      <c r="Z41" s="7"/>
      <c r="AA41" s="8" t="s">
        <v>1937</v>
      </c>
      <c r="AB41" s="8" t="s">
        <v>2291</v>
      </c>
      <c r="AC41" s="8" t="s">
        <v>2448</v>
      </c>
    </row>
    <row r="42" spans="1:29" x14ac:dyDescent="0.35">
      <c r="A42">
        <v>141</v>
      </c>
      <c r="B42" t="s">
        <v>651</v>
      </c>
      <c r="C42" s="12" t="s">
        <v>1935</v>
      </c>
      <c r="D42" s="12" t="s">
        <v>1996</v>
      </c>
      <c r="E42" s="5"/>
      <c r="F42" s="12" t="s">
        <v>1939</v>
      </c>
      <c r="G42" s="70" t="s">
        <v>1939</v>
      </c>
      <c r="H42" s="2"/>
      <c r="I42" s="2"/>
      <c r="K42" s="3"/>
      <c r="L42" s="3"/>
      <c r="M42" s="71" t="s">
        <v>1939</v>
      </c>
      <c r="N42" s="72" t="s">
        <v>1939</v>
      </c>
      <c r="O42" s="4"/>
      <c r="P42" s="73" t="s">
        <v>2292</v>
      </c>
      <c r="Q42" s="74" t="s">
        <v>1939</v>
      </c>
      <c r="R42" s="7"/>
      <c r="S42" s="7"/>
      <c r="T42" s="74" t="s">
        <v>1939</v>
      </c>
      <c r="U42" s="7"/>
      <c r="V42" s="7"/>
      <c r="W42" s="7"/>
      <c r="X42" s="7" t="s">
        <v>1939</v>
      </c>
      <c r="Y42" s="178" t="s">
        <v>2487</v>
      </c>
      <c r="Z42" s="7"/>
      <c r="AA42" s="8" t="s">
        <v>1937</v>
      </c>
      <c r="AB42" s="8" t="s">
        <v>2285</v>
      </c>
      <c r="AC42" s="8"/>
    </row>
    <row r="43" spans="1:29" x14ac:dyDescent="0.35">
      <c r="A43">
        <v>143</v>
      </c>
      <c r="B43" t="s">
        <v>659</v>
      </c>
      <c r="C43" s="12" t="s">
        <v>1937</v>
      </c>
      <c r="D43" s="12" t="s">
        <v>1997</v>
      </c>
      <c r="E43" s="5"/>
      <c r="F43" s="12" t="s">
        <v>1939</v>
      </c>
      <c r="G43" s="2"/>
      <c r="H43" s="70" t="s">
        <v>1939</v>
      </c>
      <c r="I43" s="2"/>
      <c r="K43" s="3"/>
      <c r="L43" s="71" t="s">
        <v>1939</v>
      </c>
      <c r="M43" s="71" t="s">
        <v>1939</v>
      </c>
      <c r="N43" s="72" t="s">
        <v>1939</v>
      </c>
      <c r="O43" s="4"/>
      <c r="P43" s="73" t="s">
        <v>2294</v>
      </c>
      <c r="Q43" s="74" t="s">
        <v>1939</v>
      </c>
      <c r="R43" s="7"/>
      <c r="S43" s="7"/>
      <c r="T43" s="74" t="s">
        <v>1939</v>
      </c>
      <c r="U43" s="74" t="s">
        <v>1939</v>
      </c>
      <c r="V43" s="74" t="s">
        <v>1939</v>
      </c>
      <c r="W43" s="74"/>
      <c r="X43" s="7"/>
      <c r="Y43" s="7"/>
      <c r="Z43" s="7"/>
      <c r="AA43" s="8" t="s">
        <v>1937</v>
      </c>
      <c r="AB43" s="8" t="s">
        <v>2295</v>
      </c>
      <c r="AC43" s="8" t="s">
        <v>2433</v>
      </c>
    </row>
    <row r="44" spans="1:29" s="229" customFormat="1" x14ac:dyDescent="0.35">
      <c r="A44" s="229">
        <v>148</v>
      </c>
      <c r="B44" s="229" t="s">
        <v>680</v>
      </c>
      <c r="C44" s="230" t="s">
        <v>1937</v>
      </c>
      <c r="D44" s="243" t="s">
        <v>2298</v>
      </c>
      <c r="E44" s="230" t="s">
        <v>1939</v>
      </c>
      <c r="F44" s="244"/>
      <c r="G44" s="233"/>
      <c r="H44" s="233"/>
      <c r="I44" s="233"/>
      <c r="J44" s="233"/>
      <c r="K44" s="234"/>
      <c r="L44" s="234"/>
      <c r="M44" s="234"/>
      <c r="N44" s="235"/>
      <c r="O44" s="235"/>
      <c r="P44" s="236"/>
      <c r="Q44" s="237"/>
      <c r="R44" s="237"/>
      <c r="S44" s="237"/>
      <c r="T44" s="237"/>
      <c r="U44" s="237"/>
      <c r="V44" s="237"/>
      <c r="W44" s="237"/>
      <c r="X44" s="237"/>
      <c r="Y44" s="237"/>
      <c r="Z44" s="237"/>
      <c r="AA44" s="238"/>
      <c r="AB44" s="238"/>
      <c r="AC44" s="238"/>
    </row>
    <row r="45" spans="1:29" x14ac:dyDescent="0.35">
      <c r="A45">
        <v>150</v>
      </c>
      <c r="B45" t="s">
        <v>686</v>
      </c>
      <c r="C45" s="12" t="s">
        <v>1937</v>
      </c>
      <c r="D45" s="12" t="s">
        <v>1955</v>
      </c>
      <c r="E45" s="5"/>
      <c r="F45" s="221" t="s">
        <v>1939</v>
      </c>
      <c r="G45" s="2"/>
      <c r="H45" s="2"/>
      <c r="I45" s="2"/>
      <c r="J45" s="168" t="s">
        <v>1939</v>
      </c>
      <c r="K45" s="3"/>
      <c r="L45" s="3"/>
      <c r="M45" s="169" t="s">
        <v>1939</v>
      </c>
      <c r="N45" s="4"/>
      <c r="O45" s="170" t="s">
        <v>1939</v>
      </c>
      <c r="P45" s="73" t="s">
        <v>2299</v>
      </c>
      <c r="Q45" s="74" t="s">
        <v>1939</v>
      </c>
      <c r="R45" s="74" t="s">
        <v>1939</v>
      </c>
      <c r="S45" s="74" t="s">
        <v>1939</v>
      </c>
      <c r="T45" s="7"/>
      <c r="U45" s="171" t="s">
        <v>1939</v>
      </c>
      <c r="V45" s="171" t="s">
        <v>1939</v>
      </c>
      <c r="W45" s="171"/>
      <c r="X45" s="7"/>
      <c r="Y45" s="7"/>
      <c r="Z45" s="7"/>
      <c r="AA45" s="8" t="s">
        <v>1937</v>
      </c>
      <c r="AB45" s="8" t="s">
        <v>2327</v>
      </c>
      <c r="AC45" s="8"/>
    </row>
    <row r="46" spans="1:29" x14ac:dyDescent="0.35">
      <c r="A46">
        <v>154</v>
      </c>
      <c r="B46" t="s">
        <v>703</v>
      </c>
      <c r="C46" s="12" t="s">
        <v>1937</v>
      </c>
      <c r="D46" s="12" t="s">
        <v>1999</v>
      </c>
      <c r="E46" s="12"/>
      <c r="F46" s="13" t="s">
        <v>1939</v>
      </c>
      <c r="G46" s="2"/>
      <c r="H46" s="70" t="s">
        <v>1939</v>
      </c>
      <c r="I46" s="2"/>
      <c r="K46" s="3"/>
      <c r="L46" s="71" t="s">
        <v>1939</v>
      </c>
      <c r="M46" s="3"/>
      <c r="N46" s="72" t="s">
        <v>1939</v>
      </c>
      <c r="O46" s="4"/>
      <c r="P46" s="73" t="s">
        <v>2300</v>
      </c>
      <c r="Q46" s="7"/>
      <c r="R46" s="7"/>
      <c r="S46" s="7"/>
      <c r="T46" s="7"/>
      <c r="U46" s="7"/>
      <c r="V46" s="7"/>
      <c r="W46" s="7"/>
      <c r="X46" s="7"/>
      <c r="Y46" s="74" t="s">
        <v>2287</v>
      </c>
      <c r="Z46" s="7"/>
      <c r="AA46" s="8" t="s">
        <v>1937</v>
      </c>
      <c r="AB46" s="8"/>
      <c r="AC46" s="8" t="s">
        <v>2448</v>
      </c>
    </row>
    <row r="47" spans="1:29" x14ac:dyDescent="0.35">
      <c r="A47">
        <v>155</v>
      </c>
      <c r="B47" t="s">
        <v>707</v>
      </c>
      <c r="C47" s="154" t="s">
        <v>1937</v>
      </c>
      <c r="D47" s="12" t="s">
        <v>2000</v>
      </c>
      <c r="E47" s="5"/>
      <c r="F47" s="5"/>
      <c r="G47" s="157" t="s">
        <v>1939</v>
      </c>
      <c r="H47" s="2"/>
      <c r="I47" s="2"/>
      <c r="K47" s="3"/>
      <c r="L47" s="3"/>
      <c r="M47" s="158" t="s">
        <v>1939</v>
      </c>
      <c r="N47" s="159" t="s">
        <v>1939</v>
      </c>
      <c r="O47" s="4"/>
      <c r="P47" s="160" t="s">
        <v>2457</v>
      </c>
      <c r="Q47" s="161" t="s">
        <v>1939</v>
      </c>
      <c r="R47" s="7"/>
      <c r="S47" s="7"/>
      <c r="T47" s="7"/>
      <c r="U47" s="7"/>
      <c r="V47" s="161" t="s">
        <v>1939</v>
      </c>
      <c r="W47" s="161"/>
      <c r="X47" s="7"/>
      <c r="Y47" s="7"/>
      <c r="Z47" s="7"/>
      <c r="AA47" s="8" t="s">
        <v>1937</v>
      </c>
      <c r="AB47" s="8" t="s">
        <v>2199</v>
      </c>
      <c r="AC47" s="8"/>
    </row>
    <row r="48" spans="1:29" x14ac:dyDescent="0.35">
      <c r="A48">
        <v>157</v>
      </c>
      <c r="B48" t="s">
        <v>715</v>
      </c>
      <c r="C48" s="12" t="s">
        <v>1937</v>
      </c>
      <c r="D48" s="12" t="s">
        <v>2001</v>
      </c>
      <c r="E48" s="5"/>
      <c r="F48" s="12" t="s">
        <v>1939</v>
      </c>
      <c r="G48" s="2"/>
      <c r="H48" s="76" t="s">
        <v>1939</v>
      </c>
      <c r="I48" s="2"/>
      <c r="K48" s="3"/>
      <c r="L48" s="77" t="s">
        <v>1939</v>
      </c>
      <c r="M48" s="3"/>
      <c r="N48" s="4"/>
      <c r="O48" s="78" t="s">
        <v>1939</v>
      </c>
      <c r="P48" s="79" t="s">
        <v>2301</v>
      </c>
      <c r="Q48" s="80" t="s">
        <v>1939</v>
      </c>
      <c r="R48" s="7"/>
      <c r="S48" s="7"/>
      <c r="T48" s="7"/>
      <c r="U48" s="7"/>
      <c r="V48" s="7"/>
      <c r="W48" s="7"/>
      <c r="X48" s="7"/>
      <c r="Y48" s="80" t="s">
        <v>2302</v>
      </c>
      <c r="Z48" s="7"/>
      <c r="AA48" s="8" t="s">
        <v>1937</v>
      </c>
      <c r="AB48" s="8"/>
      <c r="AC48" s="8" t="s">
        <v>2433</v>
      </c>
    </row>
    <row r="49" spans="1:29" x14ac:dyDescent="0.35">
      <c r="A49">
        <v>158</v>
      </c>
      <c r="B49" t="s">
        <v>720</v>
      </c>
      <c r="C49" s="12" t="s">
        <v>1937</v>
      </c>
      <c r="D49" s="12" t="s">
        <v>2002</v>
      </c>
      <c r="E49" s="5"/>
      <c r="F49" s="12" t="s">
        <v>1939</v>
      </c>
      <c r="G49" s="2"/>
      <c r="H49" s="76" t="s">
        <v>1939</v>
      </c>
      <c r="I49" s="2"/>
      <c r="K49" s="3"/>
      <c r="L49" s="77" t="s">
        <v>1939</v>
      </c>
      <c r="M49" s="3"/>
      <c r="N49" s="78"/>
      <c r="O49" s="78" t="s">
        <v>1939</v>
      </c>
      <c r="P49" s="79" t="s">
        <v>2303</v>
      </c>
      <c r="Q49" s="7"/>
      <c r="R49" s="80" t="s">
        <v>1939</v>
      </c>
      <c r="S49" s="7"/>
      <c r="T49" s="7"/>
      <c r="U49" s="7"/>
      <c r="V49" s="7"/>
      <c r="W49" s="7"/>
      <c r="X49" s="7"/>
      <c r="Y49" s="7"/>
      <c r="Z49" s="7"/>
      <c r="AA49" s="8" t="s">
        <v>1937</v>
      </c>
      <c r="AB49" s="8" t="s">
        <v>2257</v>
      </c>
      <c r="AC49" s="8" t="s">
        <v>2449</v>
      </c>
    </row>
    <row r="50" spans="1:29" x14ac:dyDescent="0.35">
      <c r="A50">
        <v>170</v>
      </c>
      <c r="B50" t="s">
        <v>769</v>
      </c>
      <c r="C50" s="13" t="s">
        <v>1937</v>
      </c>
      <c r="D50" s="5" t="s">
        <v>2007</v>
      </c>
      <c r="E50" s="5"/>
      <c r="F50" s="13" t="s">
        <v>1939</v>
      </c>
      <c r="G50" s="2"/>
      <c r="H50" s="76" t="s">
        <v>1939</v>
      </c>
      <c r="I50" s="2"/>
      <c r="K50" s="3"/>
      <c r="L50" s="77" t="s">
        <v>1939</v>
      </c>
      <c r="M50" s="3"/>
      <c r="N50" s="4"/>
      <c r="O50" s="78" t="s">
        <v>1939</v>
      </c>
      <c r="P50" s="79" t="s">
        <v>2308</v>
      </c>
      <c r="Q50" s="7"/>
      <c r="R50" s="7"/>
      <c r="S50" s="7"/>
      <c r="T50" s="7"/>
      <c r="U50" s="7"/>
      <c r="V50" s="7"/>
      <c r="W50" s="7"/>
      <c r="X50" s="7"/>
      <c r="Y50" s="80" t="s">
        <v>2306</v>
      </c>
      <c r="Z50" s="7"/>
      <c r="AA50" s="8" t="s">
        <v>1937</v>
      </c>
      <c r="AB50" s="8" t="s">
        <v>2307</v>
      </c>
      <c r="AC50" s="8" t="s">
        <v>2433</v>
      </c>
    </row>
    <row r="51" spans="1:29" x14ac:dyDescent="0.35">
      <c r="A51">
        <v>171</v>
      </c>
      <c r="B51" t="s">
        <v>773</v>
      </c>
      <c r="C51" s="13" t="s">
        <v>1937</v>
      </c>
      <c r="D51" s="13" t="s">
        <v>2008</v>
      </c>
      <c r="E51" s="5"/>
      <c r="F51" s="13" t="s">
        <v>1939</v>
      </c>
      <c r="G51" s="2"/>
      <c r="H51" s="82" t="s">
        <v>1939</v>
      </c>
      <c r="I51" s="2"/>
      <c r="K51" s="3"/>
      <c r="L51" s="3"/>
      <c r="M51" s="83" t="s">
        <v>1939</v>
      </c>
      <c r="N51" s="84"/>
      <c r="O51" s="222" t="s">
        <v>1939</v>
      </c>
      <c r="P51" s="85" t="s">
        <v>2309</v>
      </c>
      <c r="Q51" s="86" t="s">
        <v>1939</v>
      </c>
      <c r="R51" s="86" t="s">
        <v>1939</v>
      </c>
      <c r="S51" s="86" t="s">
        <v>1939</v>
      </c>
      <c r="T51" s="86" t="s">
        <v>1939</v>
      </c>
      <c r="U51" s="7"/>
      <c r="V51" s="86" t="s">
        <v>1939</v>
      </c>
      <c r="W51" s="86"/>
      <c r="X51" s="7"/>
      <c r="Y51" s="7"/>
      <c r="Z51" s="7"/>
      <c r="AA51" s="8" t="s">
        <v>1937</v>
      </c>
      <c r="AB51" s="8" t="s">
        <v>2265</v>
      </c>
      <c r="AC51" s="8"/>
    </row>
    <row r="52" spans="1:29" x14ac:dyDescent="0.35">
      <c r="A52">
        <v>176</v>
      </c>
      <c r="B52" t="s">
        <v>793</v>
      </c>
      <c r="C52" s="32" t="s">
        <v>1937</v>
      </c>
      <c r="D52" s="13" t="s">
        <v>2011</v>
      </c>
      <c r="E52" s="5"/>
      <c r="F52" s="13" t="s">
        <v>1939</v>
      </c>
      <c r="G52" s="82" t="s">
        <v>1939</v>
      </c>
      <c r="H52" s="82" t="s">
        <v>1939</v>
      </c>
      <c r="I52" s="2"/>
      <c r="K52" s="3"/>
      <c r="L52" s="3"/>
      <c r="M52" s="83" t="s">
        <v>1939</v>
      </c>
      <c r="N52" s="84" t="s">
        <v>1939</v>
      </c>
      <c r="O52" s="4"/>
      <c r="P52" s="85" t="s">
        <v>2310</v>
      </c>
      <c r="Q52" s="7"/>
      <c r="R52" s="7"/>
      <c r="S52" s="86" t="s">
        <v>1939</v>
      </c>
      <c r="T52" s="7"/>
      <c r="U52" s="7"/>
      <c r="V52" s="86" t="s">
        <v>1939</v>
      </c>
      <c r="W52" s="86"/>
      <c r="X52" s="7"/>
      <c r="Y52" s="86" t="s">
        <v>2311</v>
      </c>
      <c r="Z52" s="7"/>
      <c r="AA52" s="8" t="s">
        <v>1937</v>
      </c>
      <c r="AB52" s="8"/>
      <c r="AC52" s="8" t="s">
        <v>2450</v>
      </c>
    </row>
    <row r="53" spans="1:29" x14ac:dyDescent="0.35">
      <c r="A53">
        <v>177</v>
      </c>
      <c r="B53" t="s">
        <v>659</v>
      </c>
      <c r="C53" s="13" t="s">
        <v>1937</v>
      </c>
      <c r="D53" s="13" t="s">
        <v>2012</v>
      </c>
      <c r="E53" s="5"/>
      <c r="F53" s="87" t="s">
        <v>1939</v>
      </c>
      <c r="G53" s="2"/>
      <c r="H53" s="82" t="s">
        <v>1939</v>
      </c>
      <c r="I53" s="2"/>
      <c r="K53" s="3"/>
      <c r="L53" s="83" t="s">
        <v>1939</v>
      </c>
      <c r="M53" s="83" t="s">
        <v>1939</v>
      </c>
      <c r="N53" s="84" t="s">
        <v>1939</v>
      </c>
      <c r="O53" s="4"/>
      <c r="P53" s="85" t="s">
        <v>2312</v>
      </c>
      <c r="Q53" s="86" t="s">
        <v>1939</v>
      </c>
      <c r="R53" s="7"/>
      <c r="S53" s="7"/>
      <c r="T53" s="86" t="s">
        <v>1939</v>
      </c>
      <c r="U53" s="86" t="s">
        <v>1939</v>
      </c>
      <c r="V53" s="86" t="s">
        <v>1939</v>
      </c>
      <c r="W53" s="86"/>
      <c r="X53" s="7"/>
      <c r="Y53" s="7"/>
      <c r="Z53" s="7"/>
      <c r="AA53" s="8" t="s">
        <v>1937</v>
      </c>
      <c r="AB53" s="8" t="s">
        <v>2313</v>
      </c>
      <c r="AC53" s="8" t="s">
        <v>2451</v>
      </c>
    </row>
    <row r="54" spans="1:29" x14ac:dyDescent="0.35">
      <c r="A54">
        <v>179</v>
      </c>
      <c r="B54" t="s">
        <v>806</v>
      </c>
      <c r="C54" s="13" t="s">
        <v>1937</v>
      </c>
      <c r="D54" s="13" t="s">
        <v>2013</v>
      </c>
      <c r="E54" s="5"/>
      <c r="F54" s="5"/>
      <c r="G54" s="82" t="s">
        <v>1939</v>
      </c>
      <c r="H54" s="2"/>
      <c r="I54" s="2"/>
      <c r="K54" s="3"/>
      <c r="L54" s="3"/>
      <c r="M54" s="83" t="s">
        <v>1939</v>
      </c>
      <c r="N54" s="84"/>
      <c r="O54" s="222" t="s">
        <v>1939</v>
      </c>
      <c r="P54" s="85" t="s">
        <v>2314</v>
      </c>
      <c r="Q54" s="86" t="s">
        <v>1939</v>
      </c>
      <c r="R54" s="86" t="s">
        <v>1939</v>
      </c>
      <c r="S54" s="7"/>
      <c r="T54" s="7"/>
      <c r="U54" s="7"/>
      <c r="V54" s="86" t="s">
        <v>1939</v>
      </c>
      <c r="W54" s="86"/>
      <c r="X54" s="7" t="s">
        <v>1939</v>
      </c>
      <c r="Y54" s="178" t="s">
        <v>2487</v>
      </c>
      <c r="Z54" s="7"/>
      <c r="AA54" s="8" t="s">
        <v>1937</v>
      </c>
      <c r="AB54" s="8" t="s">
        <v>2315</v>
      </c>
      <c r="AC54" s="8"/>
    </row>
    <row r="55" spans="1:29" x14ac:dyDescent="0.35">
      <c r="A55">
        <v>180</v>
      </c>
      <c r="B55" t="s">
        <v>785</v>
      </c>
      <c r="C55" s="13" t="s">
        <v>1937</v>
      </c>
      <c r="D55" s="163" t="s">
        <v>2467</v>
      </c>
      <c r="E55" s="5"/>
      <c r="F55" s="13" t="s">
        <v>1939</v>
      </c>
      <c r="G55" s="82" t="s">
        <v>1939</v>
      </c>
      <c r="H55" s="82" t="s">
        <v>1939</v>
      </c>
      <c r="I55" s="2"/>
      <c r="K55" s="3"/>
      <c r="L55" s="3"/>
      <c r="M55" s="83" t="s">
        <v>1939</v>
      </c>
      <c r="N55" s="84" t="s">
        <v>1939</v>
      </c>
      <c r="O55" s="4"/>
      <c r="P55" s="85" t="s">
        <v>2316</v>
      </c>
      <c r="Q55" s="7"/>
      <c r="R55" s="155" t="s">
        <v>1939</v>
      </c>
      <c r="S55" s="7"/>
      <c r="T55" s="7"/>
      <c r="U55" s="86" t="s">
        <v>1939</v>
      </c>
      <c r="V55" s="86" t="s">
        <v>1939</v>
      </c>
      <c r="W55" s="86"/>
      <c r="X55" s="7"/>
      <c r="Y55" s="86" t="s">
        <v>2317</v>
      </c>
      <c r="Z55" s="86" t="s">
        <v>1939</v>
      </c>
      <c r="AA55" s="8" t="s">
        <v>1941</v>
      </c>
      <c r="AB55" s="8"/>
      <c r="AC55" s="8"/>
    </row>
    <row r="56" spans="1:29" x14ac:dyDescent="0.35">
      <c r="A56">
        <v>187</v>
      </c>
      <c r="B56" t="s">
        <v>840</v>
      </c>
      <c r="C56" s="13" t="s">
        <v>1937</v>
      </c>
      <c r="D56" s="5" t="s">
        <v>2018</v>
      </c>
      <c r="E56" s="5"/>
      <c r="F56" s="13" t="s">
        <v>1939</v>
      </c>
      <c r="G56" s="2"/>
      <c r="H56" s="82" t="s">
        <v>1939</v>
      </c>
      <c r="I56" s="2"/>
      <c r="K56" s="3"/>
      <c r="L56" s="83" t="s">
        <v>1939</v>
      </c>
      <c r="M56" s="3"/>
      <c r="N56" s="4"/>
      <c r="O56" s="84" t="s">
        <v>1939</v>
      </c>
      <c r="P56" s="85" t="s">
        <v>2318</v>
      </c>
      <c r="Q56" s="86" t="s">
        <v>1939</v>
      </c>
      <c r="R56" s="86" t="s">
        <v>1939</v>
      </c>
      <c r="S56" s="7"/>
      <c r="T56" s="7"/>
      <c r="U56" s="7"/>
      <c r="V56" s="7"/>
      <c r="W56" s="7"/>
      <c r="X56" s="7"/>
      <c r="Y56" s="7"/>
      <c r="Z56" s="7"/>
      <c r="AA56" s="8" t="s">
        <v>1937</v>
      </c>
      <c r="AB56" s="8" t="s">
        <v>2257</v>
      </c>
      <c r="AC56" s="8" t="s">
        <v>2433</v>
      </c>
    </row>
    <row r="57" spans="1:29" x14ac:dyDescent="0.35">
      <c r="A57">
        <v>189</v>
      </c>
      <c r="B57" t="s">
        <v>848</v>
      </c>
      <c r="C57" s="13" t="s">
        <v>1937</v>
      </c>
      <c r="D57" s="13" t="s">
        <v>1955</v>
      </c>
      <c r="E57" s="5"/>
      <c r="F57" s="5"/>
      <c r="G57" s="2"/>
      <c r="H57" s="88" t="s">
        <v>1939</v>
      </c>
      <c r="I57" s="2"/>
      <c r="K57" s="3"/>
      <c r="L57" s="89" t="s">
        <v>1939</v>
      </c>
      <c r="M57" s="3"/>
      <c r="N57" s="4"/>
      <c r="O57" s="90" t="s">
        <v>1939</v>
      </c>
      <c r="P57" s="91" t="s">
        <v>2319</v>
      </c>
      <c r="Q57" s="92" t="s">
        <v>1939</v>
      </c>
      <c r="R57" s="92" t="s">
        <v>1939</v>
      </c>
      <c r="S57" s="7"/>
      <c r="T57" s="7"/>
      <c r="U57" s="7"/>
      <c r="V57" s="92" t="s">
        <v>1939</v>
      </c>
      <c r="W57" s="92"/>
      <c r="X57" s="7"/>
      <c r="Y57" s="7"/>
      <c r="Z57" s="7"/>
      <c r="AA57" s="8" t="s">
        <v>1937</v>
      </c>
      <c r="AB57" s="8" t="s">
        <v>2320</v>
      </c>
      <c r="AC57" s="8"/>
    </row>
    <row r="58" spans="1:29" x14ac:dyDescent="0.35">
      <c r="A58">
        <v>190</v>
      </c>
      <c r="B58" t="s">
        <v>852</v>
      </c>
      <c r="C58" s="13" t="s">
        <v>1937</v>
      </c>
      <c r="D58" s="5" t="s">
        <v>2020</v>
      </c>
      <c r="E58" s="5"/>
      <c r="F58" s="13" t="s">
        <v>1939</v>
      </c>
      <c r="G58" s="2"/>
      <c r="H58" s="88" t="s">
        <v>1939</v>
      </c>
      <c r="I58" s="2"/>
      <c r="K58" s="3"/>
      <c r="L58" s="89" t="s">
        <v>1939</v>
      </c>
      <c r="M58" s="3"/>
      <c r="N58" s="4"/>
      <c r="O58" s="90" t="s">
        <v>1939</v>
      </c>
      <c r="P58" s="91" t="s">
        <v>2324</v>
      </c>
      <c r="Q58" s="7"/>
      <c r="R58" s="7"/>
      <c r="S58" s="7"/>
      <c r="T58" s="7"/>
      <c r="U58" s="7"/>
      <c r="V58" s="7"/>
      <c r="W58" s="7"/>
      <c r="X58" s="7"/>
      <c r="Y58" s="92" t="s">
        <v>2325</v>
      </c>
      <c r="Z58" s="7"/>
      <c r="AA58" s="8" t="s">
        <v>1937</v>
      </c>
      <c r="AB58" s="8" t="s">
        <v>2169</v>
      </c>
      <c r="AC58" s="8"/>
    </row>
    <row r="59" spans="1:29" x14ac:dyDescent="0.35">
      <c r="A59">
        <v>191</v>
      </c>
      <c r="B59" t="s">
        <v>856</v>
      </c>
      <c r="C59" s="13" t="s">
        <v>1937</v>
      </c>
      <c r="D59" s="13" t="s">
        <v>2021</v>
      </c>
      <c r="E59" s="5"/>
      <c r="F59" s="13" t="s">
        <v>1939</v>
      </c>
      <c r="G59" s="2"/>
      <c r="H59" s="88" t="s">
        <v>1939</v>
      </c>
      <c r="I59" s="2"/>
      <c r="K59" s="3"/>
      <c r="L59" s="89" t="s">
        <v>1939</v>
      </c>
      <c r="M59" s="3"/>
      <c r="N59" s="90" t="s">
        <v>1939</v>
      </c>
      <c r="O59" s="4"/>
      <c r="P59" s="91" t="s">
        <v>2326</v>
      </c>
      <c r="Q59" s="92" t="s">
        <v>1939</v>
      </c>
      <c r="R59" s="92" t="s">
        <v>1939</v>
      </c>
      <c r="S59" s="7"/>
      <c r="T59" s="7"/>
      <c r="U59" s="7"/>
      <c r="V59" s="7"/>
      <c r="W59" s="7"/>
      <c r="X59" s="7"/>
      <c r="Y59" s="92" t="s">
        <v>2190</v>
      </c>
      <c r="Z59" s="7"/>
      <c r="AA59" s="8" t="s">
        <v>1937</v>
      </c>
      <c r="AB59" s="8" t="s">
        <v>2327</v>
      </c>
      <c r="AC59" s="8"/>
    </row>
    <row r="60" spans="1:29" s="229" customFormat="1" x14ac:dyDescent="0.35">
      <c r="A60" s="229">
        <v>193</v>
      </c>
      <c r="B60" s="229" t="s">
        <v>866</v>
      </c>
      <c r="C60" s="241" t="s">
        <v>1937</v>
      </c>
      <c r="D60" s="242" t="s">
        <v>2468</v>
      </c>
      <c r="E60" s="232"/>
      <c r="F60" s="232"/>
      <c r="G60" s="233"/>
      <c r="H60" s="233"/>
      <c r="I60" s="233"/>
      <c r="J60" s="233"/>
      <c r="K60" s="234"/>
      <c r="L60" s="234"/>
      <c r="M60" s="234"/>
      <c r="N60" s="235"/>
      <c r="O60" s="235"/>
      <c r="P60" s="236"/>
      <c r="Q60" s="237"/>
      <c r="R60" s="237"/>
      <c r="S60" s="237"/>
      <c r="T60" s="237"/>
      <c r="U60" s="237"/>
      <c r="V60" s="237"/>
      <c r="W60" s="237"/>
      <c r="X60" s="237"/>
      <c r="Y60" s="237"/>
      <c r="Z60" s="237"/>
      <c r="AA60" s="238"/>
      <c r="AB60" s="238"/>
      <c r="AC60" s="238"/>
    </row>
    <row r="61" spans="1:29" x14ac:dyDescent="0.35">
      <c r="A61">
        <v>194</v>
      </c>
      <c r="B61" t="s">
        <v>659</v>
      </c>
      <c r="C61" s="13" t="s">
        <v>1937</v>
      </c>
      <c r="D61" s="13" t="s">
        <v>2023</v>
      </c>
      <c r="E61" s="5"/>
      <c r="F61" s="93" t="s">
        <v>1939</v>
      </c>
      <c r="G61" s="2"/>
      <c r="H61" s="88" t="s">
        <v>1939</v>
      </c>
      <c r="I61" s="2"/>
      <c r="K61" s="3"/>
      <c r="L61" s="89" t="s">
        <v>1939</v>
      </c>
      <c r="M61" s="3"/>
      <c r="N61" s="90" t="s">
        <v>1939</v>
      </c>
      <c r="O61" s="4"/>
      <c r="P61" s="91" t="s">
        <v>2328</v>
      </c>
      <c r="Q61" s="7"/>
      <c r="R61" s="7"/>
      <c r="S61" s="7"/>
      <c r="T61" s="92" t="s">
        <v>1939</v>
      </c>
      <c r="U61" s="7"/>
      <c r="V61" s="7"/>
      <c r="W61" s="7"/>
      <c r="X61" s="7" t="s">
        <v>1939</v>
      </c>
      <c r="Y61" s="92"/>
      <c r="Z61" s="7"/>
      <c r="AA61" s="8" t="s">
        <v>1937</v>
      </c>
      <c r="AB61" s="8" t="s">
        <v>2169</v>
      </c>
      <c r="AC61" s="8" t="s">
        <v>2452</v>
      </c>
    </row>
    <row r="62" spans="1:29" x14ac:dyDescent="0.35">
      <c r="A62">
        <v>195</v>
      </c>
      <c r="B62" t="s">
        <v>875</v>
      </c>
      <c r="C62" s="13" t="s">
        <v>1937</v>
      </c>
      <c r="D62" s="13" t="s">
        <v>2024</v>
      </c>
      <c r="E62" s="5"/>
      <c r="F62" s="13" t="s">
        <v>1939</v>
      </c>
      <c r="G62" s="88" t="s">
        <v>1939</v>
      </c>
      <c r="H62" s="2"/>
      <c r="I62" s="88" t="s">
        <v>1939</v>
      </c>
      <c r="K62" s="3"/>
      <c r="L62" s="3"/>
      <c r="M62" s="89" t="s">
        <v>1939</v>
      </c>
      <c r="N62" s="90" t="s">
        <v>1939</v>
      </c>
      <c r="O62" s="4"/>
      <c r="P62" s="91" t="s">
        <v>2329</v>
      </c>
      <c r="Q62" s="7"/>
      <c r="R62" s="7"/>
      <c r="S62" s="7"/>
      <c r="T62" s="7"/>
      <c r="U62" s="92" t="s">
        <v>1939</v>
      </c>
      <c r="V62" s="7"/>
      <c r="W62" s="7"/>
      <c r="X62" s="7"/>
      <c r="Y62" s="7"/>
      <c r="Z62" s="92" t="s">
        <v>1939</v>
      </c>
      <c r="AA62" s="8" t="s">
        <v>1941</v>
      </c>
      <c r="AB62" s="8"/>
      <c r="AC62" s="8"/>
    </row>
    <row r="63" spans="1:29" x14ac:dyDescent="0.35">
      <c r="A63">
        <v>196</v>
      </c>
      <c r="B63" t="s">
        <v>880</v>
      </c>
      <c r="C63" s="13" t="s">
        <v>1937</v>
      </c>
      <c r="D63" s="13" t="s">
        <v>2025</v>
      </c>
      <c r="E63" s="5"/>
      <c r="F63" s="13" t="s">
        <v>1939</v>
      </c>
      <c r="G63" s="2"/>
      <c r="H63" s="2"/>
      <c r="I63" s="88" t="s">
        <v>1939</v>
      </c>
      <c r="K63" s="3"/>
      <c r="L63" s="3"/>
      <c r="M63" s="89" t="s">
        <v>1939</v>
      </c>
      <c r="N63" s="90" t="s">
        <v>1939</v>
      </c>
      <c r="O63" s="4"/>
      <c r="P63" s="91" t="s">
        <v>2330</v>
      </c>
      <c r="Q63" s="7"/>
      <c r="R63" s="7"/>
      <c r="S63" s="7"/>
      <c r="T63" s="7"/>
      <c r="U63" s="92" t="s">
        <v>1939</v>
      </c>
      <c r="V63" s="92" t="s">
        <v>1939</v>
      </c>
      <c r="W63" s="92"/>
      <c r="X63" s="7"/>
      <c r="Y63" s="7"/>
      <c r="Z63" s="92" t="s">
        <v>1939</v>
      </c>
      <c r="AA63" s="8" t="s">
        <v>1937</v>
      </c>
      <c r="AB63" s="8" t="s">
        <v>2331</v>
      </c>
      <c r="AC63" s="8"/>
    </row>
    <row r="64" spans="1:29" x14ac:dyDescent="0.35">
      <c r="A64">
        <v>197</v>
      </c>
      <c r="B64" t="s">
        <v>884</v>
      </c>
      <c r="C64" s="13" t="s">
        <v>1937</v>
      </c>
      <c r="D64" s="13" t="s">
        <v>1951</v>
      </c>
      <c r="E64" s="5"/>
      <c r="F64" s="13" t="s">
        <v>1939</v>
      </c>
      <c r="G64" s="2"/>
      <c r="H64" s="88" t="s">
        <v>1939</v>
      </c>
      <c r="I64" s="2"/>
      <c r="K64" s="3"/>
      <c r="L64" s="3"/>
      <c r="M64" s="89" t="s">
        <v>1939</v>
      </c>
      <c r="N64" s="90" t="s">
        <v>1939</v>
      </c>
      <c r="O64" s="4"/>
      <c r="P64" s="91" t="s">
        <v>1951</v>
      </c>
      <c r="Q64" s="7"/>
      <c r="R64" s="7"/>
      <c r="S64" s="7"/>
      <c r="T64" s="7"/>
      <c r="U64" s="92" t="s">
        <v>1939</v>
      </c>
      <c r="V64" s="92" t="s">
        <v>1939</v>
      </c>
      <c r="W64" s="178" t="s">
        <v>1939</v>
      </c>
      <c r="X64" s="7" t="s">
        <v>1939</v>
      </c>
      <c r="Y64" s="92"/>
      <c r="Z64" s="7"/>
      <c r="AA64" s="8" t="s">
        <v>1937</v>
      </c>
      <c r="AB64" s="8"/>
      <c r="AC64" s="8"/>
    </row>
    <row r="65" spans="1:29" x14ac:dyDescent="0.35">
      <c r="A65">
        <v>199</v>
      </c>
      <c r="B65" t="s">
        <v>891</v>
      </c>
      <c r="C65" s="13" t="s">
        <v>1937</v>
      </c>
      <c r="D65" s="13" t="s">
        <v>2026</v>
      </c>
      <c r="E65" s="5"/>
      <c r="F65" s="13" t="s">
        <v>1939</v>
      </c>
      <c r="G65" s="2"/>
      <c r="H65" s="95" t="s">
        <v>1939</v>
      </c>
      <c r="I65" s="2"/>
      <c r="K65" s="3"/>
      <c r="L65" s="3"/>
      <c r="M65" s="96" t="s">
        <v>1939</v>
      </c>
      <c r="N65" s="97"/>
      <c r="O65" s="222" t="s">
        <v>1939</v>
      </c>
      <c r="P65" s="98" t="s">
        <v>2333</v>
      </c>
      <c r="Q65" s="7"/>
      <c r="R65" s="7"/>
      <c r="S65" s="7"/>
      <c r="T65" s="7"/>
      <c r="U65" s="7"/>
      <c r="V65" s="7"/>
      <c r="W65" s="7"/>
      <c r="X65" s="7"/>
      <c r="Y65" s="99" t="s">
        <v>2334</v>
      </c>
      <c r="Z65" s="7"/>
      <c r="AA65" s="8" t="s">
        <v>1937</v>
      </c>
      <c r="AB65" s="8" t="s">
        <v>2201</v>
      </c>
      <c r="AC65" s="8" t="s">
        <v>2453</v>
      </c>
    </row>
    <row r="66" spans="1:29" x14ac:dyDescent="0.35">
      <c r="A66">
        <v>201</v>
      </c>
      <c r="B66" t="s">
        <v>900</v>
      </c>
      <c r="C66" s="13" t="s">
        <v>1937</v>
      </c>
      <c r="D66" s="13" t="s">
        <v>2027</v>
      </c>
      <c r="E66" s="13" t="s">
        <v>1939</v>
      </c>
      <c r="F66" s="5"/>
      <c r="G66" s="2"/>
      <c r="H66" s="95" t="s">
        <v>1939</v>
      </c>
      <c r="I66" s="95" t="s">
        <v>1939</v>
      </c>
      <c r="K66" s="3"/>
      <c r="L66" s="96" t="s">
        <v>1939</v>
      </c>
      <c r="M66" s="96" t="s">
        <v>1939</v>
      </c>
      <c r="N66" s="4"/>
      <c r="O66" s="97" t="s">
        <v>1939</v>
      </c>
      <c r="P66" s="98" t="s">
        <v>2335</v>
      </c>
      <c r="Q66" s="7"/>
      <c r="R66" s="7"/>
      <c r="S66" s="7"/>
      <c r="T66" s="7"/>
      <c r="U66" s="7"/>
      <c r="V66" s="7"/>
      <c r="W66" s="7"/>
      <c r="X66" s="7"/>
      <c r="Y66" s="99" t="s">
        <v>2019</v>
      </c>
      <c r="Z66" s="99" t="s">
        <v>1939</v>
      </c>
      <c r="AA66" s="8" t="s">
        <v>1937</v>
      </c>
      <c r="AB66" s="8" t="s">
        <v>2336</v>
      </c>
      <c r="AC66" s="8"/>
    </row>
    <row r="67" spans="1:29" x14ac:dyDescent="0.35">
      <c r="A67">
        <v>202</v>
      </c>
      <c r="B67" t="s">
        <v>904</v>
      </c>
      <c r="C67" s="13" t="s">
        <v>1937</v>
      </c>
      <c r="D67" s="13" t="s">
        <v>2028</v>
      </c>
      <c r="E67" s="5"/>
      <c r="F67" s="221" t="s">
        <v>1939</v>
      </c>
      <c r="G67" s="95" t="s">
        <v>1939</v>
      </c>
      <c r="H67" s="2"/>
      <c r="I67" s="2"/>
      <c r="K67" s="3"/>
      <c r="L67" s="96" t="s">
        <v>1939</v>
      </c>
      <c r="M67" s="3"/>
      <c r="N67" s="97" t="s">
        <v>1939</v>
      </c>
      <c r="O67" s="97"/>
      <c r="P67" s="98" t="s">
        <v>2337</v>
      </c>
      <c r="Q67" s="99" t="s">
        <v>1939</v>
      </c>
      <c r="R67" s="99" t="s">
        <v>1939</v>
      </c>
      <c r="S67" s="7"/>
      <c r="T67" s="7"/>
      <c r="U67" s="7"/>
      <c r="V67" s="99" t="s">
        <v>1939</v>
      </c>
      <c r="W67" s="178" t="s">
        <v>1939</v>
      </c>
      <c r="X67" s="7"/>
      <c r="Y67" s="178" t="s">
        <v>2384</v>
      </c>
      <c r="Z67" s="7"/>
      <c r="AA67" s="8" t="s">
        <v>1941</v>
      </c>
      <c r="AB67" s="8"/>
      <c r="AC67" s="8"/>
    </row>
    <row r="68" spans="1:29" x14ac:dyDescent="0.35">
      <c r="A68">
        <v>203</v>
      </c>
      <c r="B68" t="s">
        <v>909</v>
      </c>
      <c r="C68" s="13" t="s">
        <v>1937</v>
      </c>
      <c r="D68" s="13" t="s">
        <v>2029</v>
      </c>
      <c r="E68" s="5"/>
      <c r="F68" s="13" t="s">
        <v>1939</v>
      </c>
      <c r="G68" s="2"/>
      <c r="H68" s="95" t="s">
        <v>1939</v>
      </c>
      <c r="I68" s="2"/>
      <c r="K68" s="3"/>
      <c r="L68" s="3"/>
      <c r="M68" s="96" t="s">
        <v>1939</v>
      </c>
      <c r="N68" s="4"/>
      <c r="O68" s="97" t="s">
        <v>1939</v>
      </c>
      <c r="P68" s="98" t="s">
        <v>2339</v>
      </c>
      <c r="Q68" s="99" t="s">
        <v>1939</v>
      </c>
      <c r="R68" s="7"/>
      <c r="S68" s="99" t="s">
        <v>1939</v>
      </c>
      <c r="T68" s="7"/>
      <c r="U68" s="7"/>
      <c r="V68" s="99" t="s">
        <v>1939</v>
      </c>
      <c r="W68" s="99"/>
      <c r="X68" s="7"/>
      <c r="Y68" s="7"/>
      <c r="Z68" s="7"/>
      <c r="AA68" s="8" t="s">
        <v>1937</v>
      </c>
      <c r="AB68" s="8" t="s">
        <v>2285</v>
      </c>
      <c r="AC68" s="8"/>
    </row>
    <row r="69" spans="1:29" x14ac:dyDescent="0.35">
      <c r="A69">
        <v>213</v>
      </c>
      <c r="B69" t="s">
        <v>952</v>
      </c>
      <c r="C69" s="13" t="s">
        <v>1937</v>
      </c>
      <c r="D69" s="13" t="s">
        <v>2033</v>
      </c>
      <c r="E69" s="13" t="s">
        <v>1939</v>
      </c>
      <c r="F69" s="13" t="s">
        <v>1939</v>
      </c>
      <c r="G69" s="95" t="s">
        <v>1939</v>
      </c>
      <c r="H69" s="95" t="s">
        <v>1939</v>
      </c>
      <c r="I69" s="2"/>
      <c r="K69" s="3"/>
      <c r="L69" s="96" t="s">
        <v>1939</v>
      </c>
      <c r="M69" s="3"/>
      <c r="N69" s="4"/>
      <c r="O69" s="97" t="s">
        <v>1939</v>
      </c>
      <c r="P69" s="98" t="s">
        <v>2340</v>
      </c>
      <c r="Q69" s="99" t="s">
        <v>1939</v>
      </c>
      <c r="R69" s="7"/>
      <c r="S69" s="7"/>
      <c r="T69" s="7"/>
      <c r="U69" s="7"/>
      <c r="V69" s="99" t="s">
        <v>1939</v>
      </c>
      <c r="W69" s="99"/>
      <c r="X69" s="7"/>
      <c r="Y69" s="7"/>
      <c r="Z69" s="7"/>
      <c r="AA69" s="8" t="s">
        <v>1937</v>
      </c>
      <c r="AB69" s="8" t="s">
        <v>2307</v>
      </c>
      <c r="AC69" s="8"/>
    </row>
    <row r="70" spans="1:29" x14ac:dyDescent="0.35">
      <c r="A70">
        <v>227</v>
      </c>
      <c r="B70" t="s">
        <v>1009</v>
      </c>
      <c r="C70" s="13" t="s">
        <v>1937</v>
      </c>
      <c r="D70" s="13" t="s">
        <v>2039</v>
      </c>
      <c r="E70" s="13" t="s">
        <v>1939</v>
      </c>
      <c r="F70" s="5"/>
      <c r="G70" s="2"/>
      <c r="H70" s="101" t="s">
        <v>1939</v>
      </c>
      <c r="I70" s="2"/>
      <c r="K70" s="3"/>
      <c r="L70" s="102" t="s">
        <v>1939</v>
      </c>
      <c r="M70" s="3"/>
      <c r="N70" s="103" t="s">
        <v>1939</v>
      </c>
      <c r="O70" s="4"/>
      <c r="P70" s="104" t="s">
        <v>2341</v>
      </c>
      <c r="Q70" s="7"/>
      <c r="R70" s="7"/>
      <c r="S70" s="7"/>
      <c r="T70" s="7"/>
      <c r="U70" s="105" t="s">
        <v>1939</v>
      </c>
      <c r="V70" s="7"/>
      <c r="W70" s="7"/>
      <c r="X70" s="7"/>
      <c r="Y70" s="7"/>
      <c r="Z70" s="7"/>
      <c r="AA70" s="8" t="s">
        <v>1937</v>
      </c>
      <c r="AB70" s="8" t="s">
        <v>2201</v>
      </c>
      <c r="AC70" s="8" t="s">
        <v>2433</v>
      </c>
    </row>
    <row r="71" spans="1:29" x14ac:dyDescent="0.35">
      <c r="A71">
        <v>228</v>
      </c>
      <c r="B71" t="s">
        <v>1014</v>
      </c>
      <c r="C71" s="13" t="s">
        <v>1937</v>
      </c>
      <c r="D71" s="13" t="s">
        <v>2040</v>
      </c>
      <c r="E71" s="5"/>
      <c r="F71" s="13" t="s">
        <v>1939</v>
      </c>
      <c r="G71" s="101" t="s">
        <v>1939</v>
      </c>
      <c r="H71" s="2"/>
      <c r="I71" s="2"/>
      <c r="K71" s="3"/>
      <c r="L71" s="3"/>
      <c r="M71" s="102" t="s">
        <v>1939</v>
      </c>
      <c r="N71" s="103" t="s">
        <v>1939</v>
      </c>
      <c r="O71" s="4"/>
      <c r="P71" s="104" t="s">
        <v>2342</v>
      </c>
      <c r="Q71" s="105" t="s">
        <v>1939</v>
      </c>
      <c r="R71" s="105" t="s">
        <v>1939</v>
      </c>
      <c r="S71" s="7"/>
      <c r="T71" s="7"/>
      <c r="U71" s="7"/>
      <c r="V71" s="105" t="s">
        <v>1939</v>
      </c>
      <c r="W71" s="178" t="s">
        <v>1939</v>
      </c>
      <c r="X71" s="7"/>
      <c r="Y71" s="105"/>
      <c r="Z71" s="7"/>
      <c r="AA71" s="8" t="s">
        <v>1937</v>
      </c>
      <c r="AB71" s="8" t="s">
        <v>2343</v>
      </c>
      <c r="AC71" s="8"/>
    </row>
    <row r="72" spans="1:29" x14ac:dyDescent="0.35">
      <c r="A72">
        <v>235</v>
      </c>
      <c r="B72" t="s">
        <v>1044</v>
      </c>
      <c r="C72" s="13" t="s">
        <v>1937</v>
      </c>
      <c r="D72" s="13" t="s">
        <v>2044</v>
      </c>
      <c r="E72" s="5"/>
      <c r="F72" s="13" t="s">
        <v>1939</v>
      </c>
      <c r="G72" s="2"/>
      <c r="H72" s="101" t="s">
        <v>1939</v>
      </c>
      <c r="I72" s="2"/>
      <c r="K72" s="3"/>
      <c r="L72" s="3"/>
      <c r="M72" s="3"/>
      <c r="N72" s="103" t="s">
        <v>1939</v>
      </c>
      <c r="O72" s="4"/>
      <c r="P72" s="104" t="s">
        <v>2344</v>
      </c>
      <c r="Q72" s="7"/>
      <c r="R72" s="105" t="s">
        <v>1939</v>
      </c>
      <c r="S72" s="7"/>
      <c r="T72" s="7"/>
      <c r="U72" s="105" t="s">
        <v>1939</v>
      </c>
      <c r="V72" s="105" t="s">
        <v>1939</v>
      </c>
      <c r="W72" s="105"/>
      <c r="X72" s="7"/>
      <c r="Y72" s="7"/>
      <c r="Z72" s="7"/>
      <c r="AA72" s="8" t="s">
        <v>1937</v>
      </c>
      <c r="AB72" s="8" t="s">
        <v>2345</v>
      </c>
      <c r="AC72" s="8"/>
    </row>
    <row r="73" spans="1:29" x14ac:dyDescent="0.35">
      <c r="A73">
        <v>239</v>
      </c>
      <c r="B73" t="s">
        <v>1061</v>
      </c>
      <c r="C73" s="13" t="s">
        <v>1937</v>
      </c>
      <c r="D73" s="5" t="s">
        <v>2046</v>
      </c>
      <c r="E73" s="5"/>
      <c r="F73" s="162" t="s">
        <v>1939</v>
      </c>
      <c r="G73" s="2"/>
      <c r="H73" s="157" t="s">
        <v>1939</v>
      </c>
      <c r="I73" s="2"/>
      <c r="K73" s="3"/>
      <c r="L73" s="158" t="s">
        <v>1939</v>
      </c>
      <c r="M73" s="3"/>
      <c r="N73" s="4"/>
      <c r="O73" s="159" t="s">
        <v>1939</v>
      </c>
      <c r="P73" s="160" t="s">
        <v>2458</v>
      </c>
      <c r="Q73" s="161" t="s">
        <v>1939</v>
      </c>
      <c r="R73" s="7"/>
      <c r="S73" s="7"/>
      <c r="T73" s="7"/>
      <c r="U73" s="7"/>
      <c r="V73" s="7"/>
      <c r="W73" s="178" t="s">
        <v>1939</v>
      </c>
      <c r="X73" s="7"/>
      <c r="Y73" s="178" t="s">
        <v>2489</v>
      </c>
      <c r="Z73" s="7"/>
      <c r="AA73" s="8" t="s">
        <v>1937</v>
      </c>
      <c r="AB73" s="8" t="s">
        <v>2327</v>
      </c>
      <c r="AC73" s="8"/>
    </row>
    <row r="74" spans="1:29" x14ac:dyDescent="0.35">
      <c r="A74">
        <v>240</v>
      </c>
      <c r="B74" t="s">
        <v>1066</v>
      </c>
      <c r="C74" s="13" t="s">
        <v>1937</v>
      </c>
      <c r="D74" s="5" t="s">
        <v>2047</v>
      </c>
      <c r="E74" s="5"/>
      <c r="F74" s="13" t="s">
        <v>1939</v>
      </c>
      <c r="G74" s="2"/>
      <c r="H74" s="101" t="s">
        <v>1939</v>
      </c>
      <c r="I74" s="2"/>
      <c r="K74" s="3"/>
      <c r="L74" s="102" t="s">
        <v>1939</v>
      </c>
      <c r="M74" s="3"/>
      <c r="N74" s="103"/>
      <c r="O74" s="222" t="s">
        <v>1939</v>
      </c>
      <c r="P74" s="104" t="s">
        <v>2346</v>
      </c>
      <c r="Q74" s="105" t="s">
        <v>1939</v>
      </c>
      <c r="R74" s="7"/>
      <c r="S74" s="7"/>
      <c r="T74" s="7"/>
      <c r="U74" s="7"/>
      <c r="V74" s="7"/>
      <c r="W74" s="178" t="s">
        <v>1939</v>
      </c>
      <c r="X74" s="7"/>
      <c r="Y74" s="105"/>
      <c r="Z74" s="7"/>
      <c r="AA74" s="8" t="s">
        <v>1937</v>
      </c>
      <c r="AB74" s="8" t="s">
        <v>2247</v>
      </c>
      <c r="AC74" s="8"/>
    </row>
    <row r="75" spans="1:29" x14ac:dyDescent="0.35">
      <c r="A75">
        <v>241</v>
      </c>
      <c r="B75" t="s">
        <v>983</v>
      </c>
      <c r="C75" s="13" t="s">
        <v>1937</v>
      </c>
      <c r="D75" s="5" t="s">
        <v>2048</v>
      </c>
      <c r="E75" s="5"/>
      <c r="F75" s="13" t="s">
        <v>1939</v>
      </c>
      <c r="G75" s="2"/>
      <c r="H75" s="101" t="s">
        <v>1939</v>
      </c>
      <c r="I75" s="2"/>
      <c r="K75" s="3"/>
      <c r="L75" s="102" t="s">
        <v>1939</v>
      </c>
      <c r="M75" s="102" t="s">
        <v>1939</v>
      </c>
      <c r="N75" s="103" t="s">
        <v>1939</v>
      </c>
      <c r="O75" s="4"/>
      <c r="P75" s="104" t="s">
        <v>2347</v>
      </c>
      <c r="Q75" s="7"/>
      <c r="R75" s="105" t="s">
        <v>1939</v>
      </c>
      <c r="S75" s="7"/>
      <c r="T75" s="7"/>
      <c r="U75" s="7"/>
      <c r="V75" s="7"/>
      <c r="W75" s="7"/>
      <c r="X75" s="7"/>
      <c r="Y75" s="105" t="s">
        <v>2348</v>
      </c>
      <c r="Z75" s="7"/>
      <c r="AA75" s="8" t="s">
        <v>1937</v>
      </c>
      <c r="AB75" s="8" t="s">
        <v>2323</v>
      </c>
      <c r="AC75" s="8" t="s">
        <v>2454</v>
      </c>
    </row>
    <row r="76" spans="1:29" x14ac:dyDescent="0.35">
      <c r="A76">
        <v>243</v>
      </c>
      <c r="B76" t="s">
        <v>1079</v>
      </c>
      <c r="C76" s="13" t="s">
        <v>1937</v>
      </c>
      <c r="D76" s="13" t="s">
        <v>2050</v>
      </c>
      <c r="E76" s="5"/>
      <c r="F76" s="13" t="s">
        <v>1939</v>
      </c>
      <c r="G76" s="2"/>
      <c r="H76" s="101" t="s">
        <v>1939</v>
      </c>
      <c r="I76" s="2"/>
      <c r="K76" s="3"/>
      <c r="L76" s="3"/>
      <c r="M76" s="102" t="s">
        <v>1939</v>
      </c>
      <c r="N76" s="4"/>
      <c r="O76" s="165" t="s">
        <v>1939</v>
      </c>
      <c r="P76" s="104" t="s">
        <v>2349</v>
      </c>
      <c r="Q76" s="7"/>
      <c r="R76" s="105" t="s">
        <v>1939</v>
      </c>
      <c r="S76" s="105" t="s">
        <v>1939</v>
      </c>
      <c r="T76" s="7"/>
      <c r="U76" s="7"/>
      <c r="V76" s="7"/>
      <c r="W76" s="7"/>
      <c r="X76" s="7"/>
      <c r="Y76" s="7"/>
      <c r="Z76" s="7"/>
      <c r="AA76" s="8" t="s">
        <v>1937</v>
      </c>
      <c r="AB76" s="8" t="s">
        <v>2180</v>
      </c>
      <c r="AC76" s="8"/>
    </row>
    <row r="77" spans="1:29" x14ac:dyDescent="0.35">
      <c r="A77">
        <v>244</v>
      </c>
      <c r="B77" t="s">
        <v>1083</v>
      </c>
      <c r="C77" s="13" t="s">
        <v>1937</v>
      </c>
      <c r="D77" s="13" t="s">
        <v>1956</v>
      </c>
      <c r="E77" s="5"/>
      <c r="F77" s="13" t="s">
        <v>1939</v>
      </c>
      <c r="G77" s="2"/>
      <c r="H77" s="2"/>
      <c r="I77" s="2"/>
      <c r="J77" s="168" t="s">
        <v>1939</v>
      </c>
      <c r="K77" s="3"/>
      <c r="L77" s="3"/>
      <c r="M77" s="106" t="s">
        <v>1939</v>
      </c>
      <c r="N77" s="107" t="s">
        <v>1939</v>
      </c>
      <c r="O77" s="170" t="s">
        <v>1939</v>
      </c>
      <c r="P77" s="108" t="s">
        <v>2350</v>
      </c>
      <c r="Q77" s="109" t="s">
        <v>1939</v>
      </c>
      <c r="R77" s="109" t="s">
        <v>1939</v>
      </c>
      <c r="S77" s="7"/>
      <c r="T77" s="7"/>
      <c r="U77" s="109" t="s">
        <v>1939</v>
      </c>
      <c r="V77" s="109" t="s">
        <v>1939</v>
      </c>
      <c r="W77" s="109"/>
      <c r="X77" s="7"/>
      <c r="Y77" s="7"/>
      <c r="Z77" s="7"/>
      <c r="AA77" s="8" t="s">
        <v>1941</v>
      </c>
      <c r="AB77" s="8"/>
      <c r="AC77" s="8"/>
    </row>
    <row r="78" spans="1:29" x14ac:dyDescent="0.35">
      <c r="A78">
        <v>245</v>
      </c>
      <c r="B78" t="s">
        <v>1087</v>
      </c>
      <c r="C78" s="13" t="s">
        <v>1937</v>
      </c>
      <c r="D78" s="13" t="s">
        <v>2051</v>
      </c>
      <c r="E78" s="5"/>
      <c r="F78" s="13" t="s">
        <v>1939</v>
      </c>
      <c r="G78" s="2"/>
      <c r="H78" s="110" t="s">
        <v>1939</v>
      </c>
      <c r="I78" s="2"/>
      <c r="K78" s="3"/>
      <c r="L78" s="106" t="s">
        <v>1939</v>
      </c>
      <c r="M78" s="3"/>
      <c r="N78" s="4"/>
      <c r="O78" s="107" t="s">
        <v>1939</v>
      </c>
      <c r="P78" s="108" t="s">
        <v>2351</v>
      </c>
      <c r="Q78" s="109" t="s">
        <v>1939</v>
      </c>
      <c r="R78" s="109" t="s">
        <v>1939</v>
      </c>
      <c r="S78" s="7"/>
      <c r="T78" s="7"/>
      <c r="U78" s="7"/>
      <c r="V78" s="109" t="s">
        <v>1939</v>
      </c>
      <c r="W78" s="109"/>
      <c r="X78" s="7" t="s">
        <v>1939</v>
      </c>
      <c r="Y78" s="109"/>
      <c r="Z78" s="7"/>
      <c r="AA78" s="8" t="s">
        <v>1937</v>
      </c>
      <c r="AB78" s="8"/>
      <c r="AC78" s="8" t="s">
        <v>2448</v>
      </c>
    </row>
    <row r="79" spans="1:29" x14ac:dyDescent="0.35">
      <c r="A79">
        <v>250</v>
      </c>
      <c r="B79" t="s">
        <v>1014</v>
      </c>
      <c r="C79" s="13" t="s">
        <v>1937</v>
      </c>
      <c r="D79" s="13" t="s">
        <v>2053</v>
      </c>
      <c r="E79" s="5"/>
      <c r="F79" s="13" t="s">
        <v>1939</v>
      </c>
      <c r="G79" s="110" t="s">
        <v>1939</v>
      </c>
      <c r="H79" s="2"/>
      <c r="I79" s="2"/>
      <c r="K79" s="3"/>
      <c r="L79" s="3"/>
      <c r="M79" s="106" t="s">
        <v>1939</v>
      </c>
      <c r="N79" s="107" t="s">
        <v>1939</v>
      </c>
      <c r="O79" s="4"/>
      <c r="P79" s="108" t="s">
        <v>2352</v>
      </c>
      <c r="Q79" s="109" t="s">
        <v>1939</v>
      </c>
      <c r="R79" s="109" t="s">
        <v>1939</v>
      </c>
      <c r="S79" s="7"/>
      <c r="T79" s="7"/>
      <c r="U79" s="7"/>
      <c r="V79" s="109" t="s">
        <v>1939</v>
      </c>
      <c r="W79" s="178" t="s">
        <v>1939</v>
      </c>
      <c r="X79" s="7"/>
      <c r="Y79" s="109"/>
      <c r="Z79" s="7"/>
      <c r="AA79" s="8" t="s">
        <v>1937</v>
      </c>
      <c r="AB79" s="8" t="s">
        <v>2353</v>
      </c>
      <c r="AC79" s="8"/>
    </row>
    <row r="80" spans="1:29" x14ac:dyDescent="0.35">
      <c r="A80">
        <v>251</v>
      </c>
      <c r="B80" t="s">
        <v>686</v>
      </c>
      <c r="C80" s="17" t="s">
        <v>1937</v>
      </c>
      <c r="D80" s="17" t="s">
        <v>2157</v>
      </c>
      <c r="E80" s="111" t="s">
        <v>1939</v>
      </c>
      <c r="F80" s="111" t="s">
        <v>1939</v>
      </c>
      <c r="G80" s="2"/>
      <c r="H80" s="110" t="s">
        <v>1939</v>
      </c>
      <c r="I80" s="2"/>
      <c r="K80" s="3"/>
      <c r="L80" s="106" t="s">
        <v>1939</v>
      </c>
      <c r="M80" s="3"/>
      <c r="N80" s="4"/>
      <c r="O80" s="107" t="s">
        <v>1939</v>
      </c>
      <c r="P80" s="108" t="s">
        <v>2354</v>
      </c>
      <c r="Q80" s="7"/>
      <c r="R80" s="109" t="s">
        <v>1939</v>
      </c>
      <c r="S80" s="7"/>
      <c r="T80" s="7"/>
      <c r="U80" s="7"/>
      <c r="V80" s="7"/>
      <c r="W80" s="7"/>
      <c r="X80" s="7"/>
      <c r="Y80" s="7"/>
      <c r="Z80" s="7"/>
      <c r="AA80" s="8" t="s">
        <v>1937</v>
      </c>
      <c r="AB80" s="8" t="s">
        <v>2320</v>
      </c>
      <c r="AC80" s="8"/>
    </row>
    <row r="81" spans="1:29" x14ac:dyDescent="0.35">
      <c r="A81">
        <v>253</v>
      </c>
      <c r="B81" t="s">
        <v>1114</v>
      </c>
      <c r="C81" s="13" t="s">
        <v>1935</v>
      </c>
      <c r="D81" s="13" t="s">
        <v>2054</v>
      </c>
      <c r="E81" s="5"/>
      <c r="F81" s="13" t="s">
        <v>1939</v>
      </c>
      <c r="G81" s="2"/>
      <c r="H81" s="173" t="s">
        <v>1939</v>
      </c>
      <c r="I81" s="2"/>
      <c r="K81" s="3"/>
      <c r="L81" s="3"/>
      <c r="M81" s="174" t="s">
        <v>1939</v>
      </c>
      <c r="N81" s="4"/>
      <c r="O81" s="175" t="s">
        <v>1939</v>
      </c>
      <c r="P81" s="176" t="s">
        <v>2481</v>
      </c>
      <c r="Q81" s="177" t="s">
        <v>1939</v>
      </c>
      <c r="R81" s="7"/>
      <c r="S81" s="7"/>
      <c r="T81" s="7"/>
      <c r="U81" s="7"/>
      <c r="V81" s="7"/>
      <c r="W81" s="7"/>
      <c r="X81" s="7"/>
      <c r="Y81" s="177" t="s">
        <v>2482</v>
      </c>
      <c r="Z81" s="7"/>
      <c r="AA81" s="8" t="s">
        <v>1941</v>
      </c>
      <c r="AB81" s="8"/>
      <c r="AC81" s="8"/>
    </row>
    <row r="82" spans="1:29" x14ac:dyDescent="0.35">
      <c r="A82">
        <v>258</v>
      </c>
      <c r="B82" t="s">
        <v>1135</v>
      </c>
      <c r="C82" s="15" t="s">
        <v>1937</v>
      </c>
      <c r="D82" s="15" t="s">
        <v>2056</v>
      </c>
      <c r="E82" s="5"/>
      <c r="F82" s="221" t="s">
        <v>1939</v>
      </c>
      <c r="G82" s="110" t="s">
        <v>1939</v>
      </c>
      <c r="H82" s="2"/>
      <c r="I82" s="2"/>
      <c r="K82" s="3"/>
      <c r="L82" s="3"/>
      <c r="M82" s="106" t="s">
        <v>1939</v>
      </c>
      <c r="N82" s="4"/>
      <c r="O82" s="107" t="s">
        <v>1939</v>
      </c>
      <c r="P82" s="108" t="s">
        <v>2277</v>
      </c>
      <c r="Q82" s="109" t="s">
        <v>1939</v>
      </c>
      <c r="R82" s="109" t="s">
        <v>1939</v>
      </c>
      <c r="S82" s="7"/>
      <c r="T82" s="7"/>
      <c r="U82" s="7"/>
      <c r="V82" s="7"/>
      <c r="W82" s="7"/>
      <c r="X82" s="7"/>
      <c r="Y82" s="7"/>
      <c r="Z82" s="7"/>
      <c r="AA82" s="8" t="s">
        <v>1937</v>
      </c>
      <c r="AB82" s="8" t="s">
        <v>2356</v>
      </c>
      <c r="AC82" s="8"/>
    </row>
    <row r="83" spans="1:29" x14ac:dyDescent="0.35">
      <c r="A83">
        <v>259</v>
      </c>
      <c r="B83" t="s">
        <v>1139</v>
      </c>
      <c r="C83" s="15" t="s">
        <v>1937</v>
      </c>
      <c r="D83" s="15" t="s">
        <v>2057</v>
      </c>
      <c r="E83" s="15" t="s">
        <v>1939</v>
      </c>
      <c r="F83" s="5"/>
      <c r="G83" s="2"/>
      <c r="H83" s="110" t="s">
        <v>1939</v>
      </c>
      <c r="I83" s="2"/>
      <c r="K83" s="3"/>
      <c r="L83" s="106" t="s">
        <v>1939</v>
      </c>
      <c r="M83" s="3"/>
      <c r="N83" s="107" t="s">
        <v>1939</v>
      </c>
      <c r="O83" s="4"/>
      <c r="P83" s="108" t="s">
        <v>2357</v>
      </c>
      <c r="Q83" s="7"/>
      <c r="R83" s="7"/>
      <c r="S83" s="7"/>
      <c r="T83" s="7"/>
      <c r="U83" s="109" t="s">
        <v>1939</v>
      </c>
      <c r="V83" s="109" t="s">
        <v>1939</v>
      </c>
      <c r="W83" s="109"/>
      <c r="X83" s="7"/>
      <c r="Y83" s="7"/>
      <c r="Z83" s="7"/>
      <c r="AA83" s="8" t="s">
        <v>1937</v>
      </c>
      <c r="AB83" s="8" t="s">
        <v>2358</v>
      </c>
      <c r="AC83" s="8"/>
    </row>
    <row r="84" spans="1:29" x14ac:dyDescent="0.35">
      <c r="A84">
        <v>262</v>
      </c>
      <c r="B84" t="s">
        <v>1153</v>
      </c>
      <c r="C84" s="15" t="s">
        <v>1937</v>
      </c>
      <c r="D84" s="15" t="s">
        <v>2058</v>
      </c>
      <c r="E84" s="5"/>
      <c r="F84" s="15" t="s">
        <v>1939</v>
      </c>
      <c r="G84" s="2"/>
      <c r="H84" s="113" t="s">
        <v>1939</v>
      </c>
      <c r="I84" s="113" t="s">
        <v>1939</v>
      </c>
      <c r="K84" s="3"/>
      <c r="L84" s="3"/>
      <c r="M84" s="114" t="s">
        <v>1939</v>
      </c>
      <c r="N84" s="115" t="s">
        <v>1939</v>
      </c>
      <c r="O84" s="4"/>
      <c r="P84" s="116" t="s">
        <v>2359</v>
      </c>
      <c r="Q84" s="7"/>
      <c r="R84" s="7"/>
      <c r="S84" s="7"/>
      <c r="T84" s="7"/>
      <c r="U84" s="7"/>
      <c r="V84" s="7"/>
      <c r="W84" s="7"/>
      <c r="X84" s="7"/>
      <c r="Y84" s="117" t="s">
        <v>2363</v>
      </c>
      <c r="Z84" s="117" t="s">
        <v>1939</v>
      </c>
      <c r="AA84" s="8" t="s">
        <v>1941</v>
      </c>
      <c r="AB84" s="8"/>
      <c r="AC84" s="8"/>
    </row>
    <row r="85" spans="1:29" x14ac:dyDescent="0.35">
      <c r="A85">
        <v>270</v>
      </c>
      <c r="B85" t="s">
        <v>1188</v>
      </c>
      <c r="C85" s="15" t="s">
        <v>1937</v>
      </c>
      <c r="D85" s="15" t="s">
        <v>2060</v>
      </c>
      <c r="E85" s="5"/>
      <c r="F85" s="15" t="s">
        <v>1939</v>
      </c>
      <c r="G85" s="2"/>
      <c r="H85" s="113" t="s">
        <v>1939</v>
      </c>
      <c r="I85" s="113" t="s">
        <v>1939</v>
      </c>
      <c r="K85" s="3"/>
      <c r="L85" s="3"/>
      <c r="M85" s="114" t="s">
        <v>1939</v>
      </c>
      <c r="N85" s="115" t="s">
        <v>1939</v>
      </c>
      <c r="O85" s="4"/>
      <c r="P85" s="116" t="s">
        <v>2361</v>
      </c>
      <c r="Q85" s="7"/>
      <c r="R85" s="7"/>
      <c r="S85" s="7"/>
      <c r="T85" s="117" t="s">
        <v>1939</v>
      </c>
      <c r="U85" s="7"/>
      <c r="V85" s="7"/>
      <c r="W85" s="7"/>
      <c r="X85" s="7"/>
      <c r="Y85" s="117" t="s">
        <v>2362</v>
      </c>
      <c r="Z85" s="117" t="s">
        <v>1939</v>
      </c>
      <c r="AA85" s="8" t="s">
        <v>1941</v>
      </c>
      <c r="AB85" s="8"/>
      <c r="AC85" s="8"/>
    </row>
    <row r="86" spans="1:29" x14ac:dyDescent="0.35">
      <c r="A86">
        <v>271</v>
      </c>
      <c r="B86" t="s">
        <v>1193</v>
      </c>
      <c r="C86" s="15" t="s">
        <v>1937</v>
      </c>
      <c r="D86" s="15" t="s">
        <v>2061</v>
      </c>
      <c r="E86" s="5"/>
      <c r="F86" s="15" t="s">
        <v>1939</v>
      </c>
      <c r="G86" s="2"/>
      <c r="H86" s="113" t="s">
        <v>1939</v>
      </c>
      <c r="I86" s="2"/>
      <c r="K86" s="3"/>
      <c r="L86" s="3"/>
      <c r="M86" s="114" t="s">
        <v>1939</v>
      </c>
      <c r="N86" s="4"/>
      <c r="O86" s="115" t="s">
        <v>1939</v>
      </c>
      <c r="P86" s="116" t="s">
        <v>2364</v>
      </c>
      <c r="Q86" s="7"/>
      <c r="R86" s="117" t="s">
        <v>1939</v>
      </c>
      <c r="S86" s="117" t="s">
        <v>1939</v>
      </c>
      <c r="T86" s="7"/>
      <c r="U86" s="7"/>
      <c r="V86" s="7"/>
      <c r="W86" s="7"/>
      <c r="X86" s="7"/>
      <c r="Y86" s="7"/>
      <c r="Z86" s="7"/>
      <c r="AA86" s="8" t="s">
        <v>1937</v>
      </c>
      <c r="AB86" s="8" t="s">
        <v>2247</v>
      </c>
      <c r="AC86" s="8" t="s">
        <v>2433</v>
      </c>
    </row>
    <row r="87" spans="1:29" x14ac:dyDescent="0.35">
      <c r="A87">
        <v>272</v>
      </c>
      <c r="B87" t="s">
        <v>1197</v>
      </c>
      <c r="C87" s="15" t="s">
        <v>1937</v>
      </c>
      <c r="D87" s="15" t="s">
        <v>2062</v>
      </c>
      <c r="E87" s="5"/>
      <c r="F87" s="15" t="s">
        <v>1939</v>
      </c>
      <c r="G87" s="2"/>
      <c r="H87" s="113" t="s">
        <v>1939</v>
      </c>
      <c r="I87" s="2"/>
      <c r="K87" s="114" t="s">
        <v>1939</v>
      </c>
      <c r="L87" s="3"/>
      <c r="M87" s="3"/>
      <c r="N87" s="4"/>
      <c r="O87" s="115" t="s">
        <v>1939</v>
      </c>
      <c r="P87" s="116" t="s">
        <v>2365</v>
      </c>
      <c r="Q87" s="7"/>
      <c r="R87" s="117" t="s">
        <v>1939</v>
      </c>
      <c r="S87" s="7"/>
      <c r="T87" s="7"/>
      <c r="U87" s="117" t="s">
        <v>1939</v>
      </c>
      <c r="V87" s="7"/>
      <c r="W87" s="7"/>
      <c r="X87" s="7"/>
      <c r="Y87" s="7"/>
      <c r="Z87" s="7"/>
      <c r="AA87" s="8" t="s">
        <v>1937</v>
      </c>
      <c r="AB87" s="8" t="s">
        <v>2201</v>
      </c>
      <c r="AC87" s="8"/>
    </row>
    <row r="88" spans="1:29" x14ac:dyDescent="0.35">
      <c r="A88">
        <v>275</v>
      </c>
      <c r="B88" t="s">
        <v>1210</v>
      </c>
      <c r="C88" s="15" t="s">
        <v>1937</v>
      </c>
      <c r="D88" s="15" t="s">
        <v>1955</v>
      </c>
      <c r="E88" s="5"/>
      <c r="F88" s="5"/>
      <c r="G88" s="113" t="s">
        <v>1939</v>
      </c>
      <c r="H88" s="2"/>
      <c r="I88" s="2"/>
      <c r="K88" s="3"/>
      <c r="L88" s="3"/>
      <c r="M88" s="114" t="s">
        <v>1939</v>
      </c>
      <c r="N88" s="4"/>
      <c r="O88" s="115" t="s">
        <v>1939</v>
      </c>
      <c r="P88" s="116" t="s">
        <v>2366</v>
      </c>
      <c r="Q88" s="117" t="s">
        <v>1939</v>
      </c>
      <c r="R88" s="117" t="s">
        <v>1939</v>
      </c>
      <c r="S88" s="117" t="s">
        <v>1939</v>
      </c>
      <c r="T88" s="7"/>
      <c r="U88" s="7"/>
      <c r="V88" s="7"/>
      <c r="W88" s="178" t="s">
        <v>1939</v>
      </c>
      <c r="X88" s="7"/>
      <c r="Y88" s="117"/>
      <c r="Z88" s="7"/>
      <c r="AA88" s="8" t="s">
        <v>1937</v>
      </c>
      <c r="AB88" s="8" t="s">
        <v>2367</v>
      </c>
      <c r="AC88" s="8"/>
    </row>
    <row r="89" spans="1:29" x14ac:dyDescent="0.35">
      <c r="A89">
        <v>276</v>
      </c>
      <c r="B89" t="s">
        <v>1214</v>
      </c>
      <c r="C89" s="15" t="s">
        <v>1937</v>
      </c>
      <c r="D89" s="15" t="s">
        <v>2064</v>
      </c>
      <c r="E89" s="5"/>
      <c r="F89" s="15" t="s">
        <v>1939</v>
      </c>
      <c r="G89" s="2"/>
      <c r="H89" s="113" t="s">
        <v>1939</v>
      </c>
      <c r="I89" s="2"/>
      <c r="K89" s="3"/>
      <c r="L89" s="3"/>
      <c r="M89" s="3"/>
      <c r="N89" s="4"/>
      <c r="O89" s="115" t="s">
        <v>1939</v>
      </c>
      <c r="P89" s="116" t="s">
        <v>2368</v>
      </c>
      <c r="Q89" s="117" t="s">
        <v>1939</v>
      </c>
      <c r="R89" s="7"/>
      <c r="S89" s="117" t="s">
        <v>1939</v>
      </c>
      <c r="T89" s="117" t="s">
        <v>1939</v>
      </c>
      <c r="U89" s="7"/>
      <c r="V89" s="117" t="s">
        <v>1939</v>
      </c>
      <c r="W89" s="117"/>
      <c r="X89" s="7"/>
      <c r="Y89" s="7"/>
      <c r="Z89" s="7"/>
      <c r="AA89" s="8" t="s">
        <v>1937</v>
      </c>
      <c r="AB89" s="8" t="s">
        <v>2257</v>
      </c>
      <c r="AC89" s="8"/>
    </row>
    <row r="90" spans="1:29" x14ac:dyDescent="0.35">
      <c r="A90">
        <v>281</v>
      </c>
      <c r="B90" t="s">
        <v>1235</v>
      </c>
      <c r="C90" s="32" t="s">
        <v>1937</v>
      </c>
      <c r="D90" s="5"/>
      <c r="E90" s="15" t="s">
        <v>1939</v>
      </c>
      <c r="F90" s="5"/>
      <c r="G90" s="2"/>
      <c r="H90" s="113" t="s">
        <v>1939</v>
      </c>
      <c r="I90" s="2"/>
      <c r="K90" s="3"/>
      <c r="L90" s="114" t="s">
        <v>1939</v>
      </c>
      <c r="M90" s="3"/>
      <c r="N90" s="115" t="s">
        <v>1939</v>
      </c>
      <c r="O90" s="4"/>
      <c r="P90" s="116" t="s">
        <v>2369</v>
      </c>
      <c r="Q90" s="7"/>
      <c r="R90" s="7"/>
      <c r="S90" s="117" t="s">
        <v>1939</v>
      </c>
      <c r="T90" s="7"/>
      <c r="U90" s="7"/>
      <c r="V90" s="117" t="s">
        <v>1939</v>
      </c>
      <c r="W90" s="117"/>
      <c r="X90" s="7"/>
      <c r="Y90" s="7"/>
      <c r="Z90" s="7"/>
      <c r="AA90" s="8" t="s">
        <v>1937</v>
      </c>
      <c r="AB90" s="8" t="s">
        <v>2193</v>
      </c>
      <c r="AC90" s="8"/>
    </row>
    <row r="91" spans="1:29" x14ac:dyDescent="0.35">
      <c r="A91">
        <v>287</v>
      </c>
      <c r="B91" t="s">
        <v>1257</v>
      </c>
      <c r="C91" s="15" t="s">
        <v>1937</v>
      </c>
      <c r="D91" s="15" t="s">
        <v>2068</v>
      </c>
      <c r="E91" s="5"/>
      <c r="F91" s="15" t="s">
        <v>1939</v>
      </c>
      <c r="G91" s="2"/>
      <c r="H91" s="113" t="s">
        <v>1939</v>
      </c>
      <c r="I91" s="2"/>
      <c r="K91" s="3"/>
      <c r="L91" s="114" t="s">
        <v>1939</v>
      </c>
      <c r="M91" s="3"/>
      <c r="N91" s="4"/>
      <c r="O91" s="115" t="s">
        <v>1939</v>
      </c>
      <c r="P91" s="116" t="s">
        <v>2370</v>
      </c>
      <c r="Q91" s="7"/>
      <c r="R91" s="117" t="s">
        <v>1939</v>
      </c>
      <c r="S91" s="117" t="s">
        <v>1939</v>
      </c>
      <c r="T91" s="117" t="s">
        <v>1939</v>
      </c>
      <c r="U91" s="7"/>
      <c r="V91" s="117" t="s">
        <v>1939</v>
      </c>
      <c r="W91" s="117"/>
      <c r="X91" s="7"/>
      <c r="Y91" s="7"/>
      <c r="Z91" s="7"/>
      <c r="AA91" s="8" t="s">
        <v>1937</v>
      </c>
      <c r="AB91" s="8" t="s">
        <v>2371</v>
      </c>
      <c r="AC91" s="8"/>
    </row>
    <row r="92" spans="1:29" x14ac:dyDescent="0.35">
      <c r="A92">
        <v>289</v>
      </c>
      <c r="B92" t="s">
        <v>1264</v>
      </c>
      <c r="C92" s="15" t="s">
        <v>1937</v>
      </c>
      <c r="D92" s="15" t="s">
        <v>2069</v>
      </c>
      <c r="E92" s="5"/>
      <c r="F92" s="15" t="s">
        <v>1939</v>
      </c>
      <c r="G92" s="2"/>
      <c r="H92" s="113" t="s">
        <v>1939</v>
      </c>
      <c r="I92" s="2"/>
      <c r="K92" s="3"/>
      <c r="L92" s="114" t="s">
        <v>1939</v>
      </c>
      <c r="M92" s="3"/>
      <c r="N92" s="4"/>
      <c r="O92" s="115" t="s">
        <v>1939</v>
      </c>
      <c r="P92" s="116" t="s">
        <v>2372</v>
      </c>
      <c r="Q92" s="7"/>
      <c r="R92" s="7"/>
      <c r="S92" s="7"/>
      <c r="T92" s="7"/>
      <c r="U92" s="7"/>
      <c r="V92" s="7"/>
      <c r="W92" s="7"/>
      <c r="X92" s="7"/>
      <c r="Y92" s="117" t="s">
        <v>2373</v>
      </c>
      <c r="Z92" s="7"/>
      <c r="AA92" s="8" t="s">
        <v>1941</v>
      </c>
      <c r="AB92" s="8"/>
      <c r="AC92" s="8"/>
    </row>
    <row r="93" spans="1:29" x14ac:dyDescent="0.35">
      <c r="A93">
        <v>292</v>
      </c>
      <c r="B93" t="s">
        <v>1278</v>
      </c>
      <c r="C93" s="15" t="s">
        <v>1937</v>
      </c>
      <c r="D93" s="15" t="s">
        <v>2071</v>
      </c>
      <c r="E93" s="5"/>
      <c r="F93" s="15" t="s">
        <v>1939</v>
      </c>
      <c r="G93" s="113" t="s">
        <v>1939</v>
      </c>
      <c r="H93" s="2"/>
      <c r="I93" s="2"/>
      <c r="K93" s="3"/>
      <c r="L93" s="114" t="s">
        <v>1939</v>
      </c>
      <c r="M93" s="114" t="s">
        <v>1939</v>
      </c>
      <c r="N93" s="115" t="s">
        <v>1939</v>
      </c>
      <c r="O93" s="4"/>
      <c r="P93" s="116" t="s">
        <v>2374</v>
      </c>
      <c r="Q93" s="117" t="s">
        <v>1939</v>
      </c>
      <c r="R93" s="117" t="s">
        <v>1939</v>
      </c>
      <c r="S93" s="7"/>
      <c r="T93" s="7"/>
      <c r="U93" s="7"/>
      <c r="V93" s="117" t="s">
        <v>1939</v>
      </c>
      <c r="W93" s="117"/>
      <c r="X93" s="7"/>
      <c r="Y93" s="7"/>
      <c r="Z93" s="7"/>
      <c r="AA93" s="8" t="s">
        <v>1937</v>
      </c>
      <c r="AB93" s="8" t="s">
        <v>2323</v>
      </c>
      <c r="AC93" s="8"/>
    </row>
    <row r="94" spans="1:29" x14ac:dyDescent="0.35">
      <c r="A94">
        <v>294</v>
      </c>
      <c r="B94" t="s">
        <v>1285</v>
      </c>
      <c r="C94" s="32" t="s">
        <v>1937</v>
      </c>
      <c r="D94" s="15" t="s">
        <v>2055</v>
      </c>
      <c r="E94" s="15" t="s">
        <v>1939</v>
      </c>
      <c r="F94" s="5"/>
      <c r="G94" s="2"/>
      <c r="H94" s="113" t="s">
        <v>1939</v>
      </c>
      <c r="I94" s="2"/>
      <c r="K94" s="3"/>
      <c r="L94" s="114" t="s">
        <v>1939</v>
      </c>
      <c r="M94" s="114" t="s">
        <v>1939</v>
      </c>
      <c r="N94" s="115" t="s">
        <v>1939</v>
      </c>
      <c r="O94" s="4"/>
      <c r="P94" s="116" t="s">
        <v>2377</v>
      </c>
      <c r="Q94" s="7"/>
      <c r="R94" s="7"/>
      <c r="S94" s="117" t="s">
        <v>1939</v>
      </c>
      <c r="T94" s="117" t="s">
        <v>1939</v>
      </c>
      <c r="U94" s="7"/>
      <c r="V94" s="7"/>
      <c r="W94" s="7"/>
      <c r="X94" s="7"/>
      <c r="Y94" s="117" t="s">
        <v>2378</v>
      </c>
      <c r="Z94" s="7"/>
      <c r="AA94" s="8" t="s">
        <v>1937</v>
      </c>
      <c r="AB94" s="8" t="s">
        <v>2193</v>
      </c>
      <c r="AC94" s="8"/>
    </row>
    <row r="95" spans="1:29" x14ac:dyDescent="0.35">
      <c r="A95">
        <v>295</v>
      </c>
      <c r="B95" t="s">
        <v>1289</v>
      </c>
      <c r="C95" s="15" t="s">
        <v>1937</v>
      </c>
      <c r="D95" s="15" t="s">
        <v>2073</v>
      </c>
      <c r="E95" s="5"/>
      <c r="F95" s="221" t="s">
        <v>1939</v>
      </c>
      <c r="G95" s="113" t="s">
        <v>1939</v>
      </c>
      <c r="H95" s="2"/>
      <c r="I95" s="2"/>
      <c r="K95" s="3"/>
      <c r="L95" s="114" t="s">
        <v>1939</v>
      </c>
      <c r="M95" s="3"/>
      <c r="N95" s="115" t="s">
        <v>1939</v>
      </c>
      <c r="O95" s="4"/>
      <c r="P95" s="116" t="s">
        <v>2376</v>
      </c>
      <c r="Q95" s="7"/>
      <c r="R95" s="117" t="s">
        <v>1939</v>
      </c>
      <c r="S95" s="7"/>
      <c r="T95" s="7"/>
      <c r="U95" s="7"/>
      <c r="V95" s="117" t="s">
        <v>1939</v>
      </c>
      <c r="W95" s="117"/>
      <c r="X95" s="7" t="s">
        <v>1939</v>
      </c>
      <c r="Y95" s="117"/>
      <c r="Z95" s="7"/>
      <c r="AA95" s="8" t="s">
        <v>1937</v>
      </c>
      <c r="AB95" s="8" t="s">
        <v>2320</v>
      </c>
      <c r="AC95" s="8"/>
    </row>
    <row r="96" spans="1:29" x14ac:dyDescent="0.35">
      <c r="A96">
        <v>300</v>
      </c>
      <c r="B96" t="s">
        <v>1308</v>
      </c>
      <c r="C96" s="15" t="s">
        <v>1937</v>
      </c>
      <c r="D96" s="15" t="s">
        <v>2074</v>
      </c>
      <c r="E96" s="5"/>
      <c r="F96" s="15" t="s">
        <v>1939</v>
      </c>
      <c r="G96" s="2"/>
      <c r="H96" s="118" t="s">
        <v>1939</v>
      </c>
      <c r="I96" s="2"/>
      <c r="K96" s="3"/>
      <c r="L96" s="3"/>
      <c r="M96" s="119" t="s">
        <v>1939</v>
      </c>
      <c r="N96" s="4"/>
      <c r="O96" s="120" t="s">
        <v>1939</v>
      </c>
      <c r="P96" s="121" t="s">
        <v>2379</v>
      </c>
      <c r="Q96" s="122" t="s">
        <v>1939</v>
      </c>
      <c r="R96" s="122" t="s">
        <v>1939</v>
      </c>
      <c r="S96" s="122" t="s">
        <v>1939</v>
      </c>
      <c r="T96" s="7"/>
      <c r="U96" s="7"/>
      <c r="V96" s="7"/>
      <c r="W96" s="7"/>
      <c r="X96" s="7"/>
      <c r="Y96" s="7"/>
      <c r="Z96" s="7"/>
      <c r="AA96" s="8" t="s">
        <v>1937</v>
      </c>
      <c r="AB96" s="8" t="s">
        <v>2380</v>
      </c>
      <c r="AC96" s="8"/>
    </row>
    <row r="97" spans="1:29" x14ac:dyDescent="0.35">
      <c r="A97">
        <v>303</v>
      </c>
      <c r="B97" t="s">
        <v>1308</v>
      </c>
      <c r="C97" s="15" t="s">
        <v>1937</v>
      </c>
      <c r="D97" s="15" t="s">
        <v>2077</v>
      </c>
      <c r="E97" s="5"/>
      <c r="F97" s="15" t="s">
        <v>1939</v>
      </c>
      <c r="G97" s="2"/>
      <c r="H97" s="118" t="s">
        <v>1939</v>
      </c>
      <c r="I97" s="2"/>
      <c r="K97" s="3"/>
      <c r="L97" s="3"/>
      <c r="M97" s="119" t="s">
        <v>1939</v>
      </c>
      <c r="N97" s="4"/>
      <c r="O97" s="120" t="s">
        <v>1939</v>
      </c>
      <c r="P97" s="121" t="s">
        <v>2381</v>
      </c>
      <c r="Q97" s="122" t="s">
        <v>1939</v>
      </c>
      <c r="R97" s="122" t="s">
        <v>1939</v>
      </c>
      <c r="S97" s="122" t="s">
        <v>1939</v>
      </c>
      <c r="T97" s="7"/>
      <c r="U97" s="7"/>
      <c r="V97" s="7"/>
      <c r="W97" s="7"/>
      <c r="X97" s="7"/>
      <c r="Y97" s="7"/>
      <c r="Z97" s="7"/>
      <c r="AA97" s="8" t="s">
        <v>1937</v>
      </c>
      <c r="AB97" s="8" t="s">
        <v>2193</v>
      </c>
      <c r="AC97" s="8"/>
    </row>
    <row r="98" spans="1:29" x14ac:dyDescent="0.35">
      <c r="A98">
        <v>324</v>
      </c>
      <c r="B98" t="s">
        <v>1408</v>
      </c>
      <c r="C98" s="15" t="s">
        <v>1937</v>
      </c>
      <c r="D98" s="15" t="s">
        <v>2087</v>
      </c>
      <c r="E98" s="5"/>
      <c r="F98" s="15" t="s">
        <v>1939</v>
      </c>
      <c r="G98" s="2"/>
      <c r="H98" s="118" t="s">
        <v>1939</v>
      </c>
      <c r="I98" s="2"/>
      <c r="K98" s="3"/>
      <c r="L98" s="119" t="s">
        <v>1939</v>
      </c>
      <c r="M98" s="3"/>
      <c r="N98" s="4"/>
      <c r="O98" s="120" t="s">
        <v>1939</v>
      </c>
      <c r="P98" s="121" t="s">
        <v>2382</v>
      </c>
      <c r="Q98" s="122" t="s">
        <v>1939</v>
      </c>
      <c r="R98" s="7"/>
      <c r="S98" s="7"/>
      <c r="T98" s="7"/>
      <c r="U98" s="7"/>
      <c r="V98" s="7"/>
      <c r="W98" s="7"/>
      <c r="X98" s="7"/>
      <c r="Y98" s="122" t="s">
        <v>2317</v>
      </c>
      <c r="Z98" s="7"/>
      <c r="AA98" s="8" t="s">
        <v>1937</v>
      </c>
      <c r="AB98" s="8"/>
      <c r="AC98" s="8" t="s">
        <v>2448</v>
      </c>
    </row>
    <row r="99" spans="1:29" x14ac:dyDescent="0.35">
      <c r="A99">
        <v>328</v>
      </c>
      <c r="B99" t="s">
        <v>1425</v>
      </c>
      <c r="C99" s="15" t="s">
        <v>1937</v>
      </c>
      <c r="D99" s="15" t="s">
        <v>2075</v>
      </c>
      <c r="E99" s="5"/>
      <c r="F99" s="15" t="s">
        <v>1939</v>
      </c>
      <c r="G99" s="2"/>
      <c r="H99" s="118" t="s">
        <v>1939</v>
      </c>
      <c r="I99" s="2"/>
      <c r="K99" s="3"/>
      <c r="L99" s="3"/>
      <c r="M99" s="119" t="s">
        <v>1939</v>
      </c>
      <c r="N99" s="120" t="s">
        <v>1939</v>
      </c>
      <c r="O99" s="4"/>
      <c r="P99" s="121" t="s">
        <v>2383</v>
      </c>
      <c r="Q99" s="7"/>
      <c r="R99" s="122" t="s">
        <v>1939</v>
      </c>
      <c r="S99" s="122" t="s">
        <v>1939</v>
      </c>
      <c r="T99" s="7"/>
      <c r="U99" s="122" t="s">
        <v>1939</v>
      </c>
      <c r="V99" s="7"/>
      <c r="W99" s="7"/>
      <c r="X99" s="7"/>
      <c r="Y99" s="122" t="s">
        <v>2384</v>
      </c>
      <c r="Z99" s="7"/>
      <c r="AA99" s="8" t="s">
        <v>1937</v>
      </c>
      <c r="AB99" s="8" t="s">
        <v>2385</v>
      </c>
      <c r="AC99" s="8"/>
    </row>
    <row r="100" spans="1:29" x14ac:dyDescent="0.35">
      <c r="A100">
        <v>334</v>
      </c>
      <c r="B100" t="s">
        <v>1451</v>
      </c>
      <c r="C100" s="15" t="s">
        <v>1937</v>
      </c>
      <c r="D100" s="15" t="s">
        <v>2095</v>
      </c>
      <c r="E100" s="5"/>
      <c r="F100" s="15" t="s">
        <v>1939</v>
      </c>
      <c r="G100" s="118" t="s">
        <v>1939</v>
      </c>
      <c r="H100" s="2"/>
      <c r="I100" s="2"/>
      <c r="K100" s="3"/>
      <c r="L100" s="3"/>
      <c r="M100" s="119" t="s">
        <v>1939</v>
      </c>
      <c r="N100" s="4"/>
      <c r="O100" s="120" t="s">
        <v>1939</v>
      </c>
      <c r="P100" s="121" t="s">
        <v>2386</v>
      </c>
      <c r="Q100" s="7"/>
      <c r="R100" s="7"/>
      <c r="S100" s="122" t="s">
        <v>1939</v>
      </c>
      <c r="T100" s="7"/>
      <c r="U100" s="7"/>
      <c r="V100" s="7"/>
      <c r="W100" s="7"/>
      <c r="X100" s="7"/>
      <c r="Y100" s="122" t="s">
        <v>2387</v>
      </c>
      <c r="Z100" s="7"/>
      <c r="AA100" s="8" t="s">
        <v>1937</v>
      </c>
      <c r="AB100" s="8" t="s">
        <v>2193</v>
      </c>
      <c r="AC100" s="8"/>
    </row>
    <row r="101" spans="1:29" x14ac:dyDescent="0.35">
      <c r="A101">
        <v>350</v>
      </c>
      <c r="B101" t="s">
        <v>1516</v>
      </c>
      <c r="C101" s="32" t="s">
        <v>1937</v>
      </c>
      <c r="D101" s="5"/>
      <c r="E101" s="123" t="s">
        <v>1939</v>
      </c>
      <c r="F101" s="5"/>
      <c r="G101" s="2"/>
      <c r="H101" s="118" t="s">
        <v>1939</v>
      </c>
      <c r="I101" s="2"/>
      <c r="K101" s="3"/>
      <c r="L101" s="3"/>
      <c r="M101" s="119" t="s">
        <v>1939</v>
      </c>
      <c r="N101" s="120" t="s">
        <v>1939</v>
      </c>
      <c r="O101" s="4"/>
      <c r="P101" s="121" t="s">
        <v>2388</v>
      </c>
      <c r="Q101" s="7"/>
      <c r="R101" s="122" t="s">
        <v>1939</v>
      </c>
      <c r="S101" s="122" t="s">
        <v>1939</v>
      </c>
      <c r="T101" s="7"/>
      <c r="U101" s="7"/>
      <c r="V101" s="122" t="s">
        <v>1939</v>
      </c>
      <c r="W101" s="122"/>
      <c r="X101" s="7" t="s">
        <v>1939</v>
      </c>
      <c r="Y101" s="122"/>
      <c r="Z101" s="7"/>
      <c r="AA101" s="8" t="s">
        <v>1941</v>
      </c>
      <c r="AB101" s="8"/>
      <c r="AC101" s="8"/>
    </row>
    <row r="102" spans="1:29" x14ac:dyDescent="0.35">
      <c r="A102">
        <v>357</v>
      </c>
      <c r="B102" t="s">
        <v>1543</v>
      </c>
      <c r="C102" s="16" t="s">
        <v>1937</v>
      </c>
      <c r="D102" s="16" t="s">
        <v>1955</v>
      </c>
      <c r="E102" s="16" t="s">
        <v>1939</v>
      </c>
      <c r="F102" s="5"/>
      <c r="G102" s="2"/>
      <c r="H102" s="118" t="s">
        <v>1939</v>
      </c>
      <c r="I102" s="2"/>
      <c r="K102" s="3"/>
      <c r="L102" s="3"/>
      <c r="M102" s="119" t="s">
        <v>1939</v>
      </c>
      <c r="N102" s="4"/>
      <c r="O102" s="120" t="s">
        <v>1939</v>
      </c>
      <c r="P102" s="121" t="s">
        <v>2342</v>
      </c>
      <c r="Q102" s="122" t="s">
        <v>1939</v>
      </c>
      <c r="R102" s="7"/>
      <c r="S102" s="7"/>
      <c r="T102" s="7"/>
      <c r="U102" s="7"/>
      <c r="V102" s="122" t="s">
        <v>1939</v>
      </c>
      <c r="W102" s="122"/>
      <c r="X102" s="7"/>
      <c r="Y102" s="122" t="s">
        <v>2317</v>
      </c>
      <c r="Z102" s="7"/>
      <c r="AA102" s="8" t="s">
        <v>1941</v>
      </c>
      <c r="AB102" s="8"/>
      <c r="AC102" s="8"/>
    </row>
    <row r="103" spans="1:29" x14ac:dyDescent="0.35">
      <c r="A103">
        <v>364</v>
      </c>
      <c r="B103" t="s">
        <v>1573</v>
      </c>
      <c r="C103" s="16" t="s">
        <v>1937</v>
      </c>
      <c r="D103" s="16" t="s">
        <v>2107</v>
      </c>
      <c r="E103" s="5"/>
      <c r="F103" s="16" t="s">
        <v>1939</v>
      </c>
      <c r="G103" s="2"/>
      <c r="H103" s="125" t="s">
        <v>1939</v>
      </c>
      <c r="I103" s="2"/>
      <c r="K103" s="3"/>
      <c r="L103" s="126" t="s">
        <v>1939</v>
      </c>
      <c r="M103" s="3"/>
      <c r="N103" s="127" t="s">
        <v>1939</v>
      </c>
      <c r="O103" s="4"/>
      <c r="P103" s="128" t="s">
        <v>2389</v>
      </c>
      <c r="Q103" s="129" t="s">
        <v>1939</v>
      </c>
      <c r="R103" s="129" t="s">
        <v>1939</v>
      </c>
      <c r="S103" s="7"/>
      <c r="T103" s="7"/>
      <c r="U103" s="7"/>
      <c r="V103" s="7"/>
      <c r="W103" s="178" t="s">
        <v>1939</v>
      </c>
      <c r="X103" s="7"/>
      <c r="Y103" s="129"/>
      <c r="Z103" s="7"/>
      <c r="AA103" s="8" t="s">
        <v>1941</v>
      </c>
      <c r="AB103" s="8"/>
      <c r="AC103" s="8"/>
    </row>
    <row r="104" spans="1:29" x14ac:dyDescent="0.35">
      <c r="A104">
        <v>370</v>
      </c>
      <c r="B104" t="s">
        <v>1599</v>
      </c>
      <c r="C104" s="16" t="s">
        <v>1937</v>
      </c>
      <c r="D104" s="16" t="s">
        <v>2110</v>
      </c>
      <c r="E104" s="5"/>
      <c r="F104" s="221" t="s">
        <v>1939</v>
      </c>
      <c r="G104" s="125" t="s">
        <v>1939</v>
      </c>
      <c r="H104" s="2"/>
      <c r="I104" s="2"/>
      <c r="K104" s="3"/>
      <c r="L104" s="3"/>
      <c r="M104" s="3"/>
      <c r="N104" s="127" t="s">
        <v>1939</v>
      </c>
      <c r="O104" s="4"/>
      <c r="P104" s="128" t="s">
        <v>2391</v>
      </c>
      <c r="Q104" s="7"/>
      <c r="R104" s="129" t="s">
        <v>1939</v>
      </c>
      <c r="S104" s="7"/>
      <c r="T104" s="7"/>
      <c r="U104" s="7"/>
      <c r="V104" s="129" t="s">
        <v>1939</v>
      </c>
      <c r="W104" s="129"/>
      <c r="X104" s="7"/>
      <c r="Y104" s="7"/>
      <c r="Z104" s="7"/>
      <c r="AA104" s="8" t="s">
        <v>1941</v>
      </c>
      <c r="AB104" s="8"/>
      <c r="AC104" s="8"/>
    </row>
    <row r="105" spans="1:29" x14ac:dyDescent="0.35">
      <c r="A105">
        <v>378</v>
      </c>
      <c r="B105" t="s">
        <v>1629</v>
      </c>
      <c r="C105" s="16" t="s">
        <v>1937</v>
      </c>
      <c r="D105" s="16" t="s">
        <v>1955</v>
      </c>
      <c r="E105" s="5"/>
      <c r="F105" s="124" t="s">
        <v>1939</v>
      </c>
      <c r="G105" s="2"/>
      <c r="H105" s="125" t="s">
        <v>1939</v>
      </c>
      <c r="I105" s="2"/>
      <c r="K105" s="126" t="s">
        <v>1939</v>
      </c>
      <c r="L105" s="3"/>
      <c r="M105" s="3"/>
      <c r="N105" s="4"/>
      <c r="O105" s="127" t="s">
        <v>1939</v>
      </c>
      <c r="P105" s="128" t="s">
        <v>2392</v>
      </c>
      <c r="Q105" s="129" t="s">
        <v>1939</v>
      </c>
      <c r="R105" s="7"/>
      <c r="S105" s="7"/>
      <c r="T105" s="7"/>
      <c r="U105" s="7"/>
      <c r="V105" s="129" t="s">
        <v>1939</v>
      </c>
      <c r="W105" s="129"/>
      <c r="X105" s="7"/>
      <c r="Y105" s="7"/>
      <c r="Z105" s="7"/>
      <c r="AA105" s="8" t="s">
        <v>1937</v>
      </c>
      <c r="AB105" s="8"/>
      <c r="AC105" s="8" t="s">
        <v>2433</v>
      </c>
    </row>
    <row r="106" spans="1:29" x14ac:dyDescent="0.35">
      <c r="A106">
        <v>379</v>
      </c>
      <c r="B106" t="s">
        <v>1634</v>
      </c>
      <c r="C106" s="16" t="s">
        <v>1937</v>
      </c>
      <c r="D106" s="16" t="s">
        <v>2113</v>
      </c>
      <c r="E106" s="124" t="s">
        <v>1939</v>
      </c>
      <c r="F106" s="16" t="s">
        <v>1939</v>
      </c>
      <c r="G106" s="2"/>
      <c r="H106" s="125" t="s">
        <v>1939</v>
      </c>
      <c r="I106" s="2"/>
      <c r="K106" s="3"/>
      <c r="L106" s="3"/>
      <c r="M106" s="126" t="s">
        <v>1939</v>
      </c>
      <c r="N106" s="127" t="s">
        <v>1939</v>
      </c>
      <c r="O106" s="4"/>
      <c r="P106" s="128" t="s">
        <v>2393</v>
      </c>
      <c r="Q106" s="7"/>
      <c r="R106" s="129" t="s">
        <v>1939</v>
      </c>
      <c r="S106" s="129" t="s">
        <v>1939</v>
      </c>
      <c r="T106" s="7"/>
      <c r="U106" s="7"/>
      <c r="V106" s="7"/>
      <c r="W106" s="7"/>
      <c r="X106" s="7"/>
      <c r="Y106" s="129" t="s">
        <v>2287</v>
      </c>
      <c r="Z106" s="7"/>
      <c r="AA106" s="8" t="s">
        <v>1937</v>
      </c>
      <c r="AB106" s="8" t="s">
        <v>2394</v>
      </c>
      <c r="AC106" s="8"/>
    </row>
    <row r="107" spans="1:29" x14ac:dyDescent="0.35">
      <c r="A107">
        <v>380</v>
      </c>
      <c r="B107" t="s">
        <v>1638</v>
      </c>
      <c r="C107" s="16" t="s">
        <v>1937</v>
      </c>
      <c r="D107" s="16" t="s">
        <v>2114</v>
      </c>
      <c r="E107" s="124" t="s">
        <v>1939</v>
      </c>
      <c r="F107" s="5"/>
      <c r="G107" s="125" t="s">
        <v>1939</v>
      </c>
      <c r="H107" s="125" t="s">
        <v>1939</v>
      </c>
      <c r="I107" s="2"/>
      <c r="K107" s="3"/>
      <c r="L107" s="126" t="s">
        <v>1939</v>
      </c>
      <c r="M107" s="3"/>
      <c r="N107" s="4"/>
      <c r="O107" s="127" t="s">
        <v>1939</v>
      </c>
      <c r="P107" s="128" t="s">
        <v>2395</v>
      </c>
      <c r="Q107" s="7"/>
      <c r="R107" s="7"/>
      <c r="S107" s="7"/>
      <c r="T107" s="7"/>
      <c r="U107" s="7"/>
      <c r="V107" s="7"/>
      <c r="W107" s="7"/>
      <c r="X107" s="7"/>
      <c r="Y107" s="129" t="s">
        <v>2396</v>
      </c>
      <c r="Z107" s="7"/>
      <c r="AA107" s="8" t="s">
        <v>1937</v>
      </c>
      <c r="AB107" s="8"/>
      <c r="AC107" s="8" t="s">
        <v>2455</v>
      </c>
    </row>
    <row r="108" spans="1:29" x14ac:dyDescent="0.35">
      <c r="A108">
        <v>381</v>
      </c>
      <c r="B108" t="s">
        <v>1643</v>
      </c>
      <c r="C108" s="16" t="s">
        <v>1937</v>
      </c>
      <c r="D108" s="16" t="s">
        <v>2115</v>
      </c>
      <c r="E108" s="5"/>
      <c r="F108" s="16" t="s">
        <v>1939</v>
      </c>
      <c r="G108" s="2"/>
      <c r="H108" s="125" t="s">
        <v>1939</v>
      </c>
      <c r="I108" s="2"/>
      <c r="K108" s="3"/>
      <c r="L108" s="126" t="s">
        <v>1939</v>
      </c>
      <c r="M108" s="3"/>
      <c r="N108" s="127"/>
      <c r="O108" s="222" t="s">
        <v>1939</v>
      </c>
      <c r="P108" s="128" t="s">
        <v>2397</v>
      </c>
      <c r="Q108" s="129" t="s">
        <v>1939</v>
      </c>
      <c r="R108" s="7"/>
      <c r="S108" s="7"/>
      <c r="T108" s="7"/>
      <c r="U108" s="7"/>
      <c r="V108" s="129" t="s">
        <v>1939</v>
      </c>
      <c r="W108" s="129"/>
      <c r="X108" s="7"/>
      <c r="Y108" s="129" t="s">
        <v>2398</v>
      </c>
      <c r="Z108" s="7"/>
      <c r="AA108" s="8" t="s">
        <v>1937</v>
      </c>
      <c r="AB108" s="8" t="s">
        <v>2399</v>
      </c>
      <c r="AC108" s="8" t="s">
        <v>2433</v>
      </c>
    </row>
    <row r="109" spans="1:29" x14ac:dyDescent="0.35">
      <c r="A109">
        <v>384</v>
      </c>
      <c r="B109" t="s">
        <v>1655</v>
      </c>
      <c r="C109" s="16" t="s">
        <v>1937</v>
      </c>
      <c r="D109" s="16" t="s">
        <v>2118</v>
      </c>
      <c r="E109" s="16" t="s">
        <v>1939</v>
      </c>
      <c r="F109" s="5"/>
      <c r="G109" s="2"/>
      <c r="H109" s="125" t="s">
        <v>1939</v>
      </c>
      <c r="I109" s="2"/>
      <c r="K109" s="3"/>
      <c r="L109" s="126" t="s">
        <v>1939</v>
      </c>
      <c r="M109" s="126" t="s">
        <v>1939</v>
      </c>
      <c r="N109" s="127" t="s">
        <v>1939</v>
      </c>
      <c r="O109" s="4"/>
      <c r="P109" s="128" t="s">
        <v>2400</v>
      </c>
      <c r="Q109" s="7"/>
      <c r="R109" s="7"/>
      <c r="S109" s="7"/>
      <c r="T109" s="129" t="s">
        <v>1939</v>
      </c>
      <c r="U109" s="7"/>
      <c r="V109" s="7"/>
      <c r="W109" s="7"/>
      <c r="X109" s="7"/>
      <c r="Y109" s="129" t="s">
        <v>2384</v>
      </c>
      <c r="Z109" s="7"/>
      <c r="AA109" s="8" t="s">
        <v>1937</v>
      </c>
      <c r="AB109" s="8" t="s">
        <v>2285</v>
      </c>
      <c r="AC109" s="8" t="s">
        <v>2448</v>
      </c>
    </row>
    <row r="110" spans="1:29" x14ac:dyDescent="0.35">
      <c r="A110">
        <v>385</v>
      </c>
      <c r="B110" t="s">
        <v>1659</v>
      </c>
      <c r="C110" s="16" t="s">
        <v>1937</v>
      </c>
      <c r="D110" s="16" t="s">
        <v>2119</v>
      </c>
      <c r="E110" s="5"/>
      <c r="F110" s="16" t="s">
        <v>1939</v>
      </c>
      <c r="G110" s="2"/>
      <c r="H110" s="125" t="s">
        <v>1939</v>
      </c>
      <c r="I110" s="2"/>
      <c r="K110" s="3"/>
      <c r="L110" s="126" t="s">
        <v>1939</v>
      </c>
      <c r="M110" s="3"/>
      <c r="N110" s="127" t="s">
        <v>1939</v>
      </c>
      <c r="O110" s="4"/>
      <c r="P110" s="128" t="s">
        <v>2401</v>
      </c>
      <c r="Q110" s="7"/>
      <c r="R110" s="129" t="s">
        <v>1939</v>
      </c>
      <c r="S110" s="7"/>
      <c r="T110" s="7"/>
      <c r="U110" s="7"/>
      <c r="V110" s="129" t="s">
        <v>1939</v>
      </c>
      <c r="W110" s="178" t="s">
        <v>1939</v>
      </c>
      <c r="X110" s="7" t="s">
        <v>1939</v>
      </c>
      <c r="Y110" s="129"/>
      <c r="Z110" s="7"/>
      <c r="AA110" s="8" t="s">
        <v>1941</v>
      </c>
      <c r="AB110" s="8"/>
      <c r="AC110" s="8"/>
    </row>
    <row r="111" spans="1:29" x14ac:dyDescent="0.35">
      <c r="A111">
        <v>388</v>
      </c>
      <c r="B111" t="s">
        <v>1673</v>
      </c>
      <c r="C111" s="16" t="s">
        <v>1937</v>
      </c>
      <c r="D111" s="16" t="s">
        <v>2121</v>
      </c>
      <c r="E111" s="5"/>
      <c r="F111" s="124" t="s">
        <v>1939</v>
      </c>
      <c r="G111" s="2"/>
      <c r="H111" s="125" t="s">
        <v>1939</v>
      </c>
      <c r="I111" s="2"/>
      <c r="K111" s="3"/>
      <c r="L111" s="3"/>
      <c r="M111" s="126" t="s">
        <v>1939</v>
      </c>
      <c r="N111" s="127" t="s">
        <v>1939</v>
      </c>
      <c r="O111" s="4"/>
      <c r="P111" s="128" t="s">
        <v>2402</v>
      </c>
      <c r="Q111" s="129" t="s">
        <v>1939</v>
      </c>
      <c r="R111" s="7"/>
      <c r="S111" s="7"/>
      <c r="T111" s="7"/>
      <c r="U111" s="7"/>
      <c r="V111" s="7"/>
      <c r="W111" s="7"/>
      <c r="X111" s="7" t="s">
        <v>1939</v>
      </c>
      <c r="Y111" s="129"/>
      <c r="Z111" s="7"/>
      <c r="AA111" s="8" t="s">
        <v>1937</v>
      </c>
      <c r="AB111" s="8" t="s">
        <v>2345</v>
      </c>
      <c r="AC111" s="8"/>
    </row>
    <row r="112" spans="1:29" x14ac:dyDescent="0.35">
      <c r="A112">
        <v>398</v>
      </c>
      <c r="B112" t="s">
        <v>1717</v>
      </c>
      <c r="C112" s="16" t="s">
        <v>1937</v>
      </c>
      <c r="D112" s="16" t="s">
        <v>2128</v>
      </c>
      <c r="E112" s="221" t="s">
        <v>1939</v>
      </c>
      <c r="F112" s="5"/>
      <c r="G112" s="2"/>
      <c r="H112" s="157" t="s">
        <v>1939</v>
      </c>
      <c r="I112" s="2"/>
      <c r="K112" s="158" t="s">
        <v>1939</v>
      </c>
      <c r="L112" s="3"/>
      <c r="M112" s="3"/>
      <c r="N112" s="159" t="s">
        <v>1939</v>
      </c>
      <c r="O112" s="4"/>
      <c r="P112" s="160" t="s">
        <v>2460</v>
      </c>
      <c r="Q112" s="161" t="s">
        <v>1939</v>
      </c>
      <c r="R112" s="161" t="s">
        <v>1939</v>
      </c>
      <c r="S112" s="7"/>
      <c r="T112" s="161" t="s">
        <v>1939</v>
      </c>
      <c r="U112" s="7"/>
      <c r="V112" s="7"/>
      <c r="W112" s="7"/>
      <c r="X112" s="7"/>
      <c r="Y112" s="161" t="s">
        <v>2334</v>
      </c>
      <c r="Z112" s="7"/>
      <c r="AA112" s="8" t="s">
        <v>1937</v>
      </c>
      <c r="AB112" s="8" t="s">
        <v>2461</v>
      </c>
      <c r="AC112" s="8" t="s">
        <v>2456</v>
      </c>
    </row>
    <row r="113" spans="1:29" x14ac:dyDescent="0.35">
      <c r="A113">
        <v>400</v>
      </c>
      <c r="B113" t="s">
        <v>1727</v>
      </c>
      <c r="C113" s="16" t="s">
        <v>1937</v>
      </c>
      <c r="D113" s="16" t="s">
        <v>2129</v>
      </c>
      <c r="E113" s="5"/>
      <c r="F113" s="16" t="s">
        <v>1939</v>
      </c>
      <c r="G113" s="2"/>
      <c r="H113" s="125" t="s">
        <v>1939</v>
      </c>
      <c r="I113" s="2"/>
      <c r="K113" s="3"/>
      <c r="L113" s="126" t="s">
        <v>1939</v>
      </c>
      <c r="M113" s="3"/>
      <c r="N113" s="127" t="s">
        <v>1939</v>
      </c>
      <c r="O113" s="4"/>
      <c r="P113" s="128" t="s">
        <v>2403</v>
      </c>
      <c r="Q113" s="7"/>
      <c r="R113" s="7"/>
      <c r="S113" s="7"/>
      <c r="T113" s="7"/>
      <c r="U113" s="7"/>
      <c r="V113" s="7"/>
      <c r="W113" s="178" t="s">
        <v>1939</v>
      </c>
      <c r="X113" s="7"/>
      <c r="Y113" s="129"/>
      <c r="Z113" s="7"/>
      <c r="AA113" s="8" t="s">
        <v>1937</v>
      </c>
      <c r="AB113" s="8"/>
      <c r="AC113" s="8" t="s">
        <v>2448</v>
      </c>
    </row>
    <row r="114" spans="1:29" x14ac:dyDescent="0.35">
      <c r="A114">
        <v>401</v>
      </c>
      <c r="B114" t="s">
        <v>1731</v>
      </c>
      <c r="C114" s="32" t="s">
        <v>1937</v>
      </c>
      <c r="D114" s="5"/>
      <c r="E114" s="5"/>
      <c r="F114" s="148" t="s">
        <v>1939</v>
      </c>
      <c r="G114" s="2"/>
      <c r="H114" s="149" t="s">
        <v>1939</v>
      </c>
      <c r="I114" s="2"/>
      <c r="K114" s="3"/>
      <c r="L114" s="150" t="s">
        <v>1939</v>
      </c>
      <c r="M114" s="3"/>
      <c r="N114" s="151" t="s">
        <v>1939</v>
      </c>
      <c r="O114" s="4"/>
      <c r="P114" s="152" t="s">
        <v>2431</v>
      </c>
      <c r="Q114" s="153" t="s">
        <v>1939</v>
      </c>
      <c r="R114" s="153" t="s">
        <v>1939</v>
      </c>
      <c r="S114" s="7"/>
      <c r="T114" s="7"/>
      <c r="U114" s="7"/>
      <c r="V114" s="153" t="s">
        <v>1939</v>
      </c>
      <c r="W114" s="178" t="s">
        <v>1939</v>
      </c>
      <c r="X114" s="7"/>
      <c r="Y114" s="153"/>
      <c r="Z114" s="7"/>
      <c r="AA114" s="8" t="s">
        <v>1937</v>
      </c>
      <c r="AB114" s="8" t="s">
        <v>2432</v>
      </c>
      <c r="AC114" s="8" t="s">
        <v>2433</v>
      </c>
    </row>
    <row r="115" spans="1:29" x14ac:dyDescent="0.35">
      <c r="A115">
        <v>402</v>
      </c>
      <c r="B115" t="s">
        <v>1735</v>
      </c>
      <c r="C115" s="16" t="s">
        <v>1937</v>
      </c>
      <c r="D115" s="16" t="s">
        <v>2130</v>
      </c>
      <c r="E115" s="124" t="s">
        <v>1939</v>
      </c>
      <c r="F115" s="124" t="s">
        <v>1939</v>
      </c>
      <c r="G115" s="125" t="s">
        <v>1939</v>
      </c>
      <c r="H115" s="2"/>
      <c r="I115" s="2"/>
      <c r="K115" s="3"/>
      <c r="L115" s="126" t="s">
        <v>1939</v>
      </c>
      <c r="M115" s="3"/>
      <c r="N115" s="4"/>
      <c r="O115" s="127" t="s">
        <v>1939</v>
      </c>
      <c r="P115" s="128" t="s">
        <v>2404</v>
      </c>
      <c r="Q115" s="129" t="s">
        <v>1939</v>
      </c>
      <c r="R115" s="7"/>
      <c r="S115" s="7"/>
      <c r="T115" s="7"/>
      <c r="U115" s="7"/>
      <c r="V115" s="7"/>
      <c r="W115" s="178" t="s">
        <v>1939</v>
      </c>
      <c r="X115" s="7"/>
      <c r="Y115" s="129"/>
      <c r="Z115" s="7"/>
      <c r="AA115" s="8" t="s">
        <v>1937</v>
      </c>
      <c r="AB115" s="8"/>
      <c r="AC115" s="8" t="s">
        <v>2433</v>
      </c>
    </row>
    <row r="116" spans="1:29" x14ac:dyDescent="0.35">
      <c r="A116">
        <v>407</v>
      </c>
      <c r="B116" t="s">
        <v>1757</v>
      </c>
      <c r="C116" s="17" t="s">
        <v>1937</v>
      </c>
      <c r="D116" s="17" t="s">
        <v>2079</v>
      </c>
      <c r="E116" s="5"/>
      <c r="F116" s="17" t="s">
        <v>1939</v>
      </c>
      <c r="G116" s="2"/>
      <c r="H116" s="131" t="s">
        <v>1939</v>
      </c>
      <c r="I116" s="2"/>
      <c r="K116" s="3"/>
      <c r="L116" s="132" t="s">
        <v>1939</v>
      </c>
      <c r="M116" s="3"/>
      <c r="N116" s="4"/>
      <c r="O116" s="133" t="s">
        <v>1939</v>
      </c>
      <c r="P116" s="134" t="s">
        <v>2405</v>
      </c>
      <c r="Q116" s="7"/>
      <c r="R116" s="135" t="s">
        <v>1939</v>
      </c>
      <c r="S116" s="7"/>
      <c r="T116" s="7"/>
      <c r="U116" s="7"/>
      <c r="V116" s="135" t="s">
        <v>1939</v>
      </c>
      <c r="W116" s="135"/>
      <c r="X116" s="7"/>
      <c r="Y116" s="7"/>
      <c r="Z116" s="7"/>
      <c r="AA116" s="8" t="s">
        <v>1937</v>
      </c>
      <c r="AB116" s="8" t="s">
        <v>2307</v>
      </c>
      <c r="AC116" s="8" t="s">
        <v>2433</v>
      </c>
    </row>
    <row r="117" spans="1:29" x14ac:dyDescent="0.35">
      <c r="A117">
        <v>408</v>
      </c>
      <c r="B117" t="s">
        <v>1760</v>
      </c>
      <c r="C117" s="17" t="s">
        <v>1937</v>
      </c>
      <c r="D117" s="17" t="s">
        <v>2135</v>
      </c>
      <c r="E117" s="5"/>
      <c r="F117" s="130" t="s">
        <v>1939</v>
      </c>
      <c r="G117" s="2"/>
      <c r="H117" s="131" t="s">
        <v>1939</v>
      </c>
      <c r="I117" s="2"/>
      <c r="K117" s="3"/>
      <c r="L117" s="132" t="s">
        <v>1939</v>
      </c>
      <c r="M117" s="132" t="s">
        <v>1939</v>
      </c>
      <c r="N117" s="133"/>
      <c r="O117" s="252" t="s">
        <v>1939</v>
      </c>
      <c r="P117" s="134" t="s">
        <v>2406</v>
      </c>
      <c r="Q117" s="7"/>
      <c r="R117" s="135" t="s">
        <v>1939</v>
      </c>
      <c r="S117" s="7"/>
      <c r="T117" s="7"/>
      <c r="U117" s="7"/>
      <c r="V117" s="135" t="s">
        <v>1939</v>
      </c>
      <c r="W117" s="135"/>
      <c r="X117" s="7"/>
      <c r="Y117" s="7"/>
      <c r="Z117" s="7"/>
      <c r="AA117" s="8" t="s">
        <v>1937</v>
      </c>
      <c r="AB117" s="8" t="s">
        <v>2327</v>
      </c>
      <c r="AC117" s="8" t="s">
        <v>2433</v>
      </c>
    </row>
    <row r="118" spans="1:29" x14ac:dyDescent="0.35">
      <c r="A118">
        <v>409</v>
      </c>
      <c r="B118" t="s">
        <v>1763</v>
      </c>
      <c r="C118" s="17" t="s">
        <v>1937</v>
      </c>
      <c r="D118" s="17" t="s">
        <v>2072</v>
      </c>
      <c r="E118" s="17" t="s">
        <v>1939</v>
      </c>
      <c r="F118" s="5"/>
      <c r="G118" s="2"/>
      <c r="H118" s="2"/>
      <c r="I118" s="131" t="s">
        <v>1939</v>
      </c>
      <c r="K118" s="3"/>
      <c r="L118" s="132" t="s">
        <v>1939</v>
      </c>
      <c r="M118" s="132" t="s">
        <v>1939</v>
      </c>
      <c r="N118" s="133" t="s">
        <v>1939</v>
      </c>
      <c r="O118" s="4"/>
      <c r="P118" s="134" t="s">
        <v>2072</v>
      </c>
      <c r="Q118" s="135" t="s">
        <v>1939</v>
      </c>
      <c r="R118" s="135" t="s">
        <v>1939</v>
      </c>
      <c r="S118" s="7"/>
      <c r="T118" s="7"/>
      <c r="U118" s="7"/>
      <c r="V118" s="7"/>
      <c r="W118" s="7"/>
      <c r="X118" s="7"/>
      <c r="Y118" s="7"/>
      <c r="Z118" s="7"/>
      <c r="AA118" s="8" t="s">
        <v>1941</v>
      </c>
      <c r="AB118" s="8"/>
      <c r="AC118" s="8"/>
    </row>
    <row r="119" spans="1:29" s="229" customFormat="1" x14ac:dyDescent="0.35">
      <c r="A119" s="229">
        <v>412</v>
      </c>
      <c r="B119" s="229" t="s">
        <v>1772</v>
      </c>
      <c r="C119" s="230" t="s">
        <v>1937</v>
      </c>
      <c r="D119" s="231" t="s">
        <v>2223</v>
      </c>
      <c r="E119" s="232"/>
      <c r="F119" s="230" t="s">
        <v>1939</v>
      </c>
      <c r="G119" s="233"/>
      <c r="H119" s="233"/>
      <c r="I119" s="233"/>
      <c r="J119" s="233"/>
      <c r="K119" s="234"/>
      <c r="L119" s="234"/>
      <c r="M119" s="234"/>
      <c r="N119" s="235"/>
      <c r="O119" s="235"/>
      <c r="P119" s="236"/>
      <c r="Q119" s="237"/>
      <c r="R119" s="237"/>
      <c r="S119" s="237"/>
      <c r="T119" s="237"/>
      <c r="U119" s="237"/>
      <c r="V119" s="237"/>
      <c r="W119" s="237"/>
      <c r="X119" s="237"/>
      <c r="Y119" s="237"/>
      <c r="Z119" s="237"/>
      <c r="AA119" s="238"/>
      <c r="AB119" s="238"/>
      <c r="AC119" s="238"/>
    </row>
    <row r="120" spans="1:29" x14ac:dyDescent="0.35">
      <c r="A120">
        <v>413</v>
      </c>
      <c r="B120" t="s">
        <v>1774</v>
      </c>
      <c r="C120" s="17" t="s">
        <v>1937</v>
      </c>
      <c r="D120" s="17" t="s">
        <v>1934</v>
      </c>
      <c r="E120" s="17" t="s">
        <v>1939</v>
      </c>
      <c r="F120" s="5"/>
      <c r="G120" s="2"/>
      <c r="H120" s="131" t="s">
        <v>1939</v>
      </c>
      <c r="I120" s="2"/>
      <c r="K120" s="3"/>
      <c r="L120" s="132" t="s">
        <v>1939</v>
      </c>
      <c r="M120" s="132" t="s">
        <v>1939</v>
      </c>
      <c r="N120" s="133" t="s">
        <v>1939</v>
      </c>
      <c r="O120" s="4"/>
      <c r="P120" s="134" t="s">
        <v>2407</v>
      </c>
      <c r="Q120" s="135" t="s">
        <v>1939</v>
      </c>
      <c r="R120" s="7"/>
      <c r="S120" s="7"/>
      <c r="T120" s="7"/>
      <c r="U120" s="7"/>
      <c r="V120" s="135" t="s">
        <v>1939</v>
      </c>
      <c r="W120" s="135"/>
      <c r="X120" s="7"/>
      <c r="Y120" s="7"/>
      <c r="Z120" s="7"/>
      <c r="AA120" s="8" t="s">
        <v>1937</v>
      </c>
      <c r="AB120" s="8" t="s">
        <v>2408</v>
      </c>
      <c r="AC120" s="8"/>
    </row>
    <row r="121" spans="1:29" x14ac:dyDescent="0.35">
      <c r="A121">
        <v>414</v>
      </c>
      <c r="B121" t="s">
        <v>1777</v>
      </c>
      <c r="C121" s="17" t="s">
        <v>1937</v>
      </c>
      <c r="D121" s="17" t="s">
        <v>2137</v>
      </c>
      <c r="E121" s="5"/>
      <c r="F121" s="5"/>
      <c r="G121" s="2"/>
      <c r="H121" s="131" t="s">
        <v>1939</v>
      </c>
      <c r="I121" s="2"/>
      <c r="K121" s="3"/>
      <c r="L121" s="132" t="s">
        <v>1939</v>
      </c>
      <c r="M121" s="3"/>
      <c r="N121" s="133" t="s">
        <v>1939</v>
      </c>
      <c r="O121" s="4"/>
      <c r="P121" s="134" t="s">
        <v>2409</v>
      </c>
      <c r="Q121" s="7"/>
      <c r="R121" s="135" t="s">
        <v>1939</v>
      </c>
      <c r="S121" s="135" t="s">
        <v>1939</v>
      </c>
      <c r="T121" s="135" t="s">
        <v>1939</v>
      </c>
      <c r="U121" s="7"/>
      <c r="V121" s="7"/>
      <c r="W121" s="7"/>
      <c r="X121" s="7"/>
      <c r="Y121" s="135" t="s">
        <v>2137</v>
      </c>
      <c r="Z121" s="7"/>
      <c r="AA121" s="8" t="s">
        <v>1937</v>
      </c>
      <c r="AB121" s="8" t="s">
        <v>2410</v>
      </c>
      <c r="AC121" s="8"/>
    </row>
    <row r="122" spans="1:29" x14ac:dyDescent="0.35">
      <c r="A122">
        <v>415</v>
      </c>
      <c r="B122" t="s">
        <v>1781</v>
      </c>
      <c r="C122" s="32" t="s">
        <v>1937</v>
      </c>
      <c r="D122" s="17" t="s">
        <v>2138</v>
      </c>
      <c r="E122" s="5"/>
      <c r="F122" s="130" t="s">
        <v>1939</v>
      </c>
      <c r="G122" s="2"/>
      <c r="H122" s="131" t="s">
        <v>1939</v>
      </c>
      <c r="I122" s="2"/>
      <c r="K122" s="3"/>
      <c r="L122" s="3"/>
      <c r="M122" s="132" t="s">
        <v>1939</v>
      </c>
      <c r="N122" s="133" t="s">
        <v>1939</v>
      </c>
      <c r="O122" s="4"/>
      <c r="P122" s="134" t="s">
        <v>2411</v>
      </c>
      <c r="Q122" s="7"/>
      <c r="R122" s="135" t="s">
        <v>1939</v>
      </c>
      <c r="S122" s="135" t="s">
        <v>1939</v>
      </c>
      <c r="T122" s="7"/>
      <c r="U122" s="7"/>
      <c r="V122" s="7"/>
      <c r="W122" s="7"/>
      <c r="X122" s="7"/>
      <c r="Y122" s="7"/>
      <c r="Z122" s="7"/>
      <c r="AA122" s="8" t="s">
        <v>1937</v>
      </c>
      <c r="AB122" s="8" t="s">
        <v>2412</v>
      </c>
      <c r="AC122" s="8"/>
    </row>
    <row r="123" spans="1:29" x14ac:dyDescent="0.35">
      <c r="A123">
        <v>416</v>
      </c>
      <c r="B123" t="s">
        <v>1784</v>
      </c>
      <c r="C123" s="17" t="s">
        <v>1937</v>
      </c>
      <c r="D123" s="17" t="s">
        <v>2139</v>
      </c>
      <c r="E123" s="5"/>
      <c r="F123" s="5"/>
      <c r="G123" s="2"/>
      <c r="H123" s="131" t="s">
        <v>1939</v>
      </c>
      <c r="I123" s="2"/>
      <c r="K123" s="3"/>
      <c r="L123" s="132" t="s">
        <v>1939</v>
      </c>
      <c r="M123" s="3"/>
      <c r="N123" s="4"/>
      <c r="O123" s="133" t="s">
        <v>1939</v>
      </c>
      <c r="P123" s="134" t="s">
        <v>2413</v>
      </c>
      <c r="Q123" s="7"/>
      <c r="R123" s="135" t="s">
        <v>1939</v>
      </c>
      <c r="S123" s="7"/>
      <c r="T123" s="7"/>
      <c r="U123" s="7"/>
      <c r="V123" s="7"/>
      <c r="W123" s="7"/>
      <c r="X123" s="7"/>
      <c r="Y123" s="7"/>
      <c r="Z123" s="7"/>
      <c r="AA123" s="8" t="s">
        <v>1937</v>
      </c>
      <c r="AB123" s="8" t="s">
        <v>2414</v>
      </c>
      <c r="AC123" s="8"/>
    </row>
    <row r="124" spans="1:29" x14ac:dyDescent="0.35">
      <c r="A124">
        <v>420</v>
      </c>
      <c r="B124" t="s">
        <v>1796</v>
      </c>
      <c r="C124" s="32" t="s">
        <v>1937</v>
      </c>
      <c r="D124" s="5"/>
      <c r="E124" s="5"/>
      <c r="F124" s="130" t="s">
        <v>1939</v>
      </c>
      <c r="G124" s="2"/>
      <c r="H124" s="131" t="s">
        <v>1939</v>
      </c>
      <c r="I124" s="2"/>
      <c r="K124" s="3"/>
      <c r="L124" s="3"/>
      <c r="M124" s="132" t="s">
        <v>1939</v>
      </c>
      <c r="N124" s="133" t="s">
        <v>1939</v>
      </c>
      <c r="O124" s="4"/>
      <c r="P124" s="134" t="s">
        <v>2415</v>
      </c>
      <c r="Q124" s="7"/>
      <c r="R124" s="135" t="s">
        <v>1939</v>
      </c>
      <c r="S124" s="7"/>
      <c r="T124" s="7"/>
      <c r="U124" s="7"/>
      <c r="V124" s="7"/>
      <c r="W124" s="7"/>
      <c r="X124" s="7"/>
      <c r="Y124" s="7"/>
      <c r="Z124" s="7"/>
      <c r="AA124" s="8" t="s">
        <v>1937</v>
      </c>
      <c r="AB124" s="8"/>
      <c r="AC124" s="8"/>
    </row>
    <row r="125" spans="1:29" x14ac:dyDescent="0.35">
      <c r="A125">
        <v>423</v>
      </c>
      <c r="B125" t="s">
        <v>1805</v>
      </c>
      <c r="C125" s="32" t="s">
        <v>1937</v>
      </c>
      <c r="D125" s="5"/>
      <c r="E125" s="130" t="s">
        <v>1939</v>
      </c>
      <c r="F125" s="5"/>
      <c r="G125" s="2"/>
      <c r="H125" s="131" t="s">
        <v>1939</v>
      </c>
      <c r="I125" s="2"/>
      <c r="K125" s="3"/>
      <c r="L125" s="3"/>
      <c r="M125" s="132" t="s">
        <v>1939</v>
      </c>
      <c r="N125" s="133" t="s">
        <v>1939</v>
      </c>
      <c r="O125" s="4"/>
      <c r="P125" s="134" t="s">
        <v>2416</v>
      </c>
      <c r="Q125" s="7"/>
      <c r="R125" s="135" t="s">
        <v>1939</v>
      </c>
      <c r="S125" s="7"/>
      <c r="T125" s="7"/>
      <c r="U125" s="7"/>
      <c r="V125" s="7"/>
      <c r="W125" s="7"/>
      <c r="X125" s="7" t="s">
        <v>1939</v>
      </c>
      <c r="Y125" s="135"/>
      <c r="Z125" s="7"/>
      <c r="AA125" s="8" t="s">
        <v>1941</v>
      </c>
      <c r="AB125" s="8"/>
      <c r="AC125" s="8"/>
    </row>
    <row r="126" spans="1:29" x14ac:dyDescent="0.35">
      <c r="A126">
        <v>425</v>
      </c>
      <c r="B126" t="s">
        <v>1811</v>
      </c>
      <c r="C126" s="32" t="s">
        <v>1937</v>
      </c>
      <c r="D126" s="17" t="s">
        <v>2072</v>
      </c>
      <c r="E126" s="5"/>
      <c r="F126" s="17" t="s">
        <v>1939</v>
      </c>
      <c r="G126" s="2"/>
      <c r="H126" s="131" t="s">
        <v>1939</v>
      </c>
      <c r="I126" s="2"/>
      <c r="K126" s="3"/>
      <c r="L126" s="132" t="s">
        <v>1939</v>
      </c>
      <c r="M126" s="3"/>
      <c r="N126" s="133" t="s">
        <v>1939</v>
      </c>
      <c r="O126" s="4"/>
      <c r="P126" s="134" t="s">
        <v>2072</v>
      </c>
      <c r="Q126" s="7"/>
      <c r="R126" s="135" t="s">
        <v>1939</v>
      </c>
      <c r="S126" s="7"/>
      <c r="T126" s="7"/>
      <c r="U126" s="7"/>
      <c r="V126" s="7"/>
      <c r="W126" s="7"/>
      <c r="X126" s="7"/>
      <c r="Y126" s="7"/>
      <c r="Z126" s="7"/>
      <c r="AA126" s="8" t="s">
        <v>1941</v>
      </c>
      <c r="AB126" s="8"/>
      <c r="AC126" s="8"/>
    </row>
    <row r="127" spans="1:29" s="229" customFormat="1" x14ac:dyDescent="0.35">
      <c r="A127" s="229">
        <v>427</v>
      </c>
      <c r="B127" s="229" t="s">
        <v>1818</v>
      </c>
      <c r="C127" s="230" t="s">
        <v>1937</v>
      </c>
      <c r="D127" s="239" t="s">
        <v>2632</v>
      </c>
      <c r="E127" s="232"/>
      <c r="F127" s="230" t="s">
        <v>1939</v>
      </c>
      <c r="G127" s="233"/>
      <c r="H127" s="233"/>
      <c r="I127" s="233"/>
      <c r="J127" s="233"/>
      <c r="K127" s="234"/>
      <c r="L127" s="234"/>
      <c r="M127" s="234"/>
      <c r="N127" s="235"/>
      <c r="O127" s="235"/>
      <c r="P127" s="236"/>
      <c r="Q127" s="237"/>
      <c r="R127" s="237"/>
      <c r="S127" s="237"/>
      <c r="T127" s="237"/>
      <c r="U127" s="237"/>
      <c r="V127" s="237"/>
      <c r="W127" s="237"/>
      <c r="X127" s="237"/>
      <c r="Y127" s="237"/>
      <c r="Z127" s="237"/>
      <c r="AA127" s="238"/>
      <c r="AB127" s="238"/>
      <c r="AC127" s="238"/>
    </row>
    <row r="128" spans="1:29" s="229" customFormat="1" x14ac:dyDescent="0.35">
      <c r="A128" s="229">
        <v>428</v>
      </c>
      <c r="B128" s="229" t="s">
        <v>1822</v>
      </c>
      <c r="C128" s="230" t="s">
        <v>1937</v>
      </c>
      <c r="D128" s="231" t="s">
        <v>2225</v>
      </c>
      <c r="E128" s="232"/>
      <c r="F128" s="232"/>
      <c r="G128" s="233"/>
      <c r="H128" s="233"/>
      <c r="I128" s="233"/>
      <c r="J128" s="233"/>
      <c r="K128" s="234"/>
      <c r="L128" s="234"/>
      <c r="M128" s="234"/>
      <c r="N128" s="235"/>
      <c r="O128" s="235"/>
      <c r="P128" s="236"/>
      <c r="Q128" s="237"/>
      <c r="R128" s="237"/>
      <c r="S128" s="237"/>
      <c r="T128" s="237"/>
      <c r="U128" s="237"/>
      <c r="V128" s="237"/>
      <c r="W128" s="237"/>
      <c r="X128" s="237"/>
      <c r="Y128" s="237"/>
      <c r="Z128" s="237"/>
      <c r="AA128" s="238"/>
      <c r="AB128" s="238"/>
      <c r="AC128" s="238"/>
    </row>
    <row r="129" spans="1:29" x14ac:dyDescent="0.35">
      <c r="A129">
        <v>431</v>
      </c>
      <c r="B129" t="s">
        <v>1830</v>
      </c>
      <c r="C129" s="17" t="s">
        <v>1937</v>
      </c>
      <c r="D129" s="17" t="s">
        <v>2079</v>
      </c>
      <c r="E129" s="17" t="s">
        <v>1939</v>
      </c>
      <c r="F129" s="5"/>
      <c r="G129" s="2"/>
      <c r="H129" s="137" t="s">
        <v>1939</v>
      </c>
      <c r="I129" s="2"/>
      <c r="K129" s="3"/>
      <c r="L129" s="138" t="s">
        <v>1939</v>
      </c>
      <c r="M129" s="3"/>
      <c r="N129" s="4"/>
      <c r="O129" s="139" t="s">
        <v>1939</v>
      </c>
      <c r="P129" s="140" t="s">
        <v>2417</v>
      </c>
      <c r="Q129" s="7"/>
      <c r="R129" s="141" t="s">
        <v>1939</v>
      </c>
      <c r="S129" s="7"/>
      <c r="T129" s="7"/>
      <c r="U129" s="141" t="s">
        <v>1939</v>
      </c>
      <c r="V129" s="141" t="s">
        <v>1939</v>
      </c>
      <c r="W129" s="178" t="s">
        <v>1939</v>
      </c>
      <c r="X129" s="7"/>
      <c r="Y129" s="141"/>
      <c r="Z129" s="7"/>
      <c r="AA129" s="8" t="s">
        <v>2444</v>
      </c>
      <c r="AB129" s="8"/>
      <c r="AC129" s="8" t="s">
        <v>2441</v>
      </c>
    </row>
    <row r="130" spans="1:29" s="229" customFormat="1" x14ac:dyDescent="0.35">
      <c r="A130" s="229">
        <v>433</v>
      </c>
      <c r="B130" s="229" t="s">
        <v>1836</v>
      </c>
      <c r="C130" s="230" t="s">
        <v>1937</v>
      </c>
      <c r="D130" s="231" t="s">
        <v>2226</v>
      </c>
      <c r="E130" s="232"/>
      <c r="F130" s="230" t="s">
        <v>1939</v>
      </c>
      <c r="G130" s="233"/>
      <c r="H130" s="233"/>
      <c r="I130" s="233"/>
      <c r="J130" s="233"/>
      <c r="K130" s="234"/>
      <c r="L130" s="234"/>
      <c r="M130" s="234"/>
      <c r="N130" s="235"/>
      <c r="O130" s="235"/>
      <c r="P130" s="236"/>
      <c r="Q130" s="237"/>
      <c r="R130" s="237"/>
      <c r="S130" s="237"/>
      <c r="T130" s="237"/>
      <c r="U130" s="237"/>
      <c r="V130" s="237"/>
      <c r="W130" s="237"/>
      <c r="X130" s="237"/>
      <c r="Y130" s="237"/>
      <c r="Z130" s="237"/>
      <c r="AA130" s="238"/>
      <c r="AB130" s="238"/>
      <c r="AC130" s="238"/>
    </row>
    <row r="131" spans="1:29" x14ac:dyDescent="0.35">
      <c r="A131">
        <v>435</v>
      </c>
      <c r="B131" t="s">
        <v>1841</v>
      </c>
      <c r="C131" s="17" t="s">
        <v>1937</v>
      </c>
      <c r="D131" s="17" t="s">
        <v>2147</v>
      </c>
      <c r="E131" s="5"/>
      <c r="F131" s="17" t="s">
        <v>1939</v>
      </c>
      <c r="G131" s="2"/>
      <c r="H131" s="137" t="s">
        <v>1939</v>
      </c>
      <c r="I131" s="2"/>
      <c r="K131" s="3"/>
      <c r="L131" s="138" t="s">
        <v>1939</v>
      </c>
      <c r="M131" s="3"/>
      <c r="N131" s="139" t="s">
        <v>1939</v>
      </c>
      <c r="O131" s="4"/>
      <c r="P131" s="140" t="s">
        <v>2418</v>
      </c>
      <c r="Q131" s="7"/>
      <c r="R131" s="141" t="s">
        <v>1939</v>
      </c>
      <c r="S131" s="7"/>
      <c r="T131" s="141" t="s">
        <v>1939</v>
      </c>
      <c r="U131" s="7"/>
      <c r="V131" s="7"/>
      <c r="W131" s="7"/>
      <c r="X131" s="7"/>
      <c r="Y131" s="141" t="s">
        <v>2419</v>
      </c>
      <c r="Z131" s="7"/>
      <c r="AA131" s="8" t="s">
        <v>1937</v>
      </c>
      <c r="AB131" s="8" t="s">
        <v>2307</v>
      </c>
      <c r="AC131" s="8"/>
    </row>
    <row r="132" spans="1:29" x14ac:dyDescent="0.35">
      <c r="A132">
        <v>436</v>
      </c>
      <c r="B132" t="s">
        <v>1845</v>
      </c>
      <c r="C132" s="17" t="s">
        <v>1937</v>
      </c>
      <c r="D132" s="17" t="s">
        <v>2146</v>
      </c>
      <c r="E132" s="5"/>
      <c r="F132" s="17" t="s">
        <v>1939</v>
      </c>
      <c r="G132" s="2"/>
      <c r="H132" s="137" t="s">
        <v>1939</v>
      </c>
      <c r="I132" s="2"/>
      <c r="K132" s="3"/>
      <c r="L132" s="3"/>
      <c r="M132" s="138" t="s">
        <v>1939</v>
      </c>
      <c r="N132" s="139" t="s">
        <v>1939</v>
      </c>
      <c r="O132" s="4"/>
      <c r="P132" s="140" t="s">
        <v>2420</v>
      </c>
      <c r="Q132" s="141" t="s">
        <v>1939</v>
      </c>
      <c r="R132" s="141" t="s">
        <v>1939</v>
      </c>
      <c r="S132" s="7"/>
      <c r="T132" s="7"/>
      <c r="U132" s="141" t="s">
        <v>1939</v>
      </c>
      <c r="V132" s="7"/>
      <c r="W132" s="7"/>
      <c r="X132" s="7"/>
      <c r="Y132" s="141" t="s">
        <v>2419</v>
      </c>
      <c r="Z132" s="7"/>
      <c r="AA132" s="8" t="s">
        <v>1937</v>
      </c>
      <c r="AB132" s="8" t="s">
        <v>2169</v>
      </c>
      <c r="AC132" s="8"/>
    </row>
    <row r="133" spans="1:29" x14ac:dyDescent="0.35">
      <c r="A133">
        <v>437</v>
      </c>
      <c r="B133" t="s">
        <v>1848</v>
      </c>
      <c r="C133" s="17" t="s">
        <v>1937</v>
      </c>
      <c r="D133" s="17" t="s">
        <v>2145</v>
      </c>
      <c r="E133" s="5"/>
      <c r="F133" s="17" t="s">
        <v>1939</v>
      </c>
      <c r="G133" s="2"/>
      <c r="H133" s="137" t="s">
        <v>1939</v>
      </c>
      <c r="I133" s="2"/>
      <c r="K133" s="3"/>
      <c r="L133" s="138" t="s">
        <v>1939</v>
      </c>
      <c r="M133" s="3"/>
      <c r="N133" s="4"/>
      <c r="O133" s="139" t="s">
        <v>1939</v>
      </c>
      <c r="P133" s="140" t="s">
        <v>2421</v>
      </c>
      <c r="Q133" s="141" t="s">
        <v>1939</v>
      </c>
      <c r="R133" s="7"/>
      <c r="S133" s="7"/>
      <c r="T133" s="7"/>
      <c r="U133" s="7"/>
      <c r="V133" s="141" t="s">
        <v>1939</v>
      </c>
      <c r="W133" s="141"/>
      <c r="X133" s="7"/>
      <c r="Y133" s="7"/>
      <c r="Z133" s="7"/>
      <c r="AA133" s="8" t="s">
        <v>1937</v>
      </c>
      <c r="AB133" s="8"/>
      <c r="AC133" s="8" t="s">
        <v>2456</v>
      </c>
    </row>
    <row r="134" spans="1:29" x14ac:dyDescent="0.35">
      <c r="A134">
        <v>439</v>
      </c>
      <c r="B134" t="s">
        <v>1853</v>
      </c>
      <c r="C134" s="17" t="s">
        <v>1937</v>
      </c>
      <c r="D134" s="17" t="s">
        <v>2147</v>
      </c>
      <c r="E134" s="5"/>
      <c r="F134" s="17" t="s">
        <v>1939</v>
      </c>
      <c r="G134" s="2"/>
      <c r="H134" s="137" t="s">
        <v>1939</v>
      </c>
      <c r="I134" s="2"/>
      <c r="K134" s="138" t="s">
        <v>1939</v>
      </c>
      <c r="L134" s="3"/>
      <c r="M134" s="3"/>
      <c r="N134" s="139" t="s">
        <v>1939</v>
      </c>
      <c r="O134" s="4"/>
      <c r="P134" s="140" t="s">
        <v>2422</v>
      </c>
      <c r="Q134" s="7"/>
      <c r="R134" s="141" t="s">
        <v>1939</v>
      </c>
      <c r="S134" s="141" t="s">
        <v>1939</v>
      </c>
      <c r="T134" s="7"/>
      <c r="U134" s="141" t="s">
        <v>1939</v>
      </c>
      <c r="V134" s="7"/>
      <c r="W134" s="7"/>
      <c r="X134" s="7"/>
      <c r="Y134" s="7"/>
      <c r="Z134" s="7"/>
      <c r="AA134" s="8" t="s">
        <v>1937</v>
      </c>
      <c r="AB134" s="8" t="s">
        <v>2423</v>
      </c>
      <c r="AC134" s="8"/>
    </row>
    <row r="135" spans="1:29" x14ac:dyDescent="0.35">
      <c r="A135">
        <v>442</v>
      </c>
      <c r="B135" t="s">
        <v>1861</v>
      </c>
      <c r="C135" s="32" t="s">
        <v>1937</v>
      </c>
      <c r="D135" s="5"/>
      <c r="E135" s="5"/>
      <c r="F135" s="162" t="s">
        <v>1939</v>
      </c>
      <c r="G135" s="2"/>
      <c r="H135" s="157" t="s">
        <v>1939</v>
      </c>
      <c r="I135" s="2"/>
      <c r="K135" s="158" t="s">
        <v>1939</v>
      </c>
      <c r="L135" s="3"/>
      <c r="M135" s="3"/>
      <c r="N135" s="159" t="s">
        <v>1939</v>
      </c>
      <c r="O135" s="4"/>
      <c r="P135" s="160" t="s">
        <v>2462</v>
      </c>
      <c r="Q135" s="7"/>
      <c r="R135" s="7"/>
      <c r="S135" s="7"/>
      <c r="T135" s="7"/>
      <c r="U135" s="7"/>
      <c r="V135" s="161" t="s">
        <v>1939</v>
      </c>
      <c r="W135" s="161"/>
      <c r="X135" s="7"/>
      <c r="Y135" s="161" t="s">
        <v>2287</v>
      </c>
      <c r="Z135" s="7"/>
      <c r="AA135" s="8" t="s">
        <v>1937</v>
      </c>
      <c r="AB135" s="8" t="s">
        <v>2320</v>
      </c>
      <c r="AC135" s="8"/>
    </row>
    <row r="136" spans="1:29" x14ac:dyDescent="0.35">
      <c r="A136">
        <v>443</v>
      </c>
      <c r="B136" t="s">
        <v>1865</v>
      </c>
      <c r="C136" s="17" t="s">
        <v>1937</v>
      </c>
      <c r="D136" s="17" t="s">
        <v>2151</v>
      </c>
      <c r="E136" s="5"/>
      <c r="F136" s="5"/>
      <c r="G136" s="2"/>
      <c r="H136" s="2"/>
      <c r="I136" s="137"/>
      <c r="J136" s="168" t="s">
        <v>1939</v>
      </c>
      <c r="K136" s="3"/>
      <c r="L136" s="138" t="s">
        <v>1939</v>
      </c>
      <c r="M136" s="3"/>
      <c r="N136" s="4"/>
      <c r="O136" s="139" t="s">
        <v>1939</v>
      </c>
      <c r="P136" s="140" t="s">
        <v>2424</v>
      </c>
      <c r="Q136" s="141" t="s">
        <v>1939</v>
      </c>
      <c r="R136" s="141" t="s">
        <v>1939</v>
      </c>
      <c r="S136" s="7"/>
      <c r="T136" s="7"/>
      <c r="U136" s="7"/>
      <c r="V136" s="7"/>
      <c r="W136" s="7"/>
      <c r="X136" s="7"/>
      <c r="Y136" s="7"/>
      <c r="Z136" s="7"/>
      <c r="AA136" s="8" t="s">
        <v>1941</v>
      </c>
      <c r="AB136" s="8"/>
      <c r="AC136" s="8"/>
    </row>
    <row r="137" spans="1:29" x14ac:dyDescent="0.35">
      <c r="A137">
        <v>444</v>
      </c>
      <c r="B137" t="s">
        <v>1867</v>
      </c>
      <c r="C137" s="17" t="s">
        <v>1937</v>
      </c>
      <c r="D137" s="17" t="s">
        <v>2152</v>
      </c>
      <c r="E137" s="5"/>
      <c r="F137" s="136" t="s">
        <v>1939</v>
      </c>
      <c r="G137" s="2"/>
      <c r="H137" s="137" t="s">
        <v>1939</v>
      </c>
      <c r="I137" s="2"/>
      <c r="K137" s="3"/>
      <c r="L137" s="3"/>
      <c r="M137" s="138" t="s">
        <v>1939</v>
      </c>
      <c r="N137" s="139" t="s">
        <v>1939</v>
      </c>
      <c r="O137" s="4"/>
      <c r="P137" s="140" t="s">
        <v>2425</v>
      </c>
      <c r="Q137" s="7"/>
      <c r="R137" s="141" t="s">
        <v>1939</v>
      </c>
      <c r="S137" s="7"/>
      <c r="T137" s="141" t="s">
        <v>1939</v>
      </c>
      <c r="U137" s="7"/>
      <c r="V137" s="7"/>
      <c r="W137" s="7"/>
      <c r="X137" s="7"/>
      <c r="Y137" s="7"/>
      <c r="Z137" s="7"/>
      <c r="AA137" s="8" t="s">
        <v>1941</v>
      </c>
      <c r="AB137" s="8"/>
      <c r="AC137" s="8"/>
    </row>
    <row r="138" spans="1:29" x14ac:dyDescent="0.35">
      <c r="A138">
        <v>445</v>
      </c>
      <c r="B138" t="s">
        <v>1870</v>
      </c>
      <c r="C138" s="17" t="s">
        <v>1937</v>
      </c>
      <c r="D138" s="17" t="s">
        <v>2153</v>
      </c>
      <c r="E138" s="5"/>
      <c r="F138" s="136" t="s">
        <v>1939</v>
      </c>
      <c r="G138" s="2"/>
      <c r="H138" s="137" t="s">
        <v>1939</v>
      </c>
      <c r="I138" s="2"/>
      <c r="K138" s="3"/>
      <c r="L138" s="138" t="s">
        <v>1939</v>
      </c>
      <c r="M138" s="3"/>
      <c r="N138" s="4"/>
      <c r="O138" s="139" t="s">
        <v>1939</v>
      </c>
      <c r="P138" s="140" t="s">
        <v>2153</v>
      </c>
      <c r="Q138" s="141" t="s">
        <v>1939</v>
      </c>
      <c r="R138" s="7"/>
      <c r="S138" s="7"/>
      <c r="T138" s="7"/>
      <c r="U138" s="7"/>
      <c r="V138" s="7"/>
      <c r="W138" s="7"/>
      <c r="X138" s="7"/>
      <c r="Y138" s="7"/>
      <c r="Z138" s="7"/>
      <c r="AA138" s="8" t="s">
        <v>1937</v>
      </c>
      <c r="AB138" s="8" t="s">
        <v>2307</v>
      </c>
      <c r="AC138" s="8" t="s">
        <v>2433</v>
      </c>
    </row>
    <row r="139" spans="1:29" s="229" customFormat="1" x14ac:dyDescent="0.35">
      <c r="A139" s="229">
        <v>447</v>
      </c>
      <c r="B139" s="229" t="s">
        <v>1875</v>
      </c>
      <c r="C139" s="240" t="s">
        <v>1937</v>
      </c>
      <c r="D139" s="231" t="s">
        <v>2227</v>
      </c>
      <c r="E139" s="232"/>
      <c r="F139" s="232"/>
      <c r="G139" s="233"/>
      <c r="H139" s="233"/>
      <c r="I139" s="233"/>
      <c r="J139" s="233"/>
      <c r="K139" s="234"/>
      <c r="L139" s="234"/>
      <c r="M139" s="234"/>
      <c r="N139" s="235"/>
      <c r="O139" s="235"/>
      <c r="P139" s="236"/>
      <c r="Q139" s="237"/>
      <c r="R139" s="237"/>
      <c r="S139" s="237"/>
      <c r="T139" s="237"/>
      <c r="U139" s="237"/>
      <c r="V139" s="237"/>
      <c r="W139" s="237"/>
      <c r="X139" s="237"/>
      <c r="Y139" s="237"/>
      <c r="Z139" s="237"/>
      <c r="AA139" s="238"/>
      <c r="AB139" s="238"/>
      <c r="AC139" s="238"/>
    </row>
    <row r="140" spans="1:29" s="229" customFormat="1" x14ac:dyDescent="0.35">
      <c r="A140" s="229">
        <v>450</v>
      </c>
      <c r="B140" s="229" t="s">
        <v>1883</v>
      </c>
      <c r="C140" s="240" t="s">
        <v>1937</v>
      </c>
      <c r="D140" s="231" t="s">
        <v>2228</v>
      </c>
      <c r="E140" s="232"/>
      <c r="F140" s="232"/>
      <c r="G140" s="233"/>
      <c r="H140" s="233"/>
      <c r="I140" s="233"/>
      <c r="J140" s="233"/>
      <c r="K140" s="234"/>
      <c r="L140" s="234"/>
      <c r="M140" s="234"/>
      <c r="N140" s="235"/>
      <c r="O140" s="235"/>
      <c r="P140" s="236"/>
      <c r="Q140" s="237"/>
      <c r="R140" s="237"/>
      <c r="S140" s="237"/>
      <c r="T140" s="237"/>
      <c r="U140" s="237"/>
      <c r="V140" s="237"/>
      <c r="W140" s="237"/>
      <c r="X140" s="237"/>
      <c r="Y140" s="237"/>
      <c r="Z140" s="237"/>
      <c r="AA140" s="238"/>
      <c r="AB140" s="238"/>
      <c r="AC140" s="238"/>
    </row>
    <row r="141" spans="1:29" s="229" customFormat="1" x14ac:dyDescent="0.35">
      <c r="A141" s="229">
        <v>452</v>
      </c>
      <c r="B141" s="229" t="s">
        <v>1890</v>
      </c>
      <c r="C141" s="240" t="s">
        <v>1937</v>
      </c>
      <c r="D141" s="231" t="s">
        <v>2229</v>
      </c>
      <c r="E141" s="232"/>
      <c r="F141" s="232"/>
      <c r="G141" s="233"/>
      <c r="H141" s="233"/>
      <c r="I141" s="233"/>
      <c r="J141" s="233"/>
      <c r="K141" s="234"/>
      <c r="L141" s="234"/>
      <c r="M141" s="234"/>
      <c r="N141" s="235"/>
      <c r="O141" s="235"/>
      <c r="P141" s="236"/>
      <c r="Q141" s="237"/>
      <c r="R141" s="237"/>
      <c r="S141" s="237"/>
      <c r="T141" s="237"/>
      <c r="U141" s="237"/>
      <c r="V141" s="237"/>
      <c r="W141" s="237"/>
      <c r="X141" s="237"/>
      <c r="Y141" s="237"/>
      <c r="Z141" s="237"/>
      <c r="AA141" s="238"/>
      <c r="AB141" s="238"/>
      <c r="AC141" s="238"/>
    </row>
    <row r="142" spans="1:29" x14ac:dyDescent="0.35">
      <c r="A142">
        <v>455</v>
      </c>
      <c r="B142" t="s">
        <v>1901</v>
      </c>
      <c r="C142" s="17" t="s">
        <v>1937</v>
      </c>
      <c r="D142" s="17" t="s">
        <v>2143</v>
      </c>
      <c r="E142" s="5"/>
      <c r="F142" s="221" t="s">
        <v>1939</v>
      </c>
      <c r="G142" s="2"/>
      <c r="H142" s="137" t="s">
        <v>1939</v>
      </c>
      <c r="I142" s="2"/>
      <c r="K142" s="3"/>
      <c r="L142" s="138" t="s">
        <v>1939</v>
      </c>
      <c r="M142" s="3"/>
      <c r="N142" s="139"/>
      <c r="O142" s="222" t="s">
        <v>1939</v>
      </c>
      <c r="P142" s="140" t="s">
        <v>2143</v>
      </c>
      <c r="Q142" s="141" t="s">
        <v>1939</v>
      </c>
      <c r="R142" s="7"/>
      <c r="S142" s="7"/>
      <c r="T142" s="7"/>
      <c r="U142" s="7"/>
      <c r="V142" s="7"/>
      <c r="W142" s="7"/>
      <c r="X142" s="7"/>
      <c r="Y142" s="7"/>
      <c r="Z142" s="7"/>
      <c r="AA142" s="8" t="s">
        <v>1937</v>
      </c>
      <c r="AB142" s="8" t="s">
        <v>2307</v>
      </c>
      <c r="AC142" s="8" t="s">
        <v>2433</v>
      </c>
    </row>
    <row r="143" spans="1:29" ht="12.5" x14ac:dyDescent="0.25">
      <c r="E143">
        <f t="shared" ref="E143:O143" si="0">COUNTIF(E4:E142,"x")</f>
        <v>35</v>
      </c>
      <c r="F143">
        <f t="shared" si="0"/>
        <v>96</v>
      </c>
      <c r="G143">
        <f t="shared" si="0"/>
        <v>30</v>
      </c>
      <c r="H143">
        <f t="shared" si="0"/>
        <v>97</v>
      </c>
      <c r="I143">
        <f>COUNTIF(I4:I142,"x")</f>
        <v>12</v>
      </c>
      <c r="J143">
        <f>COUNTIF(J4:J142,"x")</f>
        <v>5</v>
      </c>
      <c r="K143">
        <f t="shared" si="0"/>
        <v>7</v>
      </c>
      <c r="L143">
        <f t="shared" si="0"/>
        <v>63</v>
      </c>
      <c r="M143">
        <f t="shared" si="0"/>
        <v>67</v>
      </c>
      <c r="N143">
        <f t="shared" si="0"/>
        <v>70</v>
      </c>
      <c r="O143">
        <f t="shared" si="0"/>
        <v>61</v>
      </c>
      <c r="Q143">
        <f t="shared" ref="Q143:U143" si="1">COUNTIF(Q4:Q142,"x")</f>
        <v>50</v>
      </c>
      <c r="R143">
        <f t="shared" si="1"/>
        <v>63</v>
      </c>
      <c r="S143">
        <f t="shared" si="1"/>
        <v>29</v>
      </c>
      <c r="T143">
        <f t="shared" si="1"/>
        <v>16</v>
      </c>
      <c r="U143">
        <f t="shared" si="1"/>
        <v>27</v>
      </c>
      <c r="V143">
        <f>COUNTIF(V4:V142,"x")</f>
        <v>54</v>
      </c>
      <c r="W143">
        <f>COUNTIF(W4:W142,"x")</f>
        <v>16</v>
      </c>
      <c r="X143">
        <f>COUNTIF(X4:X142,"x")</f>
        <v>14</v>
      </c>
      <c r="Y143">
        <v>49</v>
      </c>
      <c r="Z143">
        <f>COUNTIF(Z4:Z142,"x")</f>
        <v>7</v>
      </c>
    </row>
    <row r="144" spans="1:29" ht="12.5" x14ac:dyDescent="0.25">
      <c r="J144"/>
    </row>
    <row r="145" customFormat="1" ht="12.5" x14ac:dyDescent="0.25"/>
    <row r="146" customFormat="1" ht="12.5" x14ac:dyDescent="0.25"/>
    <row r="147" customFormat="1" ht="12.5" x14ac:dyDescent="0.25"/>
    <row r="148" customFormat="1" ht="12.5" x14ac:dyDescent="0.25"/>
    <row r="149" customFormat="1" ht="12.5" x14ac:dyDescent="0.25"/>
    <row r="150" customFormat="1" ht="12.5" x14ac:dyDescent="0.25"/>
    <row r="151" customFormat="1" ht="12.5" x14ac:dyDescent="0.25"/>
    <row r="152" customFormat="1" ht="12.5" x14ac:dyDescent="0.25"/>
    <row r="153" customFormat="1" ht="12.5" x14ac:dyDescent="0.25"/>
    <row r="154" customFormat="1" ht="12.5" x14ac:dyDescent="0.25"/>
    <row r="155" customFormat="1" ht="12.5" x14ac:dyDescent="0.25"/>
    <row r="156" customFormat="1" ht="12.5" x14ac:dyDescent="0.25"/>
    <row r="157" customFormat="1" ht="12.5" x14ac:dyDescent="0.25"/>
    <row r="158" customFormat="1" ht="12.5" x14ac:dyDescent="0.25"/>
    <row r="159" customFormat="1" ht="12.5" x14ac:dyDescent="0.25"/>
    <row r="160" customFormat="1" ht="12.5" x14ac:dyDescent="0.25"/>
    <row r="161" customFormat="1" ht="12.5" x14ac:dyDescent="0.25"/>
    <row r="162" customFormat="1" ht="12.5" x14ac:dyDescent="0.25"/>
    <row r="163" customFormat="1" ht="12.5" x14ac:dyDescent="0.25"/>
    <row r="164" customFormat="1" ht="12.5" x14ac:dyDescent="0.25"/>
    <row r="165" customFormat="1" ht="12.5" x14ac:dyDescent="0.25"/>
    <row r="166" customFormat="1" ht="12.5" x14ac:dyDescent="0.25"/>
    <row r="167" customFormat="1" ht="12.5" x14ac:dyDescent="0.25"/>
    <row r="168" customFormat="1" ht="12.5" x14ac:dyDescent="0.25"/>
    <row r="169" customFormat="1" ht="12.5" x14ac:dyDescent="0.25"/>
    <row r="170" customFormat="1" ht="12.5" x14ac:dyDescent="0.25"/>
    <row r="171" customFormat="1" ht="12.5" x14ac:dyDescent="0.25"/>
    <row r="172" customFormat="1" ht="12.5" x14ac:dyDescent="0.25"/>
    <row r="173" customFormat="1" ht="12.5" x14ac:dyDescent="0.25"/>
    <row r="174" customFormat="1" ht="12.5" x14ac:dyDescent="0.25"/>
    <row r="175" customFormat="1" ht="12.5" x14ac:dyDescent="0.25"/>
    <row r="176" customFormat="1" ht="12.5" x14ac:dyDescent="0.25"/>
    <row r="177" customFormat="1" ht="12.5" x14ac:dyDescent="0.25"/>
    <row r="178" customFormat="1" ht="12.5" x14ac:dyDescent="0.25"/>
    <row r="179" customFormat="1" ht="12.5" x14ac:dyDescent="0.25"/>
    <row r="180" customFormat="1" ht="12.5" x14ac:dyDescent="0.25"/>
    <row r="181" customFormat="1" ht="12.5" x14ac:dyDescent="0.25"/>
    <row r="182" customFormat="1" ht="12.5" x14ac:dyDescent="0.25"/>
    <row r="183" customFormat="1" ht="12.5" x14ac:dyDescent="0.25"/>
    <row r="184" customFormat="1" ht="12.5" x14ac:dyDescent="0.25"/>
    <row r="185" customFormat="1" ht="12.5" x14ac:dyDescent="0.25"/>
    <row r="186" customFormat="1" ht="12.5" x14ac:dyDescent="0.25"/>
    <row r="187" customFormat="1" ht="12.5" x14ac:dyDescent="0.25"/>
    <row r="188" customFormat="1" ht="12.5" x14ac:dyDescent="0.25"/>
    <row r="189" customFormat="1" ht="12.5" x14ac:dyDescent="0.25"/>
    <row r="190" customFormat="1" ht="12.5" x14ac:dyDescent="0.25"/>
    <row r="191" customFormat="1" ht="12.5" x14ac:dyDescent="0.25"/>
    <row r="192" customFormat="1" ht="12.5" x14ac:dyDescent="0.25"/>
    <row r="193" customFormat="1" ht="12.5" x14ac:dyDescent="0.25"/>
    <row r="194" customFormat="1" ht="12.5" x14ac:dyDescent="0.25"/>
    <row r="195" customFormat="1" ht="12.5" x14ac:dyDescent="0.25"/>
    <row r="196" customFormat="1" ht="12.5" x14ac:dyDescent="0.25"/>
    <row r="197" customFormat="1" ht="12.5" x14ac:dyDescent="0.25"/>
    <row r="198" customFormat="1" ht="12.5" x14ac:dyDescent="0.25"/>
    <row r="199" customFormat="1" ht="12.5" x14ac:dyDescent="0.25"/>
    <row r="200" customFormat="1" ht="12.5" x14ac:dyDescent="0.25"/>
    <row r="201" customFormat="1" ht="12.5" x14ac:dyDescent="0.25"/>
    <row r="202" customFormat="1" ht="12.5" x14ac:dyDescent="0.25"/>
    <row r="203" customFormat="1" ht="12.5" x14ac:dyDescent="0.25"/>
    <row r="204" customFormat="1" ht="12.5" x14ac:dyDescent="0.25"/>
    <row r="205" customFormat="1" ht="12.5" x14ac:dyDescent="0.25"/>
    <row r="206" customFormat="1" ht="12.5" x14ac:dyDescent="0.25"/>
    <row r="207" customFormat="1" ht="12.5" x14ac:dyDescent="0.25"/>
    <row r="208" customFormat="1" ht="12.5" x14ac:dyDescent="0.25"/>
    <row r="209" customFormat="1" ht="12.5" x14ac:dyDescent="0.25"/>
    <row r="210" customFormat="1" ht="12.5" x14ac:dyDescent="0.25"/>
    <row r="211" customFormat="1" ht="12.5" x14ac:dyDescent="0.25"/>
    <row r="212" customFormat="1" ht="12.5" x14ac:dyDescent="0.25"/>
    <row r="213" customFormat="1" ht="12.5" x14ac:dyDescent="0.25"/>
    <row r="214" customFormat="1" ht="12.5" x14ac:dyDescent="0.25"/>
    <row r="215" customFormat="1" ht="12.5" x14ac:dyDescent="0.25"/>
    <row r="216" customFormat="1" ht="12.5" x14ac:dyDescent="0.25"/>
    <row r="217" customFormat="1" ht="12.5" x14ac:dyDescent="0.25"/>
    <row r="218" customFormat="1" ht="12.5" x14ac:dyDescent="0.25"/>
    <row r="219" customFormat="1" ht="12.5" x14ac:dyDescent="0.25"/>
    <row r="220" customFormat="1" ht="12.5" x14ac:dyDescent="0.25"/>
    <row r="221" customFormat="1" ht="12.5" x14ac:dyDescent="0.25"/>
    <row r="222" customFormat="1" ht="12.5" x14ac:dyDescent="0.25"/>
    <row r="223" customFormat="1" ht="12.5" x14ac:dyDescent="0.25"/>
    <row r="224" customFormat="1" ht="12.5" x14ac:dyDescent="0.25"/>
    <row r="225" customFormat="1" ht="12.5" x14ac:dyDescent="0.25"/>
    <row r="226" customFormat="1" ht="12.5" x14ac:dyDescent="0.25"/>
    <row r="227" customFormat="1" ht="12.5" x14ac:dyDescent="0.25"/>
    <row r="228" customFormat="1" ht="12.5" x14ac:dyDescent="0.25"/>
    <row r="229" customFormat="1" ht="12.5" x14ac:dyDescent="0.25"/>
    <row r="230" customFormat="1" ht="12.5" x14ac:dyDescent="0.25"/>
    <row r="231" customFormat="1" ht="12.5" x14ac:dyDescent="0.25"/>
    <row r="232" customFormat="1" ht="12.5" x14ac:dyDescent="0.25"/>
    <row r="233" customFormat="1" ht="12.5" x14ac:dyDescent="0.25"/>
    <row r="234" customFormat="1" ht="12.5" x14ac:dyDescent="0.25"/>
    <row r="235" customFormat="1" ht="12.5" x14ac:dyDescent="0.25"/>
    <row r="236" customFormat="1" ht="12.5" x14ac:dyDescent="0.25"/>
    <row r="237" customFormat="1" ht="12.5" x14ac:dyDescent="0.25"/>
    <row r="238" customFormat="1" ht="12.5" x14ac:dyDescent="0.25"/>
    <row r="239" customFormat="1" ht="12.5" x14ac:dyDescent="0.25"/>
    <row r="240" customFormat="1" ht="12.5" x14ac:dyDescent="0.25"/>
    <row r="241" customFormat="1" ht="12.5" x14ac:dyDescent="0.25"/>
    <row r="242" customFormat="1" ht="12.5" x14ac:dyDescent="0.25"/>
    <row r="243" customFormat="1" ht="12.5" x14ac:dyDescent="0.25"/>
    <row r="244" customFormat="1" ht="12.5" x14ac:dyDescent="0.25"/>
    <row r="245" customFormat="1" ht="12.5" x14ac:dyDescent="0.25"/>
    <row r="246" customFormat="1" ht="12.5" x14ac:dyDescent="0.25"/>
    <row r="247" customFormat="1" ht="12.5" x14ac:dyDescent="0.25"/>
    <row r="248" customFormat="1" ht="12.5" x14ac:dyDescent="0.25"/>
    <row r="249" customFormat="1" ht="12.5" x14ac:dyDescent="0.25"/>
    <row r="250" customFormat="1" ht="12.5" x14ac:dyDescent="0.25"/>
    <row r="251" customFormat="1" ht="12.5" x14ac:dyDescent="0.25"/>
    <row r="252" customFormat="1" ht="12.5" x14ac:dyDescent="0.25"/>
    <row r="253" customFormat="1" ht="12.5" x14ac:dyDescent="0.25"/>
    <row r="254" customFormat="1" ht="12.5" x14ac:dyDescent="0.25"/>
    <row r="255" customFormat="1" ht="12.5" x14ac:dyDescent="0.25"/>
    <row r="256" customFormat="1" ht="12.5" x14ac:dyDescent="0.25"/>
    <row r="257" customFormat="1" ht="12.5" x14ac:dyDescent="0.25"/>
    <row r="258" customFormat="1" ht="12.5" x14ac:dyDescent="0.25"/>
    <row r="259" customFormat="1" ht="12.5" x14ac:dyDescent="0.25"/>
    <row r="260" customFormat="1" ht="12.5" x14ac:dyDescent="0.25"/>
    <row r="261" customFormat="1" ht="12.5" x14ac:dyDescent="0.25"/>
    <row r="262" customFormat="1" ht="12.5" x14ac:dyDescent="0.25"/>
    <row r="263" customFormat="1" ht="12.5" x14ac:dyDescent="0.25"/>
    <row r="264" customFormat="1" ht="12.5" x14ac:dyDescent="0.25"/>
    <row r="265" customFormat="1" ht="12.5" x14ac:dyDescent="0.25"/>
    <row r="266" customFormat="1" ht="12.5" x14ac:dyDescent="0.25"/>
    <row r="267" customFormat="1" ht="12.5" x14ac:dyDescent="0.25"/>
    <row r="268" customFormat="1" ht="12.5" x14ac:dyDescent="0.25"/>
    <row r="269" customFormat="1" ht="12.5" x14ac:dyDescent="0.25"/>
    <row r="270" customFormat="1" ht="12.5" x14ac:dyDescent="0.25"/>
    <row r="271" customFormat="1" ht="12.5" x14ac:dyDescent="0.25"/>
    <row r="272" customFormat="1" ht="12.5" x14ac:dyDescent="0.25"/>
    <row r="273" customFormat="1" ht="12.5" x14ac:dyDescent="0.25"/>
    <row r="274" customFormat="1" ht="12.5" x14ac:dyDescent="0.25"/>
    <row r="275" customFormat="1" ht="12.5" x14ac:dyDescent="0.25"/>
    <row r="276" customFormat="1" ht="12.5" x14ac:dyDescent="0.25"/>
    <row r="277" customFormat="1" ht="12.5" x14ac:dyDescent="0.25"/>
    <row r="278" customFormat="1" ht="12.5" x14ac:dyDescent="0.25"/>
    <row r="279" customFormat="1" ht="12.5" x14ac:dyDescent="0.25"/>
    <row r="280" customFormat="1" ht="12.5" x14ac:dyDescent="0.25"/>
    <row r="281" customFormat="1" ht="12.5" x14ac:dyDescent="0.25"/>
    <row r="282" customFormat="1" ht="12.5" x14ac:dyDescent="0.25"/>
    <row r="283" customFormat="1" ht="12.5" x14ac:dyDescent="0.25"/>
    <row r="284" customFormat="1" ht="12.5" x14ac:dyDescent="0.25"/>
    <row r="285" customFormat="1" ht="12.5" x14ac:dyDescent="0.25"/>
    <row r="286" customFormat="1" ht="12.5" x14ac:dyDescent="0.25"/>
    <row r="287" customFormat="1" ht="12.5" x14ac:dyDescent="0.25"/>
    <row r="288" customFormat="1" ht="12.5" x14ac:dyDescent="0.25"/>
    <row r="289" customFormat="1" ht="12.5" x14ac:dyDescent="0.25"/>
    <row r="290" customFormat="1" ht="12.5" x14ac:dyDescent="0.25"/>
    <row r="291" customFormat="1" ht="12.5" x14ac:dyDescent="0.25"/>
    <row r="292" customFormat="1" ht="12.5" x14ac:dyDescent="0.25"/>
    <row r="293" customFormat="1" ht="12.5" x14ac:dyDescent="0.25"/>
    <row r="294" customFormat="1" ht="12.5" x14ac:dyDescent="0.25"/>
    <row r="295" customFormat="1" ht="12.5" x14ac:dyDescent="0.25"/>
    <row r="296" customFormat="1" ht="12.5" x14ac:dyDescent="0.25"/>
    <row r="297" customFormat="1" ht="12.5" x14ac:dyDescent="0.25"/>
    <row r="298" customFormat="1" ht="12.5" x14ac:dyDescent="0.25"/>
    <row r="299" customFormat="1" ht="12.5" x14ac:dyDescent="0.25"/>
    <row r="300" customFormat="1" ht="12.5" x14ac:dyDescent="0.25"/>
  </sheetData>
  <pageMargins left="0.7" right="0.7" top="0.78740157499999996" bottom="0.78740157499999996"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4"/>
  <sheetViews>
    <sheetView workbookViewId="0">
      <selection activeCell="E70" sqref="E70"/>
    </sheetView>
  </sheetViews>
  <sheetFormatPr baseColWidth="10" defaultRowHeight="12.5" x14ac:dyDescent="0.25"/>
  <cols>
    <col min="1" max="1" width="17.90625" customWidth="1"/>
    <col min="2" max="2" width="16.36328125" customWidth="1"/>
    <col min="3" max="3" width="16.6328125" customWidth="1"/>
    <col min="4" max="4" width="26" customWidth="1"/>
    <col min="5" max="5" width="19.08984375" customWidth="1"/>
    <col min="6" max="6" width="20.6328125" customWidth="1"/>
    <col min="7" max="7" width="26.6328125" customWidth="1"/>
    <col min="10" max="10" width="18.453125" customWidth="1"/>
    <col min="11" max="11" width="20.453125" customWidth="1"/>
    <col min="12" max="12" width="17.6328125" customWidth="1"/>
    <col min="13" max="13" width="16.36328125" customWidth="1"/>
  </cols>
  <sheetData>
    <row r="1" spans="1:15" ht="14.5" x14ac:dyDescent="0.35">
      <c r="A1" s="185"/>
      <c r="B1" s="185"/>
      <c r="C1" s="185"/>
      <c r="D1" s="185"/>
      <c r="E1" s="185"/>
      <c r="F1" s="185"/>
      <c r="G1" s="190"/>
      <c r="H1" s="190"/>
      <c r="I1" s="190"/>
      <c r="J1" s="190"/>
      <c r="K1" s="190"/>
      <c r="L1" s="190"/>
      <c r="M1" s="190"/>
      <c r="N1" s="190"/>
      <c r="O1" s="190"/>
    </row>
    <row r="2" spans="1:15" ht="14.5" x14ac:dyDescent="0.35">
      <c r="A2" s="185"/>
      <c r="B2" s="185"/>
      <c r="C2" s="185"/>
      <c r="D2" s="185"/>
      <c r="E2" s="185"/>
      <c r="F2" s="185"/>
      <c r="G2" s="190"/>
      <c r="H2" s="190"/>
      <c r="I2" s="190"/>
      <c r="J2" s="190"/>
      <c r="K2" s="190"/>
      <c r="L2" s="190"/>
      <c r="M2" s="190"/>
      <c r="N2" s="190"/>
      <c r="O2" s="190"/>
    </row>
    <row r="3" spans="1:15" ht="14.5" x14ac:dyDescent="0.35">
      <c r="A3" s="186" t="s">
        <v>1905</v>
      </c>
      <c r="B3" s="185"/>
      <c r="C3" s="185"/>
      <c r="D3" s="185"/>
      <c r="E3" s="185"/>
      <c r="F3" s="185"/>
      <c r="G3" s="191" t="s">
        <v>1908</v>
      </c>
      <c r="H3" s="190"/>
      <c r="I3" s="190"/>
      <c r="J3" s="190"/>
      <c r="K3" s="190"/>
      <c r="L3" s="190"/>
      <c r="M3" s="190"/>
      <c r="N3" s="190"/>
      <c r="O3" s="190"/>
    </row>
    <row r="4" spans="1:15" ht="14.5" x14ac:dyDescent="0.35">
      <c r="A4" s="187" t="s">
        <v>1907</v>
      </c>
      <c r="B4" s="187" t="s">
        <v>1906</v>
      </c>
      <c r="C4" s="187" t="s">
        <v>2723</v>
      </c>
      <c r="D4" s="187" t="s">
        <v>2463</v>
      </c>
      <c r="E4" s="187" t="s">
        <v>2605</v>
      </c>
      <c r="F4" s="185"/>
      <c r="G4" s="192" t="s">
        <v>2471</v>
      </c>
      <c r="H4" s="192" t="s">
        <v>1910</v>
      </c>
      <c r="I4" s="192" t="s">
        <v>1911</v>
      </c>
      <c r="J4" s="192" t="s">
        <v>2473</v>
      </c>
      <c r="K4" s="192" t="s">
        <v>2465</v>
      </c>
      <c r="L4" s="192" t="s">
        <v>2466</v>
      </c>
      <c r="M4" s="192" t="s">
        <v>2464</v>
      </c>
      <c r="N4" s="192" t="s">
        <v>2463</v>
      </c>
      <c r="O4" s="190"/>
    </row>
    <row r="5" spans="1:15" ht="14.5" x14ac:dyDescent="0.35">
      <c r="A5" s="185">
        <v>89</v>
      </c>
      <c r="B5" s="185">
        <v>28</v>
      </c>
      <c r="C5" s="185">
        <v>7</v>
      </c>
      <c r="D5" s="185">
        <v>6</v>
      </c>
      <c r="E5" s="185"/>
      <c r="F5" s="185"/>
      <c r="G5" s="190">
        <v>20</v>
      </c>
      <c r="H5" s="190">
        <v>86</v>
      </c>
      <c r="I5" s="190">
        <v>3</v>
      </c>
      <c r="J5" s="190">
        <v>5</v>
      </c>
      <c r="K5" s="190">
        <v>5</v>
      </c>
      <c r="L5" s="190">
        <v>6</v>
      </c>
      <c r="M5" s="190">
        <v>4</v>
      </c>
      <c r="N5" s="190">
        <v>1</v>
      </c>
      <c r="O5" s="190"/>
    </row>
    <row r="6" spans="1:15" ht="14.5" x14ac:dyDescent="0.35">
      <c r="A6" s="185"/>
      <c r="B6" s="185"/>
      <c r="C6" s="185"/>
      <c r="D6" s="185"/>
      <c r="E6" s="185"/>
      <c r="F6" s="185"/>
      <c r="G6" s="190" t="s">
        <v>2472</v>
      </c>
      <c r="H6" s="190"/>
      <c r="I6" s="190"/>
      <c r="J6" s="190"/>
      <c r="K6" s="190"/>
      <c r="L6" s="190"/>
      <c r="M6" s="190"/>
      <c r="N6" s="224" t="s">
        <v>2607</v>
      </c>
      <c r="O6" s="190"/>
    </row>
    <row r="7" spans="1:15" ht="14.5" x14ac:dyDescent="0.35">
      <c r="A7" s="185"/>
      <c r="B7" s="185"/>
      <c r="C7" s="185"/>
      <c r="D7" s="185"/>
      <c r="E7" s="185"/>
      <c r="F7" s="185"/>
      <c r="G7" s="190"/>
      <c r="H7" s="190"/>
      <c r="I7" s="190"/>
      <c r="J7" s="190"/>
      <c r="K7" s="190"/>
      <c r="L7" s="190"/>
      <c r="M7" s="190"/>
      <c r="N7" s="190"/>
      <c r="O7" s="190"/>
    </row>
    <row r="8" spans="1:15" ht="14.5" x14ac:dyDescent="0.35">
      <c r="A8" s="185"/>
      <c r="B8" s="185"/>
      <c r="C8" s="185"/>
      <c r="D8" s="185"/>
      <c r="E8" s="185"/>
      <c r="F8" s="185"/>
      <c r="G8" s="190"/>
      <c r="H8" s="190"/>
      <c r="I8" s="190"/>
      <c r="J8" s="190"/>
      <c r="K8" s="190"/>
      <c r="L8" s="190"/>
      <c r="M8" s="190"/>
      <c r="N8" s="190"/>
      <c r="O8" s="190"/>
    </row>
    <row r="9" spans="1:15" ht="14.5" x14ac:dyDescent="0.35">
      <c r="A9" s="185"/>
      <c r="B9" s="185"/>
      <c r="C9" s="185"/>
      <c r="D9" s="185"/>
      <c r="E9" s="185"/>
      <c r="F9" s="185"/>
      <c r="G9" s="190"/>
      <c r="H9" s="190"/>
      <c r="I9" s="190"/>
      <c r="J9" s="190"/>
      <c r="K9" s="190"/>
      <c r="L9" s="190"/>
      <c r="M9" s="190"/>
      <c r="N9" s="190"/>
      <c r="O9" s="190"/>
    </row>
    <row r="10" spans="1:15" ht="14.5" x14ac:dyDescent="0.35">
      <c r="A10" s="185"/>
      <c r="B10" s="185"/>
      <c r="C10" s="185"/>
      <c r="D10" s="185"/>
      <c r="E10" s="185"/>
      <c r="F10" s="185"/>
      <c r="G10" s="190"/>
      <c r="H10" s="190"/>
      <c r="I10" s="190"/>
      <c r="J10" s="190"/>
      <c r="K10" s="190"/>
      <c r="L10" s="190"/>
      <c r="M10" s="190"/>
      <c r="N10" s="190"/>
      <c r="O10" s="190"/>
    </row>
    <row r="11" spans="1:15" ht="14.5" x14ac:dyDescent="0.35">
      <c r="A11" s="185"/>
      <c r="B11" s="185"/>
      <c r="C11" s="185"/>
      <c r="D11" s="185"/>
      <c r="E11" s="185"/>
      <c r="F11" s="185"/>
      <c r="G11" s="190"/>
      <c r="H11" s="190"/>
      <c r="I11" s="190"/>
      <c r="J11" s="190"/>
      <c r="K11" s="190"/>
      <c r="L11" s="190"/>
      <c r="M11" s="190"/>
      <c r="N11" s="190"/>
      <c r="O11" s="190"/>
    </row>
    <row r="12" spans="1:15" ht="14.5" x14ac:dyDescent="0.35">
      <c r="A12" s="185"/>
      <c r="B12" s="185"/>
      <c r="C12" s="185"/>
      <c r="D12" s="185"/>
      <c r="E12" s="185"/>
      <c r="F12" s="185"/>
      <c r="G12" s="190"/>
      <c r="H12" s="190"/>
      <c r="I12" s="190"/>
      <c r="J12" s="190"/>
      <c r="K12" s="190"/>
      <c r="L12" s="190"/>
      <c r="M12" s="190"/>
      <c r="N12" s="190"/>
      <c r="O12" s="190"/>
    </row>
    <row r="13" spans="1:15" ht="14.5" x14ac:dyDescent="0.35">
      <c r="A13" s="185"/>
      <c r="B13" s="185"/>
      <c r="C13" s="185"/>
      <c r="D13" s="185"/>
      <c r="E13" s="185"/>
      <c r="F13" s="185"/>
      <c r="G13" s="190"/>
      <c r="H13" s="190"/>
      <c r="I13" s="190"/>
      <c r="J13" s="190"/>
      <c r="K13" s="190"/>
      <c r="L13" s="190"/>
      <c r="M13" s="190"/>
      <c r="N13" s="190"/>
      <c r="O13" s="190"/>
    </row>
    <row r="14" spans="1:15" ht="14.5" x14ac:dyDescent="0.35">
      <c r="A14" s="185"/>
      <c r="B14" s="185"/>
      <c r="C14" s="185"/>
      <c r="D14" s="185"/>
      <c r="E14" s="185"/>
      <c r="F14" s="185"/>
      <c r="G14" s="190"/>
      <c r="H14" s="190"/>
      <c r="I14" s="190"/>
      <c r="J14" s="190"/>
      <c r="K14" s="190"/>
      <c r="L14" s="190"/>
      <c r="M14" s="190"/>
      <c r="N14" s="190"/>
      <c r="O14" s="190"/>
    </row>
    <row r="15" spans="1:15" ht="14.5" x14ac:dyDescent="0.35">
      <c r="A15" s="185"/>
      <c r="B15" s="185"/>
      <c r="C15" s="185"/>
      <c r="D15" s="185"/>
      <c r="E15" s="185"/>
      <c r="F15" s="185"/>
      <c r="G15" s="190"/>
      <c r="H15" s="190"/>
      <c r="I15" s="190"/>
      <c r="J15" s="190"/>
      <c r="K15" s="190"/>
      <c r="L15" s="190"/>
      <c r="M15" s="190"/>
      <c r="N15" s="190"/>
      <c r="O15" s="190"/>
    </row>
    <row r="16" spans="1:15" ht="14.5" x14ac:dyDescent="0.35">
      <c r="A16" s="185"/>
      <c r="B16" s="185"/>
      <c r="C16" s="185"/>
      <c r="D16" s="185"/>
      <c r="E16" s="185"/>
      <c r="F16" s="185"/>
      <c r="G16" s="190"/>
      <c r="H16" s="190"/>
      <c r="I16" s="190"/>
      <c r="J16" s="190"/>
      <c r="K16" s="190"/>
      <c r="L16" s="190"/>
      <c r="M16" s="190"/>
      <c r="N16" s="190"/>
      <c r="O16" s="190"/>
    </row>
    <row r="17" spans="1:15" ht="14.5" x14ac:dyDescent="0.35">
      <c r="A17" s="185"/>
      <c r="B17" s="185"/>
      <c r="C17" s="185"/>
      <c r="D17" s="185"/>
      <c r="E17" s="185"/>
      <c r="F17" s="185"/>
      <c r="G17" s="190"/>
      <c r="H17" s="190"/>
      <c r="I17" s="190"/>
      <c r="J17" s="190"/>
      <c r="K17" s="190"/>
      <c r="L17" s="190"/>
      <c r="M17" s="190"/>
      <c r="N17" s="190"/>
      <c r="O17" s="190"/>
    </row>
    <row r="18" spans="1:15" ht="14.5" x14ac:dyDescent="0.35">
      <c r="A18" s="185"/>
      <c r="B18" s="185"/>
      <c r="C18" s="185"/>
      <c r="D18" s="185"/>
      <c r="E18" s="185"/>
      <c r="F18" s="185"/>
      <c r="G18" s="190"/>
      <c r="H18" s="190"/>
      <c r="I18" s="190"/>
      <c r="J18" s="190"/>
      <c r="K18" s="190"/>
      <c r="L18" s="190"/>
      <c r="M18" s="190"/>
      <c r="N18" s="190"/>
      <c r="O18" s="190"/>
    </row>
    <row r="19" spans="1:15" ht="14.5" x14ac:dyDescent="0.35">
      <c r="A19" s="185"/>
      <c r="B19" s="185"/>
      <c r="C19" s="185"/>
      <c r="D19" s="185"/>
      <c r="E19" s="185"/>
      <c r="F19" s="185"/>
      <c r="G19" s="190"/>
      <c r="H19" s="190"/>
      <c r="I19" s="190"/>
      <c r="J19" s="190"/>
      <c r="K19" s="190"/>
      <c r="L19" s="190"/>
      <c r="M19" s="190"/>
      <c r="N19" s="190"/>
      <c r="O19" s="190"/>
    </row>
    <row r="20" spans="1:15" ht="14.5" x14ac:dyDescent="0.35">
      <c r="A20" s="185"/>
      <c r="B20" s="185"/>
      <c r="C20" s="185"/>
      <c r="D20" s="185"/>
      <c r="E20" s="185"/>
      <c r="F20" s="185"/>
      <c r="G20" s="190"/>
      <c r="H20" s="190"/>
      <c r="I20" s="190"/>
      <c r="J20" s="190"/>
      <c r="K20" s="190"/>
      <c r="L20" s="190"/>
      <c r="M20" s="190"/>
      <c r="N20" s="190"/>
      <c r="O20" s="190"/>
    </row>
    <row r="21" spans="1:15" ht="14.5" x14ac:dyDescent="0.35">
      <c r="A21" s="185"/>
      <c r="B21" s="185"/>
      <c r="C21" s="185"/>
      <c r="D21" s="185"/>
      <c r="E21" s="185"/>
      <c r="F21" s="185"/>
      <c r="G21" s="190"/>
      <c r="H21" s="190"/>
      <c r="I21" s="190"/>
      <c r="J21" s="190"/>
      <c r="K21" s="190"/>
      <c r="L21" s="190"/>
      <c r="M21" s="190"/>
      <c r="N21" s="190"/>
      <c r="O21" s="190"/>
    </row>
    <row r="22" spans="1:15" ht="14.5" x14ac:dyDescent="0.35">
      <c r="A22" s="185"/>
      <c r="B22" s="185"/>
      <c r="C22" s="185"/>
      <c r="D22" s="185"/>
      <c r="E22" s="185"/>
      <c r="F22" s="185"/>
      <c r="G22" s="190"/>
      <c r="H22" s="190"/>
      <c r="I22" s="190"/>
      <c r="J22" s="190"/>
      <c r="K22" s="190"/>
      <c r="L22" s="190"/>
      <c r="M22" s="190"/>
      <c r="N22" s="190"/>
      <c r="O22" s="190"/>
    </row>
    <row r="23" spans="1:15" ht="14.5" x14ac:dyDescent="0.35">
      <c r="A23" s="185"/>
      <c r="B23" s="185"/>
      <c r="C23" s="185"/>
      <c r="D23" s="185"/>
      <c r="E23" s="185"/>
      <c r="F23" s="185"/>
      <c r="G23" s="190"/>
      <c r="H23" s="190"/>
      <c r="I23" s="190"/>
      <c r="J23" s="190"/>
      <c r="K23" s="190"/>
      <c r="L23" s="190"/>
      <c r="M23" s="190"/>
      <c r="N23" s="190"/>
      <c r="O23" s="190"/>
    </row>
    <row r="24" spans="1:15" ht="14.5" x14ac:dyDescent="0.35">
      <c r="A24" s="185"/>
      <c r="B24" s="185"/>
      <c r="C24" s="185"/>
      <c r="D24" s="185"/>
      <c r="E24" s="185"/>
      <c r="F24" s="185"/>
      <c r="G24" s="190"/>
      <c r="H24" s="190"/>
      <c r="I24" s="190"/>
      <c r="J24" s="190"/>
      <c r="K24" s="190"/>
      <c r="L24" s="190"/>
      <c r="M24" s="190"/>
      <c r="N24" s="190"/>
      <c r="O24" s="190"/>
    </row>
    <row r="25" spans="1:15" ht="14.5" x14ac:dyDescent="0.35">
      <c r="A25" s="185"/>
      <c r="B25" s="185"/>
      <c r="C25" s="185"/>
      <c r="D25" s="185"/>
      <c r="E25" s="185"/>
      <c r="F25" s="185"/>
      <c r="G25" s="190"/>
      <c r="H25" s="190"/>
      <c r="I25" s="190"/>
      <c r="J25" s="190"/>
      <c r="K25" s="190"/>
      <c r="L25" s="190"/>
      <c r="M25" s="190"/>
      <c r="N25" s="190"/>
      <c r="O25" s="190"/>
    </row>
    <row r="26" spans="1:15" ht="14.5" x14ac:dyDescent="0.35">
      <c r="A26" s="185"/>
      <c r="B26" s="185"/>
      <c r="C26" s="185"/>
      <c r="D26" s="185"/>
      <c r="E26" s="185"/>
      <c r="F26" s="185"/>
      <c r="G26" s="190"/>
      <c r="H26" s="190"/>
      <c r="I26" s="190"/>
      <c r="J26" s="190"/>
      <c r="K26" s="190"/>
      <c r="L26" s="190"/>
      <c r="M26" s="190"/>
      <c r="N26" s="190"/>
      <c r="O26" s="190"/>
    </row>
    <row r="27" spans="1:15" ht="14.5" x14ac:dyDescent="0.35">
      <c r="A27" s="185"/>
      <c r="B27" s="185"/>
      <c r="C27" s="185"/>
      <c r="D27" s="185"/>
      <c r="E27" s="185"/>
      <c r="F27" s="185"/>
      <c r="G27" s="190"/>
      <c r="H27" s="190"/>
      <c r="I27" s="190"/>
      <c r="J27" s="190"/>
      <c r="K27" s="190"/>
      <c r="L27" s="190"/>
      <c r="M27" s="190"/>
      <c r="N27" s="190"/>
      <c r="O27" s="190"/>
    </row>
    <row r="28" spans="1:15" ht="14.5" x14ac:dyDescent="0.35">
      <c r="A28" s="185"/>
      <c r="B28" s="185"/>
      <c r="C28" s="185"/>
      <c r="D28" s="185"/>
      <c r="E28" s="185"/>
      <c r="F28" s="185"/>
      <c r="G28" s="190"/>
      <c r="H28" s="190"/>
      <c r="I28" s="190"/>
      <c r="J28" s="190"/>
      <c r="K28" s="190"/>
      <c r="L28" s="190"/>
      <c r="M28" s="190"/>
      <c r="N28" s="190"/>
      <c r="O28" s="190"/>
    </row>
    <row r="29" spans="1:15" ht="14.5" x14ac:dyDescent="0.35">
      <c r="A29" s="185"/>
      <c r="B29" s="185"/>
      <c r="C29" s="185"/>
      <c r="D29" s="185"/>
      <c r="E29" s="185"/>
      <c r="F29" s="185"/>
      <c r="G29" s="190"/>
      <c r="H29" s="190"/>
      <c r="I29" s="190"/>
      <c r="J29" s="190"/>
      <c r="K29" s="190"/>
      <c r="L29" s="190"/>
      <c r="M29" s="190"/>
      <c r="N29" s="190"/>
      <c r="O29" s="190"/>
    </row>
    <row r="30" spans="1:15" ht="14.5" x14ac:dyDescent="0.35">
      <c r="A30" s="185"/>
      <c r="B30" s="185"/>
      <c r="C30" s="185"/>
      <c r="D30" s="185"/>
      <c r="E30" s="185"/>
      <c r="F30" s="185"/>
      <c r="G30" s="190"/>
      <c r="H30" s="190"/>
      <c r="I30" s="190"/>
      <c r="J30" s="190"/>
      <c r="K30" s="190"/>
      <c r="L30" s="190"/>
      <c r="M30" s="190"/>
      <c r="N30" s="190"/>
      <c r="O30" s="190"/>
    </row>
    <row r="31" spans="1:15" ht="14.5" x14ac:dyDescent="0.35">
      <c r="A31" s="188"/>
      <c r="B31" s="188"/>
      <c r="C31" s="188"/>
      <c r="D31" s="188"/>
      <c r="E31" s="188"/>
      <c r="F31" s="188"/>
      <c r="G31" s="190"/>
      <c r="H31" s="190"/>
      <c r="I31" s="190"/>
      <c r="J31" s="190"/>
      <c r="K31" s="190"/>
      <c r="L31" s="190"/>
      <c r="M31" s="190"/>
      <c r="N31" s="190"/>
      <c r="O31" s="190"/>
    </row>
    <row r="32" spans="1:15" ht="14.5" x14ac:dyDescent="0.35">
      <c r="A32" s="245" t="s">
        <v>1912</v>
      </c>
      <c r="B32" s="188"/>
      <c r="C32" s="188"/>
      <c r="D32" s="188"/>
      <c r="E32" s="188"/>
      <c r="F32" s="188"/>
      <c r="G32" s="193"/>
      <c r="H32" s="194" t="s">
        <v>1915</v>
      </c>
      <c r="I32" s="193"/>
      <c r="J32" s="193"/>
      <c r="K32" s="193"/>
      <c r="L32" s="193"/>
      <c r="M32" s="193"/>
      <c r="N32" s="193"/>
      <c r="O32" s="193"/>
    </row>
    <row r="33" spans="1:15" ht="14.5" x14ac:dyDescent="0.35">
      <c r="A33" s="189" t="s">
        <v>2725</v>
      </c>
      <c r="B33" s="189" t="s">
        <v>2726</v>
      </c>
      <c r="C33" s="189" t="s">
        <v>2727</v>
      </c>
      <c r="D33" s="189" t="s">
        <v>2728</v>
      </c>
      <c r="E33" s="189" t="s">
        <v>2729</v>
      </c>
      <c r="F33" s="189" t="s">
        <v>2463</v>
      </c>
      <c r="G33" s="193"/>
      <c r="H33" s="195" t="s">
        <v>1917</v>
      </c>
      <c r="I33" s="195" t="s">
        <v>1916</v>
      </c>
      <c r="J33" s="195" t="s">
        <v>2474</v>
      </c>
      <c r="K33" s="195" t="s">
        <v>2463</v>
      </c>
      <c r="L33" s="213" t="s">
        <v>2587</v>
      </c>
      <c r="M33" s="193"/>
      <c r="N33" s="193"/>
      <c r="O33" s="193"/>
    </row>
    <row r="34" spans="1:15" ht="14.5" x14ac:dyDescent="0.35">
      <c r="A34" s="188">
        <v>6</v>
      </c>
      <c r="B34" s="188">
        <v>52</v>
      </c>
      <c r="C34" s="188">
        <v>55</v>
      </c>
      <c r="D34" s="188">
        <v>11</v>
      </c>
      <c r="E34" s="188">
        <v>1</v>
      </c>
      <c r="F34" s="188">
        <v>5</v>
      </c>
      <c r="G34" s="193"/>
      <c r="H34" s="193">
        <v>70</v>
      </c>
      <c r="I34" s="193">
        <v>59</v>
      </c>
      <c r="J34" s="193">
        <v>1</v>
      </c>
      <c r="K34" s="193">
        <v>9</v>
      </c>
      <c r="L34" s="193"/>
      <c r="M34" s="193"/>
      <c r="N34" s="193"/>
      <c r="O34" s="193"/>
    </row>
    <row r="35" spans="1:15" ht="14.5" x14ac:dyDescent="0.35">
      <c r="A35" s="188"/>
      <c r="B35" s="188"/>
      <c r="C35" s="188"/>
      <c r="D35" s="188"/>
      <c r="E35" s="188"/>
      <c r="F35" s="223" t="s">
        <v>2606</v>
      </c>
      <c r="G35" s="193"/>
      <c r="H35" s="193"/>
      <c r="I35" s="193"/>
      <c r="J35" s="193"/>
      <c r="K35" s="193"/>
      <c r="L35" s="193"/>
      <c r="M35" s="193"/>
      <c r="N35" s="193"/>
      <c r="O35" s="193"/>
    </row>
    <row r="36" spans="1:15" ht="14.5" x14ac:dyDescent="0.35">
      <c r="A36" s="188"/>
      <c r="B36" s="188"/>
      <c r="C36" s="188"/>
      <c r="D36" s="188"/>
      <c r="E36" s="188"/>
      <c r="F36" s="188"/>
      <c r="G36" s="193"/>
      <c r="H36" s="193"/>
      <c r="I36" s="193"/>
      <c r="J36" s="193"/>
      <c r="K36" s="193"/>
      <c r="L36" s="193"/>
      <c r="M36" s="193"/>
      <c r="N36" s="193"/>
      <c r="O36" s="193"/>
    </row>
    <row r="37" spans="1:15" ht="14.5" x14ac:dyDescent="0.35">
      <c r="A37" s="188"/>
      <c r="B37" s="188"/>
      <c r="C37" s="188"/>
      <c r="D37" s="188"/>
      <c r="E37" s="188"/>
      <c r="F37" s="188"/>
      <c r="G37" s="193"/>
      <c r="H37" s="193"/>
      <c r="I37" s="193"/>
      <c r="J37" s="193"/>
      <c r="K37" s="193"/>
      <c r="L37" s="193"/>
      <c r="M37" s="193"/>
      <c r="N37" s="193"/>
      <c r="O37" s="193"/>
    </row>
    <row r="38" spans="1:15" ht="14.5" x14ac:dyDescent="0.35">
      <c r="A38" s="188"/>
      <c r="B38" s="188"/>
      <c r="C38" s="188"/>
      <c r="D38" s="188"/>
      <c r="E38" s="188"/>
      <c r="F38" s="188"/>
      <c r="G38" s="193"/>
      <c r="H38" s="193"/>
      <c r="I38" s="193"/>
      <c r="J38" s="193"/>
      <c r="K38" s="193"/>
      <c r="L38" s="193"/>
      <c r="M38" s="193"/>
      <c r="N38" s="193"/>
      <c r="O38" s="193"/>
    </row>
    <row r="39" spans="1:15" ht="14.5" x14ac:dyDescent="0.35">
      <c r="A39" s="188"/>
      <c r="B39" s="188"/>
      <c r="C39" s="188"/>
      <c r="D39" s="188"/>
      <c r="E39" s="188"/>
      <c r="F39" s="188"/>
      <c r="G39" s="193"/>
      <c r="H39" s="193"/>
      <c r="I39" s="193"/>
      <c r="J39" s="193"/>
      <c r="K39" s="193"/>
      <c r="L39" s="193"/>
      <c r="M39" s="193"/>
      <c r="N39" s="193"/>
      <c r="O39" s="193"/>
    </row>
    <row r="40" spans="1:15" ht="14.5" x14ac:dyDescent="0.35">
      <c r="A40" s="188"/>
      <c r="B40" s="188"/>
      <c r="C40" s="188"/>
      <c r="D40" s="188"/>
      <c r="E40" s="188"/>
      <c r="F40" s="188"/>
      <c r="G40" s="193"/>
      <c r="H40" s="193"/>
      <c r="I40" s="193"/>
      <c r="J40" s="193"/>
      <c r="K40" s="193"/>
      <c r="L40" s="193"/>
      <c r="M40" s="193"/>
      <c r="N40" s="193"/>
      <c r="O40" s="193"/>
    </row>
    <row r="41" spans="1:15" ht="14.5" x14ac:dyDescent="0.35">
      <c r="A41" s="188"/>
      <c r="B41" s="188"/>
      <c r="C41" s="188"/>
      <c r="D41" s="188"/>
      <c r="E41" s="188"/>
      <c r="F41" s="188"/>
      <c r="G41" s="193"/>
      <c r="H41" s="193"/>
      <c r="I41" s="193"/>
      <c r="J41" s="193"/>
      <c r="K41" s="193"/>
      <c r="L41" s="193"/>
      <c r="M41" s="193"/>
      <c r="N41" s="193"/>
      <c r="O41" s="193"/>
    </row>
    <row r="42" spans="1:15" ht="14.5" x14ac:dyDescent="0.35">
      <c r="A42" s="188"/>
      <c r="B42" s="188"/>
      <c r="C42" s="188"/>
      <c r="D42" s="188"/>
      <c r="E42" s="188"/>
      <c r="F42" s="188"/>
      <c r="G42" s="193"/>
      <c r="H42" s="193"/>
      <c r="I42" s="193"/>
      <c r="J42" s="193"/>
      <c r="K42" s="193"/>
      <c r="L42" s="193"/>
      <c r="M42" s="193"/>
      <c r="N42" s="193"/>
      <c r="O42" s="193"/>
    </row>
    <row r="43" spans="1:15" ht="14.5" x14ac:dyDescent="0.35">
      <c r="A43" s="188"/>
      <c r="B43" s="188"/>
      <c r="C43" s="188"/>
      <c r="D43" s="188"/>
      <c r="E43" s="188"/>
      <c r="F43" s="188"/>
      <c r="G43" s="193"/>
      <c r="H43" s="193"/>
      <c r="I43" s="193"/>
      <c r="J43" s="193"/>
      <c r="K43" s="193"/>
      <c r="L43" s="193"/>
      <c r="M43" s="193"/>
      <c r="N43" s="193"/>
      <c r="O43" s="193"/>
    </row>
    <row r="44" spans="1:15" ht="14.5" x14ac:dyDescent="0.35">
      <c r="A44" s="188"/>
      <c r="B44" s="188"/>
      <c r="C44" s="188"/>
      <c r="D44" s="188"/>
      <c r="E44" s="188"/>
      <c r="F44" s="188"/>
      <c r="G44" s="193"/>
      <c r="H44" s="193"/>
      <c r="I44" s="193"/>
      <c r="J44" s="193"/>
      <c r="K44" s="193"/>
      <c r="L44" s="193"/>
      <c r="M44" s="193"/>
      <c r="N44" s="193"/>
      <c r="O44" s="193"/>
    </row>
    <row r="45" spans="1:15" ht="14.5" x14ac:dyDescent="0.35">
      <c r="A45" s="188"/>
      <c r="B45" s="188"/>
      <c r="C45" s="188"/>
      <c r="D45" s="188"/>
      <c r="E45" s="188"/>
      <c r="F45" s="188"/>
      <c r="G45" s="193"/>
      <c r="H45" s="193"/>
      <c r="I45" s="193"/>
      <c r="J45" s="193"/>
      <c r="K45" s="193"/>
      <c r="L45" s="193"/>
      <c r="M45" s="193"/>
      <c r="N45" s="193"/>
      <c r="O45" s="193"/>
    </row>
    <row r="46" spans="1:15" ht="14.5" x14ac:dyDescent="0.35">
      <c r="A46" s="188"/>
      <c r="B46" s="188"/>
      <c r="C46" s="188"/>
      <c r="D46" s="188"/>
      <c r="E46" s="188"/>
      <c r="F46" s="188"/>
      <c r="G46" s="193"/>
      <c r="H46" s="193"/>
      <c r="I46" s="193"/>
      <c r="J46" s="193"/>
      <c r="K46" s="193"/>
      <c r="L46" s="193"/>
      <c r="M46" s="193"/>
      <c r="N46" s="193"/>
      <c r="O46" s="193"/>
    </row>
    <row r="47" spans="1:15" ht="14.5" x14ac:dyDescent="0.35">
      <c r="A47" s="188"/>
      <c r="B47" s="188"/>
      <c r="C47" s="188"/>
      <c r="D47" s="188"/>
      <c r="E47" s="188"/>
      <c r="F47" s="188"/>
      <c r="G47" s="193"/>
      <c r="H47" s="193"/>
      <c r="I47" s="193"/>
      <c r="J47" s="193"/>
      <c r="K47" s="193"/>
      <c r="L47" s="193"/>
      <c r="M47" s="193"/>
      <c r="N47" s="193"/>
      <c r="O47" s="193"/>
    </row>
    <row r="48" spans="1:15" ht="14.5" x14ac:dyDescent="0.35">
      <c r="A48" s="188"/>
      <c r="B48" s="188"/>
      <c r="C48" s="188"/>
      <c r="D48" s="188"/>
      <c r="E48" s="188"/>
      <c r="F48" s="188"/>
      <c r="G48" s="193"/>
      <c r="H48" s="193"/>
      <c r="I48" s="193"/>
      <c r="J48" s="193"/>
      <c r="K48" s="193"/>
      <c r="L48" s="193"/>
      <c r="M48" s="193"/>
      <c r="N48" s="193"/>
      <c r="O48" s="193"/>
    </row>
    <row r="49" spans="1:15" ht="14.5" x14ac:dyDescent="0.35">
      <c r="A49" s="188"/>
      <c r="B49" s="188"/>
      <c r="C49" s="188"/>
      <c r="D49" s="188"/>
      <c r="E49" s="188"/>
      <c r="F49" s="188"/>
      <c r="G49" s="193"/>
      <c r="H49" s="193"/>
      <c r="I49" s="193"/>
      <c r="J49" s="193"/>
      <c r="K49" s="193"/>
      <c r="L49" s="193"/>
      <c r="M49" s="193"/>
      <c r="N49" s="193"/>
      <c r="O49" s="193"/>
    </row>
    <row r="50" spans="1:15" ht="14.5" x14ac:dyDescent="0.35">
      <c r="A50" s="188"/>
      <c r="B50" s="188"/>
      <c r="C50" s="188"/>
      <c r="D50" s="188"/>
      <c r="E50" s="188"/>
      <c r="F50" s="188"/>
      <c r="G50" s="193"/>
      <c r="H50" s="193"/>
      <c r="I50" s="193"/>
      <c r="J50" s="193"/>
      <c r="K50" s="193"/>
      <c r="L50" s="193"/>
      <c r="M50" s="193"/>
      <c r="N50" s="193"/>
      <c r="O50" s="193"/>
    </row>
    <row r="51" spans="1:15" ht="14.5" x14ac:dyDescent="0.35">
      <c r="A51" s="188"/>
      <c r="B51" s="188"/>
      <c r="C51" s="188"/>
      <c r="D51" s="188"/>
      <c r="E51" s="188"/>
      <c r="F51" s="188"/>
      <c r="G51" s="193"/>
      <c r="H51" s="193"/>
      <c r="I51" s="193"/>
      <c r="J51" s="193"/>
      <c r="K51" s="193"/>
      <c r="L51" s="193"/>
      <c r="M51" s="193"/>
      <c r="N51" s="193"/>
      <c r="O51" s="193"/>
    </row>
    <row r="52" spans="1:15" ht="14.5" x14ac:dyDescent="0.35">
      <c r="A52" s="188"/>
      <c r="B52" s="188"/>
      <c r="C52" s="188"/>
      <c r="D52" s="188"/>
      <c r="E52" s="188"/>
      <c r="F52" s="188"/>
      <c r="G52" s="193"/>
      <c r="H52" s="193"/>
      <c r="I52" s="193"/>
      <c r="J52" s="193"/>
      <c r="K52" s="193"/>
      <c r="L52" s="193"/>
      <c r="M52" s="193"/>
      <c r="N52" s="193"/>
      <c r="O52" s="193"/>
    </row>
    <row r="53" spans="1:15" ht="14.5" x14ac:dyDescent="0.35">
      <c r="A53" s="188"/>
      <c r="B53" s="188"/>
      <c r="C53" s="188"/>
      <c r="D53" s="188"/>
      <c r="E53" s="188"/>
      <c r="F53" s="188"/>
      <c r="G53" s="193"/>
      <c r="H53" s="193"/>
      <c r="I53" s="193"/>
      <c r="J53" s="193"/>
      <c r="K53" s="193"/>
      <c r="L53" s="193"/>
      <c r="M53" s="193"/>
      <c r="N53" s="193"/>
      <c r="O53" s="193"/>
    </row>
    <row r="54" spans="1:15" ht="14.5" x14ac:dyDescent="0.35">
      <c r="A54" s="196" t="s">
        <v>2505</v>
      </c>
      <c r="B54" s="6"/>
      <c r="C54" s="6"/>
      <c r="D54" s="6"/>
      <c r="E54" s="6"/>
      <c r="F54" s="6"/>
      <c r="G54" s="6"/>
      <c r="H54" s="6"/>
      <c r="I54" s="6"/>
      <c r="J54" s="6"/>
      <c r="K54" s="6"/>
    </row>
    <row r="55" spans="1:15" ht="14.5" x14ac:dyDescent="0.35">
      <c r="A55" s="197" t="s">
        <v>1920</v>
      </c>
      <c r="B55" s="197" t="s">
        <v>1921</v>
      </c>
      <c r="C55" s="197" t="s">
        <v>2204</v>
      </c>
      <c r="D55" s="197" t="s">
        <v>1922</v>
      </c>
      <c r="E55" s="197" t="s">
        <v>1923</v>
      </c>
      <c r="F55" s="197" t="s">
        <v>1934</v>
      </c>
      <c r="G55" s="197" t="s">
        <v>1924</v>
      </c>
      <c r="H55" s="197" t="s">
        <v>2241</v>
      </c>
      <c r="I55" s="197" t="s">
        <v>2183</v>
      </c>
      <c r="J55" s="197" t="s">
        <v>2483</v>
      </c>
      <c r="K55" s="6"/>
    </row>
    <row r="56" spans="1:15" ht="14.5" x14ac:dyDescent="0.35">
      <c r="A56" s="6">
        <v>50</v>
      </c>
      <c r="B56" s="6">
        <v>63</v>
      </c>
      <c r="C56" s="6">
        <v>29</v>
      </c>
      <c r="D56" s="6">
        <v>16</v>
      </c>
      <c r="E56" s="6">
        <v>27</v>
      </c>
      <c r="F56" s="6">
        <v>54</v>
      </c>
      <c r="G56" s="6">
        <v>7</v>
      </c>
      <c r="H56" s="6">
        <v>16</v>
      </c>
      <c r="I56" s="6">
        <v>14</v>
      </c>
      <c r="J56" s="6">
        <v>49</v>
      </c>
      <c r="K56" s="6"/>
    </row>
    <row r="57" spans="1:15" ht="14.5" x14ac:dyDescent="0.35">
      <c r="A57" s="6"/>
      <c r="B57" s="6"/>
      <c r="C57" s="6"/>
      <c r="D57" s="6"/>
      <c r="E57" s="6"/>
      <c r="F57" s="6"/>
      <c r="G57" s="6"/>
      <c r="H57" s="6"/>
      <c r="I57" s="6"/>
      <c r="J57" s="6"/>
      <c r="K57" s="6"/>
    </row>
    <row r="58" spans="1:15" ht="14.5" x14ac:dyDescent="0.35">
      <c r="A58" s="6"/>
      <c r="B58" s="6"/>
      <c r="C58" s="6"/>
      <c r="D58" s="6"/>
      <c r="E58" s="6"/>
      <c r="F58" s="6"/>
      <c r="G58" s="6"/>
      <c r="H58" s="6"/>
      <c r="I58" s="6"/>
      <c r="J58" s="6"/>
      <c r="K58" s="6"/>
    </row>
    <row r="59" spans="1:15" ht="14.5" x14ac:dyDescent="0.35">
      <c r="A59" s="6"/>
      <c r="B59" s="6"/>
      <c r="C59" s="6"/>
      <c r="D59" s="6"/>
      <c r="E59" s="6"/>
      <c r="F59" s="6"/>
      <c r="G59" s="6"/>
      <c r="H59" s="6"/>
      <c r="I59" s="6"/>
      <c r="J59" s="6"/>
      <c r="K59" s="6"/>
    </row>
    <row r="60" spans="1:15" ht="14.5" x14ac:dyDescent="0.35">
      <c r="A60" s="6"/>
      <c r="B60" s="6"/>
      <c r="C60" s="6"/>
      <c r="D60" s="6"/>
      <c r="E60" s="6"/>
      <c r="F60" s="6"/>
      <c r="G60" s="6"/>
      <c r="H60" s="6"/>
      <c r="I60" s="6"/>
      <c r="J60" s="6"/>
      <c r="K60" s="6"/>
    </row>
    <row r="61" spans="1:15" ht="14.5" x14ac:dyDescent="0.35">
      <c r="A61" s="6"/>
      <c r="B61" s="6"/>
      <c r="C61" s="6"/>
      <c r="D61" s="6"/>
      <c r="E61" s="6"/>
      <c r="F61" s="6"/>
      <c r="G61" s="6"/>
      <c r="H61" s="6"/>
      <c r="I61" s="6"/>
      <c r="J61" s="6"/>
      <c r="K61" s="6"/>
    </row>
    <row r="62" spans="1:15" ht="14.5" x14ac:dyDescent="0.35">
      <c r="A62" s="6"/>
      <c r="B62" s="6"/>
      <c r="C62" s="6"/>
      <c r="D62" s="6"/>
      <c r="E62" s="6"/>
      <c r="F62" s="6"/>
      <c r="G62" s="6"/>
      <c r="H62" s="6"/>
      <c r="I62" s="6"/>
      <c r="J62" s="6"/>
      <c r="K62" s="6"/>
    </row>
    <row r="63" spans="1:15" ht="14.5" x14ac:dyDescent="0.35">
      <c r="A63" s="6"/>
      <c r="B63" s="6"/>
      <c r="C63" s="6"/>
      <c r="D63" s="6"/>
      <c r="E63" s="6"/>
      <c r="F63" s="6"/>
      <c r="G63" s="6"/>
      <c r="H63" s="6"/>
      <c r="I63" s="6"/>
      <c r="J63" s="6"/>
      <c r="K63" s="6"/>
    </row>
    <row r="64" spans="1:15" ht="14.5" x14ac:dyDescent="0.35">
      <c r="A64" s="6"/>
      <c r="B64" s="6"/>
      <c r="C64" s="6"/>
      <c r="D64" s="6"/>
      <c r="E64" s="6"/>
      <c r="F64" s="6"/>
      <c r="G64" s="6"/>
      <c r="H64" s="6"/>
      <c r="I64" s="6"/>
      <c r="J64" s="6"/>
      <c r="K64" s="6"/>
    </row>
    <row r="65" spans="1:11" ht="14.5" x14ac:dyDescent="0.35">
      <c r="A65" s="6"/>
      <c r="B65" s="6"/>
      <c r="C65" s="6"/>
      <c r="D65" s="6"/>
      <c r="E65" s="6"/>
      <c r="F65" s="6"/>
      <c r="G65" s="6"/>
      <c r="H65" s="6"/>
      <c r="I65" s="6"/>
      <c r="J65" s="6"/>
      <c r="K65" s="6"/>
    </row>
    <row r="66" spans="1:11" ht="14.5" x14ac:dyDescent="0.35">
      <c r="A66" s="6"/>
      <c r="B66" s="6"/>
      <c r="C66" s="6"/>
      <c r="D66" s="6"/>
      <c r="E66" s="6"/>
      <c r="F66" s="6"/>
      <c r="G66" s="6"/>
      <c r="H66" s="6"/>
      <c r="I66" s="6"/>
      <c r="J66" s="6"/>
      <c r="K66" s="6"/>
    </row>
    <row r="67" spans="1:11" ht="14.5" x14ac:dyDescent="0.35">
      <c r="A67" s="6"/>
      <c r="B67" s="6"/>
      <c r="C67" s="6"/>
      <c r="D67" s="6"/>
      <c r="E67" s="6"/>
      <c r="F67" s="6"/>
      <c r="G67" s="6"/>
      <c r="H67" s="6"/>
      <c r="I67" s="6"/>
      <c r="J67" s="6"/>
      <c r="K67" s="6"/>
    </row>
    <row r="68" spans="1:11" ht="14.5" x14ac:dyDescent="0.35">
      <c r="A68" s="6"/>
      <c r="B68" s="6"/>
      <c r="C68" s="6"/>
      <c r="D68" s="6"/>
      <c r="E68" s="6"/>
      <c r="F68" s="6"/>
      <c r="G68" s="6"/>
      <c r="H68" s="6"/>
      <c r="I68" s="6"/>
      <c r="J68" s="6"/>
      <c r="K68" s="6"/>
    </row>
    <row r="69" spans="1:11" ht="14.5" x14ac:dyDescent="0.35">
      <c r="A69" s="6"/>
      <c r="B69" s="6"/>
      <c r="C69" s="6"/>
      <c r="D69" s="6"/>
      <c r="E69" s="6"/>
      <c r="F69" s="6"/>
      <c r="G69" s="6"/>
      <c r="H69" s="6"/>
      <c r="I69" s="6"/>
      <c r="J69" s="6"/>
      <c r="K69" s="6"/>
    </row>
    <row r="70" spans="1:11" ht="14.5" x14ac:dyDescent="0.35">
      <c r="A70" s="6"/>
      <c r="B70" s="6"/>
      <c r="C70" s="6"/>
      <c r="D70" s="6"/>
      <c r="E70" s="6"/>
      <c r="F70" s="6"/>
      <c r="G70" s="6"/>
      <c r="H70" s="6"/>
      <c r="I70" s="6"/>
      <c r="J70" s="6"/>
      <c r="K70" s="6"/>
    </row>
    <row r="71" spans="1:11" ht="14.5" x14ac:dyDescent="0.35">
      <c r="A71" s="6"/>
      <c r="B71" s="6"/>
      <c r="C71" s="6"/>
      <c r="D71" s="6"/>
      <c r="E71" s="6"/>
      <c r="F71" s="6"/>
      <c r="G71" s="6"/>
      <c r="H71" s="6"/>
      <c r="I71" s="6"/>
      <c r="J71" s="6"/>
      <c r="K71" s="6"/>
    </row>
    <row r="72" spans="1:11" ht="14.5" x14ac:dyDescent="0.35">
      <c r="A72" s="6"/>
      <c r="B72" s="6"/>
      <c r="C72" s="6"/>
      <c r="D72" s="6"/>
      <c r="E72" s="6"/>
      <c r="F72" s="6"/>
      <c r="G72" s="6"/>
      <c r="H72" s="6"/>
      <c r="I72" s="6"/>
      <c r="J72" s="6"/>
      <c r="K72" s="6"/>
    </row>
    <row r="73" spans="1:11" ht="14.5" x14ac:dyDescent="0.35">
      <c r="A73" s="6"/>
      <c r="B73" s="6"/>
      <c r="C73" s="6"/>
      <c r="D73" s="6"/>
      <c r="E73" s="6"/>
      <c r="F73" s="6"/>
      <c r="G73" s="6"/>
      <c r="H73" s="6"/>
      <c r="I73" s="6"/>
      <c r="J73" s="6"/>
      <c r="K73" s="6"/>
    </row>
    <row r="74" spans="1:11" ht="14.5" x14ac:dyDescent="0.35">
      <c r="A74" s="6"/>
      <c r="B74" s="6"/>
      <c r="C74" s="6"/>
      <c r="D74" s="6"/>
      <c r="E74" s="6"/>
      <c r="F74" s="6"/>
      <c r="G74" s="6"/>
      <c r="H74" s="6"/>
      <c r="I74" s="6"/>
      <c r="J74" s="6"/>
      <c r="K74" s="6"/>
    </row>
    <row r="75" spans="1:11" ht="14.5" x14ac:dyDescent="0.35">
      <c r="A75" s="6"/>
      <c r="B75" s="6"/>
      <c r="C75" s="6"/>
      <c r="D75" s="6"/>
      <c r="E75" s="6"/>
      <c r="F75" s="6"/>
      <c r="G75" s="6"/>
      <c r="H75" s="6"/>
      <c r="I75" s="6"/>
      <c r="J75" s="6"/>
      <c r="K75" s="6"/>
    </row>
    <row r="76" spans="1:11" ht="14.5" x14ac:dyDescent="0.35">
      <c r="A76" s="6"/>
      <c r="B76" s="6"/>
      <c r="C76" s="6"/>
      <c r="D76" s="6"/>
      <c r="E76" s="6"/>
      <c r="F76" s="6"/>
      <c r="G76" s="6"/>
      <c r="H76" s="6"/>
      <c r="I76" s="6"/>
      <c r="J76" s="6"/>
      <c r="K76" s="6"/>
    </row>
    <row r="77" spans="1:11" ht="14.5" x14ac:dyDescent="0.35">
      <c r="A77" s="6"/>
      <c r="B77" s="6"/>
      <c r="C77" s="6"/>
      <c r="D77" s="6"/>
      <c r="E77" s="6"/>
      <c r="F77" s="6"/>
      <c r="G77" s="6"/>
      <c r="H77" s="6"/>
      <c r="I77" s="6"/>
      <c r="J77" s="6"/>
      <c r="K77" s="6"/>
    </row>
    <row r="78" spans="1:11" ht="14.5" x14ac:dyDescent="0.35">
      <c r="A78" s="6"/>
      <c r="B78" s="6"/>
      <c r="C78" s="6"/>
      <c r="D78" s="6"/>
      <c r="E78" s="6"/>
      <c r="F78" s="6"/>
      <c r="G78" s="6"/>
      <c r="H78" s="6"/>
      <c r="I78" s="6"/>
      <c r="J78" s="6"/>
      <c r="K78" s="6"/>
    </row>
    <row r="79" spans="1:11" ht="14.5" x14ac:dyDescent="0.35">
      <c r="A79" s="6"/>
      <c r="B79" s="6"/>
      <c r="C79" s="6"/>
      <c r="D79" s="6"/>
      <c r="E79" s="6"/>
      <c r="F79" s="6"/>
      <c r="G79" s="6"/>
      <c r="H79" s="6"/>
      <c r="I79" s="6"/>
      <c r="J79" s="6"/>
      <c r="K79" s="6"/>
    </row>
    <row r="80" spans="1:11" ht="14.5" x14ac:dyDescent="0.35">
      <c r="A80" s="6"/>
      <c r="B80" s="6"/>
      <c r="C80" s="6"/>
      <c r="D80" s="6"/>
      <c r="E80" s="6"/>
      <c r="F80" s="6"/>
      <c r="G80" s="6"/>
      <c r="H80" s="6"/>
      <c r="I80" s="6"/>
      <c r="J80" s="6"/>
      <c r="K80" s="6"/>
    </row>
    <row r="81" spans="1:40" ht="14.5" x14ac:dyDescent="0.35">
      <c r="A81" s="6"/>
      <c r="B81" s="6"/>
      <c r="C81" s="6"/>
      <c r="D81" s="6"/>
      <c r="E81" s="6"/>
      <c r="F81" s="6"/>
      <c r="G81" s="6"/>
      <c r="H81" s="6"/>
      <c r="I81" s="6"/>
      <c r="J81" s="6"/>
      <c r="K81" s="6"/>
    </row>
    <row r="82" spans="1:40" ht="14.5" x14ac:dyDescent="0.35">
      <c r="A82" s="6"/>
      <c r="B82" s="6"/>
      <c r="C82" s="6"/>
      <c r="D82" s="6"/>
      <c r="E82" s="6"/>
      <c r="F82" s="6"/>
      <c r="G82" s="6"/>
      <c r="H82" s="6"/>
      <c r="I82" s="6"/>
      <c r="J82" s="6"/>
      <c r="K82" s="6"/>
    </row>
    <row r="83" spans="1:40" ht="14.5" x14ac:dyDescent="0.35">
      <c r="A83" s="6"/>
      <c r="B83" s="6"/>
      <c r="C83" s="6"/>
      <c r="D83" s="6"/>
      <c r="E83" s="6"/>
      <c r="F83" s="6"/>
      <c r="G83" s="6"/>
      <c r="H83" s="6"/>
      <c r="I83" s="6"/>
      <c r="J83" s="6"/>
      <c r="K83" s="6"/>
    </row>
    <row r="84" spans="1:40" ht="14.5" x14ac:dyDescent="0.35">
      <c r="A84" s="6"/>
      <c r="B84" s="6"/>
      <c r="C84" s="6"/>
      <c r="D84" s="6"/>
      <c r="E84" s="6"/>
      <c r="F84" s="6"/>
      <c r="G84" s="6"/>
      <c r="H84" s="6"/>
      <c r="I84" s="6"/>
      <c r="J84" s="6"/>
      <c r="K84" s="6"/>
    </row>
    <row r="85" spans="1:40" ht="14.5" x14ac:dyDescent="0.35">
      <c r="A85" s="6"/>
      <c r="B85" s="6"/>
      <c r="C85" s="6"/>
      <c r="D85" s="6"/>
      <c r="E85" s="6"/>
      <c r="F85" s="6"/>
      <c r="G85" s="6"/>
      <c r="H85" s="6"/>
      <c r="I85" s="6"/>
      <c r="J85" s="6"/>
      <c r="K85" s="6"/>
    </row>
    <row r="89" spans="1:40" x14ac:dyDescent="0.25">
      <c r="A89" s="226" t="s">
        <v>2631</v>
      </c>
    </row>
    <row r="90" spans="1:40" x14ac:dyDescent="0.25">
      <c r="A90" t="s">
        <v>2630</v>
      </c>
    </row>
    <row r="91" spans="1:40" x14ac:dyDescent="0.25">
      <c r="B91">
        <v>1966</v>
      </c>
      <c r="C91">
        <v>1975</v>
      </c>
      <c r="D91">
        <v>1976</v>
      </c>
      <c r="E91">
        <v>1977</v>
      </c>
      <c r="F91">
        <v>1978</v>
      </c>
      <c r="G91">
        <v>1979</v>
      </c>
      <c r="H91">
        <v>1981</v>
      </c>
      <c r="I91">
        <v>1984</v>
      </c>
      <c r="J91">
        <v>1985</v>
      </c>
      <c r="K91">
        <v>1987</v>
      </c>
      <c r="L91">
        <v>1988</v>
      </c>
      <c r="M91">
        <v>1989</v>
      </c>
      <c r="N91">
        <v>1991</v>
      </c>
      <c r="O91">
        <v>1993</v>
      </c>
      <c r="P91">
        <v>1994</v>
      </c>
      <c r="Q91">
        <v>1995</v>
      </c>
      <c r="R91">
        <v>1996</v>
      </c>
      <c r="S91">
        <v>1997</v>
      </c>
      <c r="T91">
        <v>1998</v>
      </c>
      <c r="U91">
        <v>1999</v>
      </c>
      <c r="V91">
        <v>2001</v>
      </c>
      <c r="W91">
        <v>2002</v>
      </c>
      <c r="X91">
        <v>2005</v>
      </c>
      <c r="Y91">
        <v>2006</v>
      </c>
      <c r="Z91">
        <v>2007</v>
      </c>
      <c r="AA91">
        <v>2008</v>
      </c>
      <c r="AB91">
        <v>2009</v>
      </c>
      <c r="AC91">
        <v>2010</v>
      </c>
      <c r="AD91">
        <v>2011</v>
      </c>
      <c r="AE91">
        <v>2012</v>
      </c>
      <c r="AF91">
        <v>2013</v>
      </c>
      <c r="AG91">
        <v>2014</v>
      </c>
      <c r="AH91">
        <v>2015</v>
      </c>
      <c r="AI91">
        <v>2016</v>
      </c>
      <c r="AJ91">
        <v>2017</v>
      </c>
      <c r="AK91">
        <v>2018</v>
      </c>
      <c r="AL91">
        <v>2019</v>
      </c>
      <c r="AM91">
        <v>2020</v>
      </c>
      <c r="AN91">
        <v>2021</v>
      </c>
    </row>
    <row r="92" spans="1:40" x14ac:dyDescent="0.25">
      <c r="A92" t="s">
        <v>2724</v>
      </c>
      <c r="B92">
        <v>1</v>
      </c>
      <c r="C92">
        <v>1</v>
      </c>
      <c r="D92">
        <v>2</v>
      </c>
      <c r="E92">
        <v>2</v>
      </c>
      <c r="F92">
        <v>2</v>
      </c>
      <c r="G92">
        <v>1</v>
      </c>
      <c r="H92">
        <v>1</v>
      </c>
      <c r="I92">
        <v>1</v>
      </c>
      <c r="J92">
        <v>2</v>
      </c>
      <c r="K92">
        <v>4</v>
      </c>
      <c r="L92">
        <v>1</v>
      </c>
      <c r="M92">
        <v>2</v>
      </c>
      <c r="N92">
        <v>4</v>
      </c>
      <c r="O92">
        <v>2</v>
      </c>
      <c r="P92">
        <v>2</v>
      </c>
      <c r="Q92">
        <v>3</v>
      </c>
      <c r="R92">
        <v>1</v>
      </c>
      <c r="S92">
        <v>1</v>
      </c>
      <c r="T92">
        <v>1</v>
      </c>
      <c r="U92">
        <v>1</v>
      </c>
      <c r="V92">
        <v>1</v>
      </c>
      <c r="W92">
        <v>2</v>
      </c>
      <c r="X92">
        <v>3</v>
      </c>
      <c r="Y92">
        <v>4</v>
      </c>
      <c r="Z92">
        <v>4</v>
      </c>
      <c r="AA92">
        <v>3</v>
      </c>
      <c r="AB92">
        <v>5</v>
      </c>
      <c r="AC92">
        <v>7</v>
      </c>
      <c r="AD92">
        <v>3</v>
      </c>
      <c r="AE92">
        <v>9</v>
      </c>
      <c r="AF92">
        <v>7</v>
      </c>
      <c r="AG92">
        <v>6</v>
      </c>
      <c r="AH92">
        <v>6</v>
      </c>
      <c r="AI92">
        <v>2</v>
      </c>
      <c r="AJ92">
        <v>6</v>
      </c>
      <c r="AK92">
        <v>5</v>
      </c>
      <c r="AL92">
        <v>8</v>
      </c>
      <c r="AM92">
        <v>10</v>
      </c>
      <c r="AN92">
        <v>4</v>
      </c>
    </row>
    <row r="93" spans="1:40" x14ac:dyDescent="0.25">
      <c r="A93" t="s">
        <v>2039</v>
      </c>
      <c r="B93">
        <v>0</v>
      </c>
      <c r="C93">
        <v>0</v>
      </c>
      <c r="D93">
        <v>0</v>
      </c>
      <c r="E93">
        <v>1</v>
      </c>
      <c r="F93">
        <v>1</v>
      </c>
      <c r="G93">
        <v>0</v>
      </c>
      <c r="H93">
        <v>1</v>
      </c>
      <c r="I93">
        <v>0</v>
      </c>
      <c r="J93">
        <v>0</v>
      </c>
      <c r="K93">
        <v>0</v>
      </c>
      <c r="L93">
        <v>0</v>
      </c>
      <c r="M93">
        <v>0</v>
      </c>
      <c r="N93">
        <v>0</v>
      </c>
      <c r="O93">
        <v>0</v>
      </c>
      <c r="P93">
        <v>0</v>
      </c>
      <c r="Q93">
        <v>0</v>
      </c>
      <c r="R93">
        <v>0</v>
      </c>
      <c r="S93">
        <v>0</v>
      </c>
      <c r="T93">
        <v>0</v>
      </c>
      <c r="U93">
        <v>0</v>
      </c>
      <c r="V93">
        <v>0</v>
      </c>
      <c r="W93">
        <v>1</v>
      </c>
      <c r="X93">
        <v>0</v>
      </c>
      <c r="Y93">
        <v>0</v>
      </c>
      <c r="Z93">
        <v>1</v>
      </c>
      <c r="AA93">
        <v>0</v>
      </c>
      <c r="AB93">
        <v>1</v>
      </c>
      <c r="AC93">
        <v>2</v>
      </c>
      <c r="AD93">
        <v>1</v>
      </c>
      <c r="AE93">
        <v>3</v>
      </c>
      <c r="AF93">
        <v>2</v>
      </c>
      <c r="AG93">
        <v>0</v>
      </c>
      <c r="AH93">
        <v>3</v>
      </c>
      <c r="AI93">
        <v>0</v>
      </c>
      <c r="AJ93">
        <v>1</v>
      </c>
      <c r="AK93">
        <v>4</v>
      </c>
      <c r="AL93">
        <v>1</v>
      </c>
      <c r="AM93">
        <v>4</v>
      </c>
      <c r="AN93">
        <v>0</v>
      </c>
    </row>
    <row r="94" spans="1:40" x14ac:dyDescent="0.25">
      <c r="A94" t="s">
        <v>1934</v>
      </c>
      <c r="B94">
        <v>0</v>
      </c>
      <c r="C94">
        <v>0</v>
      </c>
      <c r="D94">
        <v>0</v>
      </c>
      <c r="E94">
        <v>1</v>
      </c>
      <c r="F94">
        <v>1</v>
      </c>
      <c r="G94">
        <v>0</v>
      </c>
      <c r="H94">
        <v>1</v>
      </c>
      <c r="I94">
        <v>0</v>
      </c>
      <c r="J94">
        <v>0</v>
      </c>
      <c r="K94">
        <v>1</v>
      </c>
      <c r="L94">
        <v>1</v>
      </c>
      <c r="M94">
        <v>2</v>
      </c>
      <c r="N94">
        <v>1</v>
      </c>
      <c r="O94">
        <v>1</v>
      </c>
      <c r="P94">
        <v>2</v>
      </c>
      <c r="Q94">
        <v>1</v>
      </c>
      <c r="R94">
        <v>1</v>
      </c>
      <c r="S94">
        <v>0</v>
      </c>
      <c r="T94">
        <v>1</v>
      </c>
      <c r="U94">
        <v>1</v>
      </c>
      <c r="V94">
        <v>0</v>
      </c>
      <c r="W94">
        <v>0</v>
      </c>
      <c r="X94">
        <v>1</v>
      </c>
      <c r="Y94">
        <v>2</v>
      </c>
      <c r="Z94">
        <v>2</v>
      </c>
      <c r="AA94">
        <v>0</v>
      </c>
      <c r="AB94">
        <v>2</v>
      </c>
      <c r="AC94">
        <v>3</v>
      </c>
      <c r="AD94">
        <v>2</v>
      </c>
      <c r="AE94">
        <v>4</v>
      </c>
      <c r="AF94">
        <v>5</v>
      </c>
      <c r="AG94">
        <v>2</v>
      </c>
      <c r="AH94">
        <v>3</v>
      </c>
      <c r="AI94">
        <v>0</v>
      </c>
      <c r="AJ94">
        <v>2</v>
      </c>
      <c r="AK94">
        <v>3</v>
      </c>
      <c r="AL94">
        <v>5</v>
      </c>
      <c r="AM94">
        <v>4</v>
      </c>
      <c r="AN94">
        <v>1</v>
      </c>
    </row>
  </sheetData>
  <pageMargins left="0.7" right="0.7" top="0.78740157499999996" bottom="0.78740157499999996"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232"/>
  <sheetViews>
    <sheetView topLeftCell="E1" workbookViewId="0">
      <pane xSplit="10740" ySplit="2280" topLeftCell="AC222" activePane="bottomLeft"/>
      <selection activeCell="U1" sqref="U1"/>
      <selection pane="topRight" activeCell="AC1" sqref="AC1"/>
      <selection pane="bottomLeft" activeCell="K226" sqref="K226"/>
      <selection pane="bottomRight" activeCell="AD232" sqref="AD232"/>
    </sheetView>
  </sheetViews>
  <sheetFormatPr baseColWidth="10" defaultRowHeight="14.5" x14ac:dyDescent="0.35"/>
  <cols>
    <col min="2" max="2" width="24.36328125" customWidth="1"/>
    <col min="4" max="4" width="26.26953125" customWidth="1"/>
    <col min="16" max="16" width="35.6328125" customWidth="1"/>
    <col min="28" max="28" width="17.36328125" customWidth="1"/>
    <col min="29" max="29" width="14.81640625" customWidth="1"/>
    <col min="30" max="30" width="40.1796875" style="8" customWidth="1"/>
  </cols>
  <sheetData>
    <row r="1" spans="1:33" x14ac:dyDescent="0.35">
      <c r="A1" s="1" t="s">
        <v>1904</v>
      </c>
      <c r="B1" s="1" t="s">
        <v>0</v>
      </c>
      <c r="C1" s="18" t="s">
        <v>1930</v>
      </c>
      <c r="D1" s="9" t="s">
        <v>1931</v>
      </c>
      <c r="E1" s="5" t="s">
        <v>1905</v>
      </c>
      <c r="F1" s="5"/>
      <c r="G1" s="2" t="s">
        <v>1908</v>
      </c>
      <c r="H1" s="2"/>
      <c r="I1" s="2"/>
      <c r="J1" s="2"/>
      <c r="K1" s="3" t="s">
        <v>1912</v>
      </c>
      <c r="L1" s="3"/>
      <c r="M1" s="3"/>
      <c r="N1" s="4" t="s">
        <v>1915</v>
      </c>
      <c r="O1" s="4"/>
      <c r="P1" s="6" t="s">
        <v>1925</v>
      </c>
      <c r="Q1" s="7" t="s">
        <v>1920</v>
      </c>
      <c r="R1" s="7" t="s">
        <v>1921</v>
      </c>
      <c r="S1" s="31" t="s">
        <v>2204</v>
      </c>
      <c r="T1" s="31" t="s">
        <v>1922</v>
      </c>
      <c r="U1" s="7" t="s">
        <v>1923</v>
      </c>
      <c r="V1" s="7" t="s">
        <v>1934</v>
      </c>
      <c r="W1" s="178" t="s">
        <v>2241</v>
      </c>
      <c r="X1" s="7" t="s">
        <v>2183</v>
      </c>
      <c r="Y1" s="7" t="s">
        <v>1933</v>
      </c>
      <c r="Z1" s="7" t="s">
        <v>1924</v>
      </c>
      <c r="AA1" s="8" t="s">
        <v>1928</v>
      </c>
      <c r="AB1" s="8" t="s">
        <v>1929</v>
      </c>
      <c r="AC1" s="8" t="s">
        <v>2434</v>
      </c>
      <c r="AD1" s="8" t="s">
        <v>2608</v>
      </c>
      <c r="AE1" s="8" t="s">
        <v>1905</v>
      </c>
      <c r="AF1" s="8" t="s">
        <v>1908</v>
      </c>
      <c r="AG1" s="8" t="s">
        <v>2501</v>
      </c>
    </row>
    <row r="2" spans="1:33" x14ac:dyDescent="0.35">
      <c r="A2" s="1"/>
      <c r="B2" s="1"/>
      <c r="C2" s="179" t="s">
        <v>2469</v>
      </c>
      <c r="D2" s="9"/>
      <c r="E2" s="5"/>
      <c r="F2" s="5"/>
      <c r="G2" s="2"/>
      <c r="H2" s="2"/>
      <c r="I2" s="2"/>
      <c r="J2" s="2"/>
      <c r="K2" s="3"/>
      <c r="L2" s="3"/>
      <c r="M2" s="3"/>
      <c r="N2" s="4"/>
      <c r="O2" s="4"/>
      <c r="P2" s="6"/>
      <c r="Q2" s="7"/>
      <c r="R2" s="7"/>
      <c r="S2" s="31"/>
      <c r="T2" s="31"/>
      <c r="U2" s="7"/>
      <c r="V2" s="7"/>
      <c r="W2" s="7"/>
      <c r="X2" s="7"/>
      <c r="Y2" s="7"/>
      <c r="Z2" s="7"/>
      <c r="AA2" s="8"/>
      <c r="AB2" s="8"/>
      <c r="AC2" s="8"/>
      <c r="AE2" t="str">
        <f t="shared" ref="AE2:AE7" si="0">IF(E2="x","F","M")</f>
        <v>M</v>
      </c>
      <c r="AF2" t="str">
        <f>IF(H2="x","Exp","Obs")</f>
        <v>Obs</v>
      </c>
      <c r="AG2" t="str">
        <f>IF(K2="x","single","multiple")</f>
        <v>multiple</v>
      </c>
    </row>
    <row r="3" spans="1:33" x14ac:dyDescent="0.35">
      <c r="C3" s="10" t="s">
        <v>2490</v>
      </c>
      <c r="D3" s="5"/>
      <c r="E3" s="5" t="s">
        <v>1906</v>
      </c>
      <c r="F3" s="5" t="s">
        <v>1907</v>
      </c>
      <c r="G3" s="2" t="s">
        <v>1909</v>
      </c>
      <c r="H3" s="2" t="s">
        <v>1910</v>
      </c>
      <c r="I3" s="2" t="s">
        <v>1911</v>
      </c>
      <c r="J3" s="168" t="s">
        <v>2473</v>
      </c>
      <c r="K3" s="3" t="s">
        <v>1913</v>
      </c>
      <c r="L3" s="3" t="s">
        <v>1918</v>
      </c>
      <c r="M3" s="3" t="s">
        <v>1914</v>
      </c>
      <c r="N3" s="4" t="s">
        <v>1917</v>
      </c>
      <c r="O3" s="4" t="s">
        <v>1916</v>
      </c>
      <c r="P3" s="6" t="s">
        <v>1926</v>
      </c>
      <c r="Q3" s="7" t="s">
        <v>1927</v>
      </c>
      <c r="R3" s="7" t="s">
        <v>1919</v>
      </c>
      <c r="S3" s="7"/>
      <c r="T3" s="7"/>
      <c r="U3" s="7"/>
      <c r="V3" s="7"/>
      <c r="W3" s="7"/>
      <c r="X3" s="7"/>
      <c r="Y3" s="7"/>
      <c r="Z3" s="7"/>
      <c r="AA3" s="8" t="s">
        <v>1932</v>
      </c>
      <c r="AB3" s="8"/>
      <c r="AC3" s="8"/>
      <c r="AE3" t="str">
        <f t="shared" si="0"/>
        <v>M</v>
      </c>
      <c r="AF3" t="str">
        <f t="shared" ref="AF3:AF66" si="1">IF(H3="x","Exp","Obs")</f>
        <v>Obs</v>
      </c>
      <c r="AG3" t="str">
        <f t="shared" ref="AG3:AG66" si="2">IF(K3="x","single","multiple")</f>
        <v>multiple</v>
      </c>
    </row>
    <row r="4" spans="1:33" x14ac:dyDescent="0.35">
      <c r="A4">
        <v>1</v>
      </c>
      <c r="B4" t="s">
        <v>10</v>
      </c>
      <c r="C4" s="5" t="s">
        <v>1935</v>
      </c>
      <c r="D4" s="19"/>
      <c r="E4" s="172" t="s">
        <v>1939</v>
      </c>
      <c r="F4" s="19"/>
      <c r="G4" s="2"/>
      <c r="H4" s="173" t="s">
        <v>1939</v>
      </c>
      <c r="I4" s="2"/>
      <c r="J4" s="2"/>
      <c r="K4" s="3"/>
      <c r="L4" s="174" t="s">
        <v>1939</v>
      </c>
      <c r="M4" s="3"/>
      <c r="N4" s="175" t="s">
        <v>1939</v>
      </c>
      <c r="O4" s="4"/>
      <c r="P4" s="176" t="s">
        <v>2475</v>
      </c>
      <c r="Q4" s="177" t="s">
        <v>1939</v>
      </c>
      <c r="R4" s="177" t="s">
        <v>1939</v>
      </c>
      <c r="S4" s="7"/>
      <c r="T4" s="7"/>
      <c r="U4" s="7"/>
      <c r="V4" s="177" t="s">
        <v>1939</v>
      </c>
      <c r="W4" s="177"/>
      <c r="X4" s="7"/>
      <c r="Y4" s="7"/>
      <c r="Z4" s="7"/>
      <c r="AA4" s="8" t="s">
        <v>1937</v>
      </c>
      <c r="AB4" s="8" t="s">
        <v>2476</v>
      </c>
      <c r="AC4" s="8"/>
      <c r="AE4" t="str">
        <f t="shared" si="0"/>
        <v>F</v>
      </c>
      <c r="AF4" t="str">
        <f t="shared" si="1"/>
        <v>Exp</v>
      </c>
      <c r="AG4" t="str">
        <f t="shared" si="2"/>
        <v>multiple</v>
      </c>
    </row>
    <row r="5" spans="1:33" x14ac:dyDescent="0.35">
      <c r="A5">
        <v>2</v>
      </c>
      <c r="B5" t="s">
        <v>16</v>
      </c>
      <c r="C5" s="32" t="s">
        <v>1937</v>
      </c>
      <c r="D5" s="52" t="s">
        <v>2267</v>
      </c>
      <c r="E5" s="5"/>
      <c r="F5" s="163" t="s">
        <v>1939</v>
      </c>
      <c r="G5" s="2"/>
      <c r="H5" s="53" t="s">
        <v>1939</v>
      </c>
      <c r="I5" s="2"/>
      <c r="J5" s="2"/>
      <c r="K5" s="3"/>
      <c r="L5" s="20" t="s">
        <v>1939</v>
      </c>
      <c r="M5" s="3"/>
      <c r="N5" s="4"/>
      <c r="O5" s="54" t="s">
        <v>1939</v>
      </c>
      <c r="P5" s="55" t="s">
        <v>2268</v>
      </c>
      <c r="Q5" s="7"/>
      <c r="R5" s="7"/>
      <c r="S5" s="7"/>
      <c r="T5" s="7"/>
      <c r="U5" s="7"/>
      <c r="V5" s="7"/>
      <c r="W5" s="7"/>
      <c r="X5" s="7"/>
      <c r="Y5" s="7"/>
      <c r="Z5" s="7"/>
      <c r="AA5" s="8" t="s">
        <v>1937</v>
      </c>
      <c r="AB5" s="8" t="s">
        <v>2269</v>
      </c>
      <c r="AC5" s="8"/>
      <c r="AD5" s="8" t="s">
        <v>2918</v>
      </c>
      <c r="AE5" t="str">
        <f t="shared" si="0"/>
        <v>M</v>
      </c>
      <c r="AF5" t="str">
        <f t="shared" si="1"/>
        <v>Exp</v>
      </c>
      <c r="AG5" t="str">
        <f t="shared" si="2"/>
        <v>multiple</v>
      </c>
    </row>
    <row r="6" spans="1:33" x14ac:dyDescent="0.35">
      <c r="A6">
        <v>4</v>
      </c>
      <c r="B6" t="s">
        <v>26</v>
      </c>
      <c r="C6" s="5" t="s">
        <v>1937</v>
      </c>
      <c r="D6" s="5" t="s">
        <v>1924</v>
      </c>
      <c r="E6" s="5"/>
      <c r="F6" s="5" t="s">
        <v>1939</v>
      </c>
      <c r="G6" s="173" t="s">
        <v>1939</v>
      </c>
      <c r="H6" s="2"/>
      <c r="I6" s="173" t="s">
        <v>1939</v>
      </c>
      <c r="J6" s="2"/>
      <c r="K6" s="3"/>
      <c r="L6" s="3"/>
      <c r="M6" s="174" t="s">
        <v>1939</v>
      </c>
      <c r="N6" s="4"/>
      <c r="O6" s="175" t="s">
        <v>1939</v>
      </c>
      <c r="P6" s="176" t="s">
        <v>2477</v>
      </c>
      <c r="Q6" s="7"/>
      <c r="R6" s="7"/>
      <c r="S6" s="7"/>
      <c r="T6" s="7"/>
      <c r="U6" s="7"/>
      <c r="V6" s="7"/>
      <c r="W6" s="7"/>
      <c r="X6" s="7"/>
      <c r="Y6" s="177" t="s">
        <v>2019</v>
      </c>
      <c r="Z6" s="177" t="s">
        <v>1939</v>
      </c>
      <c r="AA6" s="8" t="s">
        <v>1937</v>
      </c>
      <c r="AB6" s="8" t="s">
        <v>2278</v>
      </c>
      <c r="AC6" s="8"/>
      <c r="AD6" s="8" t="s">
        <v>2772</v>
      </c>
      <c r="AE6" t="str">
        <f t="shared" si="0"/>
        <v>M</v>
      </c>
      <c r="AF6" t="str">
        <f t="shared" si="1"/>
        <v>Obs</v>
      </c>
      <c r="AG6" t="str">
        <f t="shared" si="2"/>
        <v>multiple</v>
      </c>
    </row>
    <row r="7" spans="1:33" x14ac:dyDescent="0.35">
      <c r="A7">
        <v>5</v>
      </c>
      <c r="B7" t="s">
        <v>31</v>
      </c>
      <c r="C7" s="5" t="s">
        <v>1937</v>
      </c>
      <c r="D7" s="5" t="s">
        <v>1940</v>
      </c>
      <c r="E7" s="5"/>
      <c r="F7" s="5" t="s">
        <v>1939</v>
      </c>
      <c r="G7" s="2"/>
      <c r="H7" s="173" t="s">
        <v>1939</v>
      </c>
      <c r="I7" s="2"/>
      <c r="J7" s="2"/>
      <c r="K7" s="3"/>
      <c r="L7" s="3"/>
      <c r="M7" s="174" t="s">
        <v>1939</v>
      </c>
      <c r="N7" s="175" t="s">
        <v>1939</v>
      </c>
      <c r="O7" s="4"/>
      <c r="P7" s="176" t="s">
        <v>2478</v>
      </c>
      <c r="Q7" s="7"/>
      <c r="R7" s="7"/>
      <c r="S7" s="7"/>
      <c r="T7" s="7"/>
      <c r="U7" s="177" t="s">
        <v>1939</v>
      </c>
      <c r="V7" s="7"/>
      <c r="W7" s="7"/>
      <c r="X7" s="7"/>
      <c r="Y7" s="7"/>
      <c r="Z7" s="7"/>
      <c r="AA7" s="8" t="s">
        <v>1941</v>
      </c>
      <c r="AB7" s="8"/>
      <c r="AC7" s="8"/>
      <c r="AE7" t="str">
        <f t="shared" si="0"/>
        <v>M</v>
      </c>
      <c r="AF7" t="str">
        <f t="shared" si="1"/>
        <v>Exp</v>
      </c>
      <c r="AG7" t="str">
        <f t="shared" si="2"/>
        <v>multiple</v>
      </c>
    </row>
    <row r="8" spans="1:33" x14ac:dyDescent="0.35">
      <c r="A8">
        <v>6</v>
      </c>
      <c r="B8" t="s">
        <v>36</v>
      </c>
      <c r="C8" s="5" t="s">
        <v>1937</v>
      </c>
      <c r="D8" s="5"/>
      <c r="E8" s="5"/>
      <c r="F8" s="34" t="s">
        <v>1939</v>
      </c>
      <c r="G8" s="2"/>
      <c r="H8" s="35" t="s">
        <v>1939</v>
      </c>
      <c r="I8" s="2"/>
      <c r="J8" s="2"/>
      <c r="K8" s="36" t="s">
        <v>1939</v>
      </c>
      <c r="L8" s="3"/>
      <c r="M8" s="3"/>
      <c r="N8" s="4"/>
      <c r="O8" s="37" t="s">
        <v>1939</v>
      </c>
      <c r="P8" s="38" t="s">
        <v>2237</v>
      </c>
      <c r="Q8" s="7"/>
      <c r="R8" s="39" t="s">
        <v>1939</v>
      </c>
      <c r="S8" s="7"/>
      <c r="T8" s="7"/>
      <c r="U8" s="7"/>
      <c r="V8" s="7"/>
      <c r="W8" s="7"/>
      <c r="X8" s="7"/>
      <c r="Y8" s="39" t="s">
        <v>2238</v>
      </c>
      <c r="Z8" s="7"/>
      <c r="AA8" s="8" t="s">
        <v>1937</v>
      </c>
      <c r="AB8" s="8" t="s">
        <v>2656</v>
      </c>
      <c r="AC8" s="8"/>
      <c r="AD8" s="8" t="s">
        <v>2484</v>
      </c>
      <c r="AE8" t="s">
        <v>1939</v>
      </c>
      <c r="AF8" t="str">
        <f t="shared" si="1"/>
        <v>Exp</v>
      </c>
      <c r="AG8" t="str">
        <f t="shared" si="2"/>
        <v>single</v>
      </c>
    </row>
    <row r="9" spans="1:33" x14ac:dyDescent="0.35">
      <c r="A9">
        <v>6</v>
      </c>
      <c r="B9" t="s">
        <v>36</v>
      </c>
      <c r="C9" s="5" t="s">
        <v>1937</v>
      </c>
      <c r="D9" s="5"/>
      <c r="E9" s="5"/>
      <c r="F9" s="34" t="s">
        <v>1939</v>
      </c>
      <c r="G9" s="2"/>
      <c r="H9" s="35" t="s">
        <v>1939</v>
      </c>
      <c r="I9" s="2"/>
      <c r="J9" s="2"/>
      <c r="K9" s="36" t="s">
        <v>1939</v>
      </c>
      <c r="L9" s="3"/>
      <c r="M9" s="3"/>
      <c r="N9" s="4"/>
      <c r="O9" s="37" t="s">
        <v>1939</v>
      </c>
      <c r="P9" s="38" t="s">
        <v>2237</v>
      </c>
      <c r="Q9" s="7"/>
      <c r="R9" s="39" t="s">
        <v>1939</v>
      </c>
      <c r="S9" s="7"/>
      <c r="T9" s="7"/>
      <c r="U9" s="7"/>
      <c r="V9" s="7"/>
      <c r="W9" s="7"/>
      <c r="X9" s="7"/>
      <c r="Y9" s="39" t="s">
        <v>2238</v>
      </c>
      <c r="Z9" s="7"/>
      <c r="AA9" s="8" t="s">
        <v>1937</v>
      </c>
      <c r="AB9" s="8" t="s">
        <v>2660</v>
      </c>
      <c r="AC9" s="8"/>
      <c r="AD9" s="8" t="s">
        <v>2497</v>
      </c>
      <c r="AE9" t="s">
        <v>1939</v>
      </c>
      <c r="AF9" t="str">
        <f t="shared" si="1"/>
        <v>Exp</v>
      </c>
      <c r="AG9" t="str">
        <f t="shared" si="2"/>
        <v>single</v>
      </c>
    </row>
    <row r="10" spans="1:33" x14ac:dyDescent="0.35">
      <c r="A10">
        <v>6</v>
      </c>
      <c r="B10" t="s">
        <v>36</v>
      </c>
      <c r="C10" s="5" t="s">
        <v>1937</v>
      </c>
      <c r="D10" s="5"/>
      <c r="E10" s="5"/>
      <c r="F10" s="34" t="s">
        <v>1939</v>
      </c>
      <c r="G10" s="2"/>
      <c r="H10" s="35" t="s">
        <v>1939</v>
      </c>
      <c r="I10" s="2"/>
      <c r="J10" s="2"/>
      <c r="K10" s="36" t="s">
        <v>1939</v>
      </c>
      <c r="L10" s="3"/>
      <c r="M10" s="3"/>
      <c r="N10" s="4"/>
      <c r="O10" s="37" t="s">
        <v>1939</v>
      </c>
      <c r="P10" s="38" t="s">
        <v>2237</v>
      </c>
      <c r="Q10" s="7"/>
      <c r="R10" s="39" t="s">
        <v>1939</v>
      </c>
      <c r="S10" s="7"/>
      <c r="T10" s="7"/>
      <c r="U10" s="7"/>
      <c r="V10" s="7"/>
      <c r="W10" s="7"/>
      <c r="X10" s="7"/>
      <c r="Y10" s="39" t="s">
        <v>2238</v>
      </c>
      <c r="Z10" s="7"/>
      <c r="AA10" s="8" t="s">
        <v>1937</v>
      </c>
      <c r="AB10" s="8" t="s">
        <v>2922</v>
      </c>
      <c r="AC10" s="8"/>
      <c r="AD10" s="8" t="s">
        <v>2527</v>
      </c>
      <c r="AE10" t="s">
        <v>1939</v>
      </c>
      <c r="AF10" t="str">
        <f t="shared" si="1"/>
        <v>Exp</v>
      </c>
      <c r="AG10" t="str">
        <f t="shared" si="2"/>
        <v>single</v>
      </c>
    </row>
    <row r="11" spans="1:33" x14ac:dyDescent="0.35">
      <c r="A11">
        <v>6</v>
      </c>
      <c r="B11" t="s">
        <v>36</v>
      </c>
      <c r="C11" s="5" t="s">
        <v>1937</v>
      </c>
      <c r="D11" s="5"/>
      <c r="E11" s="5"/>
      <c r="F11" s="34" t="s">
        <v>1939</v>
      </c>
      <c r="G11" s="2"/>
      <c r="H11" s="35" t="s">
        <v>1939</v>
      </c>
      <c r="I11" s="2"/>
      <c r="J11" s="2"/>
      <c r="K11" s="36" t="s">
        <v>1939</v>
      </c>
      <c r="L11" s="3"/>
      <c r="M11" s="3"/>
      <c r="N11" s="4"/>
      <c r="O11" s="37" t="s">
        <v>1939</v>
      </c>
      <c r="P11" s="38" t="s">
        <v>2237</v>
      </c>
      <c r="Q11" s="7"/>
      <c r="R11" s="39" t="s">
        <v>1939</v>
      </c>
      <c r="S11" s="7"/>
      <c r="T11" s="7"/>
      <c r="U11" s="7"/>
      <c r="V11" s="7"/>
      <c r="W11" s="7"/>
      <c r="X11" s="7"/>
      <c r="Y11" s="39" t="s">
        <v>2238</v>
      </c>
      <c r="Z11" s="7"/>
      <c r="AA11" s="8" t="s">
        <v>1937</v>
      </c>
      <c r="AB11" s="8" t="s">
        <v>2327</v>
      </c>
      <c r="AC11" s="8"/>
      <c r="AD11" s="8" t="s">
        <v>2533</v>
      </c>
      <c r="AE11" t="s">
        <v>1939</v>
      </c>
      <c r="AF11" t="str">
        <f t="shared" si="1"/>
        <v>Exp</v>
      </c>
      <c r="AG11" t="str">
        <f t="shared" si="2"/>
        <v>single</v>
      </c>
    </row>
    <row r="12" spans="1:33" x14ac:dyDescent="0.35">
      <c r="A12">
        <v>6</v>
      </c>
      <c r="B12" t="s">
        <v>36</v>
      </c>
      <c r="C12" s="5" t="s">
        <v>1937</v>
      </c>
      <c r="D12" s="5"/>
      <c r="E12" s="5"/>
      <c r="F12" s="34" t="s">
        <v>1939</v>
      </c>
      <c r="G12" s="2"/>
      <c r="H12" s="35" t="s">
        <v>1939</v>
      </c>
      <c r="I12" s="2"/>
      <c r="J12" s="2"/>
      <c r="K12" s="36" t="s">
        <v>1939</v>
      </c>
      <c r="L12" s="3"/>
      <c r="M12" s="3"/>
      <c r="N12" s="4"/>
      <c r="O12" s="37" t="s">
        <v>1939</v>
      </c>
      <c r="P12" s="38" t="s">
        <v>2237</v>
      </c>
      <c r="Q12" s="7"/>
      <c r="R12" s="39" t="s">
        <v>1939</v>
      </c>
      <c r="S12" s="7"/>
      <c r="T12" s="7"/>
      <c r="U12" s="7"/>
      <c r="V12" s="7"/>
      <c r="W12" s="7"/>
      <c r="X12" s="7"/>
      <c r="Y12" s="39" t="s">
        <v>2238</v>
      </c>
      <c r="Z12" s="7"/>
      <c r="AA12" s="8" t="s">
        <v>1937</v>
      </c>
      <c r="AB12" s="8" t="s">
        <v>2358</v>
      </c>
      <c r="AC12" s="8"/>
      <c r="AD12" s="8" t="s">
        <v>2536</v>
      </c>
      <c r="AE12" t="s">
        <v>1939</v>
      </c>
      <c r="AF12" t="str">
        <f t="shared" si="1"/>
        <v>Exp</v>
      </c>
      <c r="AG12" t="str">
        <f t="shared" si="2"/>
        <v>single</v>
      </c>
    </row>
    <row r="13" spans="1:33" x14ac:dyDescent="0.35">
      <c r="A13">
        <v>6</v>
      </c>
      <c r="B13" t="s">
        <v>36</v>
      </c>
      <c r="C13" s="5" t="s">
        <v>1937</v>
      </c>
      <c r="D13" s="5"/>
      <c r="E13" s="5"/>
      <c r="F13" s="34" t="s">
        <v>1939</v>
      </c>
      <c r="G13" s="2"/>
      <c r="H13" s="35" t="s">
        <v>1939</v>
      </c>
      <c r="I13" s="2"/>
      <c r="J13" s="2"/>
      <c r="K13" s="36" t="s">
        <v>1939</v>
      </c>
      <c r="L13" s="3"/>
      <c r="M13" s="3"/>
      <c r="N13" s="4"/>
      <c r="O13" s="37" t="s">
        <v>1939</v>
      </c>
      <c r="P13" s="38" t="s">
        <v>2237</v>
      </c>
      <c r="Q13" s="7"/>
      <c r="R13" s="39" t="s">
        <v>1939</v>
      </c>
      <c r="S13" s="7"/>
      <c r="T13" s="7"/>
      <c r="U13" s="7"/>
      <c r="V13" s="7"/>
      <c r="W13" s="7"/>
      <c r="X13" s="7"/>
      <c r="Y13" s="39" t="s">
        <v>2238</v>
      </c>
      <c r="Z13" s="7"/>
      <c r="AA13" s="8" t="s">
        <v>1937</v>
      </c>
      <c r="AB13" s="8" t="s">
        <v>2532</v>
      </c>
      <c r="AC13" s="8"/>
      <c r="AD13" s="8" t="s">
        <v>2964</v>
      </c>
      <c r="AE13" t="s">
        <v>1939</v>
      </c>
      <c r="AF13" t="str">
        <f t="shared" si="1"/>
        <v>Exp</v>
      </c>
      <c r="AG13" t="str">
        <f t="shared" si="2"/>
        <v>single</v>
      </c>
    </row>
    <row r="14" spans="1:33" x14ac:dyDescent="0.35">
      <c r="A14">
        <v>6</v>
      </c>
      <c r="B14" t="s">
        <v>36</v>
      </c>
      <c r="C14" s="5" t="s">
        <v>1937</v>
      </c>
      <c r="D14" s="5"/>
      <c r="E14" s="5"/>
      <c r="F14" s="34" t="s">
        <v>1939</v>
      </c>
      <c r="G14" s="2"/>
      <c r="H14" s="35" t="s">
        <v>1939</v>
      </c>
      <c r="I14" s="2"/>
      <c r="J14" s="2"/>
      <c r="K14" s="36" t="s">
        <v>1939</v>
      </c>
      <c r="L14" s="3"/>
      <c r="M14" s="3"/>
      <c r="N14" s="4"/>
      <c r="O14" s="37" t="s">
        <v>1939</v>
      </c>
      <c r="P14" s="38" t="s">
        <v>2237</v>
      </c>
      <c r="Q14" s="7"/>
      <c r="R14" s="39" t="s">
        <v>1939</v>
      </c>
      <c r="S14" s="7"/>
      <c r="T14" s="7"/>
      <c r="U14" s="7"/>
      <c r="V14" s="7"/>
      <c r="W14" s="7"/>
      <c r="X14" s="7"/>
      <c r="Y14" s="39" t="s">
        <v>2238</v>
      </c>
      <c r="Z14" s="7"/>
      <c r="AA14" s="8" t="s">
        <v>1937</v>
      </c>
      <c r="AB14" s="8" t="s">
        <v>2967</v>
      </c>
      <c r="AC14" s="8"/>
      <c r="AD14" s="8" t="s">
        <v>2965</v>
      </c>
      <c r="AE14" t="s">
        <v>1939</v>
      </c>
      <c r="AF14" t="str">
        <f t="shared" si="1"/>
        <v>Exp</v>
      </c>
      <c r="AG14" t="str">
        <f t="shared" si="2"/>
        <v>single</v>
      </c>
    </row>
    <row r="15" spans="1:33" x14ac:dyDescent="0.35">
      <c r="A15">
        <v>6</v>
      </c>
      <c r="B15" t="s">
        <v>36</v>
      </c>
      <c r="C15" s="5" t="s">
        <v>1937</v>
      </c>
      <c r="D15" s="5"/>
      <c r="E15" s="5"/>
      <c r="F15" s="34" t="s">
        <v>1939</v>
      </c>
      <c r="G15" s="2"/>
      <c r="H15" s="35" t="s">
        <v>1939</v>
      </c>
      <c r="I15" s="2"/>
      <c r="J15" s="2"/>
      <c r="K15" s="36" t="s">
        <v>1939</v>
      </c>
      <c r="L15" s="3"/>
      <c r="M15" s="3"/>
      <c r="N15" s="4"/>
      <c r="O15" s="37" t="s">
        <v>1939</v>
      </c>
      <c r="P15" s="38" t="s">
        <v>2237</v>
      </c>
      <c r="Q15" s="7"/>
      <c r="R15" s="39" t="s">
        <v>1939</v>
      </c>
      <c r="S15" s="7"/>
      <c r="T15" s="7"/>
      <c r="U15" s="7"/>
      <c r="V15" s="7"/>
      <c r="W15" s="7"/>
      <c r="X15" s="7"/>
      <c r="Y15" s="39" t="s">
        <v>2238</v>
      </c>
      <c r="Z15" s="7"/>
      <c r="AA15" s="8" t="s">
        <v>1937</v>
      </c>
      <c r="AB15" s="8" t="s">
        <v>2968</v>
      </c>
      <c r="AC15" s="8"/>
      <c r="AD15" s="8" t="s">
        <v>2966</v>
      </c>
      <c r="AE15" t="s">
        <v>1939</v>
      </c>
      <c r="AF15" t="str">
        <f t="shared" si="1"/>
        <v>Exp</v>
      </c>
      <c r="AG15" t="str">
        <f t="shared" si="2"/>
        <v>single</v>
      </c>
    </row>
    <row r="16" spans="1:33" x14ac:dyDescent="0.35">
      <c r="A16">
        <v>8</v>
      </c>
      <c r="B16" t="s">
        <v>46</v>
      </c>
      <c r="C16" s="5" t="s">
        <v>1937</v>
      </c>
      <c r="D16" s="5" t="s">
        <v>1943</v>
      </c>
      <c r="E16" s="5"/>
      <c r="F16" s="5"/>
      <c r="G16" s="22" t="s">
        <v>1939</v>
      </c>
      <c r="H16" s="2"/>
      <c r="I16" s="2"/>
      <c r="J16" s="2"/>
      <c r="K16" s="3"/>
      <c r="L16" s="3"/>
      <c r="M16" s="20" t="s">
        <v>1939</v>
      </c>
      <c r="N16" s="23" t="s">
        <v>1939</v>
      </c>
      <c r="O16" s="4"/>
      <c r="P16" s="55" t="s">
        <v>1943</v>
      </c>
      <c r="Q16" s="7"/>
      <c r="R16" s="7"/>
      <c r="S16" s="7"/>
      <c r="T16" s="7"/>
      <c r="U16" s="24" t="s">
        <v>1939</v>
      </c>
      <c r="V16" s="7"/>
      <c r="W16" s="7"/>
      <c r="X16" s="7"/>
      <c r="Y16" s="24" t="s">
        <v>1951</v>
      </c>
      <c r="Z16" s="7"/>
      <c r="AA16" s="8" t="s">
        <v>1937</v>
      </c>
      <c r="AB16" s="8" t="s">
        <v>2169</v>
      </c>
      <c r="AC16" s="8"/>
      <c r="AE16" t="str">
        <f t="shared" ref="AE9:AE72" si="3">IF(E16="x","F","M")</f>
        <v>M</v>
      </c>
      <c r="AF16" t="str">
        <f t="shared" si="1"/>
        <v>Obs</v>
      </c>
      <c r="AG16" t="str">
        <f t="shared" si="2"/>
        <v>multiple</v>
      </c>
    </row>
    <row r="17" spans="1:33" x14ac:dyDescent="0.35">
      <c r="A17">
        <v>13</v>
      </c>
      <c r="B17" t="s">
        <v>70</v>
      </c>
      <c r="C17" s="5" t="s">
        <v>1937</v>
      </c>
      <c r="D17" s="5" t="s">
        <v>1938</v>
      </c>
      <c r="E17" s="5"/>
      <c r="F17" s="5" t="s">
        <v>1939</v>
      </c>
      <c r="G17" s="2"/>
      <c r="H17" s="22" t="s">
        <v>1939</v>
      </c>
      <c r="I17" s="2"/>
      <c r="J17" s="2"/>
      <c r="K17" s="20"/>
      <c r="L17" s="56" t="s">
        <v>1939</v>
      </c>
      <c r="M17" s="3"/>
      <c r="N17" s="4"/>
      <c r="O17" s="23" t="s">
        <v>1939</v>
      </c>
      <c r="P17" s="21" t="s">
        <v>2170</v>
      </c>
      <c r="Q17" s="7"/>
      <c r="R17" s="7"/>
      <c r="S17" s="7"/>
      <c r="T17" s="7"/>
      <c r="U17" s="7"/>
      <c r="V17" s="7"/>
      <c r="W17" s="7"/>
      <c r="X17" s="7"/>
      <c r="Y17" s="7"/>
      <c r="Z17" s="7"/>
      <c r="AA17" s="8" t="s">
        <v>1937</v>
      </c>
      <c r="AB17" s="8" t="s">
        <v>2577</v>
      </c>
      <c r="AC17" s="8"/>
      <c r="AD17" s="8" t="s">
        <v>2921</v>
      </c>
      <c r="AE17" t="str">
        <f t="shared" si="3"/>
        <v>M</v>
      </c>
      <c r="AF17" t="str">
        <f t="shared" si="1"/>
        <v>Exp</v>
      </c>
      <c r="AG17" t="str">
        <f t="shared" si="2"/>
        <v>multiple</v>
      </c>
    </row>
    <row r="18" spans="1:33" x14ac:dyDescent="0.35">
      <c r="A18">
        <v>17</v>
      </c>
      <c r="B18" t="s">
        <v>90</v>
      </c>
      <c r="C18" s="5" t="s">
        <v>1937</v>
      </c>
      <c r="D18" s="5" t="s">
        <v>1945</v>
      </c>
      <c r="E18" s="5" t="s">
        <v>1939</v>
      </c>
      <c r="F18" s="5"/>
      <c r="G18" s="2"/>
      <c r="H18" s="164"/>
      <c r="I18" s="2"/>
      <c r="J18" s="168" t="s">
        <v>1939</v>
      </c>
      <c r="K18" s="28" t="s">
        <v>1939</v>
      </c>
      <c r="L18" s="3"/>
      <c r="M18" s="28" t="s">
        <v>1939</v>
      </c>
      <c r="N18" s="29" t="s">
        <v>1939</v>
      </c>
      <c r="O18" s="4"/>
      <c r="P18" s="30" t="s">
        <v>2177</v>
      </c>
      <c r="Q18" s="7"/>
      <c r="R18" s="7"/>
      <c r="S18" s="7"/>
      <c r="T18" s="7"/>
      <c r="U18" s="31" t="s">
        <v>1939</v>
      </c>
      <c r="V18" s="7"/>
      <c r="W18" s="7"/>
      <c r="X18" s="7"/>
      <c r="Y18" s="7"/>
      <c r="Z18" s="7"/>
      <c r="AA18" s="8" t="s">
        <v>1941</v>
      </c>
      <c r="AB18" s="8"/>
      <c r="AC18" s="8"/>
      <c r="AE18" t="str">
        <f t="shared" si="3"/>
        <v>F</v>
      </c>
      <c r="AF18" t="str">
        <f t="shared" si="1"/>
        <v>Obs</v>
      </c>
      <c r="AG18" t="str">
        <f t="shared" si="2"/>
        <v>single</v>
      </c>
    </row>
    <row r="19" spans="1:33" x14ac:dyDescent="0.35">
      <c r="A19">
        <v>18</v>
      </c>
      <c r="B19" t="s">
        <v>95</v>
      </c>
      <c r="C19" s="5" t="s">
        <v>1937</v>
      </c>
      <c r="D19" s="5" t="s">
        <v>1946</v>
      </c>
      <c r="E19" s="5" t="s">
        <v>1939</v>
      </c>
      <c r="F19" s="5"/>
      <c r="G19" s="27" t="s">
        <v>1939</v>
      </c>
      <c r="H19" s="2"/>
      <c r="I19" s="2"/>
      <c r="J19" s="2"/>
      <c r="K19" s="3"/>
      <c r="L19" s="3"/>
      <c r="M19" s="28" t="s">
        <v>1939</v>
      </c>
      <c r="N19" s="4"/>
      <c r="O19" s="165" t="s">
        <v>1939</v>
      </c>
      <c r="P19" s="30" t="s">
        <v>2178</v>
      </c>
      <c r="Q19" s="7"/>
      <c r="R19" s="7"/>
      <c r="S19" s="57" t="s">
        <v>1939</v>
      </c>
      <c r="T19" s="7"/>
      <c r="U19" s="7"/>
      <c r="V19" s="31" t="s">
        <v>1939</v>
      </c>
      <c r="W19" s="31"/>
      <c r="X19" s="7"/>
      <c r="Y19" s="31" t="s">
        <v>2179</v>
      </c>
      <c r="Z19" s="7"/>
      <c r="AA19" s="8" t="s">
        <v>1937</v>
      </c>
      <c r="AB19" s="8" t="s">
        <v>2358</v>
      </c>
      <c r="AC19" s="8"/>
      <c r="AD19" s="8" t="s">
        <v>2547</v>
      </c>
      <c r="AE19" t="s">
        <v>1939</v>
      </c>
      <c r="AF19" t="str">
        <f t="shared" si="1"/>
        <v>Obs</v>
      </c>
      <c r="AG19" t="str">
        <f t="shared" si="2"/>
        <v>multiple</v>
      </c>
    </row>
    <row r="20" spans="1:33" x14ac:dyDescent="0.35">
      <c r="A20">
        <v>19</v>
      </c>
      <c r="B20" t="s">
        <v>99</v>
      </c>
      <c r="C20" s="32" t="s">
        <v>1937</v>
      </c>
      <c r="D20" s="5" t="s">
        <v>1947</v>
      </c>
      <c r="E20" s="5"/>
      <c r="F20" s="221" t="s">
        <v>1939</v>
      </c>
      <c r="G20" s="58" t="s">
        <v>1939</v>
      </c>
      <c r="H20" s="2"/>
      <c r="I20" s="2"/>
      <c r="J20" s="2"/>
      <c r="K20" s="3"/>
      <c r="L20" s="3"/>
      <c r="M20" s="167" t="s">
        <v>1939</v>
      </c>
      <c r="N20" s="4"/>
      <c r="O20" s="60" t="s">
        <v>1939</v>
      </c>
      <c r="P20" s="61" t="s">
        <v>2279</v>
      </c>
      <c r="Q20" s="7"/>
      <c r="R20" s="7"/>
      <c r="S20" s="7"/>
      <c r="T20" s="7"/>
      <c r="U20" s="7"/>
      <c r="V20" s="62" t="s">
        <v>1939</v>
      </c>
      <c r="W20" s="62"/>
      <c r="X20" s="7"/>
      <c r="Y20" s="62" t="s">
        <v>2277</v>
      </c>
      <c r="Z20" s="7"/>
      <c r="AA20" s="8" t="s">
        <v>1937</v>
      </c>
      <c r="AB20" s="8" t="s">
        <v>2278</v>
      </c>
      <c r="AC20" s="8"/>
      <c r="AD20" s="8" t="s">
        <v>2772</v>
      </c>
      <c r="AE20" t="str">
        <f t="shared" si="3"/>
        <v>M</v>
      </c>
      <c r="AF20" t="str">
        <f t="shared" si="1"/>
        <v>Obs</v>
      </c>
      <c r="AG20" t="str">
        <f t="shared" si="2"/>
        <v>multiple</v>
      </c>
    </row>
    <row r="21" spans="1:33" x14ac:dyDescent="0.35">
      <c r="A21">
        <v>21</v>
      </c>
      <c r="B21" t="s">
        <v>109</v>
      </c>
      <c r="C21" s="5" t="s">
        <v>1937</v>
      </c>
      <c r="D21" s="5" t="s">
        <v>1948</v>
      </c>
      <c r="E21" s="5" t="s">
        <v>1939</v>
      </c>
      <c r="F21" s="5"/>
      <c r="G21" s="27" t="s">
        <v>1939</v>
      </c>
      <c r="H21" s="27" t="s">
        <v>1939</v>
      </c>
      <c r="I21" s="2"/>
      <c r="J21" s="2"/>
      <c r="K21" s="3"/>
      <c r="L21" s="3"/>
      <c r="M21" s="28" t="s">
        <v>1939</v>
      </c>
      <c r="N21" s="29" t="s">
        <v>1939</v>
      </c>
      <c r="O21" s="4"/>
      <c r="P21" s="30" t="s">
        <v>2181</v>
      </c>
      <c r="Q21" s="7"/>
      <c r="R21" s="7"/>
      <c r="S21" s="57" t="s">
        <v>1939</v>
      </c>
      <c r="T21" s="7"/>
      <c r="U21" s="31" t="s">
        <v>1939</v>
      </c>
      <c r="V21" s="31" t="s">
        <v>1939</v>
      </c>
      <c r="W21" s="31"/>
      <c r="X21" s="7"/>
      <c r="Y21" s="7"/>
      <c r="Z21" s="7"/>
      <c r="AA21" s="8" t="s">
        <v>1937</v>
      </c>
      <c r="AB21" s="8" t="s">
        <v>2272</v>
      </c>
      <c r="AC21" s="8"/>
      <c r="AE21" t="str">
        <f t="shared" si="3"/>
        <v>F</v>
      </c>
      <c r="AF21" t="str">
        <f t="shared" si="1"/>
        <v>Exp</v>
      </c>
      <c r="AG21" t="str">
        <f t="shared" si="2"/>
        <v>multiple</v>
      </c>
    </row>
    <row r="22" spans="1:33" x14ac:dyDescent="0.35">
      <c r="A22">
        <v>23</v>
      </c>
      <c r="B22" t="s">
        <v>119</v>
      </c>
      <c r="C22" s="5" t="s">
        <v>1937</v>
      </c>
      <c r="D22" s="5" t="s">
        <v>1950</v>
      </c>
      <c r="E22" s="5"/>
      <c r="F22" s="5"/>
      <c r="G22" s="27" t="s">
        <v>1939</v>
      </c>
      <c r="H22" s="2"/>
      <c r="I22" s="2"/>
      <c r="J22" s="2"/>
      <c r="K22" s="3"/>
      <c r="L22" s="28" t="s">
        <v>1939</v>
      </c>
      <c r="M22" s="3"/>
      <c r="N22" s="29"/>
      <c r="O22" s="222" t="s">
        <v>1939</v>
      </c>
      <c r="P22" s="30" t="s">
        <v>2182</v>
      </c>
      <c r="Q22" s="31" t="s">
        <v>1939</v>
      </c>
      <c r="R22" s="7"/>
      <c r="S22" s="7"/>
      <c r="T22" s="7"/>
      <c r="U22" s="7"/>
      <c r="V22" s="31" t="s">
        <v>1939</v>
      </c>
      <c r="W22" s="31"/>
      <c r="X22" s="7" t="s">
        <v>1939</v>
      </c>
      <c r="Y22" s="31"/>
      <c r="Z22" s="7"/>
      <c r="AA22" s="8" t="s">
        <v>1937</v>
      </c>
      <c r="AB22" s="8" t="s">
        <v>2307</v>
      </c>
      <c r="AC22" s="8"/>
      <c r="AD22" s="8" t="s">
        <v>2919</v>
      </c>
      <c r="AE22" t="str">
        <f t="shared" si="3"/>
        <v>M</v>
      </c>
      <c r="AF22" t="str">
        <f t="shared" si="1"/>
        <v>Obs</v>
      </c>
      <c r="AG22" t="str">
        <f t="shared" si="2"/>
        <v>multiple</v>
      </c>
    </row>
    <row r="23" spans="1:33" x14ac:dyDescent="0.35">
      <c r="A23">
        <v>23</v>
      </c>
      <c r="B23" t="s">
        <v>119</v>
      </c>
      <c r="C23" s="5" t="s">
        <v>1937</v>
      </c>
      <c r="D23" s="5" t="s">
        <v>1950</v>
      </c>
      <c r="E23" s="5"/>
      <c r="F23" s="5"/>
      <c r="G23" s="27" t="s">
        <v>1939</v>
      </c>
      <c r="H23" s="2"/>
      <c r="I23" s="2"/>
      <c r="J23" s="2"/>
      <c r="K23" s="3"/>
      <c r="L23" s="28" t="s">
        <v>1939</v>
      </c>
      <c r="M23" s="3"/>
      <c r="N23" s="29"/>
      <c r="O23" s="222" t="s">
        <v>1939</v>
      </c>
      <c r="P23" s="30" t="s">
        <v>2182</v>
      </c>
      <c r="Q23" s="31" t="s">
        <v>1939</v>
      </c>
      <c r="R23" s="7"/>
      <c r="S23" s="7"/>
      <c r="T23" s="7"/>
      <c r="U23" s="7"/>
      <c r="V23" s="31" t="s">
        <v>1939</v>
      </c>
      <c r="W23" s="31"/>
      <c r="X23" s="7" t="s">
        <v>1939</v>
      </c>
      <c r="Y23" s="31"/>
      <c r="Z23" s="7"/>
      <c r="AA23" s="8" t="s">
        <v>1937</v>
      </c>
      <c r="AB23" s="8" t="s">
        <v>2201</v>
      </c>
      <c r="AC23" s="8"/>
      <c r="AD23" s="8" t="s">
        <v>2969</v>
      </c>
      <c r="AE23" t="str">
        <f t="shared" si="3"/>
        <v>M</v>
      </c>
      <c r="AF23" t="str">
        <f t="shared" si="1"/>
        <v>Obs</v>
      </c>
      <c r="AG23" t="str">
        <f t="shared" si="2"/>
        <v>multiple</v>
      </c>
    </row>
    <row r="24" spans="1:33" x14ac:dyDescent="0.35">
      <c r="A24">
        <v>23</v>
      </c>
      <c r="B24" t="s">
        <v>119</v>
      </c>
      <c r="C24" s="5" t="s">
        <v>1937</v>
      </c>
      <c r="D24" s="5" t="s">
        <v>1950</v>
      </c>
      <c r="E24" s="5"/>
      <c r="F24" s="5"/>
      <c r="G24" s="27" t="s">
        <v>1939</v>
      </c>
      <c r="H24" s="2"/>
      <c r="I24" s="2"/>
      <c r="J24" s="2"/>
      <c r="K24" s="3"/>
      <c r="L24" s="28" t="s">
        <v>1939</v>
      </c>
      <c r="M24" s="3"/>
      <c r="N24" s="29"/>
      <c r="O24" s="222" t="s">
        <v>1939</v>
      </c>
      <c r="P24" s="30" t="s">
        <v>2182</v>
      </c>
      <c r="Q24" s="31" t="s">
        <v>1939</v>
      </c>
      <c r="R24" s="7"/>
      <c r="S24" s="7"/>
      <c r="T24" s="7"/>
      <c r="U24" s="7"/>
      <c r="V24" s="31" t="s">
        <v>1939</v>
      </c>
      <c r="W24" s="31"/>
      <c r="X24" s="7" t="s">
        <v>1939</v>
      </c>
      <c r="Y24" s="31"/>
      <c r="Z24" s="7"/>
      <c r="AA24" s="8" t="s">
        <v>1937</v>
      </c>
      <c r="AB24" s="8" t="s">
        <v>2532</v>
      </c>
      <c r="AC24" s="8"/>
      <c r="AD24" s="8" t="s">
        <v>2610</v>
      </c>
      <c r="AE24" t="str">
        <f t="shared" si="3"/>
        <v>M</v>
      </c>
      <c r="AF24" t="str">
        <f t="shared" si="1"/>
        <v>Obs</v>
      </c>
      <c r="AG24" t="str">
        <f t="shared" si="2"/>
        <v>multiple</v>
      </c>
    </row>
    <row r="25" spans="1:33" x14ac:dyDescent="0.35">
      <c r="A25">
        <v>25</v>
      </c>
      <c r="B25" t="s">
        <v>130</v>
      </c>
      <c r="C25" s="5" t="s">
        <v>1937</v>
      </c>
      <c r="D25" s="5" t="s">
        <v>1945</v>
      </c>
      <c r="E25" s="5" t="s">
        <v>1939</v>
      </c>
      <c r="F25" s="5"/>
      <c r="G25" s="2"/>
      <c r="H25" s="2"/>
      <c r="I25" s="164" t="s">
        <v>1939</v>
      </c>
      <c r="J25" s="2"/>
      <c r="K25" s="3"/>
      <c r="L25" s="3"/>
      <c r="M25" s="28" t="s">
        <v>1939</v>
      </c>
      <c r="N25" s="29" t="s">
        <v>1939</v>
      </c>
      <c r="O25" s="4"/>
      <c r="P25" s="30" t="s">
        <v>2185</v>
      </c>
      <c r="Q25" s="7"/>
      <c r="R25" s="7"/>
      <c r="S25" s="7"/>
      <c r="T25" s="7"/>
      <c r="U25" s="7"/>
      <c r="V25" s="7"/>
      <c r="W25" s="7"/>
      <c r="X25" s="7"/>
      <c r="Y25" s="7"/>
      <c r="Z25" s="7"/>
      <c r="AA25" s="8" t="s">
        <v>1937</v>
      </c>
      <c r="AB25" s="8" t="s">
        <v>2186</v>
      </c>
      <c r="AC25" s="8"/>
      <c r="AE25" t="str">
        <f t="shared" si="3"/>
        <v>F</v>
      </c>
      <c r="AF25" t="str">
        <f t="shared" si="1"/>
        <v>Obs</v>
      </c>
      <c r="AG25" t="str">
        <f t="shared" si="2"/>
        <v>multiple</v>
      </c>
    </row>
    <row r="26" spans="1:33" x14ac:dyDescent="0.35">
      <c r="A26">
        <v>27</v>
      </c>
      <c r="B26" t="s">
        <v>139</v>
      </c>
      <c r="C26" s="5" t="s">
        <v>1937</v>
      </c>
      <c r="D26" s="5" t="s">
        <v>1934</v>
      </c>
      <c r="E26" s="5"/>
      <c r="F26" s="5"/>
      <c r="G26" s="27" t="s">
        <v>1939</v>
      </c>
      <c r="H26" s="2"/>
      <c r="I26" s="2"/>
      <c r="J26" s="2"/>
      <c r="K26" s="3"/>
      <c r="L26" s="3"/>
      <c r="M26" s="3"/>
      <c r="N26" s="4"/>
      <c r="O26" s="165" t="s">
        <v>1939</v>
      </c>
      <c r="P26" s="30" t="s">
        <v>2187</v>
      </c>
      <c r="Q26" s="7"/>
      <c r="R26" s="31" t="s">
        <v>1939</v>
      </c>
      <c r="S26" s="31"/>
      <c r="T26" s="7"/>
      <c r="U26" s="7"/>
      <c r="V26" s="31" t="s">
        <v>1939</v>
      </c>
      <c r="W26" s="31"/>
      <c r="X26" s="7"/>
      <c r="Y26" s="7"/>
      <c r="Z26" s="7"/>
      <c r="AA26" s="8" t="s">
        <v>1941</v>
      </c>
      <c r="AB26" s="8"/>
      <c r="AC26" s="8"/>
      <c r="AE26" t="str">
        <f t="shared" si="3"/>
        <v>M</v>
      </c>
      <c r="AF26" t="str">
        <f t="shared" si="1"/>
        <v>Obs</v>
      </c>
      <c r="AG26" t="str">
        <f t="shared" si="2"/>
        <v>multiple</v>
      </c>
    </row>
    <row r="27" spans="1:33" x14ac:dyDescent="0.35">
      <c r="A27">
        <v>28</v>
      </c>
      <c r="B27" t="s">
        <v>144</v>
      </c>
      <c r="C27" s="5" t="s">
        <v>1937</v>
      </c>
      <c r="D27" s="5" t="s">
        <v>1952</v>
      </c>
      <c r="E27" s="5"/>
      <c r="F27" s="5" t="s">
        <v>1939</v>
      </c>
      <c r="G27" s="2"/>
      <c r="H27" s="58" t="s">
        <v>1939</v>
      </c>
      <c r="I27" s="58" t="s">
        <v>1939</v>
      </c>
      <c r="J27" s="2"/>
      <c r="K27" s="3"/>
      <c r="L27" s="3"/>
      <c r="M27" s="59" t="s">
        <v>1939</v>
      </c>
      <c r="N27" s="60" t="s">
        <v>1939</v>
      </c>
      <c r="O27" s="4"/>
      <c r="P27" s="61" t="s">
        <v>2280</v>
      </c>
      <c r="Q27" s="7"/>
      <c r="R27" s="7"/>
      <c r="S27" s="7"/>
      <c r="T27" s="7"/>
      <c r="U27" s="7"/>
      <c r="V27" s="62" t="s">
        <v>1939</v>
      </c>
      <c r="W27" s="62"/>
      <c r="X27" s="7"/>
      <c r="Y27" s="62" t="s">
        <v>2281</v>
      </c>
      <c r="Z27" s="7"/>
      <c r="AA27" s="8" t="s">
        <v>1941</v>
      </c>
      <c r="AB27" s="8"/>
      <c r="AC27" s="8"/>
      <c r="AE27" t="str">
        <f t="shared" si="3"/>
        <v>M</v>
      </c>
      <c r="AF27" t="str">
        <f t="shared" si="1"/>
        <v>Exp</v>
      </c>
      <c r="AG27" t="str">
        <f t="shared" si="2"/>
        <v>multiple</v>
      </c>
    </row>
    <row r="28" spans="1:33" x14ac:dyDescent="0.35">
      <c r="A28">
        <v>33</v>
      </c>
      <c r="B28" t="s">
        <v>169</v>
      </c>
      <c r="C28" s="5" t="s">
        <v>1937</v>
      </c>
      <c r="D28" s="5" t="s">
        <v>1954</v>
      </c>
      <c r="E28" s="5" t="s">
        <v>1939</v>
      </c>
      <c r="F28" s="5"/>
      <c r="G28" s="2"/>
      <c r="H28" s="27" t="s">
        <v>1939</v>
      </c>
      <c r="I28" s="2"/>
      <c r="J28" s="2"/>
      <c r="K28" s="3"/>
      <c r="L28" s="3"/>
      <c r="M28" s="28" t="s">
        <v>1939</v>
      </c>
      <c r="N28" s="29"/>
      <c r="O28" s="222" t="s">
        <v>1939</v>
      </c>
      <c r="P28" s="30" t="s">
        <v>2189</v>
      </c>
      <c r="Q28" s="7"/>
      <c r="R28" s="7"/>
      <c r="S28" s="57" t="s">
        <v>1939</v>
      </c>
      <c r="T28" s="7"/>
      <c r="U28" s="7"/>
      <c r="V28" s="7"/>
      <c r="W28" s="7"/>
      <c r="X28" s="7"/>
      <c r="Y28" s="31" t="s">
        <v>2190</v>
      </c>
      <c r="Z28" s="7"/>
      <c r="AA28" s="8" t="s">
        <v>1937</v>
      </c>
      <c r="AB28" s="8" t="s">
        <v>2327</v>
      </c>
      <c r="AC28" s="8"/>
      <c r="AD28" s="8" t="s">
        <v>2772</v>
      </c>
      <c r="AE28" t="str">
        <f t="shared" si="3"/>
        <v>F</v>
      </c>
      <c r="AF28" t="str">
        <f t="shared" si="1"/>
        <v>Exp</v>
      </c>
      <c r="AG28" t="str">
        <f t="shared" si="2"/>
        <v>multiple</v>
      </c>
    </row>
    <row r="29" spans="1:33" x14ac:dyDescent="0.35">
      <c r="A29">
        <v>35</v>
      </c>
      <c r="B29" t="s">
        <v>178</v>
      </c>
      <c r="C29" s="5" t="s">
        <v>1937</v>
      </c>
      <c r="D29" s="5" t="s">
        <v>1955</v>
      </c>
      <c r="E29" s="5" t="s">
        <v>1939</v>
      </c>
      <c r="F29" s="5"/>
      <c r="G29" s="2"/>
      <c r="H29" s="27" t="s">
        <v>1939</v>
      </c>
      <c r="I29" s="2"/>
      <c r="J29" s="2"/>
      <c r="K29" s="3"/>
      <c r="L29" s="28" t="s">
        <v>1939</v>
      </c>
      <c r="M29" s="3"/>
      <c r="N29" s="4"/>
      <c r="O29" s="29" t="s">
        <v>1939</v>
      </c>
      <c r="P29" s="30" t="s">
        <v>2192</v>
      </c>
      <c r="Q29" s="31" t="s">
        <v>1939</v>
      </c>
      <c r="R29" s="7"/>
      <c r="S29" s="7"/>
      <c r="T29" s="7"/>
      <c r="U29" s="7"/>
      <c r="V29" s="31" t="s">
        <v>1939</v>
      </c>
      <c r="W29" s="31"/>
      <c r="X29" s="7"/>
      <c r="Y29" s="7"/>
      <c r="Z29" s="7"/>
      <c r="AA29" s="8" t="s">
        <v>1937</v>
      </c>
      <c r="AB29" s="8" t="s">
        <v>2577</v>
      </c>
      <c r="AC29" s="8"/>
      <c r="AD29" s="8" t="s">
        <v>2553</v>
      </c>
      <c r="AE29" t="str">
        <f t="shared" si="3"/>
        <v>F</v>
      </c>
      <c r="AF29" t="str">
        <f t="shared" si="1"/>
        <v>Exp</v>
      </c>
      <c r="AG29" t="str">
        <f t="shared" si="2"/>
        <v>multiple</v>
      </c>
    </row>
    <row r="30" spans="1:33" x14ac:dyDescent="0.35">
      <c r="A30">
        <v>35</v>
      </c>
      <c r="B30" t="s">
        <v>178</v>
      </c>
      <c r="C30" s="5" t="s">
        <v>1937</v>
      </c>
      <c r="D30" s="5" t="s">
        <v>1955</v>
      </c>
      <c r="E30" s="5" t="s">
        <v>1939</v>
      </c>
      <c r="F30" s="5"/>
      <c r="G30" s="2"/>
      <c r="H30" s="27" t="s">
        <v>1939</v>
      </c>
      <c r="I30" s="2"/>
      <c r="J30" s="2"/>
      <c r="K30" s="3"/>
      <c r="L30" s="28" t="s">
        <v>1939</v>
      </c>
      <c r="M30" s="3"/>
      <c r="N30" s="4"/>
      <c r="O30" s="29" t="s">
        <v>1939</v>
      </c>
      <c r="P30" s="30" t="s">
        <v>2192</v>
      </c>
      <c r="Q30" s="31" t="s">
        <v>1939</v>
      </c>
      <c r="R30" s="7"/>
      <c r="S30" s="7"/>
      <c r="T30" s="7"/>
      <c r="U30" s="7"/>
      <c r="V30" s="31" t="s">
        <v>1939</v>
      </c>
      <c r="W30" s="31"/>
      <c r="X30" s="7"/>
      <c r="Y30" s="7"/>
      <c r="Z30" s="7"/>
      <c r="AA30" s="8" t="s">
        <v>1937</v>
      </c>
      <c r="AB30" s="8" t="s">
        <v>2609</v>
      </c>
      <c r="AC30" s="8"/>
      <c r="AD30" s="8" t="s">
        <v>2554</v>
      </c>
      <c r="AE30" t="str">
        <f t="shared" si="3"/>
        <v>F</v>
      </c>
      <c r="AF30" t="str">
        <f t="shared" si="1"/>
        <v>Exp</v>
      </c>
      <c r="AG30" t="str">
        <f t="shared" si="2"/>
        <v>multiple</v>
      </c>
    </row>
    <row r="31" spans="1:33" x14ac:dyDescent="0.35">
      <c r="A31">
        <v>35</v>
      </c>
      <c r="B31" t="s">
        <v>178</v>
      </c>
      <c r="C31" s="5" t="s">
        <v>1937</v>
      </c>
      <c r="D31" s="5" t="s">
        <v>1955</v>
      </c>
      <c r="E31" s="5" t="s">
        <v>1939</v>
      </c>
      <c r="F31" s="5"/>
      <c r="G31" s="2"/>
      <c r="H31" s="27" t="s">
        <v>1939</v>
      </c>
      <c r="I31" s="2"/>
      <c r="J31" s="2"/>
      <c r="K31" s="3"/>
      <c r="L31" s="28" t="s">
        <v>1939</v>
      </c>
      <c r="M31" s="3"/>
      <c r="N31" s="4"/>
      <c r="O31" s="29" t="s">
        <v>1939</v>
      </c>
      <c r="P31" s="30" t="s">
        <v>2192</v>
      </c>
      <c r="Q31" s="31" t="s">
        <v>1939</v>
      </c>
      <c r="R31" s="7"/>
      <c r="S31" s="7"/>
      <c r="T31" s="7"/>
      <c r="U31" s="7"/>
      <c r="V31" s="31" t="s">
        <v>1939</v>
      </c>
      <c r="W31" s="31"/>
      <c r="X31" s="7"/>
      <c r="Y31" s="7"/>
      <c r="Z31" s="7"/>
      <c r="AA31" s="8" t="s">
        <v>1937</v>
      </c>
      <c r="AB31" s="8" t="s">
        <v>2626</v>
      </c>
      <c r="AC31" s="8"/>
      <c r="AD31" s="8" t="s">
        <v>2924</v>
      </c>
      <c r="AE31" t="str">
        <f t="shared" si="3"/>
        <v>F</v>
      </c>
      <c r="AF31" t="str">
        <f t="shared" si="1"/>
        <v>Exp</v>
      </c>
      <c r="AG31" t="str">
        <f t="shared" si="2"/>
        <v>multiple</v>
      </c>
    </row>
    <row r="32" spans="1:33" x14ac:dyDescent="0.35">
      <c r="A32">
        <v>35</v>
      </c>
      <c r="B32" t="s">
        <v>178</v>
      </c>
      <c r="C32" s="5" t="s">
        <v>1937</v>
      </c>
      <c r="D32" s="5" t="s">
        <v>1955</v>
      </c>
      <c r="E32" s="5" t="s">
        <v>1939</v>
      </c>
      <c r="F32" s="5"/>
      <c r="G32" s="2"/>
      <c r="H32" s="27" t="s">
        <v>1939</v>
      </c>
      <c r="I32" s="2"/>
      <c r="J32" s="2"/>
      <c r="K32" s="3"/>
      <c r="L32" s="28" t="s">
        <v>1939</v>
      </c>
      <c r="M32" s="3"/>
      <c r="N32" s="4"/>
      <c r="O32" s="29" t="s">
        <v>1939</v>
      </c>
      <c r="P32" s="30" t="s">
        <v>2192</v>
      </c>
      <c r="Q32" s="31" t="s">
        <v>1939</v>
      </c>
      <c r="R32" s="7"/>
      <c r="S32" s="7"/>
      <c r="T32" s="7"/>
      <c r="U32" s="7"/>
      <c r="V32" s="31" t="s">
        <v>1939</v>
      </c>
      <c r="W32" s="31"/>
      <c r="X32" s="7"/>
      <c r="Y32" s="7"/>
      <c r="Z32" s="7"/>
      <c r="AA32" s="8" t="s">
        <v>1937</v>
      </c>
      <c r="AB32" s="8" t="s">
        <v>2925</v>
      </c>
      <c r="AC32" s="8"/>
      <c r="AD32" s="8" t="s">
        <v>2926</v>
      </c>
      <c r="AE32" t="str">
        <f t="shared" si="3"/>
        <v>F</v>
      </c>
      <c r="AF32" t="str">
        <f t="shared" si="1"/>
        <v>Exp</v>
      </c>
      <c r="AG32" t="str">
        <f t="shared" si="2"/>
        <v>multiple</v>
      </c>
    </row>
    <row r="33" spans="1:33" x14ac:dyDescent="0.35">
      <c r="A33">
        <v>35</v>
      </c>
      <c r="B33" t="s">
        <v>178</v>
      </c>
      <c r="C33" s="5" t="s">
        <v>1937</v>
      </c>
      <c r="D33" s="5" t="s">
        <v>1955</v>
      </c>
      <c r="E33" s="5" t="s">
        <v>1939</v>
      </c>
      <c r="F33" s="5"/>
      <c r="G33" s="2"/>
      <c r="H33" s="27" t="s">
        <v>1939</v>
      </c>
      <c r="I33" s="2"/>
      <c r="J33" s="2"/>
      <c r="K33" s="3"/>
      <c r="L33" s="28" t="s">
        <v>1939</v>
      </c>
      <c r="M33" s="3"/>
      <c r="N33" s="4"/>
      <c r="O33" s="29" t="s">
        <v>1939</v>
      </c>
      <c r="P33" s="30" t="s">
        <v>2192</v>
      </c>
      <c r="Q33" s="31" t="s">
        <v>1939</v>
      </c>
      <c r="R33" s="7"/>
      <c r="S33" s="7"/>
      <c r="T33" s="7"/>
      <c r="U33" s="7"/>
      <c r="V33" s="31" t="s">
        <v>1939</v>
      </c>
      <c r="W33" s="31"/>
      <c r="X33" s="7"/>
      <c r="Y33" s="7"/>
      <c r="Z33" s="7"/>
      <c r="AA33" s="8" t="s">
        <v>1937</v>
      </c>
      <c r="AB33" s="8" t="s">
        <v>2927</v>
      </c>
      <c r="AC33" s="8"/>
      <c r="AD33" s="8" t="s">
        <v>2928</v>
      </c>
      <c r="AE33" t="str">
        <f t="shared" si="3"/>
        <v>F</v>
      </c>
      <c r="AF33" t="str">
        <f t="shared" si="1"/>
        <v>Exp</v>
      </c>
      <c r="AG33" t="str">
        <f t="shared" si="2"/>
        <v>multiple</v>
      </c>
    </row>
    <row r="34" spans="1:33" x14ac:dyDescent="0.35">
      <c r="A34">
        <v>36</v>
      </c>
      <c r="B34" t="s">
        <v>183</v>
      </c>
      <c r="C34" s="32" t="s">
        <v>1937</v>
      </c>
      <c r="D34" s="5"/>
      <c r="E34" s="5"/>
      <c r="F34" s="63" t="s">
        <v>1939</v>
      </c>
      <c r="G34" s="2"/>
      <c r="H34" s="58" t="s">
        <v>1939</v>
      </c>
      <c r="I34" s="2"/>
      <c r="J34" s="2"/>
      <c r="K34" s="3"/>
      <c r="L34" s="3"/>
      <c r="M34" s="167" t="s">
        <v>1939</v>
      </c>
      <c r="N34" s="60" t="s">
        <v>1939</v>
      </c>
      <c r="O34" s="4"/>
      <c r="P34" s="61" t="s">
        <v>2282</v>
      </c>
      <c r="Q34" s="7"/>
      <c r="R34" s="7"/>
      <c r="S34" s="62" t="s">
        <v>1939</v>
      </c>
      <c r="T34" s="7"/>
      <c r="U34" s="62" t="s">
        <v>1939</v>
      </c>
      <c r="V34" s="62" t="s">
        <v>1939</v>
      </c>
      <c r="W34" s="62"/>
      <c r="X34" s="7"/>
      <c r="Y34" s="7"/>
      <c r="Z34" s="7"/>
      <c r="AA34" s="8" t="s">
        <v>1937</v>
      </c>
      <c r="AB34" s="8" t="s">
        <v>2193</v>
      </c>
      <c r="AC34" s="8" t="s">
        <v>2442</v>
      </c>
      <c r="AE34" t="str">
        <f t="shared" si="3"/>
        <v>M</v>
      </c>
      <c r="AF34" t="str">
        <f t="shared" si="1"/>
        <v>Exp</v>
      </c>
      <c r="AG34" t="str">
        <f t="shared" si="2"/>
        <v>multiple</v>
      </c>
    </row>
    <row r="35" spans="1:33" x14ac:dyDescent="0.35">
      <c r="A35">
        <v>41</v>
      </c>
      <c r="B35" t="s">
        <v>207</v>
      </c>
      <c r="C35" s="5" t="s">
        <v>1937</v>
      </c>
      <c r="D35" s="5"/>
      <c r="E35" s="5" t="s">
        <v>1939</v>
      </c>
      <c r="F35" s="5"/>
      <c r="G35" s="2"/>
      <c r="H35" s="2"/>
      <c r="I35" s="2"/>
      <c r="J35" s="2"/>
      <c r="K35" s="3"/>
      <c r="L35" s="3"/>
      <c r="M35" s="28" t="s">
        <v>1939</v>
      </c>
      <c r="N35" s="29" t="s">
        <v>1939</v>
      </c>
      <c r="O35" s="4"/>
      <c r="P35" s="30" t="s">
        <v>2194</v>
      </c>
      <c r="Q35" s="7"/>
      <c r="R35" s="7"/>
      <c r="S35" s="7"/>
      <c r="T35" s="31" t="s">
        <v>1936</v>
      </c>
      <c r="U35" s="7"/>
      <c r="V35" s="7"/>
      <c r="W35" s="7"/>
      <c r="X35" s="7"/>
      <c r="Y35" s="7"/>
      <c r="Z35" s="7"/>
      <c r="AA35" s="8" t="s">
        <v>1937</v>
      </c>
      <c r="AB35" s="8" t="s">
        <v>2195</v>
      </c>
      <c r="AC35" s="8" t="s">
        <v>2443</v>
      </c>
      <c r="AE35" t="str">
        <f t="shared" si="3"/>
        <v>F</v>
      </c>
      <c r="AF35" t="str">
        <f t="shared" si="1"/>
        <v>Obs</v>
      </c>
      <c r="AG35" t="str">
        <f t="shared" si="2"/>
        <v>multiple</v>
      </c>
    </row>
    <row r="36" spans="1:33" x14ac:dyDescent="0.35">
      <c r="A36">
        <v>45</v>
      </c>
      <c r="B36" t="s">
        <v>227</v>
      </c>
      <c r="C36" s="163" t="s">
        <v>1937</v>
      </c>
      <c r="D36" s="163" t="s">
        <v>2197</v>
      </c>
      <c r="E36" s="163" t="s">
        <v>1939</v>
      </c>
      <c r="F36" s="5"/>
      <c r="G36" s="2"/>
      <c r="H36" s="27" t="s">
        <v>1939</v>
      </c>
      <c r="I36" s="2"/>
      <c r="J36" s="2"/>
      <c r="K36" s="3"/>
      <c r="L36" s="28" t="s">
        <v>1939</v>
      </c>
      <c r="M36" s="3"/>
      <c r="N36" s="4"/>
      <c r="O36" s="165" t="s">
        <v>1939</v>
      </c>
      <c r="P36" s="30" t="s">
        <v>2196</v>
      </c>
      <c r="Q36" s="7"/>
      <c r="R36" s="166" t="s">
        <v>1939</v>
      </c>
      <c r="S36" s="7"/>
      <c r="T36" s="7"/>
      <c r="U36" s="7"/>
      <c r="V36" s="7"/>
      <c r="W36" s="7"/>
      <c r="X36" s="7"/>
      <c r="Y36" s="31" t="s">
        <v>2197</v>
      </c>
      <c r="Z36" s="7"/>
      <c r="AA36" s="8" t="s">
        <v>1941</v>
      </c>
      <c r="AB36" s="8"/>
      <c r="AC36" s="8"/>
      <c r="AE36" t="str">
        <f t="shared" si="3"/>
        <v>F</v>
      </c>
      <c r="AF36" t="str">
        <f t="shared" si="1"/>
        <v>Exp</v>
      </c>
      <c r="AG36" t="str">
        <f t="shared" si="2"/>
        <v>multiple</v>
      </c>
    </row>
    <row r="37" spans="1:33" x14ac:dyDescent="0.35">
      <c r="A37">
        <v>51</v>
      </c>
      <c r="B37" t="s">
        <v>255</v>
      </c>
      <c r="C37" s="32" t="s">
        <v>1937</v>
      </c>
      <c r="D37" s="5"/>
      <c r="E37" s="33" t="s">
        <v>1939</v>
      </c>
      <c r="F37" s="5" t="s">
        <v>1939</v>
      </c>
      <c r="G37" s="2"/>
      <c r="H37" s="35" t="s">
        <v>1939</v>
      </c>
      <c r="I37" s="2"/>
      <c r="J37" s="2"/>
      <c r="K37" s="3"/>
      <c r="L37" s="3"/>
      <c r="M37" s="36" t="s">
        <v>1939</v>
      </c>
      <c r="N37" s="37" t="s">
        <v>1939</v>
      </c>
      <c r="O37" s="4"/>
      <c r="P37" s="38" t="s">
        <v>2240</v>
      </c>
      <c r="Q37" s="7"/>
      <c r="R37" s="7"/>
      <c r="S37" s="39" t="s">
        <v>1939</v>
      </c>
      <c r="T37" s="7"/>
      <c r="U37" s="7"/>
      <c r="V37" s="39" t="s">
        <v>1939</v>
      </c>
      <c r="W37" s="178" t="s">
        <v>1939</v>
      </c>
      <c r="X37" s="7"/>
      <c r="Y37" s="39"/>
      <c r="Z37" s="7"/>
      <c r="AA37" s="8" t="s">
        <v>1937</v>
      </c>
      <c r="AB37" s="8" t="s">
        <v>2242</v>
      </c>
      <c r="AC37" s="8"/>
      <c r="AE37" t="str">
        <f t="shared" si="3"/>
        <v>F</v>
      </c>
      <c r="AF37" t="str">
        <f t="shared" si="1"/>
        <v>Exp</v>
      </c>
      <c r="AG37" t="str">
        <f t="shared" si="2"/>
        <v>multiple</v>
      </c>
    </row>
    <row r="38" spans="1:33" x14ac:dyDescent="0.35">
      <c r="A38">
        <v>54</v>
      </c>
      <c r="B38" t="s">
        <v>270</v>
      </c>
      <c r="C38" s="5" t="s">
        <v>1937</v>
      </c>
      <c r="D38" s="5" t="s">
        <v>1959</v>
      </c>
      <c r="E38" s="5"/>
      <c r="F38" s="5" t="s">
        <v>1939</v>
      </c>
      <c r="G38" s="27" t="s">
        <v>1939</v>
      </c>
      <c r="H38" s="2"/>
      <c r="I38" s="2"/>
      <c r="J38" s="2"/>
      <c r="K38" s="3"/>
      <c r="L38" s="3"/>
      <c r="M38" s="28" t="s">
        <v>1939</v>
      </c>
      <c r="N38" s="4"/>
      <c r="O38" s="29" t="s">
        <v>1939</v>
      </c>
      <c r="P38" s="30" t="s">
        <v>2198</v>
      </c>
      <c r="Q38" s="7"/>
      <c r="R38" s="31" t="s">
        <v>1939</v>
      </c>
      <c r="S38" s="31"/>
      <c r="T38" s="7"/>
      <c r="U38" s="7"/>
      <c r="V38" s="7"/>
      <c r="W38" s="7"/>
      <c r="X38" s="7"/>
      <c r="Y38" s="7"/>
      <c r="Z38" s="7"/>
      <c r="AA38" s="8" t="s">
        <v>1937</v>
      </c>
      <c r="AB38" s="8" t="s">
        <v>2199</v>
      </c>
      <c r="AC38" s="8"/>
      <c r="AE38" t="str">
        <f t="shared" si="3"/>
        <v>M</v>
      </c>
      <c r="AF38" t="str">
        <f t="shared" si="1"/>
        <v>Obs</v>
      </c>
      <c r="AG38" t="str">
        <f t="shared" si="2"/>
        <v>multiple</v>
      </c>
    </row>
    <row r="39" spans="1:33" x14ac:dyDescent="0.35">
      <c r="A39">
        <v>56</v>
      </c>
      <c r="B39" t="s">
        <v>279</v>
      </c>
      <c r="C39" s="5" t="s">
        <v>1937</v>
      </c>
      <c r="D39" s="5"/>
      <c r="E39" s="5"/>
      <c r="F39" s="5" t="s">
        <v>1939</v>
      </c>
      <c r="G39" s="2"/>
      <c r="H39" s="88" t="s">
        <v>1939</v>
      </c>
      <c r="I39" s="2"/>
      <c r="J39" s="2"/>
      <c r="K39" s="3"/>
      <c r="L39" s="89" t="s">
        <v>1939</v>
      </c>
      <c r="M39" s="3"/>
      <c r="N39" s="90" t="s">
        <v>1939</v>
      </c>
      <c r="O39" s="4"/>
      <c r="P39" s="91" t="s">
        <v>2321</v>
      </c>
      <c r="Q39" s="7"/>
      <c r="R39" s="7"/>
      <c r="S39" s="7"/>
      <c r="T39" s="92" t="s">
        <v>1939</v>
      </c>
      <c r="U39" s="92" t="s">
        <v>1939</v>
      </c>
      <c r="V39" s="92" t="s">
        <v>1939</v>
      </c>
      <c r="W39" s="92"/>
      <c r="X39" s="7"/>
      <c r="Y39" s="92" t="s">
        <v>2322</v>
      </c>
      <c r="Z39" s="7"/>
      <c r="AA39" s="8" t="s">
        <v>1937</v>
      </c>
      <c r="AB39" s="8" t="s">
        <v>2323</v>
      </c>
      <c r="AC39" s="8" t="s">
        <v>2445</v>
      </c>
      <c r="AE39" t="str">
        <f t="shared" si="3"/>
        <v>M</v>
      </c>
      <c r="AF39" t="str">
        <f t="shared" si="1"/>
        <v>Exp</v>
      </c>
      <c r="AG39" t="str">
        <f t="shared" si="2"/>
        <v>multiple</v>
      </c>
    </row>
    <row r="40" spans="1:33" x14ac:dyDescent="0.35">
      <c r="A40">
        <v>58</v>
      </c>
      <c r="B40" t="s">
        <v>287</v>
      </c>
      <c r="C40" s="5" t="s">
        <v>1937</v>
      </c>
      <c r="D40" s="5" t="s">
        <v>1960</v>
      </c>
      <c r="E40" s="5" t="s">
        <v>1939</v>
      </c>
      <c r="F40" s="5"/>
      <c r="G40" s="2"/>
      <c r="H40" s="27" t="s">
        <v>1939</v>
      </c>
      <c r="I40" s="2"/>
      <c r="J40" s="2"/>
      <c r="K40" s="3"/>
      <c r="L40" s="3"/>
      <c r="M40" s="28" t="s">
        <v>1939</v>
      </c>
      <c r="N40" s="29" t="s">
        <v>1939</v>
      </c>
      <c r="O40" s="4"/>
      <c r="P40" s="30" t="s">
        <v>2200</v>
      </c>
      <c r="Q40" s="7"/>
      <c r="R40" s="7"/>
      <c r="S40" s="7"/>
      <c r="T40" s="7"/>
      <c r="U40" s="31" t="s">
        <v>1939</v>
      </c>
      <c r="V40" s="7"/>
      <c r="W40" s="7"/>
      <c r="X40" s="7"/>
      <c r="Y40" s="7"/>
      <c r="Z40" s="7"/>
      <c r="AA40" s="8" t="s">
        <v>1937</v>
      </c>
      <c r="AB40" s="8" t="s">
        <v>2201</v>
      </c>
      <c r="AC40" s="8"/>
      <c r="AE40" t="str">
        <f t="shared" si="3"/>
        <v>F</v>
      </c>
      <c r="AF40" t="str">
        <f t="shared" si="1"/>
        <v>Exp</v>
      </c>
      <c r="AG40" t="str">
        <f t="shared" si="2"/>
        <v>multiple</v>
      </c>
    </row>
    <row r="41" spans="1:33" x14ac:dyDescent="0.35">
      <c r="A41">
        <v>60</v>
      </c>
      <c r="B41" t="s">
        <v>296</v>
      </c>
      <c r="C41" s="5" t="s">
        <v>1937</v>
      </c>
      <c r="D41" s="5" t="s">
        <v>1961</v>
      </c>
      <c r="E41" s="221" t="s">
        <v>1939</v>
      </c>
      <c r="F41" s="5"/>
      <c r="G41" s="2"/>
      <c r="H41" s="27" t="s">
        <v>1939</v>
      </c>
      <c r="I41" s="2"/>
      <c r="J41" s="2"/>
      <c r="K41" s="3"/>
      <c r="L41" s="3"/>
      <c r="M41" s="28" t="s">
        <v>1939</v>
      </c>
      <c r="N41" s="29" t="s">
        <v>1939</v>
      </c>
      <c r="O41" s="4"/>
      <c r="P41" s="30" t="s">
        <v>2202</v>
      </c>
      <c r="Q41" s="7"/>
      <c r="R41" s="31" t="s">
        <v>1939</v>
      </c>
      <c r="S41" s="31"/>
      <c r="T41" s="7"/>
      <c r="U41" s="31" t="s">
        <v>1939</v>
      </c>
      <c r="V41" s="7"/>
      <c r="W41" s="7"/>
      <c r="X41" s="7"/>
      <c r="Y41" s="7"/>
      <c r="Z41" s="7"/>
      <c r="AA41" s="8" t="s">
        <v>1941</v>
      </c>
      <c r="AB41" s="8"/>
      <c r="AC41" s="8"/>
      <c r="AE41" t="str">
        <f t="shared" si="3"/>
        <v>F</v>
      </c>
      <c r="AF41" t="str">
        <f t="shared" si="1"/>
        <v>Exp</v>
      </c>
      <c r="AG41" t="str">
        <f t="shared" si="2"/>
        <v>multiple</v>
      </c>
    </row>
    <row r="42" spans="1:33" x14ac:dyDescent="0.35">
      <c r="A42">
        <v>68</v>
      </c>
      <c r="B42" t="s">
        <v>330</v>
      </c>
      <c r="C42" s="5" t="s">
        <v>1937</v>
      </c>
      <c r="D42" s="5" t="s">
        <v>1963</v>
      </c>
      <c r="E42" s="5"/>
      <c r="F42" s="34" t="s">
        <v>1939</v>
      </c>
      <c r="G42" s="35" t="s">
        <v>1939</v>
      </c>
      <c r="H42" s="2"/>
      <c r="I42" s="35" t="s">
        <v>1939</v>
      </c>
      <c r="J42" s="2"/>
      <c r="K42" s="3"/>
      <c r="L42" s="3"/>
      <c r="M42" s="36" t="s">
        <v>1939</v>
      </c>
      <c r="N42" s="37" t="s">
        <v>1939</v>
      </c>
      <c r="O42" s="4"/>
      <c r="P42" s="38" t="s">
        <v>2245</v>
      </c>
      <c r="Q42" s="39" t="s">
        <v>1939</v>
      </c>
      <c r="R42" s="39" t="s">
        <v>1939</v>
      </c>
      <c r="S42" s="39" t="s">
        <v>1939</v>
      </c>
      <c r="T42" s="39" t="s">
        <v>1939</v>
      </c>
      <c r="U42" s="7"/>
      <c r="V42" s="39" t="s">
        <v>1939</v>
      </c>
      <c r="W42" s="39"/>
      <c r="X42" s="7" t="s">
        <v>1939</v>
      </c>
      <c r="Y42" s="178" t="s">
        <v>2485</v>
      </c>
      <c r="Z42" s="7"/>
      <c r="AA42" s="8" t="s">
        <v>1937</v>
      </c>
      <c r="AB42" s="8" t="s">
        <v>2247</v>
      </c>
      <c r="AC42" s="8"/>
      <c r="AE42" t="str">
        <f t="shared" si="3"/>
        <v>M</v>
      </c>
      <c r="AF42" t="str">
        <f t="shared" si="1"/>
        <v>Obs</v>
      </c>
      <c r="AG42" t="str">
        <f t="shared" si="2"/>
        <v>multiple</v>
      </c>
    </row>
    <row r="43" spans="1:33" x14ac:dyDescent="0.35">
      <c r="A43">
        <v>75</v>
      </c>
      <c r="B43" t="s">
        <v>359</v>
      </c>
      <c r="C43" s="5" t="s">
        <v>1937</v>
      </c>
      <c r="D43" s="5" t="s">
        <v>1966</v>
      </c>
      <c r="E43" s="5"/>
      <c r="F43" s="13" t="s">
        <v>1939</v>
      </c>
      <c r="G43" s="35" t="s">
        <v>1939</v>
      </c>
      <c r="H43" s="35" t="s">
        <v>1939</v>
      </c>
      <c r="I43" s="2"/>
      <c r="J43" s="2"/>
      <c r="K43" s="3"/>
      <c r="L43" s="3"/>
      <c r="M43" s="36" t="s">
        <v>1939</v>
      </c>
      <c r="N43" s="37" t="s">
        <v>1939</v>
      </c>
      <c r="O43" s="4"/>
      <c r="P43" s="38" t="s">
        <v>2249</v>
      </c>
      <c r="Q43" s="39" t="s">
        <v>1939</v>
      </c>
      <c r="R43" s="39" t="s">
        <v>1939</v>
      </c>
      <c r="S43" s="39" t="s">
        <v>1939</v>
      </c>
      <c r="T43" s="7"/>
      <c r="U43" s="39" t="s">
        <v>1939</v>
      </c>
      <c r="V43" s="39" t="s">
        <v>1939</v>
      </c>
      <c r="W43" s="39"/>
      <c r="X43" s="7" t="s">
        <v>1939</v>
      </c>
      <c r="Y43" s="39"/>
      <c r="Z43" s="7"/>
      <c r="AA43" s="8" t="s">
        <v>1937</v>
      </c>
      <c r="AB43" s="8" t="s">
        <v>2239</v>
      </c>
      <c r="AC43" s="8" t="s">
        <v>2446</v>
      </c>
      <c r="AE43" t="str">
        <f t="shared" si="3"/>
        <v>M</v>
      </c>
      <c r="AF43" t="str">
        <f t="shared" si="1"/>
        <v>Exp</v>
      </c>
      <c r="AG43" t="str">
        <f t="shared" si="2"/>
        <v>multiple</v>
      </c>
    </row>
    <row r="44" spans="1:33" x14ac:dyDescent="0.35">
      <c r="A44">
        <v>83</v>
      </c>
      <c r="B44" t="s">
        <v>394</v>
      </c>
      <c r="C44" s="12" t="s">
        <v>1937</v>
      </c>
      <c r="D44" s="12" t="s">
        <v>1969</v>
      </c>
      <c r="E44" s="5"/>
      <c r="F44" s="221" t="s">
        <v>1939</v>
      </c>
      <c r="G44" s="2"/>
      <c r="H44" s="58" t="s">
        <v>1939</v>
      </c>
      <c r="I44" s="2"/>
      <c r="J44" s="2"/>
      <c r="K44" s="3"/>
      <c r="L44" s="59" t="s">
        <v>1939</v>
      </c>
      <c r="M44" s="3"/>
      <c r="N44" s="60"/>
      <c r="O44" s="222" t="s">
        <v>1939</v>
      </c>
      <c r="P44" s="61" t="s">
        <v>2283</v>
      </c>
      <c r="Q44" s="7"/>
      <c r="R44" s="62" t="s">
        <v>1939</v>
      </c>
      <c r="S44" s="7"/>
      <c r="T44" s="7"/>
      <c r="U44" s="7"/>
      <c r="V44" s="62" t="s">
        <v>1939</v>
      </c>
      <c r="W44" s="178" t="s">
        <v>1939</v>
      </c>
      <c r="X44" s="7"/>
      <c r="Y44" s="178" t="s">
        <v>2486</v>
      </c>
      <c r="Z44" s="7"/>
      <c r="AA44" s="8" t="s">
        <v>1937</v>
      </c>
      <c r="AB44" s="8" t="s">
        <v>2577</v>
      </c>
      <c r="AC44" s="8"/>
      <c r="AD44" s="8" t="s">
        <v>2611</v>
      </c>
      <c r="AE44" t="str">
        <f t="shared" si="3"/>
        <v>M</v>
      </c>
      <c r="AF44" t="str">
        <f t="shared" si="1"/>
        <v>Exp</v>
      </c>
      <c r="AG44" t="str">
        <f t="shared" si="2"/>
        <v>multiple</v>
      </c>
    </row>
    <row r="45" spans="1:33" x14ac:dyDescent="0.35">
      <c r="A45">
        <v>83</v>
      </c>
      <c r="B45" t="s">
        <v>394</v>
      </c>
      <c r="C45" s="12" t="s">
        <v>1937</v>
      </c>
      <c r="D45" s="12" t="s">
        <v>1969</v>
      </c>
      <c r="E45" s="5"/>
      <c r="F45" s="221" t="s">
        <v>1939</v>
      </c>
      <c r="G45" s="2"/>
      <c r="H45" s="58" t="s">
        <v>1939</v>
      </c>
      <c r="I45" s="2"/>
      <c r="J45" s="2"/>
      <c r="K45" s="3"/>
      <c r="L45" s="59" t="s">
        <v>1939</v>
      </c>
      <c r="M45" s="3"/>
      <c r="N45" s="60"/>
      <c r="O45" s="222" t="s">
        <v>1939</v>
      </c>
      <c r="P45" s="61" t="s">
        <v>2283</v>
      </c>
      <c r="Q45" s="7"/>
      <c r="R45" s="62" t="s">
        <v>1939</v>
      </c>
      <c r="S45" s="7"/>
      <c r="T45" s="7"/>
      <c r="U45" s="7"/>
      <c r="V45" s="62" t="s">
        <v>1939</v>
      </c>
      <c r="W45" s="178" t="s">
        <v>1939</v>
      </c>
      <c r="X45" s="7"/>
      <c r="Y45" s="178" t="s">
        <v>2486</v>
      </c>
      <c r="Z45" s="7"/>
      <c r="AA45" s="8" t="s">
        <v>1937</v>
      </c>
      <c r="AB45" s="8" t="s">
        <v>2609</v>
      </c>
      <c r="AC45" s="8"/>
      <c r="AD45" s="8" t="s">
        <v>2621</v>
      </c>
      <c r="AE45" t="str">
        <f t="shared" si="3"/>
        <v>M</v>
      </c>
      <c r="AF45" t="str">
        <f t="shared" si="1"/>
        <v>Exp</v>
      </c>
      <c r="AG45" t="str">
        <f t="shared" si="2"/>
        <v>multiple</v>
      </c>
    </row>
    <row r="46" spans="1:33" x14ac:dyDescent="0.35">
      <c r="A46">
        <v>83</v>
      </c>
      <c r="B46" t="s">
        <v>394</v>
      </c>
      <c r="C46" s="12" t="s">
        <v>1937</v>
      </c>
      <c r="D46" s="12" t="s">
        <v>1969</v>
      </c>
      <c r="E46" s="5"/>
      <c r="F46" s="221" t="s">
        <v>1939</v>
      </c>
      <c r="G46" s="2"/>
      <c r="H46" s="58" t="s">
        <v>1939</v>
      </c>
      <c r="I46" s="2"/>
      <c r="J46" s="2"/>
      <c r="K46" s="3"/>
      <c r="L46" s="59" t="s">
        <v>1939</v>
      </c>
      <c r="M46" s="3"/>
      <c r="N46" s="60"/>
      <c r="O46" s="222" t="s">
        <v>1939</v>
      </c>
      <c r="P46" s="61" t="s">
        <v>2283</v>
      </c>
      <c r="Q46" s="7"/>
      <c r="R46" s="62" t="s">
        <v>1939</v>
      </c>
      <c r="S46" s="7"/>
      <c r="T46" s="7"/>
      <c r="U46" s="7"/>
      <c r="V46" s="62" t="s">
        <v>1939</v>
      </c>
      <c r="W46" s="178" t="s">
        <v>1939</v>
      </c>
      <c r="X46" s="7"/>
      <c r="Y46" s="178" t="s">
        <v>2486</v>
      </c>
      <c r="Z46" s="7"/>
      <c r="AA46" s="8" t="s">
        <v>1937</v>
      </c>
      <c r="AB46" s="8" t="s">
        <v>2626</v>
      </c>
      <c r="AC46" s="8"/>
      <c r="AD46" s="8" t="s">
        <v>2622</v>
      </c>
      <c r="AE46" t="str">
        <f t="shared" si="3"/>
        <v>M</v>
      </c>
      <c r="AF46" t="str">
        <f t="shared" si="1"/>
        <v>Exp</v>
      </c>
      <c r="AG46" t="str">
        <f t="shared" si="2"/>
        <v>multiple</v>
      </c>
    </row>
    <row r="47" spans="1:33" x14ac:dyDescent="0.35">
      <c r="A47">
        <v>83</v>
      </c>
      <c r="B47" t="s">
        <v>394</v>
      </c>
      <c r="C47" s="12" t="s">
        <v>1937</v>
      </c>
      <c r="D47" s="12" t="s">
        <v>1969</v>
      </c>
      <c r="E47" s="5"/>
      <c r="F47" s="221" t="s">
        <v>1939</v>
      </c>
      <c r="G47" s="2"/>
      <c r="H47" s="58" t="s">
        <v>1939</v>
      </c>
      <c r="I47" s="2"/>
      <c r="J47" s="2"/>
      <c r="K47" s="3"/>
      <c r="L47" s="59" t="s">
        <v>1939</v>
      </c>
      <c r="M47" s="3"/>
      <c r="N47" s="60"/>
      <c r="O47" s="222" t="s">
        <v>1939</v>
      </c>
      <c r="P47" s="61" t="s">
        <v>2283</v>
      </c>
      <c r="Q47" s="7"/>
      <c r="R47" s="62" t="s">
        <v>1939</v>
      </c>
      <c r="S47" s="7"/>
      <c r="T47" s="7"/>
      <c r="U47" s="7"/>
      <c r="V47" s="62" t="s">
        <v>1939</v>
      </c>
      <c r="W47" s="178" t="s">
        <v>1939</v>
      </c>
      <c r="X47" s="7"/>
      <c r="Y47" s="178" t="s">
        <v>2486</v>
      </c>
      <c r="Z47" s="7"/>
      <c r="AA47" s="8" t="s">
        <v>1937</v>
      </c>
      <c r="AB47" s="8" t="s">
        <v>2656</v>
      </c>
      <c r="AC47" s="8"/>
      <c r="AD47" s="8" t="s">
        <v>2972</v>
      </c>
      <c r="AE47" t="str">
        <f t="shared" si="3"/>
        <v>M</v>
      </c>
      <c r="AF47" t="str">
        <f t="shared" si="1"/>
        <v>Exp</v>
      </c>
      <c r="AG47" t="str">
        <f t="shared" si="2"/>
        <v>multiple</v>
      </c>
    </row>
    <row r="48" spans="1:33" x14ac:dyDescent="0.35">
      <c r="A48">
        <v>83</v>
      </c>
      <c r="B48" t="s">
        <v>394</v>
      </c>
      <c r="C48" s="12" t="s">
        <v>1937</v>
      </c>
      <c r="D48" s="12" t="s">
        <v>1969</v>
      </c>
      <c r="E48" s="5"/>
      <c r="F48" s="221" t="s">
        <v>1939</v>
      </c>
      <c r="G48" s="2"/>
      <c r="H48" s="58" t="s">
        <v>1939</v>
      </c>
      <c r="I48" s="2"/>
      <c r="J48" s="2"/>
      <c r="K48" s="3"/>
      <c r="L48" s="59" t="s">
        <v>1939</v>
      </c>
      <c r="M48" s="3"/>
      <c r="N48" s="60"/>
      <c r="O48" s="222" t="s">
        <v>1939</v>
      </c>
      <c r="P48" s="61" t="s">
        <v>2283</v>
      </c>
      <c r="Q48" s="7"/>
      <c r="R48" s="62" t="s">
        <v>1939</v>
      </c>
      <c r="S48" s="7"/>
      <c r="T48" s="7"/>
      <c r="U48" s="7"/>
      <c r="V48" s="62" t="s">
        <v>1939</v>
      </c>
      <c r="W48" s="178" t="s">
        <v>1939</v>
      </c>
      <c r="X48" s="7"/>
      <c r="Y48" s="178" t="s">
        <v>2486</v>
      </c>
      <c r="Z48" s="7"/>
      <c r="AA48" s="8" t="s">
        <v>1937</v>
      </c>
      <c r="AB48" s="8" t="s">
        <v>2922</v>
      </c>
      <c r="AC48" s="8"/>
      <c r="AD48" s="8" t="s">
        <v>2923</v>
      </c>
      <c r="AE48" t="str">
        <f t="shared" si="3"/>
        <v>M</v>
      </c>
      <c r="AF48" t="str">
        <f t="shared" si="1"/>
        <v>Exp</v>
      </c>
      <c r="AG48" t="str">
        <f t="shared" si="2"/>
        <v>multiple</v>
      </c>
    </row>
    <row r="49" spans="1:33" x14ac:dyDescent="0.35">
      <c r="A49">
        <v>83</v>
      </c>
      <c r="B49" t="s">
        <v>394</v>
      </c>
      <c r="C49" s="12" t="s">
        <v>1937</v>
      </c>
      <c r="D49" s="12" t="s">
        <v>1969</v>
      </c>
      <c r="E49" s="5"/>
      <c r="F49" s="221" t="s">
        <v>1939</v>
      </c>
      <c r="G49" s="2"/>
      <c r="H49" s="58" t="s">
        <v>1939</v>
      </c>
      <c r="I49" s="2"/>
      <c r="J49" s="2"/>
      <c r="K49" s="3"/>
      <c r="L49" s="59" t="s">
        <v>1939</v>
      </c>
      <c r="M49" s="3"/>
      <c r="N49" s="60"/>
      <c r="O49" s="222" t="s">
        <v>1939</v>
      </c>
      <c r="P49" s="61" t="s">
        <v>2283</v>
      </c>
      <c r="Q49" s="7"/>
      <c r="R49" s="62" t="s">
        <v>1939</v>
      </c>
      <c r="S49" s="7"/>
      <c r="T49" s="7"/>
      <c r="U49" s="7"/>
      <c r="V49" s="62" t="s">
        <v>1939</v>
      </c>
      <c r="W49" s="178" t="s">
        <v>1939</v>
      </c>
      <c r="X49" s="7"/>
      <c r="Y49" s="178" t="s">
        <v>2486</v>
      </c>
      <c r="Z49" s="7"/>
      <c r="AA49" s="8" t="s">
        <v>1937</v>
      </c>
      <c r="AB49" s="8"/>
      <c r="AC49" s="8" t="s">
        <v>2433</v>
      </c>
      <c r="AD49" s="8" t="s">
        <v>2973</v>
      </c>
      <c r="AE49" t="str">
        <f t="shared" si="3"/>
        <v>M</v>
      </c>
      <c r="AF49" t="str">
        <f t="shared" si="1"/>
        <v>Exp</v>
      </c>
      <c r="AG49" t="str">
        <f t="shared" si="2"/>
        <v>multiple</v>
      </c>
    </row>
    <row r="50" spans="1:33" x14ac:dyDescent="0.35">
      <c r="A50">
        <v>95</v>
      </c>
      <c r="B50" t="s">
        <v>448</v>
      </c>
      <c r="C50" s="12" t="s">
        <v>1937</v>
      </c>
      <c r="D50" s="12" t="s">
        <v>1976</v>
      </c>
      <c r="E50" s="12" t="s">
        <v>1939</v>
      </c>
      <c r="F50" s="12" t="s">
        <v>1939</v>
      </c>
      <c r="G50" s="2"/>
      <c r="H50" s="2"/>
      <c r="I50" s="2"/>
      <c r="J50" s="168" t="s">
        <v>1939</v>
      </c>
      <c r="K50" s="3"/>
      <c r="L50" s="3"/>
      <c r="M50" s="3"/>
      <c r="N50" s="4"/>
      <c r="O50" s="170" t="s">
        <v>1939</v>
      </c>
      <c r="P50" s="41" t="s">
        <v>2255</v>
      </c>
      <c r="Q50" s="7"/>
      <c r="R50" s="42" t="s">
        <v>1939</v>
      </c>
      <c r="S50" s="42" t="s">
        <v>1939</v>
      </c>
      <c r="T50" s="7"/>
      <c r="U50" s="7"/>
      <c r="V50" s="7"/>
      <c r="W50" s="7"/>
      <c r="X50" s="7" t="s">
        <v>1939</v>
      </c>
      <c r="Y50" s="178" t="s">
        <v>2487</v>
      </c>
      <c r="Z50" s="7"/>
      <c r="AA50" s="8" t="s">
        <v>1937</v>
      </c>
      <c r="AB50" s="8" t="s">
        <v>2193</v>
      </c>
      <c r="AC50" s="8"/>
      <c r="AE50" t="str">
        <f t="shared" si="3"/>
        <v>F</v>
      </c>
      <c r="AF50" t="str">
        <f t="shared" si="1"/>
        <v>Obs</v>
      </c>
      <c r="AG50" t="str">
        <f t="shared" si="2"/>
        <v>multiple</v>
      </c>
    </row>
    <row r="51" spans="1:33" x14ac:dyDescent="0.35">
      <c r="A51">
        <v>96</v>
      </c>
      <c r="B51" t="s">
        <v>453</v>
      </c>
      <c r="C51" s="12" t="s">
        <v>1937</v>
      </c>
      <c r="D51" s="12" t="s">
        <v>1977</v>
      </c>
      <c r="E51" s="5"/>
      <c r="F51" s="12" t="s">
        <v>1939</v>
      </c>
      <c r="G51" s="2"/>
      <c r="H51" s="43" t="s">
        <v>1939</v>
      </c>
      <c r="I51" s="43" t="s">
        <v>1939</v>
      </c>
      <c r="J51" s="2"/>
      <c r="K51" s="3"/>
      <c r="L51" s="3"/>
      <c r="M51" s="44" t="s">
        <v>1939</v>
      </c>
      <c r="N51" s="45" t="s">
        <v>1939</v>
      </c>
      <c r="O51" s="4"/>
      <c r="P51" s="41" t="s">
        <v>2259</v>
      </c>
      <c r="Q51" s="7"/>
      <c r="R51" s="7"/>
      <c r="S51" s="7"/>
      <c r="T51" s="7"/>
      <c r="U51" s="7"/>
      <c r="V51" s="7"/>
      <c r="W51" s="7"/>
      <c r="X51" s="7"/>
      <c r="Y51" s="42" t="s">
        <v>2258</v>
      </c>
      <c r="Z51" s="7"/>
      <c r="AA51" s="8" t="s">
        <v>1937</v>
      </c>
      <c r="AB51" s="8" t="s">
        <v>2201</v>
      </c>
      <c r="AC51" s="8"/>
      <c r="AE51" t="str">
        <f t="shared" si="3"/>
        <v>M</v>
      </c>
      <c r="AF51" t="str">
        <f t="shared" si="1"/>
        <v>Exp</v>
      </c>
      <c r="AG51" t="str">
        <f t="shared" si="2"/>
        <v>multiple</v>
      </c>
    </row>
    <row r="52" spans="1:33" x14ac:dyDescent="0.35">
      <c r="A52">
        <v>101</v>
      </c>
      <c r="B52" t="s">
        <v>477</v>
      </c>
      <c r="C52" s="16" t="s">
        <v>1937</v>
      </c>
      <c r="D52" s="16" t="s">
        <v>2134</v>
      </c>
      <c r="E52" s="5"/>
      <c r="F52" s="5"/>
      <c r="G52" s="43" t="s">
        <v>1939</v>
      </c>
      <c r="H52" s="2"/>
      <c r="I52" s="164" t="s">
        <v>1939</v>
      </c>
      <c r="J52" s="2"/>
      <c r="K52" s="3"/>
      <c r="L52" s="44" t="s">
        <v>1939</v>
      </c>
      <c r="M52" s="3"/>
      <c r="N52" s="4"/>
      <c r="O52" s="45" t="s">
        <v>1939</v>
      </c>
      <c r="P52" s="41" t="s">
        <v>2262</v>
      </c>
      <c r="Q52" s="42" t="s">
        <v>1939</v>
      </c>
      <c r="R52" s="42" t="s">
        <v>1939</v>
      </c>
      <c r="S52" s="7"/>
      <c r="T52" s="7"/>
      <c r="U52" s="7"/>
      <c r="V52" s="7"/>
      <c r="W52" s="7"/>
      <c r="X52" s="7"/>
      <c r="Y52" s="7"/>
      <c r="Z52" s="7"/>
      <c r="AA52" s="8" t="s">
        <v>1937</v>
      </c>
      <c r="AB52" s="8" t="s">
        <v>2555</v>
      </c>
      <c r="AC52" s="8"/>
      <c r="AD52" s="8" t="s">
        <v>2557</v>
      </c>
      <c r="AE52" t="str">
        <f t="shared" si="3"/>
        <v>M</v>
      </c>
      <c r="AF52" t="str">
        <f t="shared" si="1"/>
        <v>Obs</v>
      </c>
      <c r="AG52" t="str">
        <f t="shared" si="2"/>
        <v>multiple</v>
      </c>
    </row>
    <row r="53" spans="1:33" x14ac:dyDescent="0.35">
      <c r="A53">
        <v>101</v>
      </c>
      <c r="B53" t="s">
        <v>477</v>
      </c>
      <c r="C53" s="16" t="s">
        <v>1937</v>
      </c>
      <c r="D53" s="16" t="s">
        <v>2134</v>
      </c>
      <c r="E53" s="5"/>
      <c r="F53" s="5"/>
      <c r="G53" s="43" t="s">
        <v>1939</v>
      </c>
      <c r="H53" s="2"/>
      <c r="I53" s="164" t="s">
        <v>1939</v>
      </c>
      <c r="J53" s="2"/>
      <c r="K53" s="3"/>
      <c r="L53" s="44" t="s">
        <v>1939</v>
      </c>
      <c r="M53" s="3"/>
      <c r="N53" s="4"/>
      <c r="O53" s="45" t="s">
        <v>1939</v>
      </c>
      <c r="P53" s="41" t="s">
        <v>2262</v>
      </c>
      <c r="Q53" s="42" t="s">
        <v>1939</v>
      </c>
      <c r="R53" s="42" t="s">
        <v>1939</v>
      </c>
      <c r="S53" s="7"/>
      <c r="T53" s="7"/>
      <c r="U53" s="7"/>
      <c r="V53" s="7"/>
      <c r="W53" s="7"/>
      <c r="X53" s="7"/>
      <c r="Y53" s="7"/>
      <c r="Z53" s="7"/>
      <c r="AA53" s="8" t="s">
        <v>1937</v>
      </c>
      <c r="AB53" s="8" t="s">
        <v>2556</v>
      </c>
      <c r="AC53" s="8"/>
      <c r="AD53" s="8" t="s">
        <v>2558</v>
      </c>
      <c r="AE53" t="str">
        <f t="shared" si="3"/>
        <v>M</v>
      </c>
      <c r="AF53" t="str">
        <f t="shared" si="1"/>
        <v>Obs</v>
      </c>
      <c r="AG53" t="str">
        <f t="shared" si="2"/>
        <v>multiple</v>
      </c>
    </row>
    <row r="54" spans="1:33" x14ac:dyDescent="0.35">
      <c r="A54">
        <v>101</v>
      </c>
      <c r="B54" t="s">
        <v>477</v>
      </c>
      <c r="C54" s="16" t="s">
        <v>1937</v>
      </c>
      <c r="D54" s="16" t="s">
        <v>2134</v>
      </c>
      <c r="E54" s="5"/>
      <c r="F54" s="5"/>
      <c r="G54" s="43" t="s">
        <v>1939</v>
      </c>
      <c r="H54" s="2"/>
      <c r="I54" s="164" t="s">
        <v>1939</v>
      </c>
      <c r="J54" s="2"/>
      <c r="K54" s="3"/>
      <c r="L54" s="44" t="s">
        <v>1939</v>
      </c>
      <c r="M54" s="3"/>
      <c r="N54" s="4"/>
      <c r="O54" s="45" t="s">
        <v>1939</v>
      </c>
      <c r="P54" s="41" t="s">
        <v>2262</v>
      </c>
      <c r="Q54" s="42" t="s">
        <v>1939</v>
      </c>
      <c r="R54" s="42" t="s">
        <v>1939</v>
      </c>
      <c r="S54" s="7"/>
      <c r="T54" s="7"/>
      <c r="U54" s="7"/>
      <c r="V54" s="7"/>
      <c r="W54" s="7"/>
      <c r="X54" s="7"/>
      <c r="Y54" s="7"/>
      <c r="Z54" s="7"/>
      <c r="AA54" s="8" t="s">
        <v>1937</v>
      </c>
      <c r="AB54" s="8" t="s">
        <v>2559</v>
      </c>
      <c r="AC54" s="8"/>
      <c r="AD54" s="8" t="s">
        <v>2562</v>
      </c>
      <c r="AE54" t="str">
        <f t="shared" si="3"/>
        <v>M</v>
      </c>
      <c r="AF54" t="str">
        <f t="shared" si="1"/>
        <v>Obs</v>
      </c>
      <c r="AG54" t="str">
        <f t="shared" si="2"/>
        <v>multiple</v>
      </c>
    </row>
    <row r="55" spans="1:33" x14ac:dyDescent="0.35">
      <c r="A55">
        <v>101</v>
      </c>
      <c r="B55" t="s">
        <v>477</v>
      </c>
      <c r="C55" s="16" t="s">
        <v>1937</v>
      </c>
      <c r="D55" s="16" t="s">
        <v>2134</v>
      </c>
      <c r="E55" s="5"/>
      <c r="F55" s="5"/>
      <c r="G55" s="43" t="s">
        <v>1939</v>
      </c>
      <c r="H55" s="2"/>
      <c r="I55" s="164" t="s">
        <v>1939</v>
      </c>
      <c r="J55" s="2"/>
      <c r="K55" s="3"/>
      <c r="L55" s="44" t="s">
        <v>1939</v>
      </c>
      <c r="M55" s="3"/>
      <c r="N55" s="4"/>
      <c r="O55" s="45" t="s">
        <v>1939</v>
      </c>
      <c r="P55" s="41" t="s">
        <v>2262</v>
      </c>
      <c r="Q55" s="42" t="s">
        <v>1939</v>
      </c>
      <c r="R55" s="42" t="s">
        <v>1939</v>
      </c>
      <c r="S55" s="7"/>
      <c r="T55" s="7"/>
      <c r="U55" s="7"/>
      <c r="V55" s="7"/>
      <c r="W55" s="7"/>
      <c r="X55" s="7"/>
      <c r="Y55" s="7"/>
      <c r="Z55" s="7"/>
      <c r="AA55" s="8" t="s">
        <v>1937</v>
      </c>
      <c r="AB55" s="8" t="s">
        <v>2327</v>
      </c>
      <c r="AC55" s="8"/>
      <c r="AE55" t="str">
        <f t="shared" si="3"/>
        <v>M</v>
      </c>
      <c r="AF55" t="str">
        <f t="shared" si="1"/>
        <v>Obs</v>
      </c>
      <c r="AG55" t="str">
        <f t="shared" si="2"/>
        <v>multiple</v>
      </c>
    </row>
    <row r="56" spans="1:33" x14ac:dyDescent="0.35">
      <c r="A56">
        <v>103</v>
      </c>
      <c r="B56" t="s">
        <v>486</v>
      </c>
      <c r="C56" s="12" t="s">
        <v>1937</v>
      </c>
      <c r="D56" s="12" t="s">
        <v>1980</v>
      </c>
      <c r="E56" s="12" t="s">
        <v>1939</v>
      </c>
      <c r="F56" s="5"/>
      <c r="G56" s="2"/>
      <c r="H56" s="47" t="s">
        <v>1939</v>
      </c>
      <c r="I56" s="2"/>
      <c r="J56" s="2"/>
      <c r="K56" s="3"/>
      <c r="L56" s="48" t="s">
        <v>1939</v>
      </c>
      <c r="M56" s="3"/>
      <c r="N56" s="165" t="s">
        <v>1939</v>
      </c>
      <c r="O56" s="49"/>
      <c r="P56" s="50" t="s">
        <v>2263</v>
      </c>
      <c r="Q56" s="7"/>
      <c r="R56" s="7"/>
      <c r="S56" s="7"/>
      <c r="T56" s="7"/>
      <c r="U56" s="51" t="s">
        <v>1939</v>
      </c>
      <c r="V56" s="7"/>
      <c r="W56" s="7"/>
      <c r="X56" s="7"/>
      <c r="Y56" s="51" t="s">
        <v>2264</v>
      </c>
      <c r="Z56" s="7"/>
      <c r="AA56" s="8" t="s">
        <v>1937</v>
      </c>
      <c r="AB56" s="8" t="s">
        <v>2265</v>
      </c>
      <c r="AC56" s="8" t="s">
        <v>2433</v>
      </c>
      <c r="AE56" t="str">
        <f t="shared" si="3"/>
        <v>F</v>
      </c>
      <c r="AF56" t="str">
        <f t="shared" si="1"/>
        <v>Exp</v>
      </c>
      <c r="AG56" t="str">
        <f t="shared" si="2"/>
        <v>multiple</v>
      </c>
    </row>
    <row r="57" spans="1:33" x14ac:dyDescent="0.35">
      <c r="A57">
        <v>104</v>
      </c>
      <c r="B57" t="s">
        <v>490</v>
      </c>
      <c r="C57" s="12" t="s">
        <v>1937</v>
      </c>
      <c r="D57" s="12" t="s">
        <v>1981</v>
      </c>
      <c r="E57" s="5"/>
      <c r="F57" s="12" t="s">
        <v>1939</v>
      </c>
      <c r="G57" s="2"/>
      <c r="H57" s="47" t="s">
        <v>1939</v>
      </c>
      <c r="I57" s="2"/>
      <c r="J57" s="2"/>
      <c r="K57" s="3"/>
      <c r="L57" s="48" t="s">
        <v>1939</v>
      </c>
      <c r="M57" s="3"/>
      <c r="N57" s="49" t="s">
        <v>1939</v>
      </c>
      <c r="O57" s="4"/>
      <c r="P57" s="50" t="s">
        <v>2263</v>
      </c>
      <c r="Q57" s="7"/>
      <c r="R57" s="7"/>
      <c r="S57" s="7"/>
      <c r="T57" s="7"/>
      <c r="U57" s="7"/>
      <c r="V57" s="51" t="s">
        <v>1939</v>
      </c>
      <c r="W57" s="51"/>
      <c r="X57" s="7"/>
      <c r="Y57" s="7"/>
      <c r="Z57" s="7"/>
      <c r="AA57" s="8" t="s">
        <v>1941</v>
      </c>
      <c r="AB57" s="8"/>
      <c r="AC57" s="8"/>
      <c r="AE57" t="str">
        <f t="shared" si="3"/>
        <v>M</v>
      </c>
      <c r="AF57" t="str">
        <f t="shared" si="1"/>
        <v>Exp</v>
      </c>
      <c r="AG57" t="str">
        <f t="shared" si="2"/>
        <v>multiple</v>
      </c>
    </row>
    <row r="58" spans="1:33" x14ac:dyDescent="0.35">
      <c r="A58">
        <v>114</v>
      </c>
      <c r="B58" t="s">
        <v>535</v>
      </c>
      <c r="C58" s="12" t="s">
        <v>1937</v>
      </c>
      <c r="D58" s="12" t="s">
        <v>1985</v>
      </c>
      <c r="E58" s="5"/>
      <c r="F58" s="12" t="s">
        <v>1939</v>
      </c>
      <c r="G58" s="143" t="s">
        <v>1939</v>
      </c>
      <c r="H58" s="2"/>
      <c r="I58" s="2"/>
      <c r="J58" s="2"/>
      <c r="K58" s="3"/>
      <c r="L58" s="3"/>
      <c r="M58" s="144" t="s">
        <v>1939</v>
      </c>
      <c r="N58" s="145" t="s">
        <v>1939</v>
      </c>
      <c r="O58" s="4"/>
      <c r="P58" s="146" t="s">
        <v>2429</v>
      </c>
      <c r="Q58" s="147" t="s">
        <v>1939</v>
      </c>
      <c r="R58" s="147" t="s">
        <v>1939</v>
      </c>
      <c r="S58" s="7"/>
      <c r="T58" s="7"/>
      <c r="U58" s="7"/>
      <c r="V58" s="7"/>
      <c r="W58" s="178" t="s">
        <v>1939</v>
      </c>
      <c r="X58" s="7"/>
      <c r="Y58" s="178" t="s">
        <v>2488</v>
      </c>
      <c r="Z58" s="7"/>
      <c r="AA58" s="8" t="s">
        <v>1935</v>
      </c>
      <c r="AB58" s="8" t="s">
        <v>2201</v>
      </c>
      <c r="AC58" s="8"/>
      <c r="AE58" t="str">
        <f t="shared" si="3"/>
        <v>M</v>
      </c>
      <c r="AF58" t="str">
        <f t="shared" si="1"/>
        <v>Obs</v>
      </c>
      <c r="AG58" t="str">
        <f t="shared" si="2"/>
        <v>multiple</v>
      </c>
    </row>
    <row r="59" spans="1:33" x14ac:dyDescent="0.35">
      <c r="A59">
        <v>117</v>
      </c>
      <c r="B59" t="s">
        <v>548</v>
      </c>
      <c r="C59" s="12" t="s">
        <v>1937</v>
      </c>
      <c r="D59" s="12" t="s">
        <v>1987</v>
      </c>
      <c r="E59" s="12" t="s">
        <v>1939</v>
      </c>
      <c r="F59" s="5"/>
      <c r="G59" s="2"/>
      <c r="H59" s="58" t="s">
        <v>1939</v>
      </c>
      <c r="I59" s="2"/>
      <c r="J59" s="2"/>
      <c r="K59" s="3"/>
      <c r="L59" s="59" t="s">
        <v>1939</v>
      </c>
      <c r="M59" s="3"/>
      <c r="N59" s="60" t="s">
        <v>1939</v>
      </c>
      <c r="O59" s="4"/>
      <c r="P59" s="61" t="s">
        <v>2286</v>
      </c>
      <c r="Q59" s="7"/>
      <c r="R59" s="7"/>
      <c r="S59" s="7"/>
      <c r="T59" s="7"/>
      <c r="U59" s="7"/>
      <c r="V59" s="7"/>
      <c r="W59" s="7"/>
      <c r="X59" s="7"/>
      <c r="Y59" s="62" t="s">
        <v>2287</v>
      </c>
      <c r="Z59" s="7"/>
      <c r="AA59" s="8" t="s">
        <v>1937</v>
      </c>
      <c r="AB59" s="8" t="s">
        <v>2285</v>
      </c>
      <c r="AC59" s="8" t="s">
        <v>2447</v>
      </c>
      <c r="AE59" t="str">
        <f t="shared" si="3"/>
        <v>F</v>
      </c>
      <c r="AF59" t="str">
        <f t="shared" si="1"/>
        <v>Exp</v>
      </c>
      <c r="AG59" t="str">
        <f t="shared" si="2"/>
        <v>multiple</v>
      </c>
    </row>
    <row r="60" spans="1:33" x14ac:dyDescent="0.35">
      <c r="A60">
        <v>123</v>
      </c>
      <c r="B60" t="s">
        <v>571</v>
      </c>
      <c r="C60" s="12" t="s">
        <v>1937</v>
      </c>
      <c r="D60" s="12" t="s">
        <v>1989</v>
      </c>
      <c r="E60" s="5"/>
      <c r="F60" s="12" t="s">
        <v>1939</v>
      </c>
      <c r="G60" s="2"/>
      <c r="H60" s="173" t="s">
        <v>1939</v>
      </c>
      <c r="I60" s="2"/>
      <c r="J60" s="2"/>
      <c r="K60" s="3"/>
      <c r="L60" s="3"/>
      <c r="M60" s="174" t="s">
        <v>1939</v>
      </c>
      <c r="N60" s="4"/>
      <c r="O60" s="175" t="s">
        <v>1939</v>
      </c>
      <c r="P60" s="176" t="s">
        <v>2479</v>
      </c>
      <c r="Q60" s="7"/>
      <c r="R60" s="177" t="s">
        <v>1939</v>
      </c>
      <c r="S60" s="177" t="s">
        <v>1939</v>
      </c>
      <c r="T60" s="7"/>
      <c r="U60" s="7"/>
      <c r="V60" s="7"/>
      <c r="W60" s="7"/>
      <c r="X60" s="7"/>
      <c r="Y60" s="7"/>
      <c r="Z60" s="7"/>
      <c r="AA60" s="8" t="s">
        <v>1937</v>
      </c>
      <c r="AB60" s="8" t="s">
        <v>2480</v>
      </c>
      <c r="AC60" s="8"/>
      <c r="AD60" s="8" t="s">
        <v>2563</v>
      </c>
      <c r="AE60" t="str">
        <f t="shared" si="3"/>
        <v>M</v>
      </c>
      <c r="AF60" t="str">
        <f t="shared" si="1"/>
        <v>Exp</v>
      </c>
      <c r="AG60" t="str">
        <f t="shared" si="2"/>
        <v>multiple</v>
      </c>
    </row>
    <row r="61" spans="1:33" x14ac:dyDescent="0.35">
      <c r="A61">
        <v>134</v>
      </c>
      <c r="B61" t="s">
        <v>618</v>
      </c>
      <c r="C61" s="12" t="s">
        <v>1937</v>
      </c>
      <c r="D61" s="12" t="s">
        <v>1992</v>
      </c>
      <c r="E61" s="5"/>
      <c r="F61" s="64" t="s">
        <v>1939</v>
      </c>
      <c r="G61" s="2"/>
      <c r="H61" s="65" t="s">
        <v>1939</v>
      </c>
      <c r="I61" s="2"/>
      <c r="J61" s="2"/>
      <c r="K61" s="3"/>
      <c r="L61" s="66" t="s">
        <v>1939</v>
      </c>
      <c r="M61" s="3"/>
      <c r="N61" s="67"/>
      <c r="O61" s="222" t="s">
        <v>1939</v>
      </c>
      <c r="P61" s="68" t="s">
        <v>2289</v>
      </c>
      <c r="Q61" s="7"/>
      <c r="R61" s="69" t="s">
        <v>1939</v>
      </c>
      <c r="S61" s="7"/>
      <c r="T61" s="7"/>
      <c r="U61" s="69" t="s">
        <v>1939</v>
      </c>
      <c r="V61" s="7"/>
      <c r="W61" s="7"/>
      <c r="X61" s="7"/>
      <c r="Y61" s="7"/>
      <c r="Z61" s="7"/>
      <c r="AA61" s="8" t="s">
        <v>1937</v>
      </c>
      <c r="AB61" s="8" t="s">
        <v>2169</v>
      </c>
      <c r="AC61" s="8"/>
      <c r="AE61" t="str">
        <f t="shared" si="3"/>
        <v>M</v>
      </c>
      <c r="AF61" t="str">
        <f t="shared" si="1"/>
        <v>Exp</v>
      </c>
      <c r="AG61" t="str">
        <f t="shared" si="2"/>
        <v>multiple</v>
      </c>
    </row>
    <row r="62" spans="1:33" x14ac:dyDescent="0.35">
      <c r="A62">
        <v>138</v>
      </c>
      <c r="B62" t="s">
        <v>636</v>
      </c>
      <c r="C62" s="12" t="s">
        <v>1937</v>
      </c>
      <c r="D62" s="12" t="s">
        <v>1995</v>
      </c>
      <c r="E62" s="12" t="s">
        <v>1939</v>
      </c>
      <c r="F62" s="12" t="s">
        <v>1939</v>
      </c>
      <c r="G62" s="2"/>
      <c r="H62" s="65" t="s">
        <v>1939</v>
      </c>
      <c r="I62" s="2"/>
      <c r="J62" s="2"/>
      <c r="K62" s="3"/>
      <c r="L62" s="66" t="s">
        <v>1939</v>
      </c>
      <c r="M62" s="66" t="s">
        <v>1939</v>
      </c>
      <c r="N62" s="67" t="s">
        <v>1939</v>
      </c>
      <c r="O62" s="4"/>
      <c r="P62" s="68" t="s">
        <v>2290</v>
      </c>
      <c r="Q62" s="7"/>
      <c r="R62" s="7"/>
      <c r="S62" s="7"/>
      <c r="T62" s="7"/>
      <c r="U62" s="7"/>
      <c r="V62" s="69" t="s">
        <v>1939</v>
      </c>
      <c r="W62" s="69"/>
      <c r="X62" s="7"/>
      <c r="Y62" s="69" t="s">
        <v>2179</v>
      </c>
      <c r="Z62" s="7"/>
      <c r="AA62" s="8" t="s">
        <v>1937</v>
      </c>
      <c r="AB62" s="8" t="s">
        <v>2291</v>
      </c>
      <c r="AC62" s="8" t="s">
        <v>2448</v>
      </c>
      <c r="AE62" t="str">
        <f t="shared" si="3"/>
        <v>F</v>
      </c>
      <c r="AF62" t="str">
        <f t="shared" si="1"/>
        <v>Exp</v>
      </c>
      <c r="AG62" t="str">
        <f t="shared" si="2"/>
        <v>multiple</v>
      </c>
    </row>
    <row r="63" spans="1:33" x14ac:dyDescent="0.35">
      <c r="A63">
        <v>141</v>
      </c>
      <c r="B63" t="s">
        <v>651</v>
      </c>
      <c r="C63" s="12" t="s">
        <v>1935</v>
      </c>
      <c r="D63" s="12" t="s">
        <v>1996</v>
      </c>
      <c r="E63" s="5"/>
      <c r="F63" s="12" t="s">
        <v>1939</v>
      </c>
      <c r="G63" s="70" t="s">
        <v>1939</v>
      </c>
      <c r="H63" s="2"/>
      <c r="I63" s="2"/>
      <c r="J63" s="2"/>
      <c r="K63" s="3"/>
      <c r="L63" s="3"/>
      <c r="M63" s="71" t="s">
        <v>1939</v>
      </c>
      <c r="N63" s="72" t="s">
        <v>1939</v>
      </c>
      <c r="O63" s="4"/>
      <c r="P63" s="73" t="s">
        <v>2292</v>
      </c>
      <c r="Q63" s="74" t="s">
        <v>1939</v>
      </c>
      <c r="R63" s="7"/>
      <c r="S63" s="7"/>
      <c r="T63" s="74" t="s">
        <v>1939</v>
      </c>
      <c r="U63" s="7"/>
      <c r="V63" s="7"/>
      <c r="W63" s="7"/>
      <c r="X63" s="7" t="s">
        <v>1939</v>
      </c>
      <c r="Y63" s="178" t="s">
        <v>2487</v>
      </c>
      <c r="Z63" s="7"/>
      <c r="AA63" s="8" t="s">
        <v>1937</v>
      </c>
      <c r="AB63" s="8" t="s">
        <v>2285</v>
      </c>
      <c r="AC63" s="8"/>
      <c r="AE63" t="str">
        <f t="shared" si="3"/>
        <v>M</v>
      </c>
      <c r="AF63" t="str">
        <f t="shared" si="1"/>
        <v>Obs</v>
      </c>
      <c r="AG63" t="str">
        <f t="shared" si="2"/>
        <v>multiple</v>
      </c>
    </row>
    <row r="64" spans="1:33" x14ac:dyDescent="0.35">
      <c r="A64">
        <v>143</v>
      </c>
      <c r="B64" t="s">
        <v>659</v>
      </c>
      <c r="C64" s="12" t="s">
        <v>1937</v>
      </c>
      <c r="D64" s="12" t="s">
        <v>1997</v>
      </c>
      <c r="E64" s="5"/>
      <c r="F64" s="12" t="s">
        <v>1939</v>
      </c>
      <c r="G64" s="2"/>
      <c r="H64" s="70" t="s">
        <v>1939</v>
      </c>
      <c r="I64" s="2"/>
      <c r="J64" s="2"/>
      <c r="K64" s="3"/>
      <c r="L64" s="71" t="s">
        <v>1939</v>
      </c>
      <c r="M64" s="71" t="s">
        <v>1939</v>
      </c>
      <c r="N64" s="72" t="s">
        <v>1939</v>
      </c>
      <c r="O64" s="4"/>
      <c r="P64" s="73" t="s">
        <v>2294</v>
      </c>
      <c r="Q64" s="74" t="s">
        <v>1939</v>
      </c>
      <c r="R64" s="7"/>
      <c r="S64" s="7"/>
      <c r="T64" s="74" t="s">
        <v>1939</v>
      </c>
      <c r="U64" s="74" t="s">
        <v>1939</v>
      </c>
      <c r="V64" s="74" t="s">
        <v>1939</v>
      </c>
      <c r="W64" s="74"/>
      <c r="X64" s="7"/>
      <c r="Y64" s="7"/>
      <c r="Z64" s="7"/>
      <c r="AA64" s="8" t="s">
        <v>1937</v>
      </c>
      <c r="AB64" s="8" t="s">
        <v>2295</v>
      </c>
      <c r="AC64" s="8" t="s">
        <v>2433</v>
      </c>
      <c r="AE64" t="str">
        <f t="shared" si="3"/>
        <v>M</v>
      </c>
      <c r="AF64" t="str">
        <f t="shared" si="1"/>
        <v>Exp</v>
      </c>
      <c r="AG64" t="str">
        <f t="shared" si="2"/>
        <v>multiple</v>
      </c>
    </row>
    <row r="65" spans="1:33" x14ac:dyDescent="0.35">
      <c r="A65">
        <v>148</v>
      </c>
      <c r="B65" t="s">
        <v>680</v>
      </c>
      <c r="C65" s="17" t="s">
        <v>1937</v>
      </c>
      <c r="D65" s="75" t="s">
        <v>2298</v>
      </c>
      <c r="E65" s="17" t="s">
        <v>1939</v>
      </c>
      <c r="F65" s="12"/>
      <c r="G65" s="2"/>
      <c r="H65" s="2"/>
      <c r="I65" s="2"/>
      <c r="J65" s="2"/>
      <c r="K65" s="3"/>
      <c r="L65" s="3"/>
      <c r="M65" s="3"/>
      <c r="N65" s="4"/>
      <c r="O65" s="4"/>
      <c r="P65" s="6"/>
      <c r="Q65" s="7"/>
      <c r="R65" s="7"/>
      <c r="S65" s="7"/>
      <c r="T65" s="7"/>
      <c r="U65" s="7"/>
      <c r="V65" s="7"/>
      <c r="W65" s="7"/>
      <c r="X65" s="7"/>
      <c r="Y65" s="7"/>
      <c r="Z65" s="7"/>
      <c r="AA65" s="8"/>
      <c r="AB65" s="8"/>
      <c r="AC65" s="8"/>
      <c r="AE65" t="str">
        <f t="shared" si="3"/>
        <v>F</v>
      </c>
      <c r="AF65" t="str">
        <f t="shared" si="1"/>
        <v>Obs</v>
      </c>
      <c r="AG65" t="str">
        <f t="shared" si="2"/>
        <v>multiple</v>
      </c>
    </row>
    <row r="66" spans="1:33" x14ac:dyDescent="0.35">
      <c r="A66">
        <v>150</v>
      </c>
      <c r="B66" t="s">
        <v>686</v>
      </c>
      <c r="C66" s="12" t="s">
        <v>1937</v>
      </c>
      <c r="D66" s="12" t="s">
        <v>1955</v>
      </c>
      <c r="E66" s="5"/>
      <c r="F66" s="221" t="s">
        <v>1939</v>
      </c>
      <c r="G66" s="2"/>
      <c r="H66" s="2"/>
      <c r="I66" s="2"/>
      <c r="J66" s="168" t="s">
        <v>1939</v>
      </c>
      <c r="K66" s="3"/>
      <c r="L66" s="3"/>
      <c r="M66" s="169" t="s">
        <v>1939</v>
      </c>
      <c r="N66" s="4"/>
      <c r="O66" s="170" t="s">
        <v>1939</v>
      </c>
      <c r="P66" s="73" t="s">
        <v>2299</v>
      </c>
      <c r="Q66" s="74" t="s">
        <v>1939</v>
      </c>
      <c r="R66" s="74" t="s">
        <v>1939</v>
      </c>
      <c r="S66" s="74" t="s">
        <v>1939</v>
      </c>
      <c r="T66" s="7"/>
      <c r="U66" s="171" t="s">
        <v>1939</v>
      </c>
      <c r="V66" s="171" t="s">
        <v>1939</v>
      </c>
      <c r="W66" s="171"/>
      <c r="X66" s="7"/>
      <c r="Y66" s="7"/>
      <c r="Z66" s="7"/>
      <c r="AA66" s="8" t="s">
        <v>1937</v>
      </c>
      <c r="AB66" s="8" t="s">
        <v>2327</v>
      </c>
      <c r="AC66" s="8"/>
      <c r="AE66" t="str">
        <f t="shared" si="3"/>
        <v>M</v>
      </c>
      <c r="AF66" t="str">
        <f t="shared" si="1"/>
        <v>Obs</v>
      </c>
      <c r="AG66" t="str">
        <f t="shared" si="2"/>
        <v>multiple</v>
      </c>
    </row>
    <row r="67" spans="1:33" x14ac:dyDescent="0.35">
      <c r="A67">
        <v>154</v>
      </c>
      <c r="B67" t="s">
        <v>703</v>
      </c>
      <c r="C67" s="12" t="s">
        <v>1937</v>
      </c>
      <c r="D67" s="12" t="s">
        <v>1999</v>
      </c>
      <c r="E67" s="12"/>
      <c r="F67" s="13" t="s">
        <v>1939</v>
      </c>
      <c r="G67" s="2"/>
      <c r="H67" s="70" t="s">
        <v>1939</v>
      </c>
      <c r="I67" s="2"/>
      <c r="J67" s="2"/>
      <c r="K67" s="3"/>
      <c r="L67" s="71" t="s">
        <v>1939</v>
      </c>
      <c r="M67" s="3"/>
      <c r="N67" s="72" t="s">
        <v>1939</v>
      </c>
      <c r="O67" s="4"/>
      <c r="P67" s="73" t="s">
        <v>2300</v>
      </c>
      <c r="Q67" s="7"/>
      <c r="R67" s="7"/>
      <c r="S67" s="7"/>
      <c r="T67" s="7"/>
      <c r="U67" s="7"/>
      <c r="V67" s="7"/>
      <c r="W67" s="7"/>
      <c r="X67" s="7"/>
      <c r="Y67" s="74" t="s">
        <v>2287</v>
      </c>
      <c r="Z67" s="7"/>
      <c r="AA67" s="8" t="s">
        <v>1937</v>
      </c>
      <c r="AB67" s="8"/>
      <c r="AC67" s="8" t="s">
        <v>2448</v>
      </c>
      <c r="AE67" t="str">
        <f t="shared" si="3"/>
        <v>M</v>
      </c>
      <c r="AF67" t="str">
        <f t="shared" ref="AF67:AF130" si="4">IF(H67="x","Exp","Obs")</f>
        <v>Exp</v>
      </c>
      <c r="AG67" t="str">
        <f t="shared" ref="AG67:AG130" si="5">IF(K67="x","single","multiple")</f>
        <v>multiple</v>
      </c>
    </row>
    <row r="68" spans="1:33" x14ac:dyDescent="0.35">
      <c r="A68">
        <v>155</v>
      </c>
      <c r="B68" t="s">
        <v>707</v>
      </c>
      <c r="C68" s="154" t="s">
        <v>1937</v>
      </c>
      <c r="D68" s="12" t="s">
        <v>2000</v>
      </c>
      <c r="E68" s="5"/>
      <c r="F68" s="5"/>
      <c r="G68" s="157" t="s">
        <v>1939</v>
      </c>
      <c r="H68" s="2"/>
      <c r="I68" s="2"/>
      <c r="J68" s="2"/>
      <c r="K68" s="3"/>
      <c r="L68" s="3"/>
      <c r="M68" s="158" t="s">
        <v>1939</v>
      </c>
      <c r="N68" s="159" t="s">
        <v>1939</v>
      </c>
      <c r="O68" s="4"/>
      <c r="P68" s="160" t="s">
        <v>2457</v>
      </c>
      <c r="Q68" s="161" t="s">
        <v>1939</v>
      </c>
      <c r="R68" s="7"/>
      <c r="S68" s="7"/>
      <c r="T68" s="7"/>
      <c r="U68" s="7"/>
      <c r="V68" s="161" t="s">
        <v>1939</v>
      </c>
      <c r="W68" s="161"/>
      <c r="X68" s="7"/>
      <c r="Y68" s="7"/>
      <c r="Z68" s="7"/>
      <c r="AA68" s="8" t="s">
        <v>1937</v>
      </c>
      <c r="AB68" s="8" t="s">
        <v>2199</v>
      </c>
      <c r="AC68" s="8"/>
      <c r="AE68" t="str">
        <f t="shared" si="3"/>
        <v>M</v>
      </c>
      <c r="AF68" t="str">
        <f t="shared" si="4"/>
        <v>Obs</v>
      </c>
      <c r="AG68" t="str">
        <f t="shared" si="5"/>
        <v>multiple</v>
      </c>
    </row>
    <row r="69" spans="1:33" x14ac:dyDescent="0.35">
      <c r="A69">
        <v>157</v>
      </c>
      <c r="B69" t="s">
        <v>715</v>
      </c>
      <c r="C69" s="12" t="s">
        <v>1937</v>
      </c>
      <c r="D69" s="12" t="s">
        <v>2001</v>
      </c>
      <c r="E69" s="5"/>
      <c r="F69" s="12" t="s">
        <v>1939</v>
      </c>
      <c r="G69" s="2"/>
      <c r="H69" s="76" t="s">
        <v>1939</v>
      </c>
      <c r="I69" s="2"/>
      <c r="J69" s="2"/>
      <c r="K69" s="3"/>
      <c r="L69" s="77" t="s">
        <v>1939</v>
      </c>
      <c r="M69" s="3"/>
      <c r="N69" s="4"/>
      <c r="O69" s="78" t="s">
        <v>1939</v>
      </c>
      <c r="P69" s="79" t="s">
        <v>2301</v>
      </c>
      <c r="Q69" s="80" t="s">
        <v>1939</v>
      </c>
      <c r="R69" s="7"/>
      <c r="S69" s="7"/>
      <c r="T69" s="7"/>
      <c r="U69" s="7"/>
      <c r="V69" s="7"/>
      <c r="W69" s="7"/>
      <c r="X69" s="7"/>
      <c r="Y69" s="80" t="s">
        <v>2302</v>
      </c>
      <c r="Z69" s="7"/>
      <c r="AA69" s="8" t="s">
        <v>1937</v>
      </c>
      <c r="AB69" s="8"/>
      <c r="AC69" s="8" t="s">
        <v>2433</v>
      </c>
      <c r="AE69" t="str">
        <f t="shared" si="3"/>
        <v>M</v>
      </c>
      <c r="AF69" t="str">
        <f t="shared" si="4"/>
        <v>Exp</v>
      </c>
      <c r="AG69" t="str">
        <f t="shared" si="5"/>
        <v>multiple</v>
      </c>
    </row>
    <row r="70" spans="1:33" ht="14.65" customHeight="1" x14ac:dyDescent="0.35">
      <c r="A70">
        <v>158</v>
      </c>
      <c r="B70" t="s">
        <v>720</v>
      </c>
      <c r="C70" s="12" t="s">
        <v>1937</v>
      </c>
      <c r="D70" s="12" t="s">
        <v>2002</v>
      </c>
      <c r="E70" s="5"/>
      <c r="F70" s="12" t="s">
        <v>1939</v>
      </c>
      <c r="G70" s="2"/>
      <c r="H70" s="76" t="s">
        <v>1939</v>
      </c>
      <c r="I70" s="2"/>
      <c r="J70" s="2"/>
      <c r="K70" s="3"/>
      <c r="L70" s="77" t="s">
        <v>1939</v>
      </c>
      <c r="M70" s="3"/>
      <c r="N70" s="78"/>
      <c r="O70" s="78" t="s">
        <v>1939</v>
      </c>
      <c r="P70" s="79" t="s">
        <v>2303</v>
      </c>
      <c r="Q70" s="7"/>
      <c r="R70" s="80" t="s">
        <v>1939</v>
      </c>
      <c r="S70" s="7"/>
      <c r="T70" s="7"/>
      <c r="U70" s="7"/>
      <c r="V70" s="7"/>
      <c r="W70" s="7"/>
      <c r="X70" s="7"/>
      <c r="Y70" s="7"/>
      <c r="Z70" s="7"/>
      <c r="AA70" s="8" t="s">
        <v>1937</v>
      </c>
      <c r="AB70" s="8" t="s">
        <v>2566</v>
      </c>
      <c r="AC70" s="8"/>
      <c r="AD70" s="8" t="s">
        <v>2567</v>
      </c>
      <c r="AE70" t="str">
        <f t="shared" si="3"/>
        <v>M</v>
      </c>
      <c r="AF70" t="str">
        <f t="shared" si="4"/>
        <v>Exp</v>
      </c>
      <c r="AG70" t="str">
        <f t="shared" si="5"/>
        <v>multiple</v>
      </c>
    </row>
    <row r="71" spans="1:33" x14ac:dyDescent="0.35">
      <c r="A71">
        <v>158</v>
      </c>
      <c r="B71" t="s">
        <v>720</v>
      </c>
      <c r="C71" s="12" t="s">
        <v>1937</v>
      </c>
      <c r="D71" s="12" t="s">
        <v>2002</v>
      </c>
      <c r="E71" s="5"/>
      <c r="F71" s="12" t="s">
        <v>1939</v>
      </c>
      <c r="G71" s="2"/>
      <c r="H71" s="76" t="s">
        <v>1939</v>
      </c>
      <c r="I71" s="2"/>
      <c r="J71" s="2"/>
      <c r="K71" s="3"/>
      <c r="L71" s="77" t="s">
        <v>1939</v>
      </c>
      <c r="M71" s="3"/>
      <c r="N71" s="78"/>
      <c r="O71" s="78" t="s">
        <v>1939</v>
      </c>
      <c r="P71" s="79" t="s">
        <v>2303</v>
      </c>
      <c r="Q71" s="7"/>
      <c r="R71" s="80" t="s">
        <v>1939</v>
      </c>
      <c r="S71" s="7"/>
      <c r="T71" s="7"/>
      <c r="U71" s="7"/>
      <c r="V71" s="7"/>
      <c r="W71" s="7"/>
      <c r="X71" s="7"/>
      <c r="Y71" s="7"/>
      <c r="Z71" s="7"/>
      <c r="AA71" s="8" t="s">
        <v>1937</v>
      </c>
      <c r="AB71" s="8" t="s">
        <v>2577</v>
      </c>
      <c r="AC71" s="8"/>
      <c r="AD71" s="8" t="s">
        <v>2575</v>
      </c>
      <c r="AE71" t="str">
        <f t="shared" si="3"/>
        <v>M</v>
      </c>
      <c r="AF71" t="str">
        <f t="shared" si="4"/>
        <v>Exp</v>
      </c>
      <c r="AG71" t="str">
        <f t="shared" si="5"/>
        <v>multiple</v>
      </c>
    </row>
    <row r="72" spans="1:33" x14ac:dyDescent="0.35">
      <c r="A72">
        <v>158</v>
      </c>
      <c r="B72" t="s">
        <v>720</v>
      </c>
      <c r="C72" s="12" t="s">
        <v>1937</v>
      </c>
      <c r="D72" s="12" t="s">
        <v>2002</v>
      </c>
      <c r="E72" s="5"/>
      <c r="F72" s="12" t="s">
        <v>1939</v>
      </c>
      <c r="G72" s="2"/>
      <c r="H72" s="76" t="s">
        <v>1939</v>
      </c>
      <c r="I72" s="2"/>
      <c r="J72" s="2"/>
      <c r="K72" s="3"/>
      <c r="L72" s="77" t="s">
        <v>1939</v>
      </c>
      <c r="M72" s="3"/>
      <c r="N72" s="78"/>
      <c r="O72" s="78" t="s">
        <v>1939</v>
      </c>
      <c r="P72" s="79" t="s">
        <v>2303</v>
      </c>
      <c r="Q72" s="7"/>
      <c r="R72" s="80" t="s">
        <v>1939</v>
      </c>
      <c r="S72" s="7"/>
      <c r="T72" s="7"/>
      <c r="U72" s="7"/>
      <c r="V72" s="7"/>
      <c r="W72" s="7"/>
      <c r="X72" s="7"/>
      <c r="Y72" s="7"/>
      <c r="Z72" s="7"/>
      <c r="AA72" s="8" t="s">
        <v>1937</v>
      </c>
      <c r="AB72" s="8" t="s">
        <v>2201</v>
      </c>
      <c r="AC72" s="8"/>
      <c r="AD72" s="8" t="s">
        <v>2576</v>
      </c>
      <c r="AE72" t="str">
        <f t="shared" si="3"/>
        <v>M</v>
      </c>
      <c r="AF72" t="str">
        <f t="shared" si="4"/>
        <v>Exp</v>
      </c>
      <c r="AG72" t="str">
        <f t="shared" si="5"/>
        <v>multiple</v>
      </c>
    </row>
    <row r="73" spans="1:33" x14ac:dyDescent="0.35">
      <c r="A73">
        <v>158</v>
      </c>
      <c r="B73" t="s">
        <v>720</v>
      </c>
      <c r="C73" s="12" t="s">
        <v>1937</v>
      </c>
      <c r="D73" s="12" t="s">
        <v>2002</v>
      </c>
      <c r="E73" s="5"/>
      <c r="F73" s="12" t="s">
        <v>1939</v>
      </c>
      <c r="G73" s="2"/>
      <c r="H73" s="76" t="s">
        <v>1939</v>
      </c>
      <c r="I73" s="2"/>
      <c r="J73" s="2"/>
      <c r="K73" s="3"/>
      <c r="L73" s="77" t="s">
        <v>1939</v>
      </c>
      <c r="M73" s="3"/>
      <c r="N73" s="78"/>
      <c r="O73" s="78" t="s">
        <v>1939</v>
      </c>
      <c r="P73" s="79" t="s">
        <v>2303</v>
      </c>
      <c r="Q73" s="7"/>
      <c r="R73" s="80" t="s">
        <v>1939</v>
      </c>
      <c r="S73" s="7"/>
      <c r="T73" s="7"/>
      <c r="U73" s="7"/>
      <c r="V73" s="7"/>
      <c r="W73" s="7"/>
      <c r="X73" s="7"/>
      <c r="Y73" s="7"/>
      <c r="Z73" s="7"/>
      <c r="AA73" s="8" t="s">
        <v>1937</v>
      </c>
      <c r="AB73" s="8" t="s">
        <v>2666</v>
      </c>
      <c r="AC73" s="8"/>
      <c r="AD73" s="8" t="s">
        <v>2586</v>
      </c>
      <c r="AE73" t="str">
        <f t="shared" ref="AE73:AE136" si="6">IF(E73="x","F","M")</f>
        <v>M</v>
      </c>
      <c r="AF73" t="str">
        <f t="shared" si="4"/>
        <v>Exp</v>
      </c>
      <c r="AG73" t="str">
        <f t="shared" si="5"/>
        <v>multiple</v>
      </c>
    </row>
    <row r="74" spans="1:33" x14ac:dyDescent="0.35">
      <c r="A74">
        <v>158</v>
      </c>
      <c r="B74" t="s">
        <v>720</v>
      </c>
      <c r="C74" s="12" t="s">
        <v>1937</v>
      </c>
      <c r="D74" s="12" t="s">
        <v>2002</v>
      </c>
      <c r="E74" s="5"/>
      <c r="F74" s="12" t="s">
        <v>1939</v>
      </c>
      <c r="G74" s="2"/>
      <c r="H74" s="76" t="s">
        <v>1939</v>
      </c>
      <c r="I74" s="2"/>
      <c r="J74" s="2"/>
      <c r="K74" s="3"/>
      <c r="L74" s="77" t="s">
        <v>1939</v>
      </c>
      <c r="M74" s="3"/>
      <c r="N74" s="78"/>
      <c r="O74" s="78" t="s">
        <v>1939</v>
      </c>
      <c r="P74" s="79" t="s">
        <v>2303</v>
      </c>
      <c r="Q74" s="7"/>
      <c r="R74" s="80" t="s">
        <v>1939</v>
      </c>
      <c r="S74" s="7"/>
      <c r="T74" s="7"/>
      <c r="U74" s="7"/>
      <c r="V74" s="7"/>
      <c r="W74" s="7"/>
      <c r="X74" s="7"/>
      <c r="Y74" s="7"/>
      <c r="Z74" s="7"/>
      <c r="AA74" s="8" t="s">
        <v>1937</v>
      </c>
      <c r="AB74" s="8" t="s">
        <v>2668</v>
      </c>
      <c r="AC74" s="8"/>
      <c r="AD74" s="8" t="s">
        <v>2948</v>
      </c>
      <c r="AE74" t="str">
        <f t="shared" si="6"/>
        <v>M</v>
      </c>
      <c r="AF74" t="str">
        <f t="shared" si="4"/>
        <v>Exp</v>
      </c>
      <c r="AG74" t="str">
        <f t="shared" si="5"/>
        <v>multiple</v>
      </c>
    </row>
    <row r="75" spans="1:33" x14ac:dyDescent="0.35">
      <c r="A75">
        <v>158</v>
      </c>
      <c r="B75" t="s">
        <v>720</v>
      </c>
      <c r="C75" s="12" t="s">
        <v>1937</v>
      </c>
      <c r="D75" s="12" t="s">
        <v>2002</v>
      </c>
      <c r="E75" s="5"/>
      <c r="F75" s="12" t="s">
        <v>1939</v>
      </c>
      <c r="G75" s="2"/>
      <c r="H75" s="76" t="s">
        <v>1939</v>
      </c>
      <c r="I75" s="2"/>
      <c r="J75" s="2"/>
      <c r="K75" s="3"/>
      <c r="L75" s="77" t="s">
        <v>1939</v>
      </c>
      <c r="M75" s="3"/>
      <c r="N75" s="78"/>
      <c r="O75" s="78" t="s">
        <v>1939</v>
      </c>
      <c r="P75" s="79" t="s">
        <v>2303</v>
      </c>
      <c r="Q75" s="7"/>
      <c r="R75" s="80" t="s">
        <v>1939</v>
      </c>
      <c r="S75" s="7"/>
      <c r="T75" s="7"/>
      <c r="U75" s="7"/>
      <c r="V75" s="7"/>
      <c r="W75" s="7"/>
      <c r="X75" s="7"/>
      <c r="Y75" s="7"/>
      <c r="Z75" s="7"/>
      <c r="AA75" s="8" t="s">
        <v>1937</v>
      </c>
      <c r="AB75" s="8" t="s">
        <v>2946</v>
      </c>
      <c r="AC75" s="8"/>
      <c r="AD75" s="8" t="s">
        <v>2949</v>
      </c>
      <c r="AE75" t="str">
        <f t="shared" si="6"/>
        <v>M</v>
      </c>
      <c r="AF75" t="str">
        <f t="shared" si="4"/>
        <v>Exp</v>
      </c>
      <c r="AG75" t="str">
        <f t="shared" si="5"/>
        <v>multiple</v>
      </c>
    </row>
    <row r="76" spans="1:33" x14ac:dyDescent="0.35">
      <c r="A76">
        <v>158</v>
      </c>
      <c r="B76" t="s">
        <v>720</v>
      </c>
      <c r="C76" s="12" t="s">
        <v>1937</v>
      </c>
      <c r="D76" s="12" t="s">
        <v>2002</v>
      </c>
      <c r="E76" s="5"/>
      <c r="F76" s="12" t="s">
        <v>1939</v>
      </c>
      <c r="G76" s="2"/>
      <c r="H76" s="76" t="s">
        <v>1939</v>
      </c>
      <c r="I76" s="2"/>
      <c r="J76" s="2"/>
      <c r="K76" s="3"/>
      <c r="L76" s="77" t="s">
        <v>1939</v>
      </c>
      <c r="M76" s="3"/>
      <c r="N76" s="78"/>
      <c r="O76" s="78" t="s">
        <v>1939</v>
      </c>
      <c r="P76" s="79" t="s">
        <v>2303</v>
      </c>
      <c r="Q76" s="7"/>
      <c r="R76" s="80" t="s">
        <v>1939</v>
      </c>
      <c r="S76" s="7"/>
      <c r="T76" s="7"/>
      <c r="U76" s="7"/>
      <c r="V76" s="7"/>
      <c r="W76" s="7"/>
      <c r="X76" s="7"/>
      <c r="Y76" s="7"/>
      <c r="Z76" s="7"/>
      <c r="AA76" s="8" t="s">
        <v>1937</v>
      </c>
      <c r="AB76" s="8" t="s">
        <v>2947</v>
      </c>
      <c r="AC76" s="8"/>
      <c r="AD76" s="8" t="s">
        <v>2950</v>
      </c>
      <c r="AE76" t="str">
        <f t="shared" si="6"/>
        <v>M</v>
      </c>
      <c r="AF76" t="str">
        <f t="shared" si="4"/>
        <v>Exp</v>
      </c>
      <c r="AG76" t="str">
        <f t="shared" si="5"/>
        <v>multiple</v>
      </c>
    </row>
    <row r="77" spans="1:33" x14ac:dyDescent="0.35">
      <c r="A77">
        <v>158</v>
      </c>
      <c r="B77" t="s">
        <v>720</v>
      </c>
      <c r="C77" s="12" t="s">
        <v>1937</v>
      </c>
      <c r="D77" s="12" t="s">
        <v>2002</v>
      </c>
      <c r="E77" s="5"/>
      <c r="F77" s="12" t="s">
        <v>1939</v>
      </c>
      <c r="G77" s="2"/>
      <c r="H77" s="76" t="s">
        <v>1939</v>
      </c>
      <c r="I77" s="2"/>
      <c r="J77" s="2"/>
      <c r="K77" s="3"/>
      <c r="L77" s="77" t="s">
        <v>1939</v>
      </c>
      <c r="M77" s="3"/>
      <c r="N77" s="78"/>
      <c r="O77" s="78" t="s">
        <v>1939</v>
      </c>
      <c r="P77" s="79" t="s">
        <v>2303</v>
      </c>
      <c r="Q77" s="7"/>
      <c r="R77" s="80" t="s">
        <v>1939</v>
      </c>
      <c r="S77" s="7"/>
      <c r="T77" s="7"/>
      <c r="U77" s="7"/>
      <c r="V77" s="7"/>
      <c r="W77" s="7"/>
      <c r="X77" s="7"/>
      <c r="Y77" s="7"/>
      <c r="Z77" s="7"/>
      <c r="AA77" s="8" t="s">
        <v>1937</v>
      </c>
      <c r="AB77" s="8"/>
      <c r="AC77" s="8" t="s">
        <v>3008</v>
      </c>
      <c r="AD77" s="8" t="s">
        <v>3009</v>
      </c>
      <c r="AE77" t="str">
        <f t="shared" si="6"/>
        <v>M</v>
      </c>
      <c r="AF77" t="str">
        <f t="shared" si="4"/>
        <v>Exp</v>
      </c>
      <c r="AG77" t="str">
        <f t="shared" si="5"/>
        <v>multiple</v>
      </c>
    </row>
    <row r="78" spans="1:33" x14ac:dyDescent="0.35">
      <c r="A78">
        <v>170</v>
      </c>
      <c r="B78" t="s">
        <v>769</v>
      </c>
      <c r="C78" s="13" t="s">
        <v>1937</v>
      </c>
      <c r="D78" s="5" t="s">
        <v>2007</v>
      </c>
      <c r="E78" s="5"/>
      <c r="F78" s="13" t="s">
        <v>1939</v>
      </c>
      <c r="G78" s="2"/>
      <c r="H78" s="76" t="s">
        <v>1939</v>
      </c>
      <c r="I78" s="2"/>
      <c r="J78" s="2"/>
      <c r="K78" s="3"/>
      <c r="L78" s="77" t="s">
        <v>1939</v>
      </c>
      <c r="M78" s="3"/>
      <c r="N78" s="4"/>
      <c r="O78" s="78" t="s">
        <v>1939</v>
      </c>
      <c r="P78" s="79" t="s">
        <v>2308</v>
      </c>
      <c r="Q78" s="7"/>
      <c r="R78" s="7"/>
      <c r="S78" s="7"/>
      <c r="T78" s="7"/>
      <c r="U78" s="7"/>
      <c r="V78" s="7"/>
      <c r="W78" s="7"/>
      <c r="X78" s="7"/>
      <c r="Y78" s="80" t="s">
        <v>2306</v>
      </c>
      <c r="Z78" s="7"/>
      <c r="AA78" s="8" t="s">
        <v>1937</v>
      </c>
      <c r="AB78" s="8" t="s">
        <v>2307</v>
      </c>
      <c r="AC78" s="8"/>
      <c r="AD78" s="8" t="s">
        <v>2590</v>
      </c>
      <c r="AE78" t="str">
        <f t="shared" si="6"/>
        <v>M</v>
      </c>
      <c r="AF78" t="str">
        <f t="shared" si="4"/>
        <v>Exp</v>
      </c>
      <c r="AG78" t="str">
        <f t="shared" si="5"/>
        <v>multiple</v>
      </c>
    </row>
    <row r="79" spans="1:33" x14ac:dyDescent="0.35">
      <c r="A79">
        <v>170</v>
      </c>
      <c r="B79" t="s">
        <v>769</v>
      </c>
      <c r="C79" s="13" t="s">
        <v>1937</v>
      </c>
      <c r="D79" s="5" t="s">
        <v>2007</v>
      </c>
      <c r="E79" s="5"/>
      <c r="F79" s="13" t="s">
        <v>1939</v>
      </c>
      <c r="G79" s="2"/>
      <c r="H79" s="76" t="s">
        <v>1939</v>
      </c>
      <c r="I79" s="2"/>
      <c r="J79" s="2"/>
      <c r="K79" s="3"/>
      <c r="L79" s="77" t="s">
        <v>1939</v>
      </c>
      <c r="M79" s="3"/>
      <c r="N79" s="4"/>
      <c r="O79" s="78" t="s">
        <v>1939</v>
      </c>
      <c r="P79" s="79" t="s">
        <v>2308</v>
      </c>
      <c r="Q79" s="7"/>
      <c r="R79" s="7"/>
      <c r="S79" s="7"/>
      <c r="T79" s="7"/>
      <c r="U79" s="7"/>
      <c r="V79" s="7"/>
      <c r="W79" s="7"/>
      <c r="X79" s="7"/>
      <c r="Y79" s="80" t="s">
        <v>2306</v>
      </c>
      <c r="Z79" s="7"/>
      <c r="AA79" s="8" t="s">
        <v>1937</v>
      </c>
      <c r="AB79" s="8"/>
      <c r="AC79" s="8" t="s">
        <v>2433</v>
      </c>
      <c r="AD79" s="8" t="s">
        <v>2974</v>
      </c>
      <c r="AE79" t="str">
        <f t="shared" si="6"/>
        <v>M</v>
      </c>
      <c r="AF79" t="str">
        <f t="shared" si="4"/>
        <v>Exp</v>
      </c>
      <c r="AG79" t="str">
        <f t="shared" si="5"/>
        <v>multiple</v>
      </c>
    </row>
    <row r="80" spans="1:33" x14ac:dyDescent="0.35">
      <c r="A80">
        <v>171</v>
      </c>
      <c r="B80" t="s">
        <v>773</v>
      </c>
      <c r="C80" s="13" t="s">
        <v>1937</v>
      </c>
      <c r="D80" s="13" t="s">
        <v>2008</v>
      </c>
      <c r="E80" s="5"/>
      <c r="F80" s="13" t="s">
        <v>1939</v>
      </c>
      <c r="G80" s="2"/>
      <c r="H80" s="82" t="s">
        <v>1939</v>
      </c>
      <c r="I80" s="2"/>
      <c r="J80" s="2"/>
      <c r="K80" s="3"/>
      <c r="L80" s="3"/>
      <c r="M80" s="83" t="s">
        <v>1939</v>
      </c>
      <c r="N80" s="84"/>
      <c r="O80" s="222" t="s">
        <v>1939</v>
      </c>
      <c r="P80" s="85" t="s">
        <v>2309</v>
      </c>
      <c r="Q80" s="86" t="s">
        <v>1939</v>
      </c>
      <c r="R80" s="86" t="s">
        <v>1939</v>
      </c>
      <c r="S80" s="86" t="s">
        <v>1939</v>
      </c>
      <c r="T80" s="86" t="s">
        <v>1939</v>
      </c>
      <c r="U80" s="7"/>
      <c r="V80" s="86" t="s">
        <v>1939</v>
      </c>
      <c r="W80" s="86"/>
      <c r="X80" s="7"/>
      <c r="Y80" s="7"/>
      <c r="Z80" s="7"/>
      <c r="AA80" s="8" t="s">
        <v>1937</v>
      </c>
      <c r="AB80" s="8" t="s">
        <v>2577</v>
      </c>
      <c r="AC80" s="8"/>
      <c r="AD80" s="8" t="s">
        <v>2633</v>
      </c>
      <c r="AE80" t="str">
        <f t="shared" si="6"/>
        <v>M</v>
      </c>
      <c r="AF80" t="str">
        <f t="shared" si="4"/>
        <v>Exp</v>
      </c>
      <c r="AG80" t="str">
        <f t="shared" si="5"/>
        <v>multiple</v>
      </c>
    </row>
    <row r="81" spans="1:33" x14ac:dyDescent="0.35">
      <c r="A81">
        <v>171</v>
      </c>
      <c r="B81" t="s">
        <v>773</v>
      </c>
      <c r="C81" s="13" t="s">
        <v>1937</v>
      </c>
      <c r="D81" s="13" t="s">
        <v>2008</v>
      </c>
      <c r="E81" s="5"/>
      <c r="F81" s="13" t="s">
        <v>1939</v>
      </c>
      <c r="G81" s="2"/>
      <c r="H81" s="82" t="s">
        <v>1939</v>
      </c>
      <c r="I81" s="2"/>
      <c r="J81" s="2"/>
      <c r="K81" s="3"/>
      <c r="L81" s="3"/>
      <c r="M81" s="83" t="s">
        <v>1939</v>
      </c>
      <c r="N81" s="84"/>
      <c r="O81" s="222" t="s">
        <v>1939</v>
      </c>
      <c r="P81" s="85" t="s">
        <v>2309</v>
      </c>
      <c r="Q81" s="86" t="s">
        <v>1939</v>
      </c>
      <c r="R81" s="86" t="s">
        <v>1939</v>
      </c>
      <c r="S81" s="86" t="s">
        <v>1939</v>
      </c>
      <c r="T81" s="86" t="s">
        <v>1939</v>
      </c>
      <c r="U81" s="7"/>
      <c r="V81" s="86" t="s">
        <v>1939</v>
      </c>
      <c r="W81" s="86"/>
      <c r="X81" s="7"/>
      <c r="Y81" s="7"/>
      <c r="Z81" s="7"/>
      <c r="AA81" s="8" t="s">
        <v>1937</v>
      </c>
      <c r="AB81" s="8" t="s">
        <v>2609</v>
      </c>
      <c r="AC81" s="8"/>
      <c r="AD81" s="8" t="s">
        <v>2638</v>
      </c>
      <c r="AE81" t="str">
        <f t="shared" si="6"/>
        <v>M</v>
      </c>
      <c r="AF81" t="str">
        <f t="shared" si="4"/>
        <v>Exp</v>
      </c>
      <c r="AG81" t="str">
        <f t="shared" si="5"/>
        <v>multiple</v>
      </c>
    </row>
    <row r="82" spans="1:33" x14ac:dyDescent="0.35">
      <c r="A82">
        <v>171</v>
      </c>
      <c r="B82" t="s">
        <v>773</v>
      </c>
      <c r="C82" s="13" t="s">
        <v>1937</v>
      </c>
      <c r="D82" s="13" t="s">
        <v>2008</v>
      </c>
      <c r="E82" s="5"/>
      <c r="F82" s="13" t="s">
        <v>1939</v>
      </c>
      <c r="G82" s="2"/>
      <c r="H82" s="82" t="s">
        <v>1939</v>
      </c>
      <c r="I82" s="2"/>
      <c r="J82" s="2"/>
      <c r="K82" s="3"/>
      <c r="L82" s="3"/>
      <c r="M82" s="83" t="s">
        <v>1939</v>
      </c>
      <c r="N82" s="84"/>
      <c r="O82" s="222" t="s">
        <v>1939</v>
      </c>
      <c r="P82" s="85" t="s">
        <v>2309</v>
      </c>
      <c r="Q82" s="86" t="s">
        <v>1939</v>
      </c>
      <c r="R82" s="86" t="s">
        <v>1939</v>
      </c>
      <c r="S82" s="86" t="s">
        <v>1939</v>
      </c>
      <c r="T82" s="86" t="s">
        <v>1939</v>
      </c>
      <c r="U82" s="7"/>
      <c r="V82" s="86" t="s">
        <v>1939</v>
      </c>
      <c r="W82" s="86"/>
      <c r="X82" s="7"/>
      <c r="Y82" s="7"/>
      <c r="Z82" s="7"/>
      <c r="AA82" s="8" t="s">
        <v>1937</v>
      </c>
      <c r="AB82" s="8" t="s">
        <v>2327</v>
      </c>
      <c r="AC82" s="8"/>
      <c r="AD82" s="8" t="s">
        <v>2643</v>
      </c>
      <c r="AE82" t="str">
        <f t="shared" si="6"/>
        <v>M</v>
      </c>
      <c r="AF82" t="str">
        <f t="shared" si="4"/>
        <v>Exp</v>
      </c>
      <c r="AG82" t="str">
        <f t="shared" si="5"/>
        <v>multiple</v>
      </c>
    </row>
    <row r="83" spans="1:33" x14ac:dyDescent="0.35">
      <c r="A83">
        <v>176</v>
      </c>
      <c r="B83" t="s">
        <v>793</v>
      </c>
      <c r="C83" s="32" t="s">
        <v>1937</v>
      </c>
      <c r="D83" s="13" t="s">
        <v>2011</v>
      </c>
      <c r="E83" s="5"/>
      <c r="F83" s="13" t="s">
        <v>1939</v>
      </c>
      <c r="G83" s="82" t="s">
        <v>1939</v>
      </c>
      <c r="H83" s="82" t="s">
        <v>1939</v>
      </c>
      <c r="I83" s="2"/>
      <c r="J83" s="2"/>
      <c r="K83" s="3"/>
      <c r="L83" s="3"/>
      <c r="M83" s="83" t="s">
        <v>1939</v>
      </c>
      <c r="N83" s="84" t="s">
        <v>1939</v>
      </c>
      <c r="O83" s="4"/>
      <c r="P83" s="85" t="s">
        <v>2310</v>
      </c>
      <c r="Q83" s="7"/>
      <c r="R83" s="7"/>
      <c r="S83" s="86" t="s">
        <v>1939</v>
      </c>
      <c r="T83" s="7"/>
      <c r="U83" s="7"/>
      <c r="V83" s="86" t="s">
        <v>1939</v>
      </c>
      <c r="W83" s="86"/>
      <c r="X83" s="7"/>
      <c r="Y83" s="86" t="s">
        <v>2311</v>
      </c>
      <c r="Z83" s="7"/>
      <c r="AA83" s="8" t="s">
        <v>1937</v>
      </c>
      <c r="AB83" s="8"/>
      <c r="AC83" s="8" t="s">
        <v>2450</v>
      </c>
      <c r="AE83" t="str">
        <f t="shared" si="6"/>
        <v>M</v>
      </c>
      <c r="AF83" t="str">
        <f t="shared" si="4"/>
        <v>Exp</v>
      </c>
      <c r="AG83" t="str">
        <f t="shared" si="5"/>
        <v>multiple</v>
      </c>
    </row>
    <row r="84" spans="1:33" x14ac:dyDescent="0.35">
      <c r="A84">
        <v>177</v>
      </c>
      <c r="B84" t="s">
        <v>659</v>
      </c>
      <c r="C84" s="13" t="s">
        <v>1937</v>
      </c>
      <c r="D84" s="13" t="s">
        <v>2012</v>
      </c>
      <c r="E84" s="5"/>
      <c r="F84" s="87" t="s">
        <v>1939</v>
      </c>
      <c r="G84" s="2"/>
      <c r="H84" s="82" t="s">
        <v>1939</v>
      </c>
      <c r="I84" s="2"/>
      <c r="J84" s="2"/>
      <c r="K84" s="3"/>
      <c r="L84" s="83" t="s">
        <v>1939</v>
      </c>
      <c r="M84" s="83" t="s">
        <v>1939</v>
      </c>
      <c r="N84" s="84" t="s">
        <v>1939</v>
      </c>
      <c r="O84" s="4"/>
      <c r="P84" s="85" t="s">
        <v>2312</v>
      </c>
      <c r="Q84" s="86" t="s">
        <v>1939</v>
      </c>
      <c r="R84" s="7"/>
      <c r="S84" s="7"/>
      <c r="T84" s="86" t="s">
        <v>1939</v>
      </c>
      <c r="U84" s="86" t="s">
        <v>1939</v>
      </c>
      <c r="V84" s="86" t="s">
        <v>1939</v>
      </c>
      <c r="W84" s="86"/>
      <c r="X84" s="7"/>
      <c r="Y84" s="7"/>
      <c r="Z84" s="7"/>
      <c r="AA84" s="8" t="s">
        <v>1937</v>
      </c>
      <c r="AB84" s="8" t="s">
        <v>2313</v>
      </c>
      <c r="AC84" s="8" t="s">
        <v>2451</v>
      </c>
      <c r="AE84" t="str">
        <f t="shared" si="6"/>
        <v>M</v>
      </c>
      <c r="AF84" t="str">
        <f t="shared" si="4"/>
        <v>Exp</v>
      </c>
      <c r="AG84" t="str">
        <f t="shared" si="5"/>
        <v>multiple</v>
      </c>
    </row>
    <row r="85" spans="1:33" x14ac:dyDescent="0.35">
      <c r="A85">
        <v>179</v>
      </c>
      <c r="B85" t="s">
        <v>806</v>
      </c>
      <c r="C85" s="13" t="s">
        <v>1937</v>
      </c>
      <c r="D85" s="13" t="s">
        <v>2013</v>
      </c>
      <c r="E85" s="5"/>
      <c r="F85" s="5"/>
      <c r="G85" s="82" t="s">
        <v>1939</v>
      </c>
      <c r="H85" s="2"/>
      <c r="I85" s="2"/>
      <c r="J85" s="2"/>
      <c r="K85" s="3"/>
      <c r="L85" s="3"/>
      <c r="M85" s="83" t="s">
        <v>1939</v>
      </c>
      <c r="N85" s="84"/>
      <c r="O85" s="222" t="s">
        <v>1939</v>
      </c>
      <c r="P85" s="85" t="s">
        <v>2314</v>
      </c>
      <c r="Q85" s="86" t="s">
        <v>1939</v>
      </c>
      <c r="R85" s="86" t="s">
        <v>1939</v>
      </c>
      <c r="S85" s="7"/>
      <c r="T85" s="7"/>
      <c r="U85" s="7"/>
      <c r="V85" s="86" t="s">
        <v>1939</v>
      </c>
      <c r="W85" s="86"/>
      <c r="X85" s="7" t="s">
        <v>1939</v>
      </c>
      <c r="Y85" s="178" t="s">
        <v>2487</v>
      </c>
      <c r="Z85" s="7"/>
      <c r="AA85" s="8" t="s">
        <v>1937</v>
      </c>
      <c r="AB85" s="8" t="s">
        <v>2315</v>
      </c>
      <c r="AC85" s="8"/>
      <c r="AD85" s="8" t="s">
        <v>2920</v>
      </c>
      <c r="AE85" t="str">
        <f t="shared" si="6"/>
        <v>M</v>
      </c>
      <c r="AF85" t="str">
        <f t="shared" si="4"/>
        <v>Obs</v>
      </c>
      <c r="AG85" t="str">
        <f t="shared" si="5"/>
        <v>multiple</v>
      </c>
    </row>
    <row r="86" spans="1:33" x14ac:dyDescent="0.35">
      <c r="A86">
        <v>180</v>
      </c>
      <c r="B86" t="s">
        <v>785</v>
      </c>
      <c r="C86" s="13" t="s">
        <v>1937</v>
      </c>
      <c r="D86" s="163" t="s">
        <v>2467</v>
      </c>
      <c r="E86" s="5"/>
      <c r="F86" s="13" t="s">
        <v>1939</v>
      </c>
      <c r="G86" s="82" t="s">
        <v>1939</v>
      </c>
      <c r="H86" s="82" t="s">
        <v>1939</v>
      </c>
      <c r="I86" s="2"/>
      <c r="J86" s="2"/>
      <c r="K86" s="3"/>
      <c r="L86" s="3"/>
      <c r="M86" s="83" t="s">
        <v>1939</v>
      </c>
      <c r="N86" s="84" t="s">
        <v>1939</v>
      </c>
      <c r="O86" s="4"/>
      <c r="P86" s="85" t="s">
        <v>2316</v>
      </c>
      <c r="Q86" s="7"/>
      <c r="R86" s="155" t="s">
        <v>1939</v>
      </c>
      <c r="S86" s="7"/>
      <c r="T86" s="7"/>
      <c r="U86" s="86" t="s">
        <v>1939</v>
      </c>
      <c r="V86" s="86" t="s">
        <v>1939</v>
      </c>
      <c r="W86" s="86"/>
      <c r="X86" s="7"/>
      <c r="Y86" s="86" t="s">
        <v>2317</v>
      </c>
      <c r="Z86" s="86" t="s">
        <v>1939</v>
      </c>
      <c r="AA86" s="8" t="s">
        <v>1941</v>
      </c>
      <c r="AB86" s="8"/>
      <c r="AC86" s="8"/>
      <c r="AE86" t="str">
        <f t="shared" si="6"/>
        <v>M</v>
      </c>
      <c r="AF86" t="str">
        <f t="shared" si="4"/>
        <v>Exp</v>
      </c>
      <c r="AG86" t="str">
        <f t="shared" si="5"/>
        <v>multiple</v>
      </c>
    </row>
    <row r="87" spans="1:33" x14ac:dyDescent="0.35">
      <c r="A87">
        <v>187</v>
      </c>
      <c r="B87" t="s">
        <v>840</v>
      </c>
      <c r="C87" s="13" t="s">
        <v>1937</v>
      </c>
      <c r="D87" s="5" t="s">
        <v>2018</v>
      </c>
      <c r="E87" s="5"/>
      <c r="F87" s="13" t="s">
        <v>1939</v>
      </c>
      <c r="G87" s="2"/>
      <c r="H87" s="82" t="s">
        <v>1939</v>
      </c>
      <c r="I87" s="2"/>
      <c r="J87" s="2"/>
      <c r="K87" s="3"/>
      <c r="L87" s="83" t="s">
        <v>1939</v>
      </c>
      <c r="M87" s="3"/>
      <c r="N87" s="4"/>
      <c r="O87" s="84" t="s">
        <v>1939</v>
      </c>
      <c r="P87" s="85" t="s">
        <v>2318</v>
      </c>
      <c r="Q87" s="86" t="s">
        <v>1939</v>
      </c>
      <c r="R87" s="86" t="s">
        <v>1939</v>
      </c>
      <c r="S87" s="7"/>
      <c r="T87" s="7"/>
      <c r="U87" s="7"/>
      <c r="V87" s="7"/>
      <c r="W87" s="7"/>
      <c r="X87" s="7"/>
      <c r="Y87" s="7"/>
      <c r="Z87" s="7"/>
      <c r="AA87" s="8" t="s">
        <v>1937</v>
      </c>
      <c r="AB87" s="8" t="s">
        <v>2566</v>
      </c>
      <c r="AC87" s="8"/>
      <c r="AD87" s="8" t="s">
        <v>2644</v>
      </c>
      <c r="AE87" t="str">
        <f t="shared" si="6"/>
        <v>M</v>
      </c>
      <c r="AF87" t="str">
        <f t="shared" si="4"/>
        <v>Exp</v>
      </c>
      <c r="AG87" t="str">
        <f t="shared" si="5"/>
        <v>multiple</v>
      </c>
    </row>
    <row r="88" spans="1:33" x14ac:dyDescent="0.35">
      <c r="A88">
        <v>187</v>
      </c>
      <c r="B88" t="s">
        <v>840</v>
      </c>
      <c r="C88" s="13" t="s">
        <v>1937</v>
      </c>
      <c r="D88" s="5" t="s">
        <v>2018</v>
      </c>
      <c r="E88" s="5"/>
      <c r="F88" s="13" t="s">
        <v>1939</v>
      </c>
      <c r="G88" s="2"/>
      <c r="H88" s="82" t="s">
        <v>1939</v>
      </c>
      <c r="I88" s="2"/>
      <c r="J88" s="2"/>
      <c r="K88" s="3"/>
      <c r="L88" s="83" t="s">
        <v>1939</v>
      </c>
      <c r="M88" s="3"/>
      <c r="N88" s="4"/>
      <c r="O88" s="84" t="s">
        <v>1939</v>
      </c>
      <c r="P88" s="85" t="s">
        <v>2318</v>
      </c>
      <c r="Q88" s="86" t="s">
        <v>1939</v>
      </c>
      <c r="R88" s="86" t="s">
        <v>1939</v>
      </c>
      <c r="S88" s="7"/>
      <c r="T88" s="7"/>
      <c r="U88" s="7"/>
      <c r="V88" s="7"/>
      <c r="W88" s="7"/>
      <c r="X88" s="7"/>
      <c r="Y88" s="7"/>
      <c r="Z88" s="7"/>
      <c r="AA88" s="8" t="s">
        <v>1937</v>
      </c>
      <c r="AB88" s="8" t="s">
        <v>2646</v>
      </c>
      <c r="AC88" s="8"/>
      <c r="AD88" s="8" t="s">
        <v>2647</v>
      </c>
      <c r="AE88" t="str">
        <f t="shared" si="6"/>
        <v>M</v>
      </c>
      <c r="AF88" t="str">
        <f t="shared" si="4"/>
        <v>Exp</v>
      </c>
      <c r="AG88" t="str">
        <f t="shared" si="5"/>
        <v>multiple</v>
      </c>
    </row>
    <row r="89" spans="1:33" x14ac:dyDescent="0.35">
      <c r="A89">
        <v>187</v>
      </c>
      <c r="B89" t="s">
        <v>840</v>
      </c>
      <c r="C89" s="13" t="s">
        <v>1937</v>
      </c>
      <c r="D89" s="5" t="s">
        <v>2018</v>
      </c>
      <c r="E89" s="5"/>
      <c r="F89" s="13" t="s">
        <v>1939</v>
      </c>
      <c r="G89" s="2"/>
      <c r="H89" s="82" t="s">
        <v>1939</v>
      </c>
      <c r="I89" s="2"/>
      <c r="J89" s="2"/>
      <c r="K89" s="3"/>
      <c r="L89" s="83" t="s">
        <v>1939</v>
      </c>
      <c r="M89" s="3"/>
      <c r="N89" s="4"/>
      <c r="O89" s="84" t="s">
        <v>1939</v>
      </c>
      <c r="P89" s="85" t="s">
        <v>2318</v>
      </c>
      <c r="Q89" s="86" t="s">
        <v>1939</v>
      </c>
      <c r="R89" s="86" t="s">
        <v>1939</v>
      </c>
      <c r="S89" s="7"/>
      <c r="T89" s="7"/>
      <c r="U89" s="7"/>
      <c r="V89" s="7"/>
      <c r="W89" s="7"/>
      <c r="X89" s="7"/>
      <c r="Y89" s="7"/>
      <c r="Z89" s="7"/>
      <c r="AA89" s="8" t="s">
        <v>1937</v>
      </c>
      <c r="AB89" s="8" t="s">
        <v>2577</v>
      </c>
      <c r="AC89" s="8"/>
      <c r="AD89" s="8" t="s">
        <v>2653</v>
      </c>
      <c r="AE89" t="str">
        <f t="shared" si="6"/>
        <v>M</v>
      </c>
      <c r="AF89" t="str">
        <f t="shared" si="4"/>
        <v>Exp</v>
      </c>
      <c r="AG89" t="str">
        <f t="shared" si="5"/>
        <v>multiple</v>
      </c>
    </row>
    <row r="90" spans="1:33" x14ac:dyDescent="0.35">
      <c r="A90">
        <v>187</v>
      </c>
      <c r="B90" t="s">
        <v>840</v>
      </c>
      <c r="C90" s="13" t="s">
        <v>1937</v>
      </c>
      <c r="D90" s="5" t="s">
        <v>2018</v>
      </c>
      <c r="E90" s="5"/>
      <c r="F90" s="13" t="s">
        <v>1939</v>
      </c>
      <c r="G90" s="2"/>
      <c r="H90" s="82" t="s">
        <v>1939</v>
      </c>
      <c r="I90" s="2"/>
      <c r="J90" s="2"/>
      <c r="K90" s="3"/>
      <c r="L90" s="83" t="s">
        <v>1939</v>
      </c>
      <c r="M90" s="3"/>
      <c r="N90" s="4"/>
      <c r="O90" s="84" t="s">
        <v>1939</v>
      </c>
      <c r="P90" s="85" t="s">
        <v>2318</v>
      </c>
      <c r="Q90" s="86" t="s">
        <v>1939</v>
      </c>
      <c r="R90" s="86" t="s">
        <v>1939</v>
      </c>
      <c r="S90" s="7"/>
      <c r="T90" s="7"/>
      <c r="U90" s="7"/>
      <c r="V90" s="7"/>
      <c r="W90" s="7"/>
      <c r="X90" s="7"/>
      <c r="Y90" s="7"/>
      <c r="Z90" s="7"/>
      <c r="AA90" s="8" t="s">
        <v>1937</v>
      </c>
      <c r="AB90" s="8" t="s">
        <v>2609</v>
      </c>
      <c r="AC90" s="8"/>
      <c r="AD90" s="8" t="s">
        <v>2645</v>
      </c>
      <c r="AE90" t="str">
        <f t="shared" si="6"/>
        <v>M</v>
      </c>
      <c r="AF90" t="str">
        <f t="shared" si="4"/>
        <v>Exp</v>
      </c>
      <c r="AG90" t="str">
        <f t="shared" si="5"/>
        <v>multiple</v>
      </c>
    </row>
    <row r="91" spans="1:33" x14ac:dyDescent="0.35">
      <c r="A91">
        <v>187</v>
      </c>
      <c r="B91" t="s">
        <v>840</v>
      </c>
      <c r="C91" s="13" t="s">
        <v>1937</v>
      </c>
      <c r="D91" s="5" t="s">
        <v>2018</v>
      </c>
      <c r="E91" s="5"/>
      <c r="F91" s="13" t="s">
        <v>1939</v>
      </c>
      <c r="G91" s="2"/>
      <c r="H91" s="82" t="s">
        <v>1939</v>
      </c>
      <c r="I91" s="2"/>
      <c r="J91" s="2"/>
      <c r="K91" s="3"/>
      <c r="L91" s="83" t="s">
        <v>1939</v>
      </c>
      <c r="M91" s="3"/>
      <c r="N91" s="4"/>
      <c r="O91" s="84" t="s">
        <v>1939</v>
      </c>
      <c r="P91" s="85" t="s">
        <v>2318</v>
      </c>
      <c r="Q91" s="86" t="s">
        <v>1939</v>
      </c>
      <c r="R91" s="86" t="s">
        <v>1939</v>
      </c>
      <c r="S91" s="7"/>
      <c r="T91" s="7"/>
      <c r="U91" s="7"/>
      <c r="V91" s="7"/>
      <c r="W91" s="7"/>
      <c r="X91" s="7"/>
      <c r="Y91" s="7"/>
      <c r="Z91" s="7"/>
      <c r="AA91" s="8" t="s">
        <v>1937</v>
      </c>
      <c r="AB91" s="8" t="s">
        <v>2656</v>
      </c>
      <c r="AC91" s="8"/>
      <c r="AD91" s="8" t="s">
        <v>2657</v>
      </c>
      <c r="AE91" t="str">
        <f t="shared" si="6"/>
        <v>M</v>
      </c>
      <c r="AF91" t="str">
        <f t="shared" si="4"/>
        <v>Exp</v>
      </c>
      <c r="AG91" t="str">
        <f t="shared" si="5"/>
        <v>multiple</v>
      </c>
    </row>
    <row r="92" spans="1:33" x14ac:dyDescent="0.35">
      <c r="A92">
        <v>187</v>
      </c>
      <c r="B92" t="s">
        <v>840</v>
      </c>
      <c r="C92" s="13" t="s">
        <v>1937</v>
      </c>
      <c r="D92" s="5" t="s">
        <v>2018</v>
      </c>
      <c r="E92" s="5"/>
      <c r="F92" s="13" t="s">
        <v>1939</v>
      </c>
      <c r="G92" s="2"/>
      <c r="H92" s="82" t="s">
        <v>1939</v>
      </c>
      <c r="I92" s="2"/>
      <c r="J92" s="2"/>
      <c r="K92" s="3"/>
      <c r="L92" s="83" t="s">
        <v>1939</v>
      </c>
      <c r="M92" s="3"/>
      <c r="N92" s="4"/>
      <c r="O92" s="84" t="s">
        <v>1939</v>
      </c>
      <c r="P92" s="85" t="s">
        <v>2318</v>
      </c>
      <c r="Q92" s="86" t="s">
        <v>1939</v>
      </c>
      <c r="R92" s="86" t="s">
        <v>1939</v>
      </c>
      <c r="S92" s="7"/>
      <c r="T92" s="7"/>
      <c r="U92" s="7"/>
      <c r="V92" s="7"/>
      <c r="W92" s="7"/>
      <c r="X92" s="7"/>
      <c r="Y92" s="7"/>
      <c r="Z92" s="7"/>
      <c r="AA92" s="8" t="s">
        <v>1937</v>
      </c>
      <c r="AB92" s="8" t="s">
        <v>2660</v>
      </c>
      <c r="AC92" s="8"/>
      <c r="AD92" s="8" t="s">
        <v>2659</v>
      </c>
      <c r="AE92" t="str">
        <f t="shared" si="6"/>
        <v>M</v>
      </c>
      <c r="AF92" t="str">
        <f t="shared" si="4"/>
        <v>Exp</v>
      </c>
      <c r="AG92" t="str">
        <f t="shared" si="5"/>
        <v>multiple</v>
      </c>
    </row>
    <row r="93" spans="1:33" x14ac:dyDescent="0.35">
      <c r="A93">
        <v>187</v>
      </c>
      <c r="B93" t="s">
        <v>840</v>
      </c>
      <c r="C93" s="13" t="s">
        <v>1937</v>
      </c>
      <c r="D93" s="5" t="s">
        <v>2018</v>
      </c>
      <c r="E93" s="5"/>
      <c r="F93" s="13" t="s">
        <v>1939</v>
      </c>
      <c r="G93" s="2"/>
      <c r="H93" s="82" t="s">
        <v>1939</v>
      </c>
      <c r="I93" s="2"/>
      <c r="J93" s="2"/>
      <c r="K93" s="3"/>
      <c r="L93" s="83" t="s">
        <v>1939</v>
      </c>
      <c r="M93" s="3"/>
      <c r="N93" s="4"/>
      <c r="O93" s="84" t="s">
        <v>1939</v>
      </c>
      <c r="P93" s="85" t="s">
        <v>2318</v>
      </c>
      <c r="Q93" s="86" t="s">
        <v>1939</v>
      </c>
      <c r="R93" s="86" t="s">
        <v>1939</v>
      </c>
      <c r="S93" s="7"/>
      <c r="T93" s="7"/>
      <c r="U93" s="7"/>
      <c r="V93" s="7"/>
      <c r="W93" s="7"/>
      <c r="X93" s="7"/>
      <c r="Y93" s="7"/>
      <c r="Z93" s="7"/>
      <c r="AA93" s="8" t="s">
        <v>1937</v>
      </c>
      <c r="AB93" s="8" t="s">
        <v>2664</v>
      </c>
      <c r="AC93" s="8"/>
      <c r="AD93" s="8" t="s">
        <v>2665</v>
      </c>
      <c r="AE93" t="str">
        <f t="shared" si="6"/>
        <v>M</v>
      </c>
      <c r="AF93" t="str">
        <f t="shared" si="4"/>
        <v>Exp</v>
      </c>
      <c r="AG93" t="str">
        <f t="shared" si="5"/>
        <v>multiple</v>
      </c>
    </row>
    <row r="94" spans="1:33" x14ac:dyDescent="0.35">
      <c r="A94">
        <v>187</v>
      </c>
      <c r="B94" t="s">
        <v>840</v>
      </c>
      <c r="C94" s="13" t="s">
        <v>1937</v>
      </c>
      <c r="D94" s="5" t="s">
        <v>2018</v>
      </c>
      <c r="E94" s="5"/>
      <c r="F94" s="13" t="s">
        <v>1939</v>
      </c>
      <c r="G94" s="2"/>
      <c r="H94" s="82" t="s">
        <v>1939</v>
      </c>
      <c r="I94" s="2"/>
      <c r="J94" s="2"/>
      <c r="K94" s="3"/>
      <c r="L94" s="83" t="s">
        <v>1939</v>
      </c>
      <c r="M94" s="3"/>
      <c r="N94" s="4"/>
      <c r="O94" s="84" t="s">
        <v>1939</v>
      </c>
      <c r="P94" s="85" t="s">
        <v>2318</v>
      </c>
      <c r="Q94" s="86" t="s">
        <v>1939</v>
      </c>
      <c r="R94" s="86" t="s">
        <v>1939</v>
      </c>
      <c r="S94" s="7"/>
      <c r="T94" s="7"/>
      <c r="U94" s="7"/>
      <c r="V94" s="7"/>
      <c r="W94" s="7"/>
      <c r="X94" s="7"/>
      <c r="Y94" s="7"/>
      <c r="Z94" s="7"/>
      <c r="AA94" s="8" t="s">
        <v>1937</v>
      </c>
      <c r="AB94" s="8" t="s">
        <v>2666</v>
      </c>
      <c r="AC94" s="8"/>
      <c r="AD94" s="8" t="s">
        <v>2667</v>
      </c>
      <c r="AE94" t="str">
        <f t="shared" si="6"/>
        <v>M</v>
      </c>
      <c r="AF94" t="str">
        <f t="shared" si="4"/>
        <v>Exp</v>
      </c>
      <c r="AG94" t="str">
        <f t="shared" si="5"/>
        <v>multiple</v>
      </c>
    </row>
    <row r="95" spans="1:33" x14ac:dyDescent="0.35">
      <c r="A95">
        <v>187</v>
      </c>
      <c r="B95" t="s">
        <v>840</v>
      </c>
      <c r="C95" s="13" t="s">
        <v>1937</v>
      </c>
      <c r="D95" s="5" t="s">
        <v>2018</v>
      </c>
      <c r="E95" s="5"/>
      <c r="F95" s="13" t="s">
        <v>1939</v>
      </c>
      <c r="G95" s="2"/>
      <c r="H95" s="82" t="s">
        <v>1939</v>
      </c>
      <c r="I95" s="2"/>
      <c r="J95" s="2"/>
      <c r="K95" s="3"/>
      <c r="L95" s="83" t="s">
        <v>1939</v>
      </c>
      <c r="M95" s="3"/>
      <c r="N95" s="4"/>
      <c r="O95" s="84" t="s">
        <v>1939</v>
      </c>
      <c r="P95" s="85" t="s">
        <v>2318</v>
      </c>
      <c r="Q95" s="86" t="s">
        <v>1939</v>
      </c>
      <c r="R95" s="86" t="s">
        <v>1939</v>
      </c>
      <c r="S95" s="7"/>
      <c r="T95" s="7"/>
      <c r="U95" s="7"/>
      <c r="V95" s="7"/>
      <c r="W95" s="7"/>
      <c r="X95" s="7"/>
      <c r="Y95" s="7"/>
      <c r="Z95" s="7"/>
      <c r="AA95" s="8" t="s">
        <v>1937</v>
      </c>
      <c r="AB95" s="8" t="s">
        <v>2668</v>
      </c>
      <c r="AC95" s="8"/>
      <c r="AD95" s="8" t="s">
        <v>2669</v>
      </c>
      <c r="AE95" t="str">
        <f t="shared" si="6"/>
        <v>M</v>
      </c>
      <c r="AF95" t="str">
        <f t="shared" si="4"/>
        <v>Exp</v>
      </c>
      <c r="AG95" t="str">
        <f t="shared" si="5"/>
        <v>multiple</v>
      </c>
    </row>
    <row r="96" spans="1:33" x14ac:dyDescent="0.35">
      <c r="A96">
        <v>187</v>
      </c>
      <c r="B96" t="s">
        <v>840</v>
      </c>
      <c r="C96" s="13" t="s">
        <v>1937</v>
      </c>
      <c r="D96" s="5" t="s">
        <v>2018</v>
      </c>
      <c r="E96" s="5"/>
      <c r="F96" s="13" t="s">
        <v>1939</v>
      </c>
      <c r="G96" s="2"/>
      <c r="H96" s="82" t="s">
        <v>1939</v>
      </c>
      <c r="I96" s="2"/>
      <c r="J96" s="2"/>
      <c r="K96" s="3"/>
      <c r="L96" s="83" t="s">
        <v>1939</v>
      </c>
      <c r="M96" s="3"/>
      <c r="N96" s="4"/>
      <c r="O96" s="84" t="s">
        <v>1939</v>
      </c>
      <c r="P96" s="85" t="s">
        <v>2318</v>
      </c>
      <c r="Q96" s="86" t="s">
        <v>1939</v>
      </c>
      <c r="R96" s="86" t="s">
        <v>1939</v>
      </c>
      <c r="S96" s="7"/>
      <c r="T96" s="7"/>
      <c r="U96" s="7"/>
      <c r="V96" s="7"/>
      <c r="W96" s="7"/>
      <c r="X96" s="7"/>
      <c r="Y96" s="7"/>
      <c r="Z96" s="7"/>
      <c r="AA96" s="8" t="s">
        <v>1937</v>
      </c>
      <c r="AB96" s="8"/>
      <c r="AC96" s="8" t="s">
        <v>2433</v>
      </c>
      <c r="AD96" s="8" t="s">
        <v>2976</v>
      </c>
      <c r="AE96" t="str">
        <f t="shared" si="6"/>
        <v>M</v>
      </c>
      <c r="AF96" t="str">
        <f t="shared" si="4"/>
        <v>Exp</v>
      </c>
      <c r="AG96" t="str">
        <f t="shared" si="5"/>
        <v>multiple</v>
      </c>
    </row>
    <row r="97" spans="1:33" x14ac:dyDescent="0.35">
      <c r="A97">
        <v>187</v>
      </c>
      <c r="B97" t="s">
        <v>840</v>
      </c>
      <c r="C97" s="13" t="s">
        <v>1937</v>
      </c>
      <c r="D97" s="5" t="s">
        <v>2018</v>
      </c>
      <c r="E97" s="5"/>
      <c r="F97" s="13" t="s">
        <v>1939</v>
      </c>
      <c r="G97" s="2"/>
      <c r="H97" s="82" t="s">
        <v>1939</v>
      </c>
      <c r="I97" s="2"/>
      <c r="J97" s="2"/>
      <c r="K97" s="3"/>
      <c r="L97" s="83" t="s">
        <v>1939</v>
      </c>
      <c r="M97" s="3"/>
      <c r="N97" s="4"/>
      <c r="O97" s="84" t="s">
        <v>1939</v>
      </c>
      <c r="P97" s="85" t="s">
        <v>2318</v>
      </c>
      <c r="Q97" s="86" t="s">
        <v>1939</v>
      </c>
      <c r="R97" s="86" t="s">
        <v>1939</v>
      </c>
      <c r="S97" s="7"/>
      <c r="T97" s="7"/>
      <c r="U97" s="7"/>
      <c r="V97" s="7"/>
      <c r="W97" s="7"/>
      <c r="X97" s="7"/>
      <c r="Y97" s="7"/>
      <c r="Z97" s="7"/>
      <c r="AA97" s="8" t="s">
        <v>1937</v>
      </c>
      <c r="AB97" s="8"/>
      <c r="AC97" s="8" t="s">
        <v>2448</v>
      </c>
      <c r="AD97" s="8" t="s">
        <v>2975</v>
      </c>
      <c r="AE97" t="str">
        <f t="shared" si="6"/>
        <v>M</v>
      </c>
      <c r="AF97" t="str">
        <f t="shared" si="4"/>
        <v>Exp</v>
      </c>
      <c r="AG97" t="str">
        <f t="shared" si="5"/>
        <v>multiple</v>
      </c>
    </row>
    <row r="98" spans="1:33" x14ac:dyDescent="0.35">
      <c r="A98">
        <v>189</v>
      </c>
      <c r="B98" t="s">
        <v>848</v>
      </c>
      <c r="C98" s="13" t="s">
        <v>1937</v>
      </c>
      <c r="D98" s="13" t="s">
        <v>1955</v>
      </c>
      <c r="E98" s="5"/>
      <c r="F98" s="5"/>
      <c r="G98" s="2"/>
      <c r="H98" s="88" t="s">
        <v>1939</v>
      </c>
      <c r="I98" s="2"/>
      <c r="J98" s="2"/>
      <c r="K98" s="3"/>
      <c r="L98" s="89" t="s">
        <v>1939</v>
      </c>
      <c r="M98" s="3"/>
      <c r="N98" s="4"/>
      <c r="O98" s="90" t="s">
        <v>1939</v>
      </c>
      <c r="P98" s="91" t="s">
        <v>2319</v>
      </c>
      <c r="Q98" s="92" t="s">
        <v>1939</v>
      </c>
      <c r="R98" s="92" t="s">
        <v>1939</v>
      </c>
      <c r="S98" s="7"/>
      <c r="T98" s="7"/>
      <c r="U98" s="7"/>
      <c r="V98" s="92" t="s">
        <v>1939</v>
      </c>
      <c r="W98" s="92"/>
      <c r="X98" s="7"/>
      <c r="Y98" s="7"/>
      <c r="Z98" s="7"/>
      <c r="AA98" s="8" t="s">
        <v>1937</v>
      </c>
      <c r="AB98" s="8" t="s">
        <v>2307</v>
      </c>
      <c r="AC98" s="8"/>
      <c r="AD98" s="8" t="s">
        <v>2673</v>
      </c>
      <c r="AE98" t="str">
        <f t="shared" si="6"/>
        <v>M</v>
      </c>
      <c r="AF98" t="str">
        <f t="shared" si="4"/>
        <v>Exp</v>
      </c>
      <c r="AG98" t="str">
        <f t="shared" si="5"/>
        <v>multiple</v>
      </c>
    </row>
    <row r="99" spans="1:33" x14ac:dyDescent="0.35">
      <c r="A99">
        <v>189</v>
      </c>
      <c r="B99" t="s">
        <v>848</v>
      </c>
      <c r="C99" s="13" t="s">
        <v>1937</v>
      </c>
      <c r="D99" s="13" t="s">
        <v>1955</v>
      </c>
      <c r="E99" s="5"/>
      <c r="F99" s="5"/>
      <c r="G99" s="2"/>
      <c r="H99" s="88" t="s">
        <v>1939</v>
      </c>
      <c r="I99" s="2"/>
      <c r="J99" s="2"/>
      <c r="K99" s="3"/>
      <c r="L99" s="89" t="s">
        <v>1939</v>
      </c>
      <c r="M99" s="3"/>
      <c r="N99" s="4"/>
      <c r="O99" s="90" t="s">
        <v>1939</v>
      </c>
      <c r="P99" s="91" t="s">
        <v>2319</v>
      </c>
      <c r="Q99" s="92" t="s">
        <v>1939</v>
      </c>
      <c r="R99" s="92" t="s">
        <v>1939</v>
      </c>
      <c r="S99" s="7"/>
      <c r="T99" s="7"/>
      <c r="U99" s="7"/>
      <c r="V99" s="92" t="s">
        <v>1939</v>
      </c>
      <c r="W99" s="92"/>
      <c r="X99" s="7"/>
      <c r="Y99" s="7"/>
      <c r="Z99" s="7"/>
      <c r="AA99" s="8" t="s">
        <v>1937</v>
      </c>
      <c r="AB99" s="8" t="s">
        <v>2577</v>
      </c>
      <c r="AC99" s="8"/>
      <c r="AD99" s="8" t="s">
        <v>2674</v>
      </c>
      <c r="AE99" t="str">
        <f t="shared" si="6"/>
        <v>M</v>
      </c>
      <c r="AF99" t="str">
        <f t="shared" si="4"/>
        <v>Exp</v>
      </c>
      <c r="AG99" t="str">
        <f t="shared" si="5"/>
        <v>multiple</v>
      </c>
    </row>
    <row r="100" spans="1:33" x14ac:dyDescent="0.35">
      <c r="A100">
        <v>190</v>
      </c>
      <c r="B100" t="s">
        <v>852</v>
      </c>
      <c r="C100" s="13" t="s">
        <v>1937</v>
      </c>
      <c r="D100" s="5" t="s">
        <v>2020</v>
      </c>
      <c r="E100" s="5"/>
      <c r="F100" s="13" t="s">
        <v>1939</v>
      </c>
      <c r="G100" s="2"/>
      <c r="H100" s="88" t="s">
        <v>1939</v>
      </c>
      <c r="I100" s="2"/>
      <c r="J100" s="2"/>
      <c r="K100" s="3"/>
      <c r="L100" s="89" t="s">
        <v>1939</v>
      </c>
      <c r="M100" s="3"/>
      <c r="N100" s="4"/>
      <c r="O100" s="90" t="s">
        <v>1939</v>
      </c>
      <c r="P100" s="91" t="s">
        <v>2324</v>
      </c>
      <c r="Q100" s="7"/>
      <c r="R100" s="7"/>
      <c r="S100" s="7"/>
      <c r="T100" s="7"/>
      <c r="U100" s="7"/>
      <c r="V100" s="7"/>
      <c r="W100" s="7"/>
      <c r="X100" s="7"/>
      <c r="Y100" s="92" t="s">
        <v>2325</v>
      </c>
      <c r="Z100" s="7"/>
      <c r="AA100" s="8" t="s">
        <v>1937</v>
      </c>
      <c r="AB100" s="8" t="s">
        <v>2307</v>
      </c>
      <c r="AC100" s="8"/>
      <c r="AD100" s="8" t="s">
        <v>2676</v>
      </c>
      <c r="AE100" t="str">
        <f t="shared" si="6"/>
        <v>M</v>
      </c>
      <c r="AF100" t="str">
        <f t="shared" si="4"/>
        <v>Exp</v>
      </c>
      <c r="AG100" t="str">
        <f t="shared" si="5"/>
        <v>multiple</v>
      </c>
    </row>
    <row r="101" spans="1:33" x14ac:dyDescent="0.35">
      <c r="A101">
        <v>190</v>
      </c>
      <c r="B101" t="s">
        <v>852</v>
      </c>
      <c r="C101" s="13" t="s">
        <v>1937</v>
      </c>
      <c r="D101" s="5" t="s">
        <v>2020</v>
      </c>
      <c r="E101" s="5"/>
      <c r="F101" s="13" t="s">
        <v>1939</v>
      </c>
      <c r="G101" s="2"/>
      <c r="H101" s="88" t="s">
        <v>1939</v>
      </c>
      <c r="I101" s="2"/>
      <c r="J101" s="2"/>
      <c r="K101" s="3"/>
      <c r="L101" s="89" t="s">
        <v>1939</v>
      </c>
      <c r="M101" s="3"/>
      <c r="N101" s="4"/>
      <c r="O101" s="90" t="s">
        <v>1939</v>
      </c>
      <c r="P101" s="91" t="s">
        <v>2324</v>
      </c>
      <c r="Q101" s="7"/>
      <c r="R101" s="7"/>
      <c r="S101" s="7"/>
      <c r="T101" s="7"/>
      <c r="U101" s="7"/>
      <c r="V101" s="7"/>
      <c r="W101" s="7"/>
      <c r="X101" s="7"/>
      <c r="Y101" s="92" t="s">
        <v>2325</v>
      </c>
      <c r="Z101" s="7"/>
      <c r="AA101" s="8" t="s">
        <v>1937</v>
      </c>
      <c r="AB101" s="8" t="s">
        <v>2656</v>
      </c>
      <c r="AC101" s="8"/>
      <c r="AD101" s="8" t="s">
        <v>2679</v>
      </c>
      <c r="AE101" t="str">
        <f t="shared" si="6"/>
        <v>M</v>
      </c>
      <c r="AF101" t="str">
        <f t="shared" si="4"/>
        <v>Exp</v>
      </c>
      <c r="AG101" t="str">
        <f t="shared" si="5"/>
        <v>multiple</v>
      </c>
    </row>
    <row r="102" spans="1:33" x14ac:dyDescent="0.35">
      <c r="A102">
        <v>191</v>
      </c>
      <c r="B102" t="s">
        <v>856</v>
      </c>
      <c r="C102" s="13" t="s">
        <v>1937</v>
      </c>
      <c r="D102" s="13" t="s">
        <v>2021</v>
      </c>
      <c r="E102" s="5"/>
      <c r="F102" s="13" t="s">
        <v>1939</v>
      </c>
      <c r="G102" s="2"/>
      <c r="H102" s="88" t="s">
        <v>1939</v>
      </c>
      <c r="I102" s="2"/>
      <c r="J102" s="2"/>
      <c r="K102" s="3"/>
      <c r="L102" s="89" t="s">
        <v>1939</v>
      </c>
      <c r="M102" s="3"/>
      <c r="N102" s="90" t="s">
        <v>1939</v>
      </c>
      <c r="O102" s="4"/>
      <c r="P102" s="91" t="s">
        <v>2326</v>
      </c>
      <c r="Q102" s="92" t="s">
        <v>1939</v>
      </c>
      <c r="R102" s="92" t="s">
        <v>1939</v>
      </c>
      <c r="S102" s="7"/>
      <c r="T102" s="7"/>
      <c r="U102" s="7"/>
      <c r="V102" s="7"/>
      <c r="W102" s="7"/>
      <c r="X102" s="7"/>
      <c r="Y102" s="92" t="s">
        <v>2190</v>
      </c>
      <c r="Z102" s="7"/>
      <c r="AA102" s="8" t="s">
        <v>1937</v>
      </c>
      <c r="AB102" s="8" t="s">
        <v>2327</v>
      </c>
      <c r="AC102" s="8"/>
      <c r="AE102" t="str">
        <f t="shared" si="6"/>
        <v>M</v>
      </c>
      <c r="AF102" t="str">
        <f t="shared" si="4"/>
        <v>Exp</v>
      </c>
      <c r="AG102" t="str">
        <f t="shared" si="5"/>
        <v>multiple</v>
      </c>
    </row>
    <row r="103" spans="1:33" x14ac:dyDescent="0.35">
      <c r="A103">
        <v>193</v>
      </c>
      <c r="B103" t="s">
        <v>866</v>
      </c>
      <c r="C103" s="13" t="s">
        <v>1937</v>
      </c>
      <c r="D103" s="163" t="s">
        <v>2468</v>
      </c>
      <c r="E103" s="5"/>
      <c r="F103" s="5"/>
      <c r="G103" s="2"/>
      <c r="H103" s="2"/>
      <c r="I103" s="2"/>
      <c r="J103" s="2"/>
      <c r="K103" s="3"/>
      <c r="L103" s="3"/>
      <c r="M103" s="3"/>
      <c r="N103" s="4"/>
      <c r="O103" s="4"/>
      <c r="P103" s="6"/>
      <c r="Q103" s="7"/>
      <c r="R103" s="7"/>
      <c r="S103" s="7"/>
      <c r="T103" s="7"/>
      <c r="U103" s="7"/>
      <c r="V103" s="7"/>
      <c r="W103" s="7"/>
      <c r="X103" s="7"/>
      <c r="Y103" s="7"/>
      <c r="Z103" s="7"/>
      <c r="AA103" s="8"/>
      <c r="AB103" s="8"/>
      <c r="AC103" s="8"/>
      <c r="AE103" t="str">
        <f t="shared" si="6"/>
        <v>M</v>
      </c>
      <c r="AF103" t="str">
        <f t="shared" si="4"/>
        <v>Obs</v>
      </c>
      <c r="AG103" t="str">
        <f t="shared" si="5"/>
        <v>multiple</v>
      </c>
    </row>
    <row r="104" spans="1:33" x14ac:dyDescent="0.35">
      <c r="A104">
        <v>194</v>
      </c>
      <c r="B104" t="s">
        <v>659</v>
      </c>
      <c r="C104" s="13" t="s">
        <v>1937</v>
      </c>
      <c r="D104" s="13" t="s">
        <v>2023</v>
      </c>
      <c r="E104" s="5"/>
      <c r="F104" s="93" t="s">
        <v>1939</v>
      </c>
      <c r="G104" s="2"/>
      <c r="H104" s="88" t="s">
        <v>1939</v>
      </c>
      <c r="I104" s="2"/>
      <c r="J104" s="2"/>
      <c r="K104" s="3"/>
      <c r="L104" s="89" t="s">
        <v>1939</v>
      </c>
      <c r="M104" s="3"/>
      <c r="N104" s="90" t="s">
        <v>1939</v>
      </c>
      <c r="O104" s="4"/>
      <c r="P104" s="91" t="s">
        <v>2328</v>
      </c>
      <c r="Q104" s="7"/>
      <c r="R104" s="7"/>
      <c r="S104" s="7"/>
      <c r="T104" s="92" t="s">
        <v>1939</v>
      </c>
      <c r="U104" s="7"/>
      <c r="V104" s="7"/>
      <c r="W104" s="7"/>
      <c r="X104" s="7" t="s">
        <v>1939</v>
      </c>
      <c r="Y104" s="92"/>
      <c r="Z104" s="7"/>
      <c r="AA104" s="8" t="s">
        <v>1937</v>
      </c>
      <c r="AB104" s="8" t="s">
        <v>2169</v>
      </c>
      <c r="AC104" s="8" t="s">
        <v>2452</v>
      </c>
      <c r="AE104" t="str">
        <f t="shared" si="6"/>
        <v>M</v>
      </c>
      <c r="AF104" t="str">
        <f t="shared" si="4"/>
        <v>Exp</v>
      </c>
      <c r="AG104" t="str">
        <f t="shared" si="5"/>
        <v>multiple</v>
      </c>
    </row>
    <row r="105" spans="1:33" x14ac:dyDescent="0.35">
      <c r="A105">
        <v>195</v>
      </c>
      <c r="B105" t="s">
        <v>875</v>
      </c>
      <c r="C105" s="13" t="s">
        <v>1937</v>
      </c>
      <c r="D105" s="13" t="s">
        <v>2024</v>
      </c>
      <c r="E105" s="5"/>
      <c r="F105" s="13" t="s">
        <v>1939</v>
      </c>
      <c r="G105" s="88" t="s">
        <v>1939</v>
      </c>
      <c r="H105" s="2"/>
      <c r="I105" s="88" t="s">
        <v>1939</v>
      </c>
      <c r="J105" s="2"/>
      <c r="K105" s="3"/>
      <c r="L105" s="3"/>
      <c r="M105" s="89" t="s">
        <v>1939</v>
      </c>
      <c r="N105" s="90" t="s">
        <v>1939</v>
      </c>
      <c r="O105" s="4"/>
      <c r="P105" s="91" t="s">
        <v>2329</v>
      </c>
      <c r="Q105" s="7"/>
      <c r="R105" s="7"/>
      <c r="S105" s="7"/>
      <c r="T105" s="7"/>
      <c r="U105" s="92" t="s">
        <v>1939</v>
      </c>
      <c r="V105" s="7"/>
      <c r="W105" s="7"/>
      <c r="X105" s="7"/>
      <c r="Y105" s="7"/>
      <c r="Z105" s="92" t="s">
        <v>1939</v>
      </c>
      <c r="AA105" s="8" t="s">
        <v>1941</v>
      </c>
      <c r="AB105" s="8"/>
      <c r="AC105" s="8"/>
      <c r="AE105" t="str">
        <f t="shared" si="6"/>
        <v>M</v>
      </c>
      <c r="AF105" t="str">
        <f t="shared" si="4"/>
        <v>Obs</v>
      </c>
      <c r="AG105" t="str">
        <f t="shared" si="5"/>
        <v>multiple</v>
      </c>
    </row>
    <row r="106" spans="1:33" x14ac:dyDescent="0.35">
      <c r="A106">
        <v>196</v>
      </c>
      <c r="B106" t="s">
        <v>880</v>
      </c>
      <c r="C106" s="13" t="s">
        <v>1937</v>
      </c>
      <c r="D106" s="13" t="s">
        <v>2025</v>
      </c>
      <c r="E106" s="5"/>
      <c r="F106" s="13" t="s">
        <v>1939</v>
      </c>
      <c r="G106" s="2"/>
      <c r="H106" s="2"/>
      <c r="I106" s="88" t="s">
        <v>1939</v>
      </c>
      <c r="J106" s="2"/>
      <c r="K106" s="3"/>
      <c r="L106" s="3"/>
      <c r="M106" s="89" t="s">
        <v>1939</v>
      </c>
      <c r="N106" s="90" t="s">
        <v>1939</v>
      </c>
      <c r="O106" s="4"/>
      <c r="P106" s="91" t="s">
        <v>2330</v>
      </c>
      <c r="Q106" s="7"/>
      <c r="R106" s="7"/>
      <c r="S106" s="7"/>
      <c r="T106" s="7"/>
      <c r="U106" s="92" t="s">
        <v>1939</v>
      </c>
      <c r="V106" s="92" t="s">
        <v>1939</v>
      </c>
      <c r="W106" s="92"/>
      <c r="X106" s="7"/>
      <c r="Y106" s="7"/>
      <c r="Z106" s="92" t="s">
        <v>1939</v>
      </c>
      <c r="AA106" s="8" t="s">
        <v>1937</v>
      </c>
      <c r="AB106" s="8" t="s">
        <v>2331</v>
      </c>
      <c r="AC106" s="8"/>
      <c r="AE106" t="str">
        <f t="shared" si="6"/>
        <v>M</v>
      </c>
      <c r="AF106" t="str">
        <f t="shared" si="4"/>
        <v>Obs</v>
      </c>
      <c r="AG106" t="str">
        <f t="shared" si="5"/>
        <v>multiple</v>
      </c>
    </row>
    <row r="107" spans="1:33" x14ac:dyDescent="0.35">
      <c r="A107">
        <v>197</v>
      </c>
      <c r="B107" t="s">
        <v>884</v>
      </c>
      <c r="C107" s="13" t="s">
        <v>1937</v>
      </c>
      <c r="D107" s="13" t="s">
        <v>1951</v>
      </c>
      <c r="E107" s="5"/>
      <c r="F107" s="13" t="s">
        <v>1939</v>
      </c>
      <c r="G107" s="2"/>
      <c r="H107" s="88" t="s">
        <v>1939</v>
      </c>
      <c r="I107" s="2"/>
      <c r="J107" s="2"/>
      <c r="K107" s="3"/>
      <c r="L107" s="3"/>
      <c r="M107" s="89" t="s">
        <v>1939</v>
      </c>
      <c r="N107" s="90" t="s">
        <v>1939</v>
      </c>
      <c r="O107" s="4"/>
      <c r="P107" s="91" t="s">
        <v>1951</v>
      </c>
      <c r="Q107" s="7"/>
      <c r="R107" s="7"/>
      <c r="S107" s="7"/>
      <c r="T107" s="7"/>
      <c r="U107" s="92" t="s">
        <v>1939</v>
      </c>
      <c r="V107" s="92" t="s">
        <v>1939</v>
      </c>
      <c r="W107" s="178" t="s">
        <v>1939</v>
      </c>
      <c r="X107" s="7" t="s">
        <v>1939</v>
      </c>
      <c r="Y107" s="92"/>
      <c r="Z107" s="7"/>
      <c r="AA107" s="8" t="s">
        <v>1937</v>
      </c>
      <c r="AB107" s="8"/>
      <c r="AC107" s="8"/>
      <c r="AE107" t="str">
        <f t="shared" si="6"/>
        <v>M</v>
      </c>
      <c r="AF107" t="str">
        <f t="shared" si="4"/>
        <v>Exp</v>
      </c>
      <c r="AG107" t="str">
        <f t="shared" si="5"/>
        <v>multiple</v>
      </c>
    </row>
    <row r="108" spans="1:33" x14ac:dyDescent="0.35">
      <c r="A108">
        <v>199</v>
      </c>
      <c r="B108" t="s">
        <v>891</v>
      </c>
      <c r="C108" s="13" t="s">
        <v>1937</v>
      </c>
      <c r="D108" s="13" t="s">
        <v>2026</v>
      </c>
      <c r="E108" s="5"/>
      <c r="F108" s="13" t="s">
        <v>1939</v>
      </c>
      <c r="G108" s="2"/>
      <c r="H108" s="95" t="s">
        <v>1939</v>
      </c>
      <c r="I108" s="2"/>
      <c r="J108" s="2"/>
      <c r="K108" s="3"/>
      <c r="L108" s="3"/>
      <c r="M108" s="96" t="s">
        <v>1939</v>
      </c>
      <c r="N108" s="97"/>
      <c r="O108" s="222" t="s">
        <v>1939</v>
      </c>
      <c r="P108" s="98" t="s">
        <v>2333</v>
      </c>
      <c r="Q108" s="7"/>
      <c r="R108" s="7"/>
      <c r="S108" s="7"/>
      <c r="T108" s="7"/>
      <c r="U108" s="7"/>
      <c r="V108" s="7"/>
      <c r="W108" s="7"/>
      <c r="X108" s="7"/>
      <c r="Y108" s="99" t="s">
        <v>2334</v>
      </c>
      <c r="Z108" s="7"/>
      <c r="AA108" s="8" t="s">
        <v>1937</v>
      </c>
      <c r="AB108" s="8" t="s">
        <v>2656</v>
      </c>
      <c r="AC108" s="8"/>
      <c r="AD108" s="8" t="s">
        <v>2682</v>
      </c>
      <c r="AE108" t="str">
        <f t="shared" si="6"/>
        <v>M</v>
      </c>
      <c r="AF108" t="str">
        <f t="shared" si="4"/>
        <v>Exp</v>
      </c>
      <c r="AG108" t="str">
        <f t="shared" si="5"/>
        <v>multiple</v>
      </c>
    </row>
    <row r="109" spans="1:33" x14ac:dyDescent="0.35">
      <c r="A109">
        <v>199</v>
      </c>
      <c r="B109" t="s">
        <v>891</v>
      </c>
      <c r="C109" s="13" t="s">
        <v>1937</v>
      </c>
      <c r="D109" s="13" t="s">
        <v>2026</v>
      </c>
      <c r="E109" s="5"/>
      <c r="F109" s="13" t="s">
        <v>1939</v>
      </c>
      <c r="G109" s="2"/>
      <c r="H109" s="95" t="s">
        <v>1939</v>
      </c>
      <c r="I109" s="2"/>
      <c r="J109" s="2"/>
      <c r="K109" s="3"/>
      <c r="L109" s="3"/>
      <c r="M109" s="96" t="s">
        <v>1939</v>
      </c>
      <c r="N109" s="97"/>
      <c r="O109" s="222" t="s">
        <v>1939</v>
      </c>
      <c r="P109" s="98" t="s">
        <v>2333</v>
      </c>
      <c r="Q109" s="7"/>
      <c r="R109" s="7"/>
      <c r="S109" s="7"/>
      <c r="T109" s="7"/>
      <c r="U109" s="7"/>
      <c r="V109" s="7"/>
      <c r="W109" s="7"/>
      <c r="X109" s="7"/>
      <c r="Y109" s="99" t="s">
        <v>2334</v>
      </c>
      <c r="Z109" s="7"/>
      <c r="AA109" s="8" t="s">
        <v>1937</v>
      </c>
      <c r="AB109" s="8" t="s">
        <v>2660</v>
      </c>
      <c r="AC109" s="8"/>
      <c r="AD109" s="8" t="s">
        <v>2683</v>
      </c>
      <c r="AE109" t="str">
        <f t="shared" si="6"/>
        <v>M</v>
      </c>
      <c r="AF109" t="str">
        <f t="shared" si="4"/>
        <v>Exp</v>
      </c>
      <c r="AG109" t="str">
        <f t="shared" si="5"/>
        <v>multiple</v>
      </c>
    </row>
    <row r="110" spans="1:33" x14ac:dyDescent="0.35">
      <c r="A110">
        <v>199</v>
      </c>
      <c r="B110" t="s">
        <v>891</v>
      </c>
      <c r="C110" s="13" t="s">
        <v>1937</v>
      </c>
      <c r="D110" s="13" t="s">
        <v>2026</v>
      </c>
      <c r="E110" s="5"/>
      <c r="F110" s="13" t="s">
        <v>1939</v>
      </c>
      <c r="G110" s="2"/>
      <c r="H110" s="95" t="s">
        <v>1939</v>
      </c>
      <c r="I110" s="2"/>
      <c r="J110" s="2"/>
      <c r="K110" s="3"/>
      <c r="L110" s="3"/>
      <c r="M110" s="96" t="s">
        <v>1939</v>
      </c>
      <c r="N110" s="97"/>
      <c r="O110" s="222" t="s">
        <v>1939</v>
      </c>
      <c r="P110" s="98" t="s">
        <v>2333</v>
      </c>
      <c r="Q110" s="7"/>
      <c r="R110" s="7"/>
      <c r="S110" s="7"/>
      <c r="T110" s="7"/>
      <c r="U110" s="7"/>
      <c r="V110" s="7"/>
      <c r="W110" s="7"/>
      <c r="X110" s="7"/>
      <c r="Y110" s="99" t="s">
        <v>2334</v>
      </c>
      <c r="Z110" s="7"/>
      <c r="AA110" s="8" t="s">
        <v>1937</v>
      </c>
      <c r="AB110" s="8"/>
      <c r="AC110" s="8" t="s">
        <v>2453</v>
      </c>
      <c r="AD110" s="8" t="s">
        <v>2977</v>
      </c>
      <c r="AE110" t="str">
        <f t="shared" si="6"/>
        <v>M</v>
      </c>
      <c r="AF110" t="str">
        <f t="shared" si="4"/>
        <v>Exp</v>
      </c>
      <c r="AG110" t="str">
        <f t="shared" si="5"/>
        <v>multiple</v>
      </c>
    </row>
    <row r="111" spans="1:33" x14ac:dyDescent="0.35">
      <c r="A111">
        <v>201</v>
      </c>
      <c r="B111" t="s">
        <v>900</v>
      </c>
      <c r="C111" s="13" t="s">
        <v>1937</v>
      </c>
      <c r="D111" s="13" t="s">
        <v>2027</v>
      </c>
      <c r="E111" s="13" t="s">
        <v>1939</v>
      </c>
      <c r="F111" s="5"/>
      <c r="G111" s="2"/>
      <c r="H111" s="95" t="s">
        <v>1939</v>
      </c>
      <c r="I111" s="95" t="s">
        <v>1939</v>
      </c>
      <c r="J111" s="2"/>
      <c r="K111" s="3"/>
      <c r="L111" s="96" t="s">
        <v>1939</v>
      </c>
      <c r="M111" s="96" t="s">
        <v>1939</v>
      </c>
      <c r="N111" s="4"/>
      <c r="O111" s="97" t="s">
        <v>1939</v>
      </c>
      <c r="P111" s="98" t="s">
        <v>2335</v>
      </c>
      <c r="Q111" s="7"/>
      <c r="R111" s="7"/>
      <c r="S111" s="7"/>
      <c r="T111" s="7"/>
      <c r="U111" s="7"/>
      <c r="V111" s="7"/>
      <c r="W111" s="7"/>
      <c r="X111" s="7"/>
      <c r="Y111" s="99" t="s">
        <v>2019</v>
      </c>
      <c r="Z111" s="99" t="s">
        <v>1939</v>
      </c>
      <c r="AA111" s="8" t="s">
        <v>1941</v>
      </c>
      <c r="AB111" s="8"/>
      <c r="AC111" s="8"/>
      <c r="AE111" t="str">
        <f t="shared" si="6"/>
        <v>F</v>
      </c>
      <c r="AF111" t="str">
        <f t="shared" si="4"/>
        <v>Exp</v>
      </c>
      <c r="AG111" t="str">
        <f t="shared" si="5"/>
        <v>multiple</v>
      </c>
    </row>
    <row r="112" spans="1:33" x14ac:dyDescent="0.35">
      <c r="A112">
        <v>202</v>
      </c>
      <c r="B112" t="s">
        <v>904</v>
      </c>
      <c r="C112" s="13" t="s">
        <v>1937</v>
      </c>
      <c r="D112" s="13" t="s">
        <v>2028</v>
      </c>
      <c r="E112" s="5"/>
      <c r="F112" s="221" t="s">
        <v>1939</v>
      </c>
      <c r="G112" s="95" t="s">
        <v>1939</v>
      </c>
      <c r="H112" s="2"/>
      <c r="I112" s="2"/>
      <c r="J112" s="2"/>
      <c r="K112" s="3"/>
      <c r="L112" s="96" t="s">
        <v>1939</v>
      </c>
      <c r="M112" s="3"/>
      <c r="N112" s="97" t="s">
        <v>1939</v>
      </c>
      <c r="O112" s="97"/>
      <c r="P112" s="98" t="s">
        <v>2337</v>
      </c>
      <c r="Q112" s="99" t="s">
        <v>1939</v>
      </c>
      <c r="R112" s="99" t="s">
        <v>1939</v>
      </c>
      <c r="S112" s="7"/>
      <c r="T112" s="7"/>
      <c r="U112" s="7"/>
      <c r="V112" s="99" t="s">
        <v>1939</v>
      </c>
      <c r="W112" s="178" t="s">
        <v>1939</v>
      </c>
      <c r="X112" s="7"/>
      <c r="Y112" s="178" t="s">
        <v>2384</v>
      </c>
      <c r="Z112" s="7"/>
      <c r="AA112" s="8" t="s">
        <v>1941</v>
      </c>
      <c r="AB112" s="8"/>
      <c r="AC112" s="8"/>
      <c r="AE112" t="str">
        <f t="shared" si="6"/>
        <v>M</v>
      </c>
      <c r="AF112" t="str">
        <f t="shared" si="4"/>
        <v>Obs</v>
      </c>
      <c r="AG112" t="str">
        <f t="shared" si="5"/>
        <v>multiple</v>
      </c>
    </row>
    <row r="113" spans="1:33" x14ac:dyDescent="0.35">
      <c r="A113">
        <v>203</v>
      </c>
      <c r="B113" t="s">
        <v>909</v>
      </c>
      <c r="C113" s="13" t="s">
        <v>1937</v>
      </c>
      <c r="D113" s="13" t="s">
        <v>2029</v>
      </c>
      <c r="E113" s="5"/>
      <c r="F113" s="13" t="s">
        <v>1939</v>
      </c>
      <c r="G113" s="2"/>
      <c r="H113" s="95" t="s">
        <v>1939</v>
      </c>
      <c r="I113" s="2"/>
      <c r="J113" s="2"/>
      <c r="K113" s="3"/>
      <c r="L113" s="3"/>
      <c r="M113" s="96" t="s">
        <v>1939</v>
      </c>
      <c r="N113" s="4"/>
      <c r="O113" s="97" t="s">
        <v>1939</v>
      </c>
      <c r="P113" s="98" t="s">
        <v>2339</v>
      </c>
      <c r="Q113" s="99" t="s">
        <v>1939</v>
      </c>
      <c r="R113" s="7"/>
      <c r="S113" s="99" t="s">
        <v>1939</v>
      </c>
      <c r="T113" s="7"/>
      <c r="U113" s="7"/>
      <c r="V113" s="99" t="s">
        <v>1939</v>
      </c>
      <c r="W113" s="99"/>
      <c r="X113" s="7"/>
      <c r="Y113" s="7"/>
      <c r="Z113" s="7"/>
      <c r="AA113" s="8" t="s">
        <v>1937</v>
      </c>
      <c r="AB113" s="8" t="s">
        <v>2577</v>
      </c>
      <c r="AC113" s="8"/>
      <c r="AD113" s="8" t="s">
        <v>2691</v>
      </c>
      <c r="AE113" t="str">
        <f t="shared" si="6"/>
        <v>M</v>
      </c>
      <c r="AF113" t="str">
        <f t="shared" si="4"/>
        <v>Exp</v>
      </c>
      <c r="AG113" t="str">
        <f t="shared" si="5"/>
        <v>multiple</v>
      </c>
    </row>
    <row r="114" spans="1:33" x14ac:dyDescent="0.35">
      <c r="A114">
        <v>203</v>
      </c>
      <c r="B114" t="s">
        <v>909</v>
      </c>
      <c r="C114" s="13" t="s">
        <v>1937</v>
      </c>
      <c r="D114" s="13" t="s">
        <v>2029</v>
      </c>
      <c r="E114" s="5"/>
      <c r="F114" s="13" t="s">
        <v>1939</v>
      </c>
      <c r="G114" s="2"/>
      <c r="H114" s="95" t="s">
        <v>1939</v>
      </c>
      <c r="I114" s="2"/>
      <c r="J114" s="2"/>
      <c r="K114" s="3"/>
      <c r="L114" s="3"/>
      <c r="M114" s="96" t="s">
        <v>1939</v>
      </c>
      <c r="N114" s="4"/>
      <c r="O114" s="97" t="s">
        <v>1939</v>
      </c>
      <c r="P114" s="98" t="s">
        <v>2339</v>
      </c>
      <c r="Q114" s="99" t="s">
        <v>1939</v>
      </c>
      <c r="R114" s="7"/>
      <c r="S114" s="99" t="s">
        <v>1939</v>
      </c>
      <c r="T114" s="7"/>
      <c r="U114" s="7"/>
      <c r="V114" s="99" t="s">
        <v>1939</v>
      </c>
      <c r="W114" s="99"/>
      <c r="X114" s="7"/>
      <c r="Y114" s="7"/>
      <c r="Z114" s="7"/>
      <c r="AA114" s="8" t="s">
        <v>1937</v>
      </c>
      <c r="AB114" s="8" t="s">
        <v>2609</v>
      </c>
      <c r="AC114" s="8"/>
      <c r="AD114" s="8" t="s">
        <v>2692</v>
      </c>
      <c r="AE114" t="str">
        <f t="shared" si="6"/>
        <v>M</v>
      </c>
      <c r="AF114" t="str">
        <f t="shared" si="4"/>
        <v>Exp</v>
      </c>
      <c r="AG114" t="str">
        <f t="shared" si="5"/>
        <v>multiple</v>
      </c>
    </row>
    <row r="115" spans="1:33" x14ac:dyDescent="0.35">
      <c r="A115">
        <v>203</v>
      </c>
      <c r="B115" t="s">
        <v>909</v>
      </c>
      <c r="C115" s="13" t="s">
        <v>1937</v>
      </c>
      <c r="D115" s="13" t="s">
        <v>2029</v>
      </c>
      <c r="E115" s="5"/>
      <c r="F115" s="13" t="s">
        <v>1939</v>
      </c>
      <c r="G115" s="2"/>
      <c r="H115" s="95" t="s">
        <v>1939</v>
      </c>
      <c r="I115" s="2"/>
      <c r="J115" s="2"/>
      <c r="K115" s="3"/>
      <c r="L115" s="3"/>
      <c r="M115" s="96" t="s">
        <v>1939</v>
      </c>
      <c r="N115" s="4"/>
      <c r="O115" s="97" t="s">
        <v>1939</v>
      </c>
      <c r="P115" s="98" t="s">
        <v>2339</v>
      </c>
      <c r="Q115" s="99" t="s">
        <v>1939</v>
      </c>
      <c r="R115" s="7"/>
      <c r="S115" s="99" t="s">
        <v>1939</v>
      </c>
      <c r="T115" s="7"/>
      <c r="U115" s="7"/>
      <c r="V115" s="99" t="s">
        <v>1939</v>
      </c>
      <c r="W115" s="99"/>
      <c r="X115" s="7"/>
      <c r="Y115" s="7"/>
      <c r="Z115" s="7"/>
      <c r="AA115" s="8" t="s">
        <v>1937</v>
      </c>
      <c r="AB115" s="8" t="s">
        <v>2285</v>
      </c>
      <c r="AC115" s="8"/>
      <c r="AE115" t="str">
        <f t="shared" si="6"/>
        <v>M</v>
      </c>
      <c r="AF115" t="str">
        <f t="shared" si="4"/>
        <v>Exp</v>
      </c>
      <c r="AG115" t="str">
        <f t="shared" si="5"/>
        <v>multiple</v>
      </c>
    </row>
    <row r="116" spans="1:33" x14ac:dyDescent="0.35">
      <c r="A116">
        <v>213</v>
      </c>
      <c r="B116" t="s">
        <v>952</v>
      </c>
      <c r="C116" s="13" t="s">
        <v>1937</v>
      </c>
      <c r="D116" s="13" t="s">
        <v>2033</v>
      </c>
      <c r="E116" s="13" t="s">
        <v>1939</v>
      </c>
      <c r="F116" s="13" t="s">
        <v>1939</v>
      </c>
      <c r="G116" s="95" t="s">
        <v>1939</v>
      </c>
      <c r="H116" s="95" t="s">
        <v>1939</v>
      </c>
      <c r="I116" s="2"/>
      <c r="J116" s="2"/>
      <c r="K116" s="3"/>
      <c r="L116" s="96" t="s">
        <v>1939</v>
      </c>
      <c r="M116" s="3"/>
      <c r="N116" s="4"/>
      <c r="O116" s="97" t="s">
        <v>1939</v>
      </c>
      <c r="P116" s="98" t="s">
        <v>2340</v>
      </c>
      <c r="Q116" s="99" t="s">
        <v>1939</v>
      </c>
      <c r="R116" s="7"/>
      <c r="S116" s="7"/>
      <c r="T116" s="7"/>
      <c r="U116" s="7"/>
      <c r="V116" s="99" t="s">
        <v>1939</v>
      </c>
      <c r="W116" s="99"/>
      <c r="X116" s="7"/>
      <c r="Y116" s="7"/>
      <c r="Z116" s="7"/>
      <c r="AA116" s="8" t="s">
        <v>1937</v>
      </c>
      <c r="AB116" s="8" t="s">
        <v>2566</v>
      </c>
      <c r="AC116" s="8"/>
      <c r="AD116" s="8" t="s">
        <v>2944</v>
      </c>
      <c r="AE116" t="str">
        <f t="shared" si="6"/>
        <v>F</v>
      </c>
      <c r="AF116" t="str">
        <f t="shared" si="4"/>
        <v>Exp</v>
      </c>
      <c r="AG116" t="str">
        <f t="shared" si="5"/>
        <v>multiple</v>
      </c>
    </row>
    <row r="117" spans="1:33" x14ac:dyDescent="0.35">
      <c r="A117">
        <v>213</v>
      </c>
      <c r="B117" t="s">
        <v>952</v>
      </c>
      <c r="C117" s="13" t="s">
        <v>1937</v>
      </c>
      <c r="D117" s="13" t="s">
        <v>2033</v>
      </c>
      <c r="E117" s="13" t="s">
        <v>1939</v>
      </c>
      <c r="F117" s="13" t="s">
        <v>1939</v>
      </c>
      <c r="G117" s="95" t="s">
        <v>1939</v>
      </c>
      <c r="H117" s="95" t="s">
        <v>1939</v>
      </c>
      <c r="I117" s="2"/>
      <c r="J117" s="2"/>
      <c r="K117" s="3"/>
      <c r="L117" s="96" t="s">
        <v>1939</v>
      </c>
      <c r="M117" s="3"/>
      <c r="N117" s="4"/>
      <c r="O117" s="97" t="s">
        <v>1939</v>
      </c>
      <c r="P117" s="98" t="s">
        <v>2340</v>
      </c>
      <c r="Q117" s="99" t="s">
        <v>1939</v>
      </c>
      <c r="R117" s="7"/>
      <c r="S117" s="7"/>
      <c r="T117" s="7"/>
      <c r="U117" s="7"/>
      <c r="V117" s="99" t="s">
        <v>1939</v>
      </c>
      <c r="W117" s="99"/>
      <c r="X117" s="7"/>
      <c r="Y117" s="7"/>
      <c r="Z117" s="7"/>
      <c r="AA117" s="8" t="s">
        <v>1937</v>
      </c>
      <c r="AB117" s="8" t="s">
        <v>2646</v>
      </c>
      <c r="AC117" s="8"/>
      <c r="AD117" s="8" t="s">
        <v>2945</v>
      </c>
      <c r="AE117" t="str">
        <f t="shared" si="6"/>
        <v>F</v>
      </c>
      <c r="AF117" t="str">
        <f t="shared" si="4"/>
        <v>Exp</v>
      </c>
      <c r="AG117" t="str">
        <f t="shared" si="5"/>
        <v>multiple</v>
      </c>
    </row>
    <row r="118" spans="1:33" x14ac:dyDescent="0.35">
      <c r="A118">
        <v>227</v>
      </c>
      <c r="B118" t="s">
        <v>1009</v>
      </c>
      <c r="C118" s="13" t="s">
        <v>1937</v>
      </c>
      <c r="D118" s="13" t="s">
        <v>2039</v>
      </c>
      <c r="E118" s="13" t="s">
        <v>1939</v>
      </c>
      <c r="F118" s="5"/>
      <c r="G118" s="2"/>
      <c r="H118" s="101" t="s">
        <v>1939</v>
      </c>
      <c r="I118" s="2"/>
      <c r="J118" s="2"/>
      <c r="K118" s="3"/>
      <c r="L118" s="102" t="s">
        <v>1939</v>
      </c>
      <c r="M118" s="3"/>
      <c r="N118" s="103" t="s">
        <v>1939</v>
      </c>
      <c r="O118" s="4"/>
      <c r="P118" s="104" t="s">
        <v>2341</v>
      </c>
      <c r="Q118" s="7"/>
      <c r="R118" s="7"/>
      <c r="S118" s="7"/>
      <c r="T118" s="7"/>
      <c r="U118" s="105" t="s">
        <v>1939</v>
      </c>
      <c r="V118" s="7"/>
      <c r="W118" s="7"/>
      <c r="X118" s="7"/>
      <c r="Y118" s="7"/>
      <c r="Z118" s="7"/>
      <c r="AA118" s="8" t="s">
        <v>1937</v>
      </c>
      <c r="AB118" s="8" t="s">
        <v>2201</v>
      </c>
      <c r="AC118" s="8" t="s">
        <v>2433</v>
      </c>
      <c r="AE118" t="str">
        <f t="shared" si="6"/>
        <v>F</v>
      </c>
      <c r="AF118" t="str">
        <f t="shared" si="4"/>
        <v>Exp</v>
      </c>
      <c r="AG118" t="str">
        <f t="shared" si="5"/>
        <v>multiple</v>
      </c>
    </row>
    <row r="119" spans="1:33" x14ac:dyDescent="0.35">
      <c r="A119">
        <v>228</v>
      </c>
      <c r="B119" t="s">
        <v>1014</v>
      </c>
      <c r="C119" s="13" t="s">
        <v>1937</v>
      </c>
      <c r="D119" s="13" t="s">
        <v>2040</v>
      </c>
      <c r="E119" s="5"/>
      <c r="F119" s="13" t="s">
        <v>1939</v>
      </c>
      <c r="G119" s="101" t="s">
        <v>1939</v>
      </c>
      <c r="H119" s="2"/>
      <c r="I119" s="2"/>
      <c r="J119" s="2"/>
      <c r="K119" s="3"/>
      <c r="L119" s="3"/>
      <c r="M119" s="102" t="s">
        <v>1939</v>
      </c>
      <c r="N119" s="103" t="s">
        <v>1939</v>
      </c>
      <c r="O119" s="4"/>
      <c r="P119" s="104" t="s">
        <v>2342</v>
      </c>
      <c r="Q119" s="105" t="s">
        <v>1939</v>
      </c>
      <c r="R119" s="105" t="s">
        <v>1939</v>
      </c>
      <c r="S119" s="7"/>
      <c r="T119" s="7"/>
      <c r="U119" s="7"/>
      <c r="V119" s="105" t="s">
        <v>1939</v>
      </c>
      <c r="W119" s="178" t="s">
        <v>1939</v>
      </c>
      <c r="X119" s="7"/>
      <c r="Y119" s="105"/>
      <c r="Z119" s="7"/>
      <c r="AA119" s="8" t="s">
        <v>1937</v>
      </c>
      <c r="AB119" s="8" t="s">
        <v>2343</v>
      </c>
      <c r="AC119" s="8"/>
      <c r="AE119" t="str">
        <f t="shared" si="6"/>
        <v>M</v>
      </c>
      <c r="AF119" t="str">
        <f t="shared" si="4"/>
        <v>Obs</v>
      </c>
      <c r="AG119" t="str">
        <f t="shared" si="5"/>
        <v>multiple</v>
      </c>
    </row>
    <row r="120" spans="1:33" x14ac:dyDescent="0.35">
      <c r="A120">
        <v>235</v>
      </c>
      <c r="B120" t="s">
        <v>1044</v>
      </c>
      <c r="C120" s="13" t="s">
        <v>1937</v>
      </c>
      <c r="D120" s="13" t="s">
        <v>2044</v>
      </c>
      <c r="E120" s="5"/>
      <c r="F120" s="13" t="s">
        <v>1939</v>
      </c>
      <c r="G120" s="2"/>
      <c r="H120" s="101" t="s">
        <v>1939</v>
      </c>
      <c r="I120" s="2"/>
      <c r="J120" s="2"/>
      <c r="K120" s="3"/>
      <c r="L120" s="3"/>
      <c r="M120" s="3"/>
      <c r="N120" s="103" t="s">
        <v>1939</v>
      </c>
      <c r="O120" s="4"/>
      <c r="P120" s="104" t="s">
        <v>2344</v>
      </c>
      <c r="Q120" s="7"/>
      <c r="R120" s="105" t="s">
        <v>1939</v>
      </c>
      <c r="S120" s="7"/>
      <c r="T120" s="7"/>
      <c r="U120" s="105" t="s">
        <v>1939</v>
      </c>
      <c r="V120" s="105" t="s">
        <v>1939</v>
      </c>
      <c r="W120" s="105"/>
      <c r="X120" s="7"/>
      <c r="Y120" s="7"/>
      <c r="Z120" s="7"/>
      <c r="AA120" s="8" t="s">
        <v>1937</v>
      </c>
      <c r="AB120" s="8" t="s">
        <v>2345</v>
      </c>
      <c r="AC120" s="8"/>
      <c r="AE120" t="str">
        <f t="shared" si="6"/>
        <v>M</v>
      </c>
      <c r="AF120" t="str">
        <f t="shared" si="4"/>
        <v>Exp</v>
      </c>
      <c r="AG120" t="str">
        <f t="shared" si="5"/>
        <v>multiple</v>
      </c>
    </row>
    <row r="121" spans="1:33" x14ac:dyDescent="0.35">
      <c r="A121">
        <v>239</v>
      </c>
      <c r="B121" t="s">
        <v>1061</v>
      </c>
      <c r="C121" s="13" t="s">
        <v>1937</v>
      </c>
      <c r="D121" s="5" t="s">
        <v>2046</v>
      </c>
      <c r="E121" s="5"/>
      <c r="F121" s="162" t="s">
        <v>1939</v>
      </c>
      <c r="G121" s="2"/>
      <c r="H121" s="157" t="s">
        <v>1939</v>
      </c>
      <c r="I121" s="2"/>
      <c r="J121" s="2"/>
      <c r="K121" s="3"/>
      <c r="L121" s="158" t="s">
        <v>1939</v>
      </c>
      <c r="M121" s="3"/>
      <c r="N121" s="4"/>
      <c r="O121" s="159" t="s">
        <v>1939</v>
      </c>
      <c r="P121" s="160" t="s">
        <v>2458</v>
      </c>
      <c r="Q121" s="161" t="s">
        <v>1939</v>
      </c>
      <c r="R121" s="7"/>
      <c r="S121" s="7"/>
      <c r="T121" s="7"/>
      <c r="U121" s="7"/>
      <c r="V121" s="7"/>
      <c r="W121" s="178" t="s">
        <v>1939</v>
      </c>
      <c r="X121" s="7"/>
      <c r="Y121" s="178" t="s">
        <v>2489</v>
      </c>
      <c r="Z121" s="7"/>
      <c r="AA121" s="8" t="s">
        <v>1937</v>
      </c>
      <c r="AB121" s="8" t="s">
        <v>2327</v>
      </c>
      <c r="AC121" s="8"/>
      <c r="AD121" s="8" t="s">
        <v>2697</v>
      </c>
      <c r="AE121" t="str">
        <f t="shared" si="6"/>
        <v>M</v>
      </c>
      <c r="AF121" t="str">
        <f t="shared" si="4"/>
        <v>Exp</v>
      </c>
      <c r="AG121" t="str">
        <f t="shared" si="5"/>
        <v>multiple</v>
      </c>
    </row>
    <row r="122" spans="1:33" x14ac:dyDescent="0.35">
      <c r="A122">
        <v>240</v>
      </c>
      <c r="B122" t="s">
        <v>1066</v>
      </c>
      <c r="C122" s="13" t="s">
        <v>1937</v>
      </c>
      <c r="D122" s="5" t="s">
        <v>2047</v>
      </c>
      <c r="E122" s="5"/>
      <c r="F122" s="13" t="s">
        <v>1939</v>
      </c>
      <c r="G122" s="2"/>
      <c r="H122" s="101" t="s">
        <v>1939</v>
      </c>
      <c r="I122" s="2"/>
      <c r="J122" s="2"/>
      <c r="K122" s="3"/>
      <c r="L122" s="102" t="s">
        <v>1939</v>
      </c>
      <c r="M122" s="3"/>
      <c r="N122" s="103"/>
      <c r="O122" s="222" t="s">
        <v>1939</v>
      </c>
      <c r="P122" s="104" t="s">
        <v>2346</v>
      </c>
      <c r="Q122" s="105" t="s">
        <v>1939</v>
      </c>
      <c r="R122" s="7"/>
      <c r="S122" s="7"/>
      <c r="T122" s="7"/>
      <c r="U122" s="7"/>
      <c r="V122" s="7"/>
      <c r="W122" s="178" t="s">
        <v>1939</v>
      </c>
      <c r="X122" s="7"/>
      <c r="Y122" s="105"/>
      <c r="Z122" s="7"/>
      <c r="AA122" s="8" t="s">
        <v>1937</v>
      </c>
      <c r="AB122" s="8" t="s">
        <v>2566</v>
      </c>
      <c r="AC122" s="8"/>
      <c r="AD122" s="8" t="s">
        <v>2707</v>
      </c>
      <c r="AE122" t="str">
        <f t="shared" si="6"/>
        <v>M</v>
      </c>
      <c r="AF122" t="str">
        <f t="shared" si="4"/>
        <v>Exp</v>
      </c>
      <c r="AG122" t="str">
        <f t="shared" si="5"/>
        <v>multiple</v>
      </c>
    </row>
    <row r="123" spans="1:33" x14ac:dyDescent="0.35">
      <c r="A123">
        <v>240</v>
      </c>
      <c r="B123" t="s">
        <v>1066</v>
      </c>
      <c r="C123" s="13" t="s">
        <v>1937</v>
      </c>
      <c r="D123" s="5" t="s">
        <v>2047</v>
      </c>
      <c r="E123" s="5"/>
      <c r="F123" s="13" t="s">
        <v>1939</v>
      </c>
      <c r="G123" s="2"/>
      <c r="H123" s="101" t="s">
        <v>1939</v>
      </c>
      <c r="I123" s="2"/>
      <c r="J123" s="2"/>
      <c r="K123" s="3"/>
      <c r="L123" s="102" t="s">
        <v>1939</v>
      </c>
      <c r="M123" s="3"/>
      <c r="N123" s="103"/>
      <c r="O123" s="222" t="s">
        <v>1939</v>
      </c>
      <c r="P123" s="104" t="s">
        <v>2346</v>
      </c>
      <c r="Q123" s="105" t="s">
        <v>1939</v>
      </c>
      <c r="R123" s="7"/>
      <c r="S123" s="7"/>
      <c r="T123" s="7"/>
      <c r="U123" s="7"/>
      <c r="V123" s="7"/>
      <c r="W123" s="178" t="s">
        <v>1939</v>
      </c>
      <c r="X123" s="7"/>
      <c r="Y123" s="105"/>
      <c r="Z123" s="7"/>
      <c r="AA123" s="8" t="s">
        <v>1937</v>
      </c>
      <c r="AB123" s="8" t="s">
        <v>2646</v>
      </c>
      <c r="AC123" s="8"/>
      <c r="AD123" s="8" t="s">
        <v>2708</v>
      </c>
      <c r="AE123" t="str">
        <f t="shared" si="6"/>
        <v>M</v>
      </c>
      <c r="AF123" t="str">
        <f t="shared" si="4"/>
        <v>Exp</v>
      </c>
      <c r="AG123" t="str">
        <f t="shared" si="5"/>
        <v>multiple</v>
      </c>
    </row>
    <row r="124" spans="1:33" x14ac:dyDescent="0.35">
      <c r="A124">
        <v>240</v>
      </c>
      <c r="B124" t="s">
        <v>1066</v>
      </c>
      <c r="C124" s="13" t="s">
        <v>1937</v>
      </c>
      <c r="D124" s="5" t="s">
        <v>2047</v>
      </c>
      <c r="E124" s="5"/>
      <c r="F124" s="13" t="s">
        <v>1939</v>
      </c>
      <c r="G124" s="2"/>
      <c r="H124" s="101" t="s">
        <v>1939</v>
      </c>
      <c r="I124" s="2"/>
      <c r="J124" s="2"/>
      <c r="K124" s="3"/>
      <c r="L124" s="102" t="s">
        <v>1939</v>
      </c>
      <c r="M124" s="3"/>
      <c r="N124" s="103"/>
      <c r="O124" s="222" t="s">
        <v>1939</v>
      </c>
      <c r="P124" s="104" t="s">
        <v>2346</v>
      </c>
      <c r="Q124" s="105" t="s">
        <v>1939</v>
      </c>
      <c r="R124" s="7"/>
      <c r="S124" s="7"/>
      <c r="T124" s="7"/>
      <c r="U124" s="7"/>
      <c r="V124" s="7"/>
      <c r="W124" s="178" t="s">
        <v>1939</v>
      </c>
      <c r="X124" s="7"/>
      <c r="Y124" s="105"/>
      <c r="Z124" s="7"/>
      <c r="AA124" s="8" t="s">
        <v>1937</v>
      </c>
      <c r="AB124" s="8" t="s">
        <v>2713</v>
      </c>
      <c r="AC124" s="8"/>
      <c r="AD124" s="8" t="s">
        <v>2714</v>
      </c>
      <c r="AE124" t="str">
        <f t="shared" si="6"/>
        <v>M</v>
      </c>
      <c r="AF124" t="str">
        <f t="shared" si="4"/>
        <v>Exp</v>
      </c>
      <c r="AG124" t="str">
        <f t="shared" si="5"/>
        <v>multiple</v>
      </c>
    </row>
    <row r="125" spans="1:33" x14ac:dyDescent="0.35">
      <c r="A125">
        <v>240</v>
      </c>
      <c r="B125" t="s">
        <v>1066</v>
      </c>
      <c r="C125" s="13" t="s">
        <v>1937</v>
      </c>
      <c r="D125" s="5" t="s">
        <v>2047</v>
      </c>
      <c r="E125" s="5"/>
      <c r="F125" s="13" t="s">
        <v>1939</v>
      </c>
      <c r="G125" s="2"/>
      <c r="H125" s="101" t="s">
        <v>1939</v>
      </c>
      <c r="I125" s="2"/>
      <c r="J125" s="2"/>
      <c r="K125" s="3"/>
      <c r="L125" s="102" t="s">
        <v>1939</v>
      </c>
      <c r="M125" s="3"/>
      <c r="N125" s="103"/>
      <c r="O125" s="222" t="s">
        <v>1939</v>
      </c>
      <c r="P125" s="104" t="s">
        <v>2346</v>
      </c>
      <c r="Q125" s="105" t="s">
        <v>1939</v>
      </c>
      <c r="R125" s="7"/>
      <c r="S125" s="7"/>
      <c r="T125" s="7"/>
      <c r="U125" s="7"/>
      <c r="V125" s="7"/>
      <c r="W125" s="178" t="s">
        <v>1939</v>
      </c>
      <c r="X125" s="7"/>
      <c r="Y125" s="105"/>
      <c r="Z125" s="7"/>
      <c r="AA125" s="8" t="s">
        <v>1937</v>
      </c>
      <c r="AB125" s="8" t="s">
        <v>2718</v>
      </c>
      <c r="AC125" s="8"/>
      <c r="AD125" s="8" t="s">
        <v>2717</v>
      </c>
      <c r="AE125" t="str">
        <f t="shared" si="6"/>
        <v>M</v>
      </c>
      <c r="AF125" t="str">
        <f t="shared" si="4"/>
        <v>Exp</v>
      </c>
      <c r="AG125" t="str">
        <f t="shared" si="5"/>
        <v>multiple</v>
      </c>
    </row>
    <row r="126" spans="1:33" x14ac:dyDescent="0.35">
      <c r="A126">
        <v>240</v>
      </c>
      <c r="B126" t="s">
        <v>1066</v>
      </c>
      <c r="C126" s="13" t="s">
        <v>1937</v>
      </c>
      <c r="D126" s="5" t="s">
        <v>2047</v>
      </c>
      <c r="E126" s="5"/>
      <c r="F126" s="13" t="s">
        <v>1939</v>
      </c>
      <c r="G126" s="2"/>
      <c r="H126" s="101" t="s">
        <v>1939</v>
      </c>
      <c r="I126" s="2"/>
      <c r="J126" s="2"/>
      <c r="K126" s="3"/>
      <c r="L126" s="102" t="s">
        <v>1939</v>
      </c>
      <c r="M126" s="3"/>
      <c r="N126" s="103"/>
      <c r="O126" s="222" t="s">
        <v>1939</v>
      </c>
      <c r="P126" s="104" t="s">
        <v>2346</v>
      </c>
      <c r="Q126" s="105" t="s">
        <v>1939</v>
      </c>
      <c r="R126" s="7"/>
      <c r="S126" s="7"/>
      <c r="T126" s="7"/>
      <c r="U126" s="7"/>
      <c r="V126" s="7"/>
      <c r="W126" s="178" t="s">
        <v>1939</v>
      </c>
      <c r="X126" s="7"/>
      <c r="Y126" s="105"/>
      <c r="Z126" s="7"/>
      <c r="AA126" s="8" t="s">
        <v>1937</v>
      </c>
      <c r="AB126" s="8" t="s">
        <v>2719</v>
      </c>
      <c r="AC126" s="8"/>
      <c r="AD126" s="8" t="s">
        <v>2720</v>
      </c>
      <c r="AE126" t="str">
        <f t="shared" si="6"/>
        <v>M</v>
      </c>
      <c r="AF126" t="str">
        <f t="shared" si="4"/>
        <v>Exp</v>
      </c>
      <c r="AG126" t="str">
        <f t="shared" si="5"/>
        <v>multiple</v>
      </c>
    </row>
    <row r="127" spans="1:33" x14ac:dyDescent="0.35">
      <c r="A127">
        <v>240</v>
      </c>
      <c r="B127" t="s">
        <v>1066</v>
      </c>
      <c r="C127" s="13" t="s">
        <v>1937</v>
      </c>
      <c r="D127" s="5" t="s">
        <v>2047</v>
      </c>
      <c r="E127" s="5"/>
      <c r="F127" s="13" t="s">
        <v>1939</v>
      </c>
      <c r="G127" s="2"/>
      <c r="H127" s="101" t="s">
        <v>1939</v>
      </c>
      <c r="I127" s="2"/>
      <c r="J127" s="2"/>
      <c r="K127" s="3"/>
      <c r="L127" s="102" t="s">
        <v>1939</v>
      </c>
      <c r="M127" s="3"/>
      <c r="N127" s="103"/>
      <c r="O127" s="222" t="s">
        <v>1939</v>
      </c>
      <c r="P127" s="104" t="s">
        <v>2346</v>
      </c>
      <c r="Q127" s="105" t="s">
        <v>1939</v>
      </c>
      <c r="R127" s="7"/>
      <c r="S127" s="7"/>
      <c r="T127" s="7"/>
      <c r="U127" s="7"/>
      <c r="V127" s="7"/>
      <c r="W127" s="178" t="s">
        <v>1939</v>
      </c>
      <c r="X127" s="7"/>
      <c r="Y127" s="105"/>
      <c r="Z127" s="7"/>
      <c r="AA127" s="8" t="s">
        <v>1937</v>
      </c>
      <c r="AB127" s="8" t="s">
        <v>2737</v>
      </c>
      <c r="AC127" s="8"/>
      <c r="AD127" s="8" t="s">
        <v>2736</v>
      </c>
      <c r="AE127" t="str">
        <f t="shared" si="6"/>
        <v>M</v>
      </c>
      <c r="AF127" t="str">
        <f t="shared" si="4"/>
        <v>Exp</v>
      </c>
      <c r="AG127" t="str">
        <f t="shared" si="5"/>
        <v>multiple</v>
      </c>
    </row>
    <row r="128" spans="1:33" x14ac:dyDescent="0.35">
      <c r="A128">
        <v>240</v>
      </c>
      <c r="B128" t="s">
        <v>1066</v>
      </c>
      <c r="C128" s="13" t="s">
        <v>1937</v>
      </c>
      <c r="D128" s="5" t="s">
        <v>2047</v>
      </c>
      <c r="E128" s="5"/>
      <c r="F128" s="13" t="s">
        <v>1939</v>
      </c>
      <c r="G128" s="2"/>
      <c r="H128" s="101" t="s">
        <v>1939</v>
      </c>
      <c r="I128" s="2"/>
      <c r="J128" s="2"/>
      <c r="K128" s="3"/>
      <c r="L128" s="102" t="s">
        <v>1939</v>
      </c>
      <c r="M128" s="3"/>
      <c r="N128" s="103"/>
      <c r="O128" s="222" t="s">
        <v>1939</v>
      </c>
      <c r="P128" s="104" t="s">
        <v>2346</v>
      </c>
      <c r="Q128" s="105" t="s">
        <v>1939</v>
      </c>
      <c r="R128" s="7"/>
      <c r="S128" s="7"/>
      <c r="T128" s="7"/>
      <c r="U128" s="7"/>
      <c r="V128" s="7"/>
      <c r="W128" s="178" t="s">
        <v>1939</v>
      </c>
      <c r="X128" s="7"/>
      <c r="Y128" s="105"/>
      <c r="Z128" s="7"/>
      <c r="AA128" s="8" t="s">
        <v>1937</v>
      </c>
      <c r="AB128" s="8" t="s">
        <v>2656</v>
      </c>
      <c r="AC128" s="8"/>
      <c r="AD128" s="8" t="s">
        <v>2738</v>
      </c>
      <c r="AE128" t="str">
        <f t="shared" si="6"/>
        <v>M</v>
      </c>
      <c r="AF128" t="str">
        <f t="shared" si="4"/>
        <v>Exp</v>
      </c>
      <c r="AG128" t="str">
        <f t="shared" si="5"/>
        <v>multiple</v>
      </c>
    </row>
    <row r="129" spans="1:33" x14ac:dyDescent="0.35">
      <c r="A129">
        <v>240</v>
      </c>
      <c r="B129" t="s">
        <v>1066</v>
      </c>
      <c r="C129" s="13" t="s">
        <v>1937</v>
      </c>
      <c r="D129" s="5" t="s">
        <v>2047</v>
      </c>
      <c r="E129" s="5"/>
      <c r="F129" s="13" t="s">
        <v>1939</v>
      </c>
      <c r="G129" s="2"/>
      <c r="H129" s="101" t="s">
        <v>1939</v>
      </c>
      <c r="I129" s="2"/>
      <c r="J129" s="2"/>
      <c r="K129" s="3"/>
      <c r="L129" s="102" t="s">
        <v>1939</v>
      </c>
      <c r="M129" s="3"/>
      <c r="N129" s="103"/>
      <c r="O129" s="222" t="s">
        <v>1939</v>
      </c>
      <c r="P129" s="104" t="s">
        <v>2346</v>
      </c>
      <c r="Q129" s="105" t="s">
        <v>1939</v>
      </c>
      <c r="R129" s="7"/>
      <c r="S129" s="7"/>
      <c r="T129" s="7"/>
      <c r="U129" s="7"/>
      <c r="V129" s="7"/>
      <c r="W129" s="178" t="s">
        <v>1939</v>
      </c>
      <c r="X129" s="7"/>
      <c r="Y129" s="105"/>
      <c r="Z129" s="7"/>
      <c r="AA129" s="8" t="s">
        <v>1937</v>
      </c>
      <c r="AB129" s="8" t="s">
        <v>2660</v>
      </c>
      <c r="AC129" s="8"/>
      <c r="AD129" s="8" t="s">
        <v>2739</v>
      </c>
      <c r="AE129" t="str">
        <f t="shared" si="6"/>
        <v>M</v>
      </c>
      <c r="AF129" t="str">
        <f t="shared" si="4"/>
        <v>Exp</v>
      </c>
      <c r="AG129" t="str">
        <f t="shared" si="5"/>
        <v>multiple</v>
      </c>
    </row>
    <row r="130" spans="1:33" x14ac:dyDescent="0.35">
      <c r="A130">
        <v>241</v>
      </c>
      <c r="B130" t="s">
        <v>983</v>
      </c>
      <c r="C130" s="13" t="s">
        <v>1937</v>
      </c>
      <c r="D130" s="5" t="s">
        <v>2048</v>
      </c>
      <c r="E130" s="5"/>
      <c r="F130" s="13" t="s">
        <v>1939</v>
      </c>
      <c r="G130" s="2"/>
      <c r="H130" s="101" t="s">
        <v>1939</v>
      </c>
      <c r="I130" s="2"/>
      <c r="J130" s="2"/>
      <c r="K130" s="3"/>
      <c r="L130" s="102" t="s">
        <v>1939</v>
      </c>
      <c r="M130" s="102" t="s">
        <v>1939</v>
      </c>
      <c r="N130" s="103" t="s">
        <v>1939</v>
      </c>
      <c r="O130" s="4"/>
      <c r="P130" s="104" t="s">
        <v>2347</v>
      </c>
      <c r="Q130" s="7"/>
      <c r="R130" s="105" t="s">
        <v>1939</v>
      </c>
      <c r="S130" s="7"/>
      <c r="T130" s="7"/>
      <c r="U130" s="7"/>
      <c r="V130" s="7"/>
      <c r="W130" s="7"/>
      <c r="X130" s="7"/>
      <c r="Y130" s="105" t="s">
        <v>2348</v>
      </c>
      <c r="Z130" s="7"/>
      <c r="AA130" s="8" t="s">
        <v>1937</v>
      </c>
      <c r="AB130" s="8" t="s">
        <v>2323</v>
      </c>
      <c r="AC130" s="8" t="s">
        <v>2454</v>
      </c>
      <c r="AE130" t="str">
        <f t="shared" si="6"/>
        <v>M</v>
      </c>
      <c r="AF130" t="str">
        <f t="shared" si="4"/>
        <v>Exp</v>
      </c>
      <c r="AG130" t="str">
        <f t="shared" si="5"/>
        <v>multiple</v>
      </c>
    </row>
    <row r="131" spans="1:33" x14ac:dyDescent="0.35">
      <c r="A131">
        <v>243</v>
      </c>
      <c r="B131" t="s">
        <v>1079</v>
      </c>
      <c r="C131" s="13" t="s">
        <v>1937</v>
      </c>
      <c r="D131" s="13" t="s">
        <v>2050</v>
      </c>
      <c r="E131" s="5"/>
      <c r="F131" s="13" t="s">
        <v>1939</v>
      </c>
      <c r="G131" s="2"/>
      <c r="H131" s="101" t="s">
        <v>1939</v>
      </c>
      <c r="I131" s="2"/>
      <c r="J131" s="2"/>
      <c r="K131" s="3"/>
      <c r="L131" s="3"/>
      <c r="M131" s="102" t="s">
        <v>1939</v>
      </c>
      <c r="N131" s="4"/>
      <c r="O131" s="165" t="s">
        <v>1939</v>
      </c>
      <c r="P131" s="104" t="s">
        <v>2349</v>
      </c>
      <c r="Q131" s="7"/>
      <c r="R131" s="105" t="s">
        <v>1939</v>
      </c>
      <c r="S131" s="105" t="s">
        <v>1939</v>
      </c>
      <c r="T131" s="7"/>
      <c r="U131" s="7"/>
      <c r="V131" s="7"/>
      <c r="W131" s="7"/>
      <c r="X131" s="7"/>
      <c r="Y131" s="7"/>
      <c r="Z131" s="7"/>
      <c r="AA131" s="8" t="s">
        <v>1937</v>
      </c>
      <c r="AB131" s="8" t="s">
        <v>2747</v>
      </c>
      <c r="AC131" s="8"/>
      <c r="AD131" s="8" t="s">
        <v>2748</v>
      </c>
      <c r="AE131" t="str">
        <f t="shared" si="6"/>
        <v>M</v>
      </c>
      <c r="AF131" t="str">
        <f t="shared" ref="AF131:AF194" si="7">IF(H131="x","Exp","Obs")</f>
        <v>Exp</v>
      </c>
      <c r="AG131" t="str">
        <f t="shared" ref="AG131:AG194" si="8">IF(K131="x","single","multiple")</f>
        <v>multiple</v>
      </c>
    </row>
    <row r="132" spans="1:33" x14ac:dyDescent="0.35">
      <c r="A132">
        <v>243</v>
      </c>
      <c r="B132" t="s">
        <v>1079</v>
      </c>
      <c r="C132" s="13" t="s">
        <v>1937</v>
      </c>
      <c r="D132" s="13" t="s">
        <v>2050</v>
      </c>
      <c r="E132" s="5"/>
      <c r="F132" s="13" t="s">
        <v>1939</v>
      </c>
      <c r="G132" s="2"/>
      <c r="H132" s="101" t="s">
        <v>1939</v>
      </c>
      <c r="I132" s="2"/>
      <c r="J132" s="2"/>
      <c r="K132" s="3"/>
      <c r="L132" s="3"/>
      <c r="M132" s="102" t="s">
        <v>1939</v>
      </c>
      <c r="N132" s="4"/>
      <c r="O132" s="165" t="s">
        <v>1939</v>
      </c>
      <c r="P132" s="104" t="s">
        <v>2349</v>
      </c>
      <c r="Q132" s="7"/>
      <c r="R132" s="105" t="s">
        <v>1939</v>
      </c>
      <c r="S132" s="105" t="s">
        <v>1939</v>
      </c>
      <c r="T132" s="7"/>
      <c r="U132" s="7"/>
      <c r="V132" s="7"/>
      <c r="W132" s="7"/>
      <c r="X132" s="7"/>
      <c r="Y132" s="7"/>
      <c r="Z132" s="7"/>
      <c r="AA132" s="8" t="s">
        <v>1937</v>
      </c>
      <c r="AB132" s="8" t="s">
        <v>2754</v>
      </c>
      <c r="AC132" s="8"/>
      <c r="AD132" s="8" t="s">
        <v>2755</v>
      </c>
      <c r="AE132" t="str">
        <f t="shared" si="6"/>
        <v>M</v>
      </c>
      <c r="AF132" t="str">
        <f t="shared" si="7"/>
        <v>Exp</v>
      </c>
      <c r="AG132" t="str">
        <f t="shared" si="8"/>
        <v>multiple</v>
      </c>
    </row>
    <row r="133" spans="1:33" x14ac:dyDescent="0.35">
      <c r="A133">
        <v>243</v>
      </c>
      <c r="B133" t="s">
        <v>1079</v>
      </c>
      <c r="C133" s="13" t="s">
        <v>1937</v>
      </c>
      <c r="D133" s="13" t="s">
        <v>2050</v>
      </c>
      <c r="E133" s="5"/>
      <c r="F133" s="13" t="s">
        <v>1939</v>
      </c>
      <c r="G133" s="2"/>
      <c r="H133" s="101" t="s">
        <v>1939</v>
      </c>
      <c r="I133" s="2"/>
      <c r="J133" s="2"/>
      <c r="K133" s="3"/>
      <c r="L133" s="3"/>
      <c r="M133" s="102" t="s">
        <v>1939</v>
      </c>
      <c r="N133" s="4"/>
      <c r="O133" s="165" t="s">
        <v>1939</v>
      </c>
      <c r="P133" s="104" t="s">
        <v>2349</v>
      </c>
      <c r="Q133" s="7"/>
      <c r="R133" s="105" t="s">
        <v>1939</v>
      </c>
      <c r="S133" s="105" t="s">
        <v>1939</v>
      </c>
      <c r="T133" s="7"/>
      <c r="U133" s="7"/>
      <c r="V133" s="7"/>
      <c r="W133" s="7"/>
      <c r="X133" s="7"/>
      <c r="Y133" s="7"/>
      <c r="Z133" s="7"/>
      <c r="AA133" s="8" t="s">
        <v>1937</v>
      </c>
      <c r="AB133" s="8" t="s">
        <v>2759</v>
      </c>
      <c r="AC133" s="8"/>
      <c r="AD133" s="8" t="s">
        <v>2760</v>
      </c>
      <c r="AE133" t="str">
        <f t="shared" si="6"/>
        <v>M</v>
      </c>
      <c r="AF133" t="str">
        <f t="shared" si="7"/>
        <v>Exp</v>
      </c>
      <c r="AG133" t="str">
        <f t="shared" si="8"/>
        <v>multiple</v>
      </c>
    </row>
    <row r="134" spans="1:33" x14ac:dyDescent="0.35">
      <c r="A134">
        <v>243</v>
      </c>
      <c r="B134" t="s">
        <v>1079</v>
      </c>
      <c r="C134" s="13" t="s">
        <v>1937</v>
      </c>
      <c r="D134" s="13" t="s">
        <v>2050</v>
      </c>
      <c r="E134" s="5"/>
      <c r="F134" s="13" t="s">
        <v>1939</v>
      </c>
      <c r="G134" s="2"/>
      <c r="H134" s="101" t="s">
        <v>1939</v>
      </c>
      <c r="I134" s="2"/>
      <c r="J134" s="2"/>
      <c r="K134" s="3"/>
      <c r="L134" s="3"/>
      <c r="M134" s="102" t="s">
        <v>1939</v>
      </c>
      <c r="N134" s="4"/>
      <c r="O134" s="165" t="s">
        <v>1939</v>
      </c>
      <c r="P134" s="104" t="s">
        <v>2349</v>
      </c>
      <c r="Q134" s="7"/>
      <c r="R134" s="105" t="s">
        <v>1939</v>
      </c>
      <c r="S134" s="105" t="s">
        <v>1939</v>
      </c>
      <c r="T134" s="7"/>
      <c r="U134" s="7"/>
      <c r="V134" s="7"/>
      <c r="W134" s="7"/>
      <c r="X134" s="7"/>
      <c r="Y134" s="7"/>
      <c r="Z134" s="7"/>
      <c r="AA134" s="8" t="s">
        <v>1937</v>
      </c>
      <c r="AB134" s="8" t="s">
        <v>2408</v>
      </c>
      <c r="AC134" s="8"/>
      <c r="AD134" s="8" t="s">
        <v>2764</v>
      </c>
      <c r="AE134" t="str">
        <f t="shared" si="6"/>
        <v>M</v>
      </c>
      <c r="AF134" t="str">
        <f t="shared" si="7"/>
        <v>Exp</v>
      </c>
      <c r="AG134" t="str">
        <f t="shared" si="8"/>
        <v>multiple</v>
      </c>
    </row>
    <row r="135" spans="1:33" x14ac:dyDescent="0.35">
      <c r="A135">
        <v>244</v>
      </c>
      <c r="B135" t="s">
        <v>1083</v>
      </c>
      <c r="C135" s="13" t="s">
        <v>1937</v>
      </c>
      <c r="D135" s="13" t="s">
        <v>1956</v>
      </c>
      <c r="E135" s="5"/>
      <c r="F135" s="13" t="s">
        <v>1939</v>
      </c>
      <c r="G135" s="2"/>
      <c r="H135" s="2"/>
      <c r="I135" s="2"/>
      <c r="J135" s="168" t="s">
        <v>1939</v>
      </c>
      <c r="K135" s="3"/>
      <c r="L135" s="3"/>
      <c r="M135" s="106" t="s">
        <v>1939</v>
      </c>
      <c r="N135" s="107" t="s">
        <v>1939</v>
      </c>
      <c r="O135" s="170" t="s">
        <v>1939</v>
      </c>
      <c r="P135" s="108" t="s">
        <v>2350</v>
      </c>
      <c r="Q135" s="109" t="s">
        <v>1939</v>
      </c>
      <c r="R135" s="109" t="s">
        <v>1939</v>
      </c>
      <c r="S135" s="7"/>
      <c r="T135" s="7"/>
      <c r="U135" s="109" t="s">
        <v>1939</v>
      </c>
      <c r="V135" s="109" t="s">
        <v>1939</v>
      </c>
      <c r="W135" s="109"/>
      <c r="X135" s="7"/>
      <c r="Y135" s="7"/>
      <c r="Z135" s="7"/>
      <c r="AA135" s="8" t="s">
        <v>1941</v>
      </c>
      <c r="AB135" s="8"/>
      <c r="AC135" s="8"/>
      <c r="AE135" t="str">
        <f t="shared" si="6"/>
        <v>M</v>
      </c>
      <c r="AF135" t="str">
        <f t="shared" si="7"/>
        <v>Obs</v>
      </c>
      <c r="AG135" t="str">
        <f t="shared" si="8"/>
        <v>multiple</v>
      </c>
    </row>
    <row r="136" spans="1:33" x14ac:dyDescent="0.35">
      <c r="A136">
        <v>245</v>
      </c>
      <c r="B136" t="s">
        <v>1087</v>
      </c>
      <c r="C136" s="13" t="s">
        <v>1937</v>
      </c>
      <c r="D136" s="13" t="s">
        <v>2051</v>
      </c>
      <c r="E136" s="5"/>
      <c r="F136" s="13" t="s">
        <v>1939</v>
      </c>
      <c r="G136" s="2"/>
      <c r="H136" s="110" t="s">
        <v>1939</v>
      </c>
      <c r="I136" s="2"/>
      <c r="J136" s="2"/>
      <c r="K136" s="3"/>
      <c r="L136" s="106" t="s">
        <v>1939</v>
      </c>
      <c r="M136" s="3"/>
      <c r="N136" s="4"/>
      <c r="O136" s="107" t="s">
        <v>1939</v>
      </c>
      <c r="P136" s="108" t="s">
        <v>2351</v>
      </c>
      <c r="Q136" s="109" t="s">
        <v>1939</v>
      </c>
      <c r="R136" s="109" t="s">
        <v>1939</v>
      </c>
      <c r="S136" s="7"/>
      <c r="T136" s="7"/>
      <c r="U136" s="7"/>
      <c r="V136" s="109" t="s">
        <v>1939</v>
      </c>
      <c r="W136" s="109"/>
      <c r="X136" s="7" t="s">
        <v>1939</v>
      </c>
      <c r="Y136" s="109"/>
      <c r="Z136" s="7"/>
      <c r="AA136" s="8" t="s">
        <v>1937</v>
      </c>
      <c r="AB136" s="8"/>
      <c r="AC136" s="8" t="s">
        <v>2985</v>
      </c>
      <c r="AD136" s="8" t="s">
        <v>2989</v>
      </c>
      <c r="AE136" t="str">
        <f t="shared" si="6"/>
        <v>M</v>
      </c>
      <c r="AF136" t="str">
        <f t="shared" si="7"/>
        <v>Exp</v>
      </c>
      <c r="AG136" t="str">
        <f t="shared" si="8"/>
        <v>multiple</v>
      </c>
    </row>
    <row r="137" spans="1:33" x14ac:dyDescent="0.35">
      <c r="A137">
        <v>245</v>
      </c>
      <c r="B137" t="s">
        <v>1087</v>
      </c>
      <c r="C137" s="13" t="s">
        <v>1937</v>
      </c>
      <c r="D137" s="13" t="s">
        <v>2051</v>
      </c>
      <c r="E137" s="5"/>
      <c r="F137" s="13" t="s">
        <v>1939</v>
      </c>
      <c r="G137" s="2"/>
      <c r="H137" s="110" t="s">
        <v>1939</v>
      </c>
      <c r="I137" s="2"/>
      <c r="J137" s="2"/>
      <c r="K137" s="3"/>
      <c r="L137" s="106" t="s">
        <v>1939</v>
      </c>
      <c r="M137" s="3"/>
      <c r="N137" s="4"/>
      <c r="O137" s="107" t="s">
        <v>1939</v>
      </c>
      <c r="P137" s="108" t="s">
        <v>2351</v>
      </c>
      <c r="Q137" s="109" t="s">
        <v>1939</v>
      </c>
      <c r="R137" s="109" t="s">
        <v>1939</v>
      </c>
      <c r="S137" s="7"/>
      <c r="T137" s="7"/>
      <c r="U137" s="7"/>
      <c r="V137" s="109" t="s">
        <v>1939</v>
      </c>
      <c r="W137" s="109"/>
      <c r="X137" s="7" t="s">
        <v>1939</v>
      </c>
      <c r="Y137" s="109"/>
      <c r="Z137" s="7"/>
      <c r="AA137" s="8" t="s">
        <v>1937</v>
      </c>
      <c r="AB137" s="8"/>
      <c r="AC137" s="8" t="s">
        <v>2987</v>
      </c>
      <c r="AD137" s="8" t="s">
        <v>2986</v>
      </c>
      <c r="AE137" t="str">
        <f t="shared" ref="AE137:AE200" si="9">IF(E137="x","F","M")</f>
        <v>M</v>
      </c>
      <c r="AF137" t="str">
        <f t="shared" si="7"/>
        <v>Exp</v>
      </c>
      <c r="AG137" t="str">
        <f t="shared" si="8"/>
        <v>multiple</v>
      </c>
    </row>
    <row r="138" spans="1:33" x14ac:dyDescent="0.35">
      <c r="A138">
        <v>250</v>
      </c>
      <c r="B138" t="s">
        <v>1014</v>
      </c>
      <c r="C138" s="13" t="s">
        <v>1937</v>
      </c>
      <c r="D138" s="13" t="s">
        <v>2053</v>
      </c>
      <c r="E138" s="5"/>
      <c r="F138" s="13" t="s">
        <v>1939</v>
      </c>
      <c r="G138" s="110" t="s">
        <v>1939</v>
      </c>
      <c r="H138" s="2"/>
      <c r="I138" s="2"/>
      <c r="J138" s="2"/>
      <c r="K138" s="3"/>
      <c r="L138" s="3"/>
      <c r="M138" s="106" t="s">
        <v>1939</v>
      </c>
      <c r="N138" s="107" t="s">
        <v>1939</v>
      </c>
      <c r="O138" s="4"/>
      <c r="P138" s="108" t="s">
        <v>2352</v>
      </c>
      <c r="Q138" s="109" t="s">
        <v>1939</v>
      </c>
      <c r="R138" s="109" t="s">
        <v>1939</v>
      </c>
      <c r="S138" s="7"/>
      <c r="T138" s="7"/>
      <c r="U138" s="7"/>
      <c r="V138" s="109" t="s">
        <v>1939</v>
      </c>
      <c r="W138" s="178" t="s">
        <v>1939</v>
      </c>
      <c r="X138" s="7"/>
      <c r="Y138" s="109"/>
      <c r="Z138" s="7"/>
      <c r="AA138" s="8" t="s">
        <v>1937</v>
      </c>
      <c r="AB138" s="8" t="s">
        <v>2353</v>
      </c>
      <c r="AC138" s="8"/>
      <c r="AE138" t="str">
        <f t="shared" si="9"/>
        <v>M</v>
      </c>
      <c r="AF138" t="str">
        <f t="shared" si="7"/>
        <v>Obs</v>
      </c>
      <c r="AG138" t="str">
        <f t="shared" si="8"/>
        <v>multiple</v>
      </c>
    </row>
    <row r="139" spans="1:33" x14ac:dyDescent="0.35">
      <c r="A139">
        <v>251</v>
      </c>
      <c r="B139" t="s">
        <v>686</v>
      </c>
      <c r="C139" s="17" t="s">
        <v>1937</v>
      </c>
      <c r="D139" s="17" t="s">
        <v>2157</v>
      </c>
      <c r="E139" s="111" t="s">
        <v>1939</v>
      </c>
      <c r="F139" s="111" t="s">
        <v>1939</v>
      </c>
      <c r="G139" s="2"/>
      <c r="H139" s="110" t="s">
        <v>1939</v>
      </c>
      <c r="I139" s="2"/>
      <c r="J139" s="2"/>
      <c r="K139" s="3"/>
      <c r="L139" s="106" t="s">
        <v>1939</v>
      </c>
      <c r="M139" s="3"/>
      <c r="N139" s="4"/>
      <c r="O139" s="107" t="s">
        <v>1939</v>
      </c>
      <c r="P139" s="108" t="s">
        <v>2354</v>
      </c>
      <c r="Q139" s="7"/>
      <c r="R139" s="109" t="s">
        <v>1939</v>
      </c>
      <c r="S139" s="7"/>
      <c r="T139" s="7"/>
      <c r="U139" s="7"/>
      <c r="V139" s="7"/>
      <c r="W139" s="7"/>
      <c r="X139" s="7"/>
      <c r="Y139" s="246" t="s">
        <v>2482</v>
      </c>
      <c r="Z139" s="7"/>
      <c r="AA139" s="8" t="s">
        <v>1937</v>
      </c>
      <c r="AB139" s="8" t="s">
        <v>2307</v>
      </c>
      <c r="AC139" s="8"/>
      <c r="AD139" s="8" t="s">
        <v>2765</v>
      </c>
      <c r="AE139" t="str">
        <f t="shared" si="9"/>
        <v>F</v>
      </c>
      <c r="AF139" t="str">
        <f t="shared" si="7"/>
        <v>Exp</v>
      </c>
      <c r="AG139" t="str">
        <f t="shared" si="8"/>
        <v>multiple</v>
      </c>
    </row>
    <row r="140" spans="1:33" x14ac:dyDescent="0.35">
      <c r="A140">
        <v>251</v>
      </c>
      <c r="B140" t="s">
        <v>686</v>
      </c>
      <c r="C140" s="17" t="s">
        <v>1937</v>
      </c>
      <c r="D140" s="17" t="s">
        <v>2157</v>
      </c>
      <c r="E140" s="111" t="s">
        <v>1939</v>
      </c>
      <c r="F140" s="111" t="s">
        <v>1939</v>
      </c>
      <c r="G140" s="2"/>
      <c r="H140" s="110" t="s">
        <v>1939</v>
      </c>
      <c r="I140" s="2"/>
      <c r="J140" s="2"/>
      <c r="K140" s="3"/>
      <c r="L140" s="106" t="s">
        <v>1939</v>
      </c>
      <c r="M140" s="3"/>
      <c r="N140" s="4"/>
      <c r="O140" s="107" t="s">
        <v>1939</v>
      </c>
      <c r="P140" s="108" t="s">
        <v>2354</v>
      </c>
      <c r="Q140" s="7"/>
      <c r="R140" s="109" t="s">
        <v>1939</v>
      </c>
      <c r="S140" s="7"/>
      <c r="T140" s="7"/>
      <c r="U140" s="7"/>
      <c r="V140" s="7"/>
      <c r="W140" s="7"/>
      <c r="X140" s="7"/>
      <c r="Y140" s="246" t="s">
        <v>2482</v>
      </c>
      <c r="Z140" s="7"/>
      <c r="AA140" s="8" t="s">
        <v>1937</v>
      </c>
      <c r="AB140" s="8" t="s">
        <v>2193</v>
      </c>
      <c r="AC140" s="8"/>
      <c r="AD140" s="8" t="s">
        <v>2770</v>
      </c>
      <c r="AE140" t="str">
        <f t="shared" si="9"/>
        <v>F</v>
      </c>
      <c r="AF140" t="str">
        <f t="shared" si="7"/>
        <v>Exp</v>
      </c>
      <c r="AG140" t="str">
        <f t="shared" si="8"/>
        <v>multiple</v>
      </c>
    </row>
    <row r="141" spans="1:33" x14ac:dyDescent="0.35">
      <c r="A141">
        <v>253</v>
      </c>
      <c r="B141" t="s">
        <v>1114</v>
      </c>
      <c r="C141" s="13" t="s">
        <v>1935</v>
      </c>
      <c r="D141" s="13" t="s">
        <v>2054</v>
      </c>
      <c r="E141" s="5"/>
      <c r="F141" s="13" t="s">
        <v>1939</v>
      </c>
      <c r="G141" s="2"/>
      <c r="H141" s="173" t="s">
        <v>1939</v>
      </c>
      <c r="I141" s="2"/>
      <c r="J141" s="2"/>
      <c r="K141" s="3"/>
      <c r="L141" s="3"/>
      <c r="M141" s="174" t="s">
        <v>1939</v>
      </c>
      <c r="N141" s="4"/>
      <c r="O141" s="175" t="s">
        <v>1939</v>
      </c>
      <c r="P141" s="176" t="s">
        <v>2481</v>
      </c>
      <c r="Q141" s="177" t="s">
        <v>1939</v>
      </c>
      <c r="R141" s="7"/>
      <c r="S141" s="7"/>
      <c r="T141" s="7"/>
      <c r="U141" s="7"/>
      <c r="V141" s="7"/>
      <c r="W141" s="7"/>
      <c r="X141" s="7"/>
      <c r="Y141" s="177" t="s">
        <v>2482</v>
      </c>
      <c r="Z141" s="7"/>
      <c r="AA141" s="8" t="s">
        <v>1941</v>
      </c>
      <c r="AB141" s="8"/>
      <c r="AC141" s="8"/>
      <c r="AE141" t="str">
        <f t="shared" si="9"/>
        <v>M</v>
      </c>
      <c r="AF141" t="str">
        <f t="shared" si="7"/>
        <v>Exp</v>
      </c>
      <c r="AG141" t="str">
        <f t="shared" si="8"/>
        <v>multiple</v>
      </c>
    </row>
    <row r="142" spans="1:33" x14ac:dyDescent="0.35">
      <c r="A142">
        <v>258</v>
      </c>
      <c r="B142" t="s">
        <v>1135</v>
      </c>
      <c r="C142" s="15" t="s">
        <v>1937</v>
      </c>
      <c r="D142" s="15" t="s">
        <v>2056</v>
      </c>
      <c r="E142" s="5"/>
      <c r="F142" s="221" t="s">
        <v>1939</v>
      </c>
      <c r="G142" s="110" t="s">
        <v>1939</v>
      </c>
      <c r="H142" s="2"/>
      <c r="I142" s="2"/>
      <c r="J142" s="2"/>
      <c r="K142" s="3"/>
      <c r="L142" s="3"/>
      <c r="M142" s="106" t="s">
        <v>1939</v>
      </c>
      <c r="N142" s="4"/>
      <c r="O142" s="107" t="s">
        <v>1939</v>
      </c>
      <c r="P142" s="108" t="s">
        <v>2277</v>
      </c>
      <c r="Q142" s="109" t="s">
        <v>1939</v>
      </c>
      <c r="R142" s="109" t="s">
        <v>1939</v>
      </c>
      <c r="S142" s="7"/>
      <c r="T142" s="7"/>
      <c r="U142" s="7"/>
      <c r="V142" s="7"/>
      <c r="W142" s="7"/>
      <c r="X142" s="7"/>
      <c r="Y142" s="7"/>
      <c r="Z142" s="7"/>
      <c r="AA142" s="8" t="s">
        <v>1937</v>
      </c>
      <c r="AB142" s="8" t="s">
        <v>2356</v>
      </c>
      <c r="AC142" s="8"/>
      <c r="AD142" s="8" t="s">
        <v>2772</v>
      </c>
      <c r="AE142" t="str">
        <f t="shared" si="9"/>
        <v>M</v>
      </c>
      <c r="AF142" t="str">
        <f t="shared" si="7"/>
        <v>Obs</v>
      </c>
      <c r="AG142" t="str">
        <f t="shared" si="8"/>
        <v>multiple</v>
      </c>
    </row>
    <row r="143" spans="1:33" x14ac:dyDescent="0.35">
      <c r="A143">
        <v>259</v>
      </c>
      <c r="B143" t="s">
        <v>1139</v>
      </c>
      <c r="C143" s="15" t="s">
        <v>1937</v>
      </c>
      <c r="D143" s="15" t="s">
        <v>2057</v>
      </c>
      <c r="E143" s="15" t="s">
        <v>1939</v>
      </c>
      <c r="F143" s="5"/>
      <c r="G143" s="2"/>
      <c r="H143" s="110" t="s">
        <v>1939</v>
      </c>
      <c r="I143" s="2"/>
      <c r="J143" s="2"/>
      <c r="K143" s="3"/>
      <c r="L143" s="106" t="s">
        <v>1939</v>
      </c>
      <c r="M143" s="3"/>
      <c r="N143" s="107" t="s">
        <v>1939</v>
      </c>
      <c r="O143" s="4"/>
      <c r="P143" s="108" t="s">
        <v>2357</v>
      </c>
      <c r="Q143" s="7"/>
      <c r="R143" s="7"/>
      <c r="S143" s="7"/>
      <c r="T143" s="7"/>
      <c r="U143" s="109" t="s">
        <v>1939</v>
      </c>
      <c r="V143" s="109" t="s">
        <v>1939</v>
      </c>
      <c r="W143" s="109"/>
      <c r="X143" s="7"/>
      <c r="Y143" s="7"/>
      <c r="Z143" s="7"/>
      <c r="AA143" s="8" t="s">
        <v>1937</v>
      </c>
      <c r="AB143" s="8" t="s">
        <v>2358</v>
      </c>
      <c r="AC143" s="8"/>
      <c r="AE143" t="str">
        <f t="shared" si="9"/>
        <v>F</v>
      </c>
      <c r="AF143" t="str">
        <f t="shared" si="7"/>
        <v>Exp</v>
      </c>
      <c r="AG143" t="str">
        <f t="shared" si="8"/>
        <v>multiple</v>
      </c>
    </row>
    <row r="144" spans="1:33" x14ac:dyDescent="0.35">
      <c r="A144">
        <v>262</v>
      </c>
      <c r="B144" t="s">
        <v>1153</v>
      </c>
      <c r="C144" s="15" t="s">
        <v>1937</v>
      </c>
      <c r="D144" s="15" t="s">
        <v>2058</v>
      </c>
      <c r="E144" s="5"/>
      <c r="F144" s="15" t="s">
        <v>1939</v>
      </c>
      <c r="G144" s="2"/>
      <c r="H144" s="113" t="s">
        <v>1939</v>
      </c>
      <c r="I144" s="113" t="s">
        <v>1939</v>
      </c>
      <c r="J144" s="2"/>
      <c r="K144" s="3"/>
      <c r="L144" s="3"/>
      <c r="M144" s="114" t="s">
        <v>1939</v>
      </c>
      <c r="N144" s="115" t="s">
        <v>1939</v>
      </c>
      <c r="O144" s="4"/>
      <c r="P144" s="116" t="s">
        <v>2359</v>
      </c>
      <c r="Q144" s="7"/>
      <c r="R144" s="7"/>
      <c r="S144" s="7"/>
      <c r="T144" s="7"/>
      <c r="U144" s="7"/>
      <c r="V144" s="7"/>
      <c r="W144" s="7"/>
      <c r="X144" s="7"/>
      <c r="Y144" s="117" t="s">
        <v>2363</v>
      </c>
      <c r="Z144" s="117" t="s">
        <v>1939</v>
      </c>
      <c r="AA144" s="8" t="s">
        <v>1941</v>
      </c>
      <c r="AB144" s="8"/>
      <c r="AC144" s="8"/>
      <c r="AE144" t="str">
        <f t="shared" si="9"/>
        <v>M</v>
      </c>
      <c r="AF144" t="str">
        <f t="shared" si="7"/>
        <v>Exp</v>
      </c>
      <c r="AG144" t="str">
        <f t="shared" si="8"/>
        <v>multiple</v>
      </c>
    </row>
    <row r="145" spans="1:33" x14ac:dyDescent="0.35">
      <c r="A145">
        <v>270</v>
      </c>
      <c r="B145" t="s">
        <v>1188</v>
      </c>
      <c r="C145" s="15" t="s">
        <v>1937</v>
      </c>
      <c r="D145" s="15" t="s">
        <v>2060</v>
      </c>
      <c r="E145" s="5"/>
      <c r="F145" s="15" t="s">
        <v>1939</v>
      </c>
      <c r="G145" s="2"/>
      <c r="H145" s="113" t="s">
        <v>1939</v>
      </c>
      <c r="I145" s="113" t="s">
        <v>1939</v>
      </c>
      <c r="J145" s="2"/>
      <c r="K145" s="3"/>
      <c r="L145" s="3"/>
      <c r="M145" s="114" t="s">
        <v>1939</v>
      </c>
      <c r="N145" s="115" t="s">
        <v>1939</v>
      </c>
      <c r="O145" s="4"/>
      <c r="P145" s="116" t="s">
        <v>2361</v>
      </c>
      <c r="Q145" s="7"/>
      <c r="R145" s="7"/>
      <c r="S145" s="7"/>
      <c r="T145" s="117" t="s">
        <v>1939</v>
      </c>
      <c r="U145" s="7"/>
      <c r="V145" s="7"/>
      <c r="W145" s="7"/>
      <c r="X145" s="7"/>
      <c r="Y145" s="117" t="s">
        <v>2362</v>
      </c>
      <c r="Z145" s="117" t="s">
        <v>1939</v>
      </c>
      <c r="AA145" s="8" t="s">
        <v>1941</v>
      </c>
      <c r="AB145" s="8"/>
      <c r="AC145" s="8"/>
      <c r="AE145" t="str">
        <f t="shared" si="9"/>
        <v>M</v>
      </c>
      <c r="AF145" t="str">
        <f t="shared" si="7"/>
        <v>Exp</v>
      </c>
      <c r="AG145" t="str">
        <f t="shared" si="8"/>
        <v>multiple</v>
      </c>
    </row>
    <row r="146" spans="1:33" x14ac:dyDescent="0.35">
      <c r="A146">
        <v>271</v>
      </c>
      <c r="B146" t="s">
        <v>1193</v>
      </c>
      <c r="C146" s="15" t="s">
        <v>1937</v>
      </c>
      <c r="D146" s="15" t="s">
        <v>2061</v>
      </c>
      <c r="E146" s="5"/>
      <c r="F146" s="15" t="s">
        <v>1939</v>
      </c>
      <c r="G146" s="2"/>
      <c r="H146" s="113" t="s">
        <v>1939</v>
      </c>
      <c r="I146" s="2"/>
      <c r="J146" s="2"/>
      <c r="K146" s="3"/>
      <c r="L146" s="3"/>
      <c r="M146" s="114" t="s">
        <v>1939</v>
      </c>
      <c r="N146" s="4"/>
      <c r="O146" s="115" t="s">
        <v>1939</v>
      </c>
      <c r="P146" s="116" t="s">
        <v>2364</v>
      </c>
      <c r="Q146" s="7"/>
      <c r="R146" s="117" t="s">
        <v>1939</v>
      </c>
      <c r="S146" s="117" t="s">
        <v>1939</v>
      </c>
      <c r="T146" s="7"/>
      <c r="U146" s="7"/>
      <c r="V146" s="7"/>
      <c r="W146" s="7"/>
      <c r="X146" s="7"/>
      <c r="Y146" s="7"/>
      <c r="Z146" s="7"/>
      <c r="AA146" s="8" t="s">
        <v>1937</v>
      </c>
      <c r="AB146" s="8" t="s">
        <v>2566</v>
      </c>
      <c r="AC146" s="8"/>
      <c r="AD146" s="8" t="s">
        <v>2773</v>
      </c>
      <c r="AE146" t="str">
        <f t="shared" si="9"/>
        <v>M</v>
      </c>
      <c r="AF146" t="str">
        <f t="shared" si="7"/>
        <v>Exp</v>
      </c>
      <c r="AG146" t="str">
        <f t="shared" si="8"/>
        <v>multiple</v>
      </c>
    </row>
    <row r="147" spans="1:33" x14ac:dyDescent="0.35">
      <c r="A147">
        <v>271</v>
      </c>
      <c r="B147" t="s">
        <v>1193</v>
      </c>
      <c r="C147" s="15" t="s">
        <v>1937</v>
      </c>
      <c r="D147" s="15" t="s">
        <v>2061</v>
      </c>
      <c r="E147" s="5"/>
      <c r="F147" s="15" t="s">
        <v>1939</v>
      </c>
      <c r="G147" s="2"/>
      <c r="H147" s="113" t="s">
        <v>1939</v>
      </c>
      <c r="I147" s="2"/>
      <c r="J147" s="2"/>
      <c r="K147" s="3"/>
      <c r="L147" s="3"/>
      <c r="M147" s="114" t="s">
        <v>1939</v>
      </c>
      <c r="N147" s="4"/>
      <c r="O147" s="115" t="s">
        <v>1939</v>
      </c>
      <c r="P147" s="116" t="s">
        <v>2364</v>
      </c>
      <c r="Q147" s="7"/>
      <c r="R147" s="117" t="s">
        <v>1939</v>
      </c>
      <c r="S147" s="117" t="s">
        <v>1939</v>
      </c>
      <c r="T147" s="7"/>
      <c r="U147" s="7"/>
      <c r="V147" s="7"/>
      <c r="W147" s="7"/>
      <c r="X147" s="7"/>
      <c r="Y147" s="7"/>
      <c r="Z147" s="7"/>
      <c r="AA147" s="8" t="s">
        <v>1937</v>
      </c>
      <c r="AB147" s="8" t="s">
        <v>2646</v>
      </c>
      <c r="AC147" s="8"/>
      <c r="AD147" s="8" t="s">
        <v>2775</v>
      </c>
      <c r="AE147" t="str">
        <f t="shared" si="9"/>
        <v>M</v>
      </c>
      <c r="AF147" t="str">
        <f t="shared" si="7"/>
        <v>Exp</v>
      </c>
      <c r="AG147" t="str">
        <f t="shared" si="8"/>
        <v>multiple</v>
      </c>
    </row>
    <row r="148" spans="1:33" x14ac:dyDescent="0.35">
      <c r="A148">
        <v>271</v>
      </c>
      <c r="B148" t="s">
        <v>1193</v>
      </c>
      <c r="C148" s="15" t="s">
        <v>1937</v>
      </c>
      <c r="D148" s="15" t="s">
        <v>2061</v>
      </c>
      <c r="E148" s="5"/>
      <c r="F148" s="15" t="s">
        <v>1939</v>
      </c>
      <c r="G148" s="2"/>
      <c r="H148" s="113" t="s">
        <v>1939</v>
      </c>
      <c r="I148" s="2"/>
      <c r="J148" s="2"/>
      <c r="K148" s="3"/>
      <c r="L148" s="3"/>
      <c r="M148" s="114" t="s">
        <v>1939</v>
      </c>
      <c r="N148" s="4"/>
      <c r="O148" s="115" t="s">
        <v>1939</v>
      </c>
      <c r="P148" s="116" t="s">
        <v>2364</v>
      </c>
      <c r="Q148" s="7"/>
      <c r="R148" s="117" t="s">
        <v>1939</v>
      </c>
      <c r="S148" s="117" t="s">
        <v>1939</v>
      </c>
      <c r="T148" s="7"/>
      <c r="U148" s="7"/>
      <c r="V148" s="7"/>
      <c r="W148" s="7"/>
      <c r="X148" s="7"/>
      <c r="Y148" s="7"/>
      <c r="Z148" s="7"/>
      <c r="AA148" s="8" t="s">
        <v>1937</v>
      </c>
      <c r="AB148" s="8" t="s">
        <v>2713</v>
      </c>
      <c r="AC148" s="8"/>
      <c r="AD148" s="8" t="s">
        <v>2774</v>
      </c>
      <c r="AE148" t="str">
        <f t="shared" si="9"/>
        <v>M</v>
      </c>
      <c r="AF148" t="str">
        <f t="shared" si="7"/>
        <v>Exp</v>
      </c>
      <c r="AG148" t="str">
        <f t="shared" si="8"/>
        <v>multiple</v>
      </c>
    </row>
    <row r="149" spans="1:33" x14ac:dyDescent="0.35">
      <c r="A149">
        <v>271</v>
      </c>
      <c r="B149" t="s">
        <v>1193</v>
      </c>
      <c r="C149" s="15" t="s">
        <v>1937</v>
      </c>
      <c r="D149" s="15" t="s">
        <v>2061</v>
      </c>
      <c r="E149" s="5"/>
      <c r="F149" s="15" t="s">
        <v>1939</v>
      </c>
      <c r="G149" s="2"/>
      <c r="H149" s="113" t="s">
        <v>1939</v>
      </c>
      <c r="I149" s="2"/>
      <c r="J149" s="2"/>
      <c r="K149" s="3"/>
      <c r="L149" s="3"/>
      <c r="M149" s="114" t="s">
        <v>1939</v>
      </c>
      <c r="N149" s="4"/>
      <c r="O149" s="115" t="s">
        <v>1939</v>
      </c>
      <c r="P149" s="116" t="s">
        <v>2364</v>
      </c>
      <c r="Q149" s="7"/>
      <c r="R149" s="117" t="s">
        <v>1939</v>
      </c>
      <c r="S149" s="117" t="s">
        <v>1939</v>
      </c>
      <c r="T149" s="7"/>
      <c r="U149" s="7"/>
      <c r="V149" s="7"/>
      <c r="W149" s="7"/>
      <c r="X149" s="7"/>
      <c r="Y149" s="7"/>
      <c r="Z149" s="7"/>
      <c r="AA149" s="8" t="s">
        <v>1937</v>
      </c>
      <c r="AB149" s="8" t="s">
        <v>2718</v>
      </c>
      <c r="AC149" s="8"/>
      <c r="AD149" s="8" t="s">
        <v>2776</v>
      </c>
      <c r="AE149" t="str">
        <f t="shared" si="9"/>
        <v>M</v>
      </c>
      <c r="AF149" t="str">
        <f t="shared" si="7"/>
        <v>Exp</v>
      </c>
      <c r="AG149" t="str">
        <f t="shared" si="8"/>
        <v>multiple</v>
      </c>
    </row>
    <row r="150" spans="1:33" x14ac:dyDescent="0.35">
      <c r="A150">
        <v>271</v>
      </c>
      <c r="B150" t="s">
        <v>1193</v>
      </c>
      <c r="C150" s="15" t="s">
        <v>1937</v>
      </c>
      <c r="D150" s="15" t="s">
        <v>2061</v>
      </c>
      <c r="E150" s="5"/>
      <c r="F150" s="15" t="s">
        <v>1939</v>
      </c>
      <c r="G150" s="2"/>
      <c r="H150" s="113" t="s">
        <v>1939</v>
      </c>
      <c r="I150" s="2"/>
      <c r="J150" s="2"/>
      <c r="K150" s="3"/>
      <c r="L150" s="3"/>
      <c r="M150" s="114" t="s">
        <v>1939</v>
      </c>
      <c r="N150" s="4"/>
      <c r="O150" s="115" t="s">
        <v>1939</v>
      </c>
      <c r="P150" s="116" t="s">
        <v>2364</v>
      </c>
      <c r="Q150" s="7"/>
      <c r="R150" s="117" t="s">
        <v>1939</v>
      </c>
      <c r="S150" s="117" t="s">
        <v>1939</v>
      </c>
      <c r="T150" s="7"/>
      <c r="U150" s="7"/>
      <c r="V150" s="7"/>
      <c r="W150" s="7"/>
      <c r="X150" s="7"/>
      <c r="Y150" s="7"/>
      <c r="Z150" s="7"/>
      <c r="AA150" s="8" t="s">
        <v>1937</v>
      </c>
      <c r="AB150" s="8" t="s">
        <v>2719</v>
      </c>
      <c r="AC150" s="8"/>
      <c r="AD150" s="8" t="s">
        <v>2777</v>
      </c>
      <c r="AE150" t="str">
        <f t="shared" si="9"/>
        <v>M</v>
      </c>
      <c r="AF150" t="str">
        <f t="shared" si="7"/>
        <v>Exp</v>
      </c>
      <c r="AG150" t="str">
        <f t="shared" si="8"/>
        <v>multiple</v>
      </c>
    </row>
    <row r="151" spans="1:33" x14ac:dyDescent="0.35">
      <c r="A151">
        <v>271</v>
      </c>
      <c r="B151" t="s">
        <v>1193</v>
      </c>
      <c r="C151" s="15" t="s">
        <v>1937</v>
      </c>
      <c r="D151" s="15" t="s">
        <v>2061</v>
      </c>
      <c r="E151" s="5"/>
      <c r="F151" s="15" t="s">
        <v>1939</v>
      </c>
      <c r="G151" s="2"/>
      <c r="H151" s="113" t="s">
        <v>1939</v>
      </c>
      <c r="I151" s="2"/>
      <c r="J151" s="2"/>
      <c r="K151" s="3"/>
      <c r="L151" s="3"/>
      <c r="M151" s="114" t="s">
        <v>1939</v>
      </c>
      <c r="N151" s="4"/>
      <c r="O151" s="115" t="s">
        <v>1939</v>
      </c>
      <c r="P151" s="116" t="s">
        <v>2364</v>
      </c>
      <c r="Q151" s="7"/>
      <c r="R151" s="117" t="s">
        <v>1939</v>
      </c>
      <c r="S151" s="117" t="s">
        <v>1939</v>
      </c>
      <c r="T151" s="7"/>
      <c r="U151" s="7"/>
      <c r="V151" s="7"/>
      <c r="W151" s="7"/>
      <c r="X151" s="7"/>
      <c r="Y151" s="7"/>
      <c r="Z151" s="7"/>
      <c r="AA151" s="8" t="s">
        <v>1937</v>
      </c>
      <c r="AB151" s="8" t="s">
        <v>2737</v>
      </c>
      <c r="AC151" s="8"/>
      <c r="AD151" s="8" t="s">
        <v>2778</v>
      </c>
      <c r="AE151" t="str">
        <f t="shared" si="9"/>
        <v>M</v>
      </c>
      <c r="AF151" t="str">
        <f t="shared" si="7"/>
        <v>Exp</v>
      </c>
      <c r="AG151" t="str">
        <f t="shared" si="8"/>
        <v>multiple</v>
      </c>
    </row>
    <row r="152" spans="1:33" x14ac:dyDescent="0.35">
      <c r="A152">
        <v>271</v>
      </c>
      <c r="B152" t="s">
        <v>1193</v>
      </c>
      <c r="C152" s="15" t="s">
        <v>1937</v>
      </c>
      <c r="D152" s="15" t="s">
        <v>2061</v>
      </c>
      <c r="E152" s="5"/>
      <c r="F152" s="15" t="s">
        <v>1939</v>
      </c>
      <c r="G152" s="2"/>
      <c r="H152" s="113" t="s">
        <v>1939</v>
      </c>
      <c r="I152" s="2"/>
      <c r="J152" s="2"/>
      <c r="K152" s="3"/>
      <c r="L152" s="3"/>
      <c r="M152" s="114" t="s">
        <v>1939</v>
      </c>
      <c r="N152" s="4"/>
      <c r="O152" s="115" t="s">
        <v>1939</v>
      </c>
      <c r="P152" s="116" t="s">
        <v>2364</v>
      </c>
      <c r="Q152" s="7"/>
      <c r="R152" s="117" t="s">
        <v>1939</v>
      </c>
      <c r="S152" s="117" t="s">
        <v>1939</v>
      </c>
      <c r="T152" s="7"/>
      <c r="U152" s="7"/>
      <c r="V152" s="7"/>
      <c r="W152" s="7"/>
      <c r="X152" s="7"/>
      <c r="Y152" s="7"/>
      <c r="Z152" s="7"/>
      <c r="AA152" s="8" t="s">
        <v>1937</v>
      </c>
      <c r="AB152" s="8" t="s">
        <v>2201</v>
      </c>
      <c r="AC152" s="8"/>
      <c r="AD152" s="8" t="s">
        <v>2788</v>
      </c>
      <c r="AE152" t="str">
        <f t="shared" si="9"/>
        <v>M</v>
      </c>
      <c r="AF152" t="str">
        <f t="shared" si="7"/>
        <v>Exp</v>
      </c>
      <c r="AG152" t="str">
        <f t="shared" si="8"/>
        <v>multiple</v>
      </c>
    </row>
    <row r="153" spans="1:33" x14ac:dyDescent="0.35">
      <c r="A153">
        <v>271</v>
      </c>
      <c r="B153" t="s">
        <v>1193</v>
      </c>
      <c r="C153" s="15" t="s">
        <v>1937</v>
      </c>
      <c r="D153" s="15" t="s">
        <v>2061</v>
      </c>
      <c r="E153" s="5"/>
      <c r="F153" s="15" t="s">
        <v>1939</v>
      </c>
      <c r="G153" s="2"/>
      <c r="H153" s="113" t="s">
        <v>1939</v>
      </c>
      <c r="I153" s="2"/>
      <c r="J153" s="2"/>
      <c r="K153" s="3"/>
      <c r="L153" s="3"/>
      <c r="M153" s="114" t="s">
        <v>1939</v>
      </c>
      <c r="N153" s="4"/>
      <c r="O153" s="115" t="s">
        <v>1939</v>
      </c>
      <c r="P153" s="116" t="s">
        <v>2364</v>
      </c>
      <c r="Q153" s="7"/>
      <c r="R153" s="117" t="s">
        <v>1939</v>
      </c>
      <c r="S153" s="117" t="s">
        <v>1939</v>
      </c>
      <c r="T153" s="7"/>
      <c r="U153" s="7"/>
      <c r="V153" s="7"/>
      <c r="W153" s="7"/>
      <c r="X153" s="7"/>
      <c r="Y153" s="7"/>
      <c r="Z153" s="7"/>
      <c r="AA153" s="8" t="s">
        <v>1937</v>
      </c>
      <c r="AB153" s="8"/>
      <c r="AC153" s="8" t="s">
        <v>2433</v>
      </c>
      <c r="AD153" s="8" t="s">
        <v>2979</v>
      </c>
      <c r="AE153" t="str">
        <f t="shared" si="9"/>
        <v>M</v>
      </c>
      <c r="AF153" t="str">
        <f t="shared" si="7"/>
        <v>Exp</v>
      </c>
      <c r="AG153" t="str">
        <f t="shared" si="8"/>
        <v>multiple</v>
      </c>
    </row>
    <row r="154" spans="1:33" x14ac:dyDescent="0.35">
      <c r="A154">
        <v>272</v>
      </c>
      <c r="B154" t="s">
        <v>1197</v>
      </c>
      <c r="C154" s="15" t="s">
        <v>1937</v>
      </c>
      <c r="D154" s="15" t="s">
        <v>2062</v>
      </c>
      <c r="E154" s="5"/>
      <c r="F154" s="15" t="s">
        <v>1939</v>
      </c>
      <c r="G154" s="2"/>
      <c r="H154" s="113" t="s">
        <v>1939</v>
      </c>
      <c r="I154" s="2"/>
      <c r="J154" s="2"/>
      <c r="K154" s="114" t="s">
        <v>1939</v>
      </c>
      <c r="L154" s="3"/>
      <c r="M154" s="3"/>
      <c r="N154" s="4"/>
      <c r="O154" s="115" t="s">
        <v>1939</v>
      </c>
      <c r="P154" s="116" t="s">
        <v>2365</v>
      </c>
      <c r="Q154" s="7"/>
      <c r="R154" s="117" t="s">
        <v>1939</v>
      </c>
      <c r="S154" s="7"/>
      <c r="T154" s="7"/>
      <c r="U154" s="117" t="s">
        <v>1939</v>
      </c>
      <c r="V154" s="7"/>
      <c r="W154" s="7"/>
      <c r="X154" s="7"/>
      <c r="Y154" s="7"/>
      <c r="Z154" s="7"/>
      <c r="AA154" s="8" t="s">
        <v>1941</v>
      </c>
      <c r="AB154" s="8"/>
      <c r="AC154" s="8"/>
      <c r="AE154" t="str">
        <f t="shared" si="9"/>
        <v>M</v>
      </c>
      <c r="AF154" t="str">
        <f t="shared" si="7"/>
        <v>Exp</v>
      </c>
      <c r="AG154" t="str">
        <f t="shared" si="8"/>
        <v>single</v>
      </c>
    </row>
    <row r="155" spans="1:33" x14ac:dyDescent="0.35">
      <c r="A155">
        <v>275</v>
      </c>
      <c r="B155" t="s">
        <v>1210</v>
      </c>
      <c r="C155" s="15" t="s">
        <v>1937</v>
      </c>
      <c r="D155" s="15" t="s">
        <v>1955</v>
      </c>
      <c r="E155" s="5"/>
      <c r="F155" s="5"/>
      <c r="G155" s="113" t="s">
        <v>1939</v>
      </c>
      <c r="H155" s="2"/>
      <c r="I155" s="2"/>
      <c r="J155" s="2"/>
      <c r="K155" s="3"/>
      <c r="L155" s="3"/>
      <c r="M155" s="114" t="s">
        <v>1939</v>
      </c>
      <c r="N155" s="4"/>
      <c r="O155" s="115" t="s">
        <v>1939</v>
      </c>
      <c r="P155" s="116" t="s">
        <v>2366</v>
      </c>
      <c r="Q155" s="117" t="s">
        <v>1939</v>
      </c>
      <c r="R155" s="117" t="s">
        <v>1939</v>
      </c>
      <c r="S155" s="117" t="s">
        <v>1939</v>
      </c>
      <c r="T155" s="7"/>
      <c r="U155" s="7"/>
      <c r="V155" s="7"/>
      <c r="W155" s="178" t="s">
        <v>1939</v>
      </c>
      <c r="X155" s="7"/>
      <c r="Y155" s="117"/>
      <c r="Z155" s="7"/>
      <c r="AA155" s="8" t="s">
        <v>1937</v>
      </c>
      <c r="AB155" s="8" t="s">
        <v>2367</v>
      </c>
      <c r="AC155" s="8"/>
      <c r="AD155" s="8" t="s">
        <v>2772</v>
      </c>
      <c r="AE155" t="str">
        <f t="shared" si="9"/>
        <v>M</v>
      </c>
      <c r="AF155" t="str">
        <f t="shared" si="7"/>
        <v>Obs</v>
      </c>
      <c r="AG155" t="str">
        <f t="shared" si="8"/>
        <v>multiple</v>
      </c>
    </row>
    <row r="156" spans="1:33" x14ac:dyDescent="0.35">
      <c r="A156">
        <v>276</v>
      </c>
      <c r="B156" t="s">
        <v>1214</v>
      </c>
      <c r="C156" s="15" t="s">
        <v>1937</v>
      </c>
      <c r="D156" s="15" t="s">
        <v>2064</v>
      </c>
      <c r="E156" s="5"/>
      <c r="F156" s="15" t="s">
        <v>1939</v>
      </c>
      <c r="G156" s="2"/>
      <c r="H156" s="113" t="s">
        <v>1939</v>
      </c>
      <c r="I156" s="2"/>
      <c r="J156" s="2"/>
      <c r="K156" s="3"/>
      <c r="L156" s="3"/>
      <c r="M156" s="3"/>
      <c r="N156" s="4"/>
      <c r="O156" s="115" t="s">
        <v>1939</v>
      </c>
      <c r="P156" s="116" t="s">
        <v>2368</v>
      </c>
      <c r="Q156" s="117" t="s">
        <v>1939</v>
      </c>
      <c r="R156" s="7"/>
      <c r="S156" s="117" t="s">
        <v>1939</v>
      </c>
      <c r="T156" s="117" t="s">
        <v>1939</v>
      </c>
      <c r="U156" s="7"/>
      <c r="V156" s="117" t="s">
        <v>1939</v>
      </c>
      <c r="W156" s="117"/>
      <c r="X156" s="7"/>
      <c r="Y156" s="7"/>
      <c r="Z156" s="7"/>
      <c r="AA156" s="8" t="s">
        <v>1937</v>
      </c>
      <c r="AB156" s="8" t="s">
        <v>2307</v>
      </c>
      <c r="AC156" s="8"/>
      <c r="AD156" s="8" t="s">
        <v>2796</v>
      </c>
      <c r="AE156" t="str">
        <f t="shared" si="9"/>
        <v>M</v>
      </c>
      <c r="AF156" t="str">
        <f t="shared" si="7"/>
        <v>Exp</v>
      </c>
      <c r="AG156" t="str">
        <f t="shared" si="8"/>
        <v>multiple</v>
      </c>
    </row>
    <row r="157" spans="1:33" x14ac:dyDescent="0.35">
      <c r="A157">
        <v>276</v>
      </c>
      <c r="B157" t="s">
        <v>1214</v>
      </c>
      <c r="C157" s="15" t="s">
        <v>1937</v>
      </c>
      <c r="D157" s="15" t="s">
        <v>2064</v>
      </c>
      <c r="E157" s="5"/>
      <c r="F157" s="15" t="s">
        <v>1939</v>
      </c>
      <c r="G157" s="2"/>
      <c r="H157" s="113" t="s">
        <v>1939</v>
      </c>
      <c r="I157" s="2"/>
      <c r="J157" s="2"/>
      <c r="K157" s="3"/>
      <c r="L157" s="3"/>
      <c r="M157" s="3"/>
      <c r="N157" s="4"/>
      <c r="O157" s="115" t="s">
        <v>1939</v>
      </c>
      <c r="P157" s="116" t="s">
        <v>2368</v>
      </c>
      <c r="Q157" s="117" t="s">
        <v>1939</v>
      </c>
      <c r="R157" s="7"/>
      <c r="S157" s="117" t="s">
        <v>1939</v>
      </c>
      <c r="T157" s="117" t="s">
        <v>1939</v>
      </c>
      <c r="U157" s="7"/>
      <c r="V157" s="117" t="s">
        <v>1939</v>
      </c>
      <c r="W157" s="117"/>
      <c r="X157" s="7"/>
      <c r="Y157" s="7"/>
      <c r="Z157" s="7"/>
      <c r="AA157" s="8" t="s">
        <v>1937</v>
      </c>
      <c r="AB157" s="8" t="s">
        <v>2577</v>
      </c>
      <c r="AC157" s="8"/>
      <c r="AD157" s="8" t="s">
        <v>2427</v>
      </c>
      <c r="AE157" t="str">
        <f t="shared" si="9"/>
        <v>M</v>
      </c>
      <c r="AF157" t="str">
        <f t="shared" si="7"/>
        <v>Exp</v>
      </c>
      <c r="AG157" t="str">
        <f t="shared" si="8"/>
        <v>multiple</v>
      </c>
    </row>
    <row r="158" spans="1:33" x14ac:dyDescent="0.35">
      <c r="A158">
        <v>276</v>
      </c>
      <c r="B158" t="s">
        <v>1214</v>
      </c>
      <c r="C158" s="15" t="s">
        <v>1937</v>
      </c>
      <c r="D158" s="15" t="s">
        <v>2064</v>
      </c>
      <c r="E158" s="5"/>
      <c r="F158" s="15" t="s">
        <v>1939</v>
      </c>
      <c r="G158" s="2"/>
      <c r="H158" s="113" t="s">
        <v>1939</v>
      </c>
      <c r="I158" s="2"/>
      <c r="J158" s="2"/>
      <c r="K158" s="3"/>
      <c r="L158" s="3"/>
      <c r="M158" s="3"/>
      <c r="N158" s="4"/>
      <c r="O158" s="115" t="s">
        <v>1939</v>
      </c>
      <c r="P158" s="116" t="s">
        <v>2368</v>
      </c>
      <c r="Q158" s="117" t="s">
        <v>1939</v>
      </c>
      <c r="R158" s="7"/>
      <c r="S158" s="117" t="s">
        <v>1939</v>
      </c>
      <c r="T158" s="117" t="s">
        <v>1939</v>
      </c>
      <c r="U158" s="7"/>
      <c r="V158" s="117" t="s">
        <v>1939</v>
      </c>
      <c r="W158" s="117"/>
      <c r="X158" s="7"/>
      <c r="Y158" s="7"/>
      <c r="Z158" s="7"/>
      <c r="AA158" s="8" t="s">
        <v>1937</v>
      </c>
      <c r="AB158" s="8" t="s">
        <v>2609</v>
      </c>
      <c r="AC158" s="8"/>
      <c r="AD158" s="8" t="s">
        <v>2427</v>
      </c>
      <c r="AE158" t="str">
        <f t="shared" si="9"/>
        <v>M</v>
      </c>
      <c r="AF158" t="str">
        <f t="shared" si="7"/>
        <v>Exp</v>
      </c>
      <c r="AG158" t="str">
        <f t="shared" si="8"/>
        <v>multiple</v>
      </c>
    </row>
    <row r="159" spans="1:33" x14ac:dyDescent="0.35">
      <c r="A159">
        <v>276</v>
      </c>
      <c r="B159" t="s">
        <v>1214</v>
      </c>
      <c r="C159" s="15" t="s">
        <v>1937</v>
      </c>
      <c r="D159" s="15" t="s">
        <v>2064</v>
      </c>
      <c r="E159" s="5"/>
      <c r="F159" s="15" t="s">
        <v>1939</v>
      </c>
      <c r="G159" s="2"/>
      <c r="H159" s="113" t="s">
        <v>1939</v>
      </c>
      <c r="I159" s="2"/>
      <c r="J159" s="2"/>
      <c r="K159" s="3"/>
      <c r="L159" s="3"/>
      <c r="M159" s="3"/>
      <c r="N159" s="4"/>
      <c r="O159" s="115" t="s">
        <v>1939</v>
      </c>
      <c r="P159" s="116" t="s">
        <v>2368</v>
      </c>
      <c r="Q159" s="117" t="s">
        <v>1939</v>
      </c>
      <c r="R159" s="7"/>
      <c r="S159" s="117" t="s">
        <v>1939</v>
      </c>
      <c r="T159" s="117" t="s">
        <v>1939</v>
      </c>
      <c r="U159" s="7"/>
      <c r="V159" s="117" t="s">
        <v>1939</v>
      </c>
      <c r="W159" s="117"/>
      <c r="X159" s="7"/>
      <c r="Y159" s="7"/>
      <c r="Z159" s="7"/>
      <c r="AA159" s="8" t="s">
        <v>1937</v>
      </c>
      <c r="AB159" s="8" t="s">
        <v>2201</v>
      </c>
      <c r="AC159" s="8"/>
      <c r="AD159" s="8" t="s">
        <v>2427</v>
      </c>
      <c r="AE159" t="str">
        <f t="shared" si="9"/>
        <v>M</v>
      </c>
      <c r="AF159" t="str">
        <f t="shared" si="7"/>
        <v>Exp</v>
      </c>
      <c r="AG159" t="str">
        <f t="shared" si="8"/>
        <v>multiple</v>
      </c>
    </row>
    <row r="160" spans="1:33" x14ac:dyDescent="0.35">
      <c r="A160">
        <v>276</v>
      </c>
      <c r="B160" t="s">
        <v>1214</v>
      </c>
      <c r="C160" s="15" t="s">
        <v>1937</v>
      </c>
      <c r="D160" s="15" t="s">
        <v>2064</v>
      </c>
      <c r="E160" s="5"/>
      <c r="F160" s="15" t="s">
        <v>1939</v>
      </c>
      <c r="G160" s="2"/>
      <c r="H160" s="113" t="s">
        <v>1939</v>
      </c>
      <c r="I160" s="2"/>
      <c r="J160" s="2"/>
      <c r="K160" s="3"/>
      <c r="L160" s="3"/>
      <c r="M160" s="3"/>
      <c r="N160" s="4"/>
      <c r="O160" s="115" t="s">
        <v>1939</v>
      </c>
      <c r="P160" s="116" t="s">
        <v>2368</v>
      </c>
      <c r="Q160" s="117" t="s">
        <v>1939</v>
      </c>
      <c r="R160" s="7"/>
      <c r="S160" s="117" t="s">
        <v>1939</v>
      </c>
      <c r="T160" s="117" t="s">
        <v>1939</v>
      </c>
      <c r="U160" s="7"/>
      <c r="V160" s="117" t="s">
        <v>1939</v>
      </c>
      <c r="W160" s="117"/>
      <c r="X160" s="7"/>
      <c r="Y160" s="7"/>
      <c r="Z160" s="7"/>
      <c r="AA160" s="8" t="s">
        <v>1937</v>
      </c>
      <c r="AB160" s="8" t="s">
        <v>2666</v>
      </c>
      <c r="AC160" s="8"/>
      <c r="AD160" s="8" t="s">
        <v>2427</v>
      </c>
      <c r="AE160" t="str">
        <f t="shared" si="9"/>
        <v>M</v>
      </c>
      <c r="AF160" t="str">
        <f t="shared" si="7"/>
        <v>Exp</v>
      </c>
      <c r="AG160" t="str">
        <f t="shared" si="8"/>
        <v>multiple</v>
      </c>
    </row>
    <row r="161" spans="1:33" x14ac:dyDescent="0.35">
      <c r="A161">
        <v>276</v>
      </c>
      <c r="B161" t="s">
        <v>1214</v>
      </c>
      <c r="C161" s="15" t="s">
        <v>1937</v>
      </c>
      <c r="D161" s="15" t="s">
        <v>2064</v>
      </c>
      <c r="E161" s="5"/>
      <c r="F161" s="15" t="s">
        <v>1939</v>
      </c>
      <c r="G161" s="2"/>
      <c r="H161" s="113" t="s">
        <v>1939</v>
      </c>
      <c r="I161" s="2"/>
      <c r="J161" s="2"/>
      <c r="K161" s="3"/>
      <c r="L161" s="3"/>
      <c r="M161" s="3"/>
      <c r="N161" s="4"/>
      <c r="O161" s="115" t="s">
        <v>1939</v>
      </c>
      <c r="P161" s="116" t="s">
        <v>2368</v>
      </c>
      <c r="Q161" s="117" t="s">
        <v>1939</v>
      </c>
      <c r="R161" s="7"/>
      <c r="S161" s="117" t="s">
        <v>1939</v>
      </c>
      <c r="T161" s="117" t="s">
        <v>1939</v>
      </c>
      <c r="U161" s="7"/>
      <c r="V161" s="117" t="s">
        <v>1939</v>
      </c>
      <c r="W161" s="117"/>
      <c r="X161" s="7"/>
      <c r="Y161" s="7"/>
      <c r="Z161" s="7"/>
      <c r="AA161" s="8" t="s">
        <v>1937</v>
      </c>
      <c r="AB161" s="8" t="s">
        <v>2668</v>
      </c>
      <c r="AC161" s="8"/>
      <c r="AD161" s="8" t="s">
        <v>2427</v>
      </c>
      <c r="AE161" t="str">
        <f t="shared" si="9"/>
        <v>M</v>
      </c>
      <c r="AF161" t="str">
        <f t="shared" si="7"/>
        <v>Exp</v>
      </c>
      <c r="AG161" t="str">
        <f t="shared" si="8"/>
        <v>multiple</v>
      </c>
    </row>
    <row r="162" spans="1:33" x14ac:dyDescent="0.35">
      <c r="A162">
        <v>281</v>
      </c>
      <c r="B162" t="s">
        <v>1235</v>
      </c>
      <c r="C162" s="32" t="s">
        <v>1937</v>
      </c>
      <c r="D162" s="5"/>
      <c r="E162" s="15" t="s">
        <v>1939</v>
      </c>
      <c r="F162" s="5"/>
      <c r="G162" s="2"/>
      <c r="H162" s="113" t="s">
        <v>1939</v>
      </c>
      <c r="I162" s="2"/>
      <c r="J162" s="2"/>
      <c r="K162" s="3"/>
      <c r="L162" s="114" t="s">
        <v>1939</v>
      </c>
      <c r="M162" s="3"/>
      <c r="N162" s="115" t="s">
        <v>1939</v>
      </c>
      <c r="O162" s="4"/>
      <c r="P162" s="116" t="s">
        <v>2369</v>
      </c>
      <c r="Q162" s="7"/>
      <c r="R162" s="7"/>
      <c r="S162" s="117" t="s">
        <v>1939</v>
      </c>
      <c r="T162" s="7"/>
      <c r="U162" s="7"/>
      <c r="V162" s="117" t="s">
        <v>1939</v>
      </c>
      <c r="W162" s="117"/>
      <c r="X162" s="7"/>
      <c r="Y162" s="7"/>
      <c r="Z162" s="7"/>
      <c r="AA162" s="8" t="s">
        <v>1937</v>
      </c>
      <c r="AB162" s="8" t="s">
        <v>2193</v>
      </c>
      <c r="AC162" s="8"/>
      <c r="AE162" t="str">
        <f t="shared" si="9"/>
        <v>F</v>
      </c>
      <c r="AF162" t="str">
        <f t="shared" si="7"/>
        <v>Exp</v>
      </c>
      <c r="AG162" t="str">
        <f t="shared" si="8"/>
        <v>multiple</v>
      </c>
    </row>
    <row r="163" spans="1:33" x14ac:dyDescent="0.35">
      <c r="A163">
        <v>287</v>
      </c>
      <c r="B163" t="s">
        <v>1257</v>
      </c>
      <c r="C163" s="15" t="s">
        <v>1937</v>
      </c>
      <c r="D163" s="15" t="s">
        <v>2068</v>
      </c>
      <c r="E163" s="5"/>
      <c r="F163" s="15" t="s">
        <v>1939</v>
      </c>
      <c r="G163" s="2"/>
      <c r="H163" s="113" t="s">
        <v>1939</v>
      </c>
      <c r="I163" s="2"/>
      <c r="J163" s="2"/>
      <c r="K163" s="3"/>
      <c r="L163" s="114" t="s">
        <v>1939</v>
      </c>
      <c r="M163" s="3"/>
      <c r="N163" s="4"/>
      <c r="O163" s="115" t="s">
        <v>1939</v>
      </c>
      <c r="P163" s="116" t="s">
        <v>2370</v>
      </c>
      <c r="Q163" s="7"/>
      <c r="R163" s="117" t="s">
        <v>1939</v>
      </c>
      <c r="S163" s="117" t="s">
        <v>1939</v>
      </c>
      <c r="T163" s="117" t="s">
        <v>1939</v>
      </c>
      <c r="U163" s="7"/>
      <c r="V163" s="117" t="s">
        <v>1939</v>
      </c>
      <c r="W163" s="117"/>
      <c r="X163" s="7"/>
      <c r="Y163" s="7"/>
      <c r="Z163" s="7"/>
      <c r="AA163" s="8" t="s">
        <v>1937</v>
      </c>
      <c r="AB163" s="8" t="s">
        <v>2801</v>
      </c>
      <c r="AC163" s="8"/>
      <c r="AD163" s="8" t="s">
        <v>2802</v>
      </c>
      <c r="AE163" t="str">
        <f t="shared" si="9"/>
        <v>M</v>
      </c>
      <c r="AF163" t="str">
        <f t="shared" si="7"/>
        <v>Exp</v>
      </c>
      <c r="AG163" t="str">
        <f t="shared" si="8"/>
        <v>multiple</v>
      </c>
    </row>
    <row r="164" spans="1:33" x14ac:dyDescent="0.35">
      <c r="A164">
        <v>287</v>
      </c>
      <c r="B164" t="s">
        <v>1257</v>
      </c>
      <c r="C164" s="15" t="s">
        <v>1937</v>
      </c>
      <c r="D164" s="15" t="s">
        <v>2068</v>
      </c>
      <c r="E164" s="5"/>
      <c r="F164" s="15" t="s">
        <v>1939</v>
      </c>
      <c r="G164" s="2"/>
      <c r="H164" s="113" t="s">
        <v>1939</v>
      </c>
      <c r="I164" s="2"/>
      <c r="J164" s="2"/>
      <c r="K164" s="3"/>
      <c r="L164" s="114" t="s">
        <v>1939</v>
      </c>
      <c r="M164" s="3"/>
      <c r="N164" s="4"/>
      <c r="O164" s="115" t="s">
        <v>1939</v>
      </c>
      <c r="P164" s="116" t="s">
        <v>2370</v>
      </c>
      <c r="Q164" s="7"/>
      <c r="R164" s="117" t="s">
        <v>1939</v>
      </c>
      <c r="S164" s="117" t="s">
        <v>1939</v>
      </c>
      <c r="T164" s="117" t="s">
        <v>1939</v>
      </c>
      <c r="U164" s="7"/>
      <c r="V164" s="117" t="s">
        <v>1939</v>
      </c>
      <c r="W164" s="117"/>
      <c r="X164" s="7"/>
      <c r="Y164" s="7"/>
      <c r="Z164" s="7"/>
      <c r="AA164" s="8" t="s">
        <v>1937</v>
      </c>
      <c r="AB164" s="8" t="s">
        <v>2480</v>
      </c>
      <c r="AC164" s="8"/>
      <c r="AD164" s="8" t="s">
        <v>2807</v>
      </c>
      <c r="AE164" t="str">
        <f t="shared" si="9"/>
        <v>M</v>
      </c>
      <c r="AF164" t="str">
        <f t="shared" si="7"/>
        <v>Exp</v>
      </c>
      <c r="AG164" t="str">
        <f t="shared" si="8"/>
        <v>multiple</v>
      </c>
    </row>
    <row r="165" spans="1:33" x14ac:dyDescent="0.35">
      <c r="A165">
        <v>289</v>
      </c>
      <c r="B165" t="s">
        <v>1264</v>
      </c>
      <c r="C165" s="15" t="s">
        <v>1937</v>
      </c>
      <c r="D165" s="15" t="s">
        <v>2069</v>
      </c>
      <c r="E165" s="5"/>
      <c r="F165" s="15" t="s">
        <v>1939</v>
      </c>
      <c r="G165" s="2"/>
      <c r="H165" s="113" t="s">
        <v>1939</v>
      </c>
      <c r="I165" s="2"/>
      <c r="J165" s="2"/>
      <c r="K165" s="3"/>
      <c r="L165" s="114" t="s">
        <v>1939</v>
      </c>
      <c r="M165" s="3"/>
      <c r="N165" s="4"/>
      <c r="O165" s="115" t="s">
        <v>1939</v>
      </c>
      <c r="P165" s="116" t="s">
        <v>2372</v>
      </c>
      <c r="Q165" s="7"/>
      <c r="R165" s="7"/>
      <c r="S165" s="7"/>
      <c r="T165" s="7"/>
      <c r="U165" s="7"/>
      <c r="V165" s="7"/>
      <c r="W165" s="7"/>
      <c r="X165" s="7"/>
      <c r="Y165" s="117" t="s">
        <v>2373</v>
      </c>
      <c r="Z165" s="7"/>
      <c r="AA165" s="8" t="s">
        <v>1941</v>
      </c>
      <c r="AB165" s="8"/>
      <c r="AC165" s="8"/>
      <c r="AE165" t="str">
        <f t="shared" si="9"/>
        <v>M</v>
      </c>
      <c r="AF165" t="str">
        <f t="shared" si="7"/>
        <v>Exp</v>
      </c>
      <c r="AG165" t="str">
        <f t="shared" si="8"/>
        <v>multiple</v>
      </c>
    </row>
    <row r="166" spans="1:33" x14ac:dyDescent="0.35">
      <c r="A166">
        <v>292</v>
      </c>
      <c r="B166" t="s">
        <v>1278</v>
      </c>
      <c r="C166" s="15" t="s">
        <v>1937</v>
      </c>
      <c r="D166" s="15" t="s">
        <v>2071</v>
      </c>
      <c r="E166" s="5"/>
      <c r="F166" s="15" t="s">
        <v>1939</v>
      </c>
      <c r="G166" s="113" t="s">
        <v>1939</v>
      </c>
      <c r="H166" s="2"/>
      <c r="I166" s="2"/>
      <c r="J166" s="2"/>
      <c r="K166" s="3"/>
      <c r="L166" s="114" t="s">
        <v>1939</v>
      </c>
      <c r="M166" s="114" t="s">
        <v>1939</v>
      </c>
      <c r="N166" s="115" t="s">
        <v>1939</v>
      </c>
      <c r="O166" s="4"/>
      <c r="P166" s="116" t="s">
        <v>2374</v>
      </c>
      <c r="Q166" s="117" t="s">
        <v>1939</v>
      </c>
      <c r="R166" s="117" t="s">
        <v>1939</v>
      </c>
      <c r="S166" s="7"/>
      <c r="T166" s="7"/>
      <c r="U166" s="7"/>
      <c r="V166" s="117" t="s">
        <v>1939</v>
      </c>
      <c r="W166" s="117"/>
      <c r="X166" s="7"/>
      <c r="Y166" s="7"/>
      <c r="Z166" s="7"/>
      <c r="AA166" s="8" t="s">
        <v>1937</v>
      </c>
      <c r="AB166" s="8" t="s">
        <v>2323</v>
      </c>
      <c r="AC166" s="8"/>
      <c r="AE166" t="str">
        <f t="shared" si="9"/>
        <v>M</v>
      </c>
      <c r="AF166" t="str">
        <f t="shared" si="7"/>
        <v>Obs</v>
      </c>
      <c r="AG166" t="str">
        <f t="shared" si="8"/>
        <v>multiple</v>
      </c>
    </row>
    <row r="167" spans="1:33" x14ac:dyDescent="0.35">
      <c r="A167">
        <v>294</v>
      </c>
      <c r="B167" t="s">
        <v>1285</v>
      </c>
      <c r="C167" s="32" t="s">
        <v>1937</v>
      </c>
      <c r="D167" s="15" t="s">
        <v>2055</v>
      </c>
      <c r="E167" s="15" t="s">
        <v>1939</v>
      </c>
      <c r="F167" s="5"/>
      <c r="G167" s="2"/>
      <c r="H167" s="113" t="s">
        <v>1939</v>
      </c>
      <c r="I167" s="2"/>
      <c r="J167" s="2"/>
      <c r="K167" s="3"/>
      <c r="L167" s="114" t="s">
        <v>1939</v>
      </c>
      <c r="M167" s="114" t="s">
        <v>1939</v>
      </c>
      <c r="N167" s="115" t="s">
        <v>1939</v>
      </c>
      <c r="O167" s="4"/>
      <c r="P167" s="116" t="s">
        <v>2377</v>
      </c>
      <c r="Q167" s="7"/>
      <c r="R167" s="7"/>
      <c r="S167" s="117" t="s">
        <v>1939</v>
      </c>
      <c r="T167" s="117" t="s">
        <v>1939</v>
      </c>
      <c r="U167" s="7"/>
      <c r="V167" s="7"/>
      <c r="W167" s="7"/>
      <c r="X167" s="7"/>
      <c r="Y167" s="117" t="s">
        <v>2378</v>
      </c>
      <c r="Z167" s="7"/>
      <c r="AA167" s="8" t="s">
        <v>1937</v>
      </c>
      <c r="AB167" s="8" t="s">
        <v>2193</v>
      </c>
      <c r="AC167" s="8"/>
      <c r="AE167" t="str">
        <f t="shared" si="9"/>
        <v>F</v>
      </c>
      <c r="AF167" t="str">
        <f t="shared" si="7"/>
        <v>Exp</v>
      </c>
      <c r="AG167" t="str">
        <f t="shared" si="8"/>
        <v>multiple</v>
      </c>
    </row>
    <row r="168" spans="1:33" x14ac:dyDescent="0.35">
      <c r="A168">
        <v>295</v>
      </c>
      <c r="B168" t="s">
        <v>1289</v>
      </c>
      <c r="C168" s="15" t="s">
        <v>1937</v>
      </c>
      <c r="D168" s="15" t="s">
        <v>2073</v>
      </c>
      <c r="E168" s="5"/>
      <c r="F168" s="221" t="s">
        <v>1939</v>
      </c>
      <c r="G168" s="113" t="s">
        <v>1939</v>
      </c>
      <c r="H168" s="2"/>
      <c r="I168" s="2"/>
      <c r="J168" s="2"/>
      <c r="K168" s="3"/>
      <c r="L168" s="114" t="s">
        <v>1939</v>
      </c>
      <c r="M168" s="3"/>
      <c r="N168" s="115" t="s">
        <v>1939</v>
      </c>
      <c r="O168" s="4"/>
      <c r="P168" s="116" t="s">
        <v>2376</v>
      </c>
      <c r="Q168" s="7"/>
      <c r="R168" s="117" t="s">
        <v>1939</v>
      </c>
      <c r="S168" s="7"/>
      <c r="T168" s="7"/>
      <c r="U168" s="7"/>
      <c r="V168" s="117" t="s">
        <v>1939</v>
      </c>
      <c r="W168" s="117"/>
      <c r="X168" s="7" t="s">
        <v>1939</v>
      </c>
      <c r="Y168" s="117"/>
      <c r="Z168" s="7"/>
      <c r="AA168" s="8" t="s">
        <v>1937</v>
      </c>
      <c r="AB168" s="8" t="s">
        <v>2320</v>
      </c>
      <c r="AC168" s="8"/>
      <c r="AE168" t="str">
        <f t="shared" si="9"/>
        <v>M</v>
      </c>
      <c r="AF168" t="str">
        <f t="shared" si="7"/>
        <v>Obs</v>
      </c>
      <c r="AG168" t="str">
        <f t="shared" si="8"/>
        <v>multiple</v>
      </c>
    </row>
    <row r="169" spans="1:33" x14ac:dyDescent="0.35">
      <c r="A169">
        <v>300</v>
      </c>
      <c r="B169" t="s">
        <v>1308</v>
      </c>
      <c r="C169" s="15" t="s">
        <v>1937</v>
      </c>
      <c r="D169" s="15" t="s">
        <v>2074</v>
      </c>
      <c r="E169" s="5"/>
      <c r="F169" s="15" t="s">
        <v>1939</v>
      </c>
      <c r="G169" s="2"/>
      <c r="H169" s="118" t="s">
        <v>1939</v>
      </c>
      <c r="I169" s="2"/>
      <c r="J169" s="2"/>
      <c r="K169" s="3"/>
      <c r="L169" s="3"/>
      <c r="M169" s="119" t="s">
        <v>1939</v>
      </c>
      <c r="N169" s="4"/>
      <c r="O169" s="120" t="s">
        <v>1939</v>
      </c>
      <c r="P169" s="121" t="s">
        <v>2379</v>
      </c>
      <c r="Q169" s="122" t="s">
        <v>1939</v>
      </c>
      <c r="R169" s="122" t="s">
        <v>1939</v>
      </c>
      <c r="S169" s="122" t="s">
        <v>1939</v>
      </c>
      <c r="T169" s="7"/>
      <c r="U169" s="7"/>
      <c r="V169" s="7"/>
      <c r="W169" s="7"/>
      <c r="X169" s="7"/>
      <c r="Y169" s="7"/>
      <c r="Z169" s="7"/>
      <c r="AA169" s="8" t="s">
        <v>1937</v>
      </c>
      <c r="AB169" s="8" t="s">
        <v>2813</v>
      </c>
      <c r="AC169" s="8"/>
      <c r="AD169" s="8" t="s">
        <v>2814</v>
      </c>
      <c r="AE169" t="str">
        <f t="shared" si="9"/>
        <v>M</v>
      </c>
      <c r="AF169" t="str">
        <f t="shared" si="7"/>
        <v>Exp</v>
      </c>
      <c r="AG169" t="str">
        <f t="shared" si="8"/>
        <v>multiple</v>
      </c>
    </row>
    <row r="170" spans="1:33" x14ac:dyDescent="0.35">
      <c r="A170">
        <v>300</v>
      </c>
      <c r="B170" t="s">
        <v>1308</v>
      </c>
      <c r="C170" s="15" t="s">
        <v>1937</v>
      </c>
      <c r="D170" s="15" t="s">
        <v>2074</v>
      </c>
      <c r="E170" s="5"/>
      <c r="F170" s="15" t="s">
        <v>1939</v>
      </c>
      <c r="G170" s="2"/>
      <c r="H170" s="118" t="s">
        <v>1939</v>
      </c>
      <c r="I170" s="2"/>
      <c r="J170" s="2"/>
      <c r="K170" s="3"/>
      <c r="L170" s="3"/>
      <c r="M170" s="119" t="s">
        <v>1939</v>
      </c>
      <c r="N170" s="4"/>
      <c r="O170" s="120" t="s">
        <v>1939</v>
      </c>
      <c r="P170" s="121" t="s">
        <v>2379</v>
      </c>
      <c r="Q170" s="122" t="s">
        <v>1939</v>
      </c>
      <c r="R170" s="122" t="s">
        <v>1939</v>
      </c>
      <c r="S170" s="122" t="s">
        <v>1939</v>
      </c>
      <c r="T170" s="7"/>
      <c r="U170" s="7"/>
      <c r="V170" s="7"/>
      <c r="W170" s="7"/>
      <c r="X170" s="7"/>
      <c r="Y170" s="7"/>
      <c r="Z170" s="7"/>
      <c r="AA170" s="8" t="s">
        <v>1937</v>
      </c>
      <c r="AB170" s="8" t="s">
        <v>2815</v>
      </c>
      <c r="AC170" s="8"/>
      <c r="AD170" s="8" t="s">
        <v>2816</v>
      </c>
      <c r="AE170" t="str">
        <f t="shared" si="9"/>
        <v>M</v>
      </c>
      <c r="AF170" t="str">
        <f t="shared" si="7"/>
        <v>Exp</v>
      </c>
      <c r="AG170" t="str">
        <f t="shared" si="8"/>
        <v>multiple</v>
      </c>
    </row>
    <row r="171" spans="1:33" x14ac:dyDescent="0.35">
      <c r="A171">
        <v>300</v>
      </c>
      <c r="B171" t="s">
        <v>1308</v>
      </c>
      <c r="C171" s="15" t="s">
        <v>1937</v>
      </c>
      <c r="D171" s="15" t="s">
        <v>2074</v>
      </c>
      <c r="E171" s="5"/>
      <c r="F171" s="15" t="s">
        <v>1939</v>
      </c>
      <c r="G171" s="2"/>
      <c r="H171" s="118" t="s">
        <v>1939</v>
      </c>
      <c r="I171" s="2"/>
      <c r="J171" s="2"/>
      <c r="K171" s="3"/>
      <c r="L171" s="3"/>
      <c r="M171" s="119" t="s">
        <v>1939</v>
      </c>
      <c r="N171" s="4"/>
      <c r="O171" s="120" t="s">
        <v>1939</v>
      </c>
      <c r="P171" s="121" t="s">
        <v>2379</v>
      </c>
      <c r="Q171" s="122" t="s">
        <v>1939</v>
      </c>
      <c r="R171" s="122" t="s">
        <v>1939</v>
      </c>
      <c r="S171" s="122" t="s">
        <v>1939</v>
      </c>
      <c r="T171" s="7"/>
      <c r="U171" s="7"/>
      <c r="V171" s="7"/>
      <c r="W171" s="7"/>
      <c r="X171" s="7"/>
      <c r="Y171" s="7"/>
      <c r="Z171" s="7"/>
      <c r="AA171" s="8" t="s">
        <v>1937</v>
      </c>
      <c r="AB171" s="8" t="s">
        <v>2193</v>
      </c>
      <c r="AC171" s="8"/>
      <c r="AD171" s="8" t="s">
        <v>2823</v>
      </c>
      <c r="AE171" t="str">
        <f t="shared" si="9"/>
        <v>M</v>
      </c>
      <c r="AF171" t="str">
        <f t="shared" si="7"/>
        <v>Exp</v>
      </c>
      <c r="AG171" t="str">
        <f t="shared" si="8"/>
        <v>multiple</v>
      </c>
    </row>
    <row r="172" spans="1:33" x14ac:dyDescent="0.35">
      <c r="A172">
        <v>300</v>
      </c>
      <c r="B172" t="s">
        <v>1308</v>
      </c>
      <c r="C172" s="15" t="s">
        <v>1937</v>
      </c>
      <c r="D172" s="15" t="s">
        <v>2074</v>
      </c>
      <c r="E172" s="5"/>
      <c r="F172" s="15" t="s">
        <v>1939</v>
      </c>
      <c r="G172" s="2"/>
      <c r="H172" s="118" t="s">
        <v>1939</v>
      </c>
      <c r="I172" s="2"/>
      <c r="J172" s="2"/>
      <c r="K172" s="3"/>
      <c r="L172" s="3"/>
      <c r="M172" s="119" t="s">
        <v>1939</v>
      </c>
      <c r="N172" s="4"/>
      <c r="O172" s="120" t="s">
        <v>1939</v>
      </c>
      <c r="P172" s="121" t="s">
        <v>2379</v>
      </c>
      <c r="Q172" s="122" t="s">
        <v>1939</v>
      </c>
      <c r="R172" s="122" t="s">
        <v>1939</v>
      </c>
      <c r="S172" s="122" t="s">
        <v>1939</v>
      </c>
      <c r="T172" s="7"/>
      <c r="U172" s="7"/>
      <c r="V172" s="7"/>
      <c r="W172" s="7"/>
      <c r="X172" s="7"/>
      <c r="Y172" s="7"/>
      <c r="Z172" s="7"/>
      <c r="AA172" s="8" t="s">
        <v>1937</v>
      </c>
      <c r="AB172" s="8" t="s">
        <v>2327</v>
      </c>
      <c r="AC172" s="8"/>
      <c r="AD172" s="8" t="s">
        <v>2830</v>
      </c>
      <c r="AE172" t="str">
        <f t="shared" si="9"/>
        <v>M</v>
      </c>
      <c r="AF172" t="str">
        <f t="shared" si="7"/>
        <v>Exp</v>
      </c>
      <c r="AG172" t="str">
        <f t="shared" si="8"/>
        <v>multiple</v>
      </c>
    </row>
    <row r="173" spans="1:33" x14ac:dyDescent="0.35">
      <c r="A173">
        <v>300</v>
      </c>
      <c r="B173" t="s">
        <v>1308</v>
      </c>
      <c r="C173" s="15" t="s">
        <v>1937</v>
      </c>
      <c r="D173" s="15" t="s">
        <v>2074</v>
      </c>
      <c r="E173" s="5"/>
      <c r="F173" s="15" t="s">
        <v>1939</v>
      </c>
      <c r="G173" s="2"/>
      <c r="H173" s="118" t="s">
        <v>1939</v>
      </c>
      <c r="I173" s="2"/>
      <c r="J173" s="2"/>
      <c r="K173" s="3"/>
      <c r="L173" s="3"/>
      <c r="M173" s="119" t="s">
        <v>1939</v>
      </c>
      <c r="N173" s="4"/>
      <c r="O173" s="120" t="s">
        <v>1939</v>
      </c>
      <c r="P173" s="121" t="s">
        <v>2379</v>
      </c>
      <c r="Q173" s="122" t="s">
        <v>1939</v>
      </c>
      <c r="R173" s="122" t="s">
        <v>1939</v>
      </c>
      <c r="S173" s="122" t="s">
        <v>1939</v>
      </c>
      <c r="T173" s="7"/>
      <c r="U173" s="7"/>
      <c r="V173" s="7"/>
      <c r="W173" s="7"/>
      <c r="X173" s="7"/>
      <c r="Y173" s="7"/>
      <c r="Z173" s="7"/>
      <c r="AA173" s="8" t="s">
        <v>1937</v>
      </c>
      <c r="AB173" s="8" t="s">
        <v>2358</v>
      </c>
      <c r="AC173" s="8"/>
      <c r="AD173" s="8" t="s">
        <v>2772</v>
      </c>
      <c r="AE173" t="str">
        <f t="shared" si="9"/>
        <v>M</v>
      </c>
      <c r="AF173" t="str">
        <f t="shared" si="7"/>
        <v>Exp</v>
      </c>
      <c r="AG173" t="str">
        <f t="shared" si="8"/>
        <v>multiple</v>
      </c>
    </row>
    <row r="174" spans="1:33" x14ac:dyDescent="0.35">
      <c r="A174">
        <v>303</v>
      </c>
      <c r="B174" t="s">
        <v>1308</v>
      </c>
      <c r="C174" s="15" t="s">
        <v>1937</v>
      </c>
      <c r="D174" s="15" t="s">
        <v>2077</v>
      </c>
      <c r="E174" s="5"/>
      <c r="F174" s="15" t="s">
        <v>1939</v>
      </c>
      <c r="G174" s="2"/>
      <c r="H174" s="118" t="s">
        <v>1939</v>
      </c>
      <c r="I174" s="2"/>
      <c r="J174" s="2"/>
      <c r="K174" s="3"/>
      <c r="L174" s="3"/>
      <c r="M174" s="119" t="s">
        <v>1939</v>
      </c>
      <c r="N174" s="4"/>
      <c r="O174" s="120" t="s">
        <v>1939</v>
      </c>
      <c r="P174" s="121" t="s">
        <v>2381</v>
      </c>
      <c r="Q174" s="122" t="s">
        <v>1939</v>
      </c>
      <c r="R174" s="122" t="s">
        <v>1939</v>
      </c>
      <c r="S174" s="122" t="s">
        <v>1939</v>
      </c>
      <c r="T174" s="7"/>
      <c r="U174" s="7"/>
      <c r="V174" s="7"/>
      <c r="W174" s="7"/>
      <c r="X174" s="7"/>
      <c r="Y174" s="7"/>
      <c r="Z174" s="7"/>
      <c r="AA174" s="8" t="s">
        <v>1937</v>
      </c>
      <c r="AB174" s="8" t="s">
        <v>2193</v>
      </c>
      <c r="AC174" s="8"/>
      <c r="AD174" s="8" t="s">
        <v>2840</v>
      </c>
      <c r="AE174" t="str">
        <f t="shared" si="9"/>
        <v>M</v>
      </c>
      <c r="AF174" t="str">
        <f t="shared" si="7"/>
        <v>Exp</v>
      </c>
      <c r="AG174" t="str">
        <f t="shared" si="8"/>
        <v>multiple</v>
      </c>
    </row>
    <row r="175" spans="1:33" x14ac:dyDescent="0.35">
      <c r="A175">
        <v>324</v>
      </c>
      <c r="B175" t="s">
        <v>1408</v>
      </c>
      <c r="C175" s="15" t="s">
        <v>1937</v>
      </c>
      <c r="D175" s="15" t="s">
        <v>2087</v>
      </c>
      <c r="E175" s="5"/>
      <c r="F175" s="15" t="s">
        <v>1939</v>
      </c>
      <c r="G175" s="2"/>
      <c r="H175" s="118" t="s">
        <v>1939</v>
      </c>
      <c r="I175" s="2"/>
      <c r="J175" s="2"/>
      <c r="K175" s="3"/>
      <c r="L175" s="119" t="s">
        <v>1939</v>
      </c>
      <c r="M175" s="3"/>
      <c r="N175" s="4"/>
      <c r="O175" s="120" t="s">
        <v>1939</v>
      </c>
      <c r="P175" s="121" t="s">
        <v>2382</v>
      </c>
      <c r="Q175" s="122" t="s">
        <v>1939</v>
      </c>
      <c r="R175" s="7"/>
      <c r="S175" s="7"/>
      <c r="T175" s="7"/>
      <c r="U175" s="7"/>
      <c r="V175" s="7"/>
      <c r="W175" s="7"/>
      <c r="X175" s="7"/>
      <c r="Y175" s="122" t="s">
        <v>2317</v>
      </c>
      <c r="Z175" s="7"/>
      <c r="AA175" s="8" t="s">
        <v>1937</v>
      </c>
      <c r="AB175" s="8"/>
      <c r="AC175" s="8" t="s">
        <v>2448</v>
      </c>
      <c r="AD175" s="8" t="s">
        <v>2990</v>
      </c>
      <c r="AE175" t="str">
        <f t="shared" si="9"/>
        <v>M</v>
      </c>
      <c r="AF175" t="str">
        <f t="shared" si="7"/>
        <v>Exp</v>
      </c>
      <c r="AG175" t="str">
        <f t="shared" si="8"/>
        <v>multiple</v>
      </c>
    </row>
    <row r="176" spans="1:33" x14ac:dyDescent="0.35">
      <c r="A176">
        <v>328</v>
      </c>
      <c r="B176" t="s">
        <v>1425</v>
      </c>
      <c r="C176" s="15" t="s">
        <v>1937</v>
      </c>
      <c r="D176" s="15" t="s">
        <v>2075</v>
      </c>
      <c r="E176" s="5"/>
      <c r="F176" s="15" t="s">
        <v>1939</v>
      </c>
      <c r="G176" s="2"/>
      <c r="H176" s="118" t="s">
        <v>1939</v>
      </c>
      <c r="I176" s="2"/>
      <c r="J176" s="2"/>
      <c r="K176" s="3"/>
      <c r="L176" s="3"/>
      <c r="M176" s="119" t="s">
        <v>1939</v>
      </c>
      <c r="N176" s="120" t="s">
        <v>1939</v>
      </c>
      <c r="O176" s="4"/>
      <c r="P176" s="121" t="s">
        <v>2383</v>
      </c>
      <c r="Q176" s="7"/>
      <c r="R176" s="122" t="s">
        <v>1939</v>
      </c>
      <c r="S176" s="122" t="s">
        <v>1939</v>
      </c>
      <c r="T176" s="7"/>
      <c r="U176" s="122" t="s">
        <v>1939</v>
      </c>
      <c r="V176" s="7"/>
      <c r="W176" s="7"/>
      <c r="X176" s="7"/>
      <c r="Y176" s="122" t="s">
        <v>2384</v>
      </c>
      <c r="Z176" s="7"/>
      <c r="AA176" s="8" t="s">
        <v>1937</v>
      </c>
      <c r="AB176" s="8" t="s">
        <v>2385</v>
      </c>
      <c r="AC176" s="8"/>
      <c r="AE176" t="str">
        <f t="shared" si="9"/>
        <v>M</v>
      </c>
      <c r="AF176" t="str">
        <f t="shared" si="7"/>
        <v>Exp</v>
      </c>
      <c r="AG176" t="str">
        <f t="shared" si="8"/>
        <v>multiple</v>
      </c>
    </row>
    <row r="177" spans="1:33" x14ac:dyDescent="0.35">
      <c r="A177">
        <v>334</v>
      </c>
      <c r="B177" t="s">
        <v>1451</v>
      </c>
      <c r="C177" s="15" t="s">
        <v>1937</v>
      </c>
      <c r="D177" s="15" t="s">
        <v>2095</v>
      </c>
      <c r="E177" s="5"/>
      <c r="F177" s="15" t="s">
        <v>1939</v>
      </c>
      <c r="G177" s="118" t="s">
        <v>1939</v>
      </c>
      <c r="H177" s="2"/>
      <c r="I177" s="2"/>
      <c r="J177" s="2"/>
      <c r="K177" s="3"/>
      <c r="L177" s="3"/>
      <c r="M177" s="119" t="s">
        <v>1939</v>
      </c>
      <c r="N177" s="4"/>
      <c r="O177" s="120" t="s">
        <v>1939</v>
      </c>
      <c r="P177" s="121" t="s">
        <v>2386</v>
      </c>
      <c r="Q177" s="7"/>
      <c r="R177" s="7"/>
      <c r="S177" s="122" t="s">
        <v>1939</v>
      </c>
      <c r="T177" s="7"/>
      <c r="U177" s="7"/>
      <c r="V177" s="7"/>
      <c r="W177" s="7"/>
      <c r="X177" s="7"/>
      <c r="Y177" s="122" t="s">
        <v>2387</v>
      </c>
      <c r="Z177" s="7"/>
      <c r="AA177" s="8" t="s">
        <v>1937</v>
      </c>
      <c r="AB177" s="8" t="s">
        <v>2193</v>
      </c>
      <c r="AC177" s="8"/>
      <c r="AD177" s="8" t="s">
        <v>2851</v>
      </c>
      <c r="AE177" t="str">
        <f t="shared" si="9"/>
        <v>M</v>
      </c>
      <c r="AF177" t="str">
        <f t="shared" si="7"/>
        <v>Obs</v>
      </c>
      <c r="AG177" t="str">
        <f t="shared" si="8"/>
        <v>multiple</v>
      </c>
    </row>
    <row r="178" spans="1:33" x14ac:dyDescent="0.35">
      <c r="A178">
        <v>350</v>
      </c>
      <c r="B178" t="s">
        <v>1516</v>
      </c>
      <c r="C178" s="32" t="s">
        <v>1937</v>
      </c>
      <c r="D178" s="5"/>
      <c r="E178" s="123" t="s">
        <v>1939</v>
      </c>
      <c r="F178" s="5"/>
      <c r="G178" s="2"/>
      <c r="H178" s="118" t="s">
        <v>1939</v>
      </c>
      <c r="I178" s="2"/>
      <c r="J178" s="2"/>
      <c r="K178" s="3"/>
      <c r="L178" s="3"/>
      <c r="M178" s="119" t="s">
        <v>1939</v>
      </c>
      <c r="N178" s="120" t="s">
        <v>1939</v>
      </c>
      <c r="O178" s="4"/>
      <c r="P178" s="121" t="s">
        <v>2388</v>
      </c>
      <c r="Q178" s="7"/>
      <c r="R178" s="122" t="s">
        <v>1939</v>
      </c>
      <c r="S178" s="122" t="s">
        <v>1939</v>
      </c>
      <c r="T178" s="7"/>
      <c r="U178" s="7"/>
      <c r="V178" s="122" t="s">
        <v>1939</v>
      </c>
      <c r="W178" s="122"/>
      <c r="X178" s="7" t="s">
        <v>1939</v>
      </c>
      <c r="Y178" s="122"/>
      <c r="Z178" s="7"/>
      <c r="AA178" s="8" t="s">
        <v>1941</v>
      </c>
      <c r="AB178" s="8"/>
      <c r="AC178" s="8"/>
      <c r="AE178" t="str">
        <f t="shared" si="9"/>
        <v>F</v>
      </c>
      <c r="AF178" t="str">
        <f t="shared" si="7"/>
        <v>Exp</v>
      </c>
      <c r="AG178" t="str">
        <f t="shared" si="8"/>
        <v>multiple</v>
      </c>
    </row>
    <row r="179" spans="1:33" x14ac:dyDescent="0.35">
      <c r="A179">
        <v>357</v>
      </c>
      <c r="B179" t="s">
        <v>1543</v>
      </c>
      <c r="C179" s="16" t="s">
        <v>1937</v>
      </c>
      <c r="D179" s="16" t="s">
        <v>1955</v>
      </c>
      <c r="E179" s="16" t="s">
        <v>1939</v>
      </c>
      <c r="F179" s="5"/>
      <c r="G179" s="2"/>
      <c r="H179" s="118" t="s">
        <v>1939</v>
      </c>
      <c r="I179" s="2"/>
      <c r="J179" s="2"/>
      <c r="K179" s="3"/>
      <c r="L179" s="3"/>
      <c r="M179" s="119" t="s">
        <v>1939</v>
      </c>
      <c r="N179" s="4"/>
      <c r="O179" s="120" t="s">
        <v>1939</v>
      </c>
      <c r="P179" s="121" t="s">
        <v>2342</v>
      </c>
      <c r="Q179" s="122" t="s">
        <v>1939</v>
      </c>
      <c r="R179" s="7"/>
      <c r="S179" s="7"/>
      <c r="T179" s="7"/>
      <c r="U179" s="7"/>
      <c r="V179" s="122" t="s">
        <v>1939</v>
      </c>
      <c r="W179" s="122"/>
      <c r="X179" s="7"/>
      <c r="Y179" s="122" t="s">
        <v>2317</v>
      </c>
      <c r="Z179" s="7"/>
      <c r="AA179" s="8" t="s">
        <v>1941</v>
      </c>
      <c r="AB179" s="8"/>
      <c r="AC179" s="8"/>
      <c r="AE179" t="str">
        <f t="shared" si="9"/>
        <v>F</v>
      </c>
      <c r="AF179" t="str">
        <f t="shared" si="7"/>
        <v>Exp</v>
      </c>
      <c r="AG179" t="str">
        <f t="shared" si="8"/>
        <v>multiple</v>
      </c>
    </row>
    <row r="180" spans="1:33" x14ac:dyDescent="0.35">
      <c r="A180">
        <v>364</v>
      </c>
      <c r="B180" t="s">
        <v>1573</v>
      </c>
      <c r="C180" s="16" t="s">
        <v>1937</v>
      </c>
      <c r="D180" s="16" t="s">
        <v>2107</v>
      </c>
      <c r="E180" s="5"/>
      <c r="F180" s="16" t="s">
        <v>1939</v>
      </c>
      <c r="G180" s="2"/>
      <c r="H180" s="125" t="s">
        <v>1939</v>
      </c>
      <c r="I180" s="2"/>
      <c r="J180" s="2"/>
      <c r="K180" s="3"/>
      <c r="L180" s="126" t="s">
        <v>1939</v>
      </c>
      <c r="M180" s="3"/>
      <c r="N180" s="127" t="s">
        <v>1939</v>
      </c>
      <c r="O180" s="4"/>
      <c r="P180" s="128" t="s">
        <v>2389</v>
      </c>
      <c r="Q180" s="129" t="s">
        <v>1939</v>
      </c>
      <c r="R180" s="129" t="s">
        <v>1939</v>
      </c>
      <c r="S180" s="7"/>
      <c r="T180" s="7"/>
      <c r="U180" s="7"/>
      <c r="V180" s="7"/>
      <c r="W180" s="178" t="s">
        <v>1939</v>
      </c>
      <c r="X180" s="7"/>
      <c r="Y180" s="129"/>
      <c r="Z180" s="7"/>
      <c r="AA180" s="8" t="s">
        <v>1941</v>
      </c>
      <c r="AB180" s="8"/>
      <c r="AC180" s="8"/>
      <c r="AE180" t="str">
        <f t="shared" si="9"/>
        <v>M</v>
      </c>
      <c r="AF180" t="str">
        <f t="shared" si="7"/>
        <v>Exp</v>
      </c>
      <c r="AG180" t="str">
        <f t="shared" si="8"/>
        <v>multiple</v>
      </c>
    </row>
    <row r="181" spans="1:33" x14ac:dyDescent="0.35">
      <c r="A181">
        <v>370</v>
      </c>
      <c r="B181" t="s">
        <v>1599</v>
      </c>
      <c r="C181" s="16" t="s">
        <v>1937</v>
      </c>
      <c r="D181" s="16" t="s">
        <v>2110</v>
      </c>
      <c r="E181" s="5"/>
      <c r="F181" s="221" t="s">
        <v>1939</v>
      </c>
      <c r="G181" s="125" t="s">
        <v>1939</v>
      </c>
      <c r="H181" s="2"/>
      <c r="I181" s="2"/>
      <c r="J181" s="2"/>
      <c r="K181" s="3"/>
      <c r="L181" s="3"/>
      <c r="M181" s="3"/>
      <c r="N181" s="127" t="s">
        <v>1939</v>
      </c>
      <c r="O181" s="4"/>
      <c r="P181" s="128" t="s">
        <v>2391</v>
      </c>
      <c r="Q181" s="7"/>
      <c r="R181" s="129" t="s">
        <v>1939</v>
      </c>
      <c r="S181" s="7"/>
      <c r="T181" s="7"/>
      <c r="U181" s="7"/>
      <c r="V181" s="129" t="s">
        <v>1939</v>
      </c>
      <c r="W181" s="129"/>
      <c r="X181" s="7"/>
      <c r="Y181" s="7"/>
      <c r="Z181" s="7"/>
      <c r="AA181" s="8" t="s">
        <v>1941</v>
      </c>
      <c r="AB181" s="8"/>
      <c r="AC181" s="8"/>
      <c r="AE181" t="str">
        <f t="shared" si="9"/>
        <v>M</v>
      </c>
      <c r="AF181" t="str">
        <f t="shared" si="7"/>
        <v>Obs</v>
      </c>
      <c r="AG181" t="str">
        <f t="shared" si="8"/>
        <v>multiple</v>
      </c>
    </row>
    <row r="182" spans="1:33" x14ac:dyDescent="0.35">
      <c r="A182">
        <v>378</v>
      </c>
      <c r="B182" t="s">
        <v>1629</v>
      </c>
      <c r="C182" s="16" t="s">
        <v>1937</v>
      </c>
      <c r="D182" s="16" t="s">
        <v>1955</v>
      </c>
      <c r="E182" s="5"/>
      <c r="F182" s="124" t="s">
        <v>1939</v>
      </c>
      <c r="G182" s="2"/>
      <c r="H182" s="125" t="s">
        <v>1939</v>
      </c>
      <c r="I182" s="2"/>
      <c r="J182" s="2"/>
      <c r="K182" s="126" t="s">
        <v>1939</v>
      </c>
      <c r="L182" s="3"/>
      <c r="M182" s="3"/>
      <c r="N182" s="4"/>
      <c r="O182" s="127" t="s">
        <v>1939</v>
      </c>
      <c r="P182" s="128" t="s">
        <v>2392</v>
      </c>
      <c r="Q182" s="129" t="s">
        <v>1939</v>
      </c>
      <c r="R182" s="7"/>
      <c r="S182" s="7"/>
      <c r="T182" s="7"/>
      <c r="U182" s="7"/>
      <c r="V182" s="129" t="s">
        <v>1939</v>
      </c>
      <c r="W182" s="129"/>
      <c r="X182" s="7"/>
      <c r="Y182" s="7"/>
      <c r="Z182" s="7"/>
      <c r="AA182" s="8" t="s">
        <v>1937</v>
      </c>
      <c r="AB182" s="8"/>
      <c r="AC182" s="8" t="s">
        <v>3006</v>
      </c>
      <c r="AD182" s="8" t="s">
        <v>3000</v>
      </c>
      <c r="AE182" t="str">
        <f t="shared" si="9"/>
        <v>M</v>
      </c>
      <c r="AF182" t="str">
        <f t="shared" si="7"/>
        <v>Exp</v>
      </c>
      <c r="AG182" t="str">
        <f t="shared" si="8"/>
        <v>single</v>
      </c>
    </row>
    <row r="183" spans="1:33" x14ac:dyDescent="0.35">
      <c r="A183">
        <v>378</v>
      </c>
      <c r="B183" t="s">
        <v>1629</v>
      </c>
      <c r="C183" s="16" t="s">
        <v>1937</v>
      </c>
      <c r="D183" s="16" t="s">
        <v>1955</v>
      </c>
      <c r="E183" s="5"/>
      <c r="F183" s="124" t="s">
        <v>1939</v>
      </c>
      <c r="G183" s="2"/>
      <c r="H183" s="125" t="s">
        <v>1939</v>
      </c>
      <c r="I183" s="2"/>
      <c r="J183" s="2"/>
      <c r="K183" s="126" t="s">
        <v>1939</v>
      </c>
      <c r="L183" s="3"/>
      <c r="M183" s="3"/>
      <c r="N183" s="4"/>
      <c r="O183" s="127" t="s">
        <v>1939</v>
      </c>
      <c r="P183" s="128" t="s">
        <v>2392</v>
      </c>
      <c r="Q183" s="129" t="s">
        <v>1939</v>
      </c>
      <c r="R183" s="7"/>
      <c r="S183" s="7"/>
      <c r="T183" s="7"/>
      <c r="U183" s="7"/>
      <c r="V183" s="129" t="s">
        <v>1939</v>
      </c>
      <c r="W183" s="129"/>
      <c r="X183" s="7"/>
      <c r="Y183" s="7"/>
      <c r="Z183" s="7"/>
      <c r="AA183" s="8" t="s">
        <v>1937</v>
      </c>
      <c r="AB183" s="8"/>
      <c r="AC183" s="8" t="s">
        <v>3007</v>
      </c>
      <c r="AD183" s="8" t="s">
        <v>3005</v>
      </c>
      <c r="AE183" t="str">
        <f t="shared" si="9"/>
        <v>M</v>
      </c>
      <c r="AF183" t="str">
        <f t="shared" si="7"/>
        <v>Exp</v>
      </c>
      <c r="AG183" t="str">
        <f t="shared" si="8"/>
        <v>single</v>
      </c>
    </row>
    <row r="184" spans="1:33" x14ac:dyDescent="0.35">
      <c r="A184">
        <v>379</v>
      </c>
      <c r="B184" t="s">
        <v>1634</v>
      </c>
      <c r="C184" s="16" t="s">
        <v>1937</v>
      </c>
      <c r="D184" s="16" t="s">
        <v>2113</v>
      </c>
      <c r="E184" s="124" t="s">
        <v>1939</v>
      </c>
      <c r="F184" s="16" t="s">
        <v>1939</v>
      </c>
      <c r="G184" s="2"/>
      <c r="H184" s="125" t="s">
        <v>1939</v>
      </c>
      <c r="I184" s="2"/>
      <c r="J184" s="2"/>
      <c r="K184" s="3"/>
      <c r="L184" s="3"/>
      <c r="M184" s="126" t="s">
        <v>1939</v>
      </c>
      <c r="N184" s="127" t="s">
        <v>1939</v>
      </c>
      <c r="O184" s="4"/>
      <c r="P184" s="128" t="s">
        <v>2393</v>
      </c>
      <c r="Q184" s="7"/>
      <c r="R184" s="129" t="s">
        <v>1939</v>
      </c>
      <c r="S184" s="129" t="s">
        <v>1939</v>
      </c>
      <c r="T184" s="7"/>
      <c r="U184" s="7"/>
      <c r="V184" s="7"/>
      <c r="W184" s="7"/>
      <c r="X184" s="7"/>
      <c r="Y184" s="129" t="s">
        <v>2287</v>
      </c>
      <c r="Z184" s="7"/>
      <c r="AA184" s="8" t="s">
        <v>1937</v>
      </c>
      <c r="AB184" s="8" t="s">
        <v>2394</v>
      </c>
      <c r="AC184" s="8"/>
      <c r="AD184" s="8" t="s">
        <v>2943</v>
      </c>
      <c r="AE184" t="str">
        <f t="shared" si="9"/>
        <v>F</v>
      </c>
      <c r="AF184" t="str">
        <f t="shared" si="7"/>
        <v>Exp</v>
      </c>
      <c r="AG184" t="str">
        <f t="shared" si="8"/>
        <v>multiple</v>
      </c>
    </row>
    <row r="185" spans="1:33" x14ac:dyDescent="0.35">
      <c r="A185">
        <v>380</v>
      </c>
      <c r="B185" t="s">
        <v>1638</v>
      </c>
      <c r="C185" s="16" t="s">
        <v>1937</v>
      </c>
      <c r="D185" s="16" t="s">
        <v>2114</v>
      </c>
      <c r="E185" s="124" t="s">
        <v>1939</v>
      </c>
      <c r="F185" s="5"/>
      <c r="G185" s="125" t="s">
        <v>1939</v>
      </c>
      <c r="H185" s="125" t="s">
        <v>1939</v>
      </c>
      <c r="I185" s="2"/>
      <c r="J185" s="2"/>
      <c r="K185" s="3"/>
      <c r="L185" s="126" t="s">
        <v>1939</v>
      </c>
      <c r="M185" s="3"/>
      <c r="N185" s="4"/>
      <c r="O185" s="127" t="s">
        <v>1939</v>
      </c>
      <c r="P185" s="128" t="s">
        <v>2395</v>
      </c>
      <c r="Q185" s="7"/>
      <c r="R185" s="7"/>
      <c r="S185" s="7"/>
      <c r="T185" s="7"/>
      <c r="U185" s="7"/>
      <c r="V185" s="7"/>
      <c r="W185" s="7"/>
      <c r="X185" s="7"/>
      <c r="Y185" s="129" t="s">
        <v>2396</v>
      </c>
      <c r="Z185" s="7"/>
      <c r="AA185" s="8" t="s">
        <v>1941</v>
      </c>
      <c r="AB185" s="8"/>
      <c r="AC185" s="8"/>
      <c r="AE185" t="str">
        <f t="shared" si="9"/>
        <v>F</v>
      </c>
      <c r="AF185" t="str">
        <f t="shared" si="7"/>
        <v>Exp</v>
      </c>
      <c r="AG185" t="str">
        <f t="shared" si="8"/>
        <v>multiple</v>
      </c>
    </row>
    <row r="186" spans="1:33" x14ac:dyDescent="0.35">
      <c r="A186">
        <v>381</v>
      </c>
      <c r="B186" t="s">
        <v>1643</v>
      </c>
      <c r="C186" s="16" t="s">
        <v>1937</v>
      </c>
      <c r="D186" s="16" t="s">
        <v>2115</v>
      </c>
      <c r="E186" s="5"/>
      <c r="F186" s="16" t="s">
        <v>1939</v>
      </c>
      <c r="G186" s="2"/>
      <c r="H186" s="125" t="s">
        <v>1939</v>
      </c>
      <c r="I186" s="2"/>
      <c r="J186" s="2"/>
      <c r="K186" s="3"/>
      <c r="L186" s="126" t="s">
        <v>1939</v>
      </c>
      <c r="M186" s="3"/>
      <c r="N186" s="127"/>
      <c r="O186" s="222" t="s">
        <v>1939</v>
      </c>
      <c r="P186" s="128" t="s">
        <v>2397</v>
      </c>
      <c r="Q186" s="129" t="s">
        <v>1939</v>
      </c>
      <c r="R186" s="7"/>
      <c r="S186" s="7"/>
      <c r="T186" s="7"/>
      <c r="U186" s="7"/>
      <c r="V186" s="129" t="s">
        <v>1939</v>
      </c>
      <c r="W186" s="129"/>
      <c r="X186" s="7"/>
      <c r="Y186" s="129" t="s">
        <v>2398</v>
      </c>
      <c r="Z186" s="7"/>
      <c r="AA186" s="8" t="s">
        <v>1937</v>
      </c>
      <c r="AB186" s="8" t="s">
        <v>2952</v>
      </c>
      <c r="AC186" s="8" t="s">
        <v>2433</v>
      </c>
      <c r="AD186" s="8" t="s">
        <v>2858</v>
      </c>
      <c r="AE186" t="str">
        <f t="shared" si="9"/>
        <v>M</v>
      </c>
      <c r="AF186" t="str">
        <f t="shared" si="7"/>
        <v>Exp</v>
      </c>
      <c r="AG186" t="str">
        <f t="shared" si="8"/>
        <v>multiple</v>
      </c>
    </row>
    <row r="187" spans="1:33" x14ac:dyDescent="0.35">
      <c r="A187">
        <v>381</v>
      </c>
      <c r="B187" t="s">
        <v>1643</v>
      </c>
      <c r="C187" s="16" t="s">
        <v>1937</v>
      </c>
      <c r="D187" s="16" t="s">
        <v>2115</v>
      </c>
      <c r="E187" s="5"/>
      <c r="F187" s="16" t="s">
        <v>1939</v>
      </c>
      <c r="G187" s="2"/>
      <c r="H187" s="125" t="s">
        <v>1939</v>
      </c>
      <c r="I187" s="2"/>
      <c r="J187" s="2"/>
      <c r="K187" s="3"/>
      <c r="L187" s="126" t="s">
        <v>1939</v>
      </c>
      <c r="M187" s="3"/>
      <c r="N187" s="127"/>
      <c r="O187" s="222" t="s">
        <v>1939</v>
      </c>
      <c r="P187" s="128" t="s">
        <v>2397</v>
      </c>
      <c r="Q187" s="129" t="s">
        <v>1939</v>
      </c>
      <c r="R187" s="7"/>
      <c r="S187" s="7"/>
      <c r="T187" s="7"/>
      <c r="U187" s="7"/>
      <c r="V187" s="129" t="s">
        <v>1939</v>
      </c>
      <c r="W187" s="129"/>
      <c r="X187" s="7"/>
      <c r="Y187" s="129" t="s">
        <v>2398</v>
      </c>
      <c r="Z187" s="7"/>
      <c r="AA187" s="8" t="s">
        <v>1937</v>
      </c>
      <c r="AB187" s="8" t="s">
        <v>2870</v>
      </c>
      <c r="AC187" s="8" t="s">
        <v>2433</v>
      </c>
      <c r="AD187" s="8" t="s">
        <v>2859</v>
      </c>
      <c r="AE187" t="str">
        <f t="shared" si="9"/>
        <v>M</v>
      </c>
      <c r="AF187" t="str">
        <f t="shared" si="7"/>
        <v>Exp</v>
      </c>
      <c r="AG187" t="str">
        <f t="shared" si="8"/>
        <v>multiple</v>
      </c>
    </row>
    <row r="188" spans="1:33" x14ac:dyDescent="0.35">
      <c r="A188">
        <v>381</v>
      </c>
      <c r="B188" t="s">
        <v>1643</v>
      </c>
      <c r="C188" s="16" t="s">
        <v>1937</v>
      </c>
      <c r="D188" s="16" t="s">
        <v>2115</v>
      </c>
      <c r="E188" s="5"/>
      <c r="F188" s="16" t="s">
        <v>1939</v>
      </c>
      <c r="G188" s="2"/>
      <c r="H188" s="125" t="s">
        <v>1939</v>
      </c>
      <c r="I188" s="2"/>
      <c r="J188" s="2"/>
      <c r="K188" s="3"/>
      <c r="L188" s="126" t="s">
        <v>1939</v>
      </c>
      <c r="M188" s="3"/>
      <c r="N188" s="127"/>
      <c r="O188" s="222" t="s">
        <v>1939</v>
      </c>
      <c r="P188" s="128" t="s">
        <v>2397</v>
      </c>
      <c r="Q188" s="129" t="s">
        <v>1939</v>
      </c>
      <c r="R188" s="7"/>
      <c r="S188" s="7"/>
      <c r="T188" s="7"/>
      <c r="U188" s="7"/>
      <c r="V188" s="129" t="s">
        <v>1939</v>
      </c>
      <c r="W188" s="129"/>
      <c r="X188" s="7"/>
      <c r="Y188" s="129" t="s">
        <v>2398</v>
      </c>
      <c r="Z188" s="7"/>
      <c r="AA188" s="8" t="s">
        <v>1937</v>
      </c>
      <c r="AB188" s="8" t="s">
        <v>2873</v>
      </c>
      <c r="AC188" s="8" t="s">
        <v>2433</v>
      </c>
      <c r="AD188" s="8" t="s">
        <v>2871</v>
      </c>
      <c r="AE188" t="str">
        <f t="shared" si="9"/>
        <v>M</v>
      </c>
      <c r="AF188" t="str">
        <f t="shared" si="7"/>
        <v>Exp</v>
      </c>
      <c r="AG188" t="str">
        <f t="shared" si="8"/>
        <v>multiple</v>
      </c>
    </row>
    <row r="189" spans="1:33" x14ac:dyDescent="0.35">
      <c r="A189">
        <v>381</v>
      </c>
      <c r="B189" t="s">
        <v>1643</v>
      </c>
      <c r="C189" s="16" t="s">
        <v>1937</v>
      </c>
      <c r="D189" s="16" t="s">
        <v>2115</v>
      </c>
      <c r="E189" s="5"/>
      <c r="F189" s="16" t="s">
        <v>1939</v>
      </c>
      <c r="G189" s="2"/>
      <c r="H189" s="125" t="s">
        <v>1939</v>
      </c>
      <c r="I189" s="2"/>
      <c r="J189" s="2"/>
      <c r="K189" s="3"/>
      <c r="L189" s="126" t="s">
        <v>1939</v>
      </c>
      <c r="M189" s="3"/>
      <c r="N189" s="127"/>
      <c r="O189" s="222" t="s">
        <v>1939</v>
      </c>
      <c r="P189" s="128" t="s">
        <v>2397</v>
      </c>
      <c r="Q189" s="129" t="s">
        <v>1939</v>
      </c>
      <c r="R189" s="7"/>
      <c r="S189" s="7"/>
      <c r="T189" s="7"/>
      <c r="U189" s="7"/>
      <c r="V189" s="129" t="s">
        <v>1939</v>
      </c>
      <c r="W189" s="129"/>
      <c r="X189" s="7"/>
      <c r="Y189" s="129" t="s">
        <v>2398</v>
      </c>
      <c r="Z189" s="7"/>
      <c r="AA189" s="8" t="s">
        <v>1937</v>
      </c>
      <c r="AB189" s="8" t="s">
        <v>2874</v>
      </c>
      <c r="AC189" s="8" t="s">
        <v>2433</v>
      </c>
      <c r="AD189" s="8" t="s">
        <v>2872</v>
      </c>
      <c r="AE189" t="str">
        <f t="shared" si="9"/>
        <v>M</v>
      </c>
      <c r="AF189" t="str">
        <f t="shared" si="7"/>
        <v>Exp</v>
      </c>
      <c r="AG189" t="str">
        <f t="shared" si="8"/>
        <v>multiple</v>
      </c>
    </row>
    <row r="190" spans="1:33" x14ac:dyDescent="0.35">
      <c r="A190">
        <v>381</v>
      </c>
      <c r="B190" t="s">
        <v>1643</v>
      </c>
      <c r="C190" s="16" t="s">
        <v>1937</v>
      </c>
      <c r="D190" s="16" t="s">
        <v>2115</v>
      </c>
      <c r="E190" s="5"/>
      <c r="F190" s="16" t="s">
        <v>1939</v>
      </c>
      <c r="G190" s="2"/>
      <c r="H190" s="125" t="s">
        <v>1939</v>
      </c>
      <c r="I190" s="2"/>
      <c r="J190" s="2"/>
      <c r="K190" s="3"/>
      <c r="L190" s="126" t="s">
        <v>1939</v>
      </c>
      <c r="M190" s="3"/>
      <c r="N190" s="127"/>
      <c r="O190" s="222" t="s">
        <v>1939</v>
      </c>
      <c r="P190" s="128" t="s">
        <v>2397</v>
      </c>
      <c r="Q190" s="129" t="s">
        <v>1939</v>
      </c>
      <c r="R190" s="7"/>
      <c r="S190" s="7"/>
      <c r="T190" s="7"/>
      <c r="U190" s="7"/>
      <c r="V190" s="129" t="s">
        <v>1939</v>
      </c>
      <c r="W190" s="129"/>
      <c r="X190" s="7"/>
      <c r="Y190" s="129" t="s">
        <v>2398</v>
      </c>
      <c r="Z190" s="7"/>
      <c r="AA190" s="8" t="s">
        <v>1937</v>
      </c>
      <c r="AB190" s="8"/>
      <c r="AC190" s="8" t="s">
        <v>2433</v>
      </c>
      <c r="AD190" s="8" t="s">
        <v>2980</v>
      </c>
      <c r="AE190" t="str">
        <f t="shared" si="9"/>
        <v>M</v>
      </c>
      <c r="AF190" t="str">
        <f t="shared" si="7"/>
        <v>Exp</v>
      </c>
      <c r="AG190" t="str">
        <f t="shared" si="8"/>
        <v>multiple</v>
      </c>
    </row>
    <row r="191" spans="1:33" x14ac:dyDescent="0.35">
      <c r="A191">
        <v>384</v>
      </c>
      <c r="B191" t="s">
        <v>1655</v>
      </c>
      <c r="C191" s="16" t="s">
        <v>1937</v>
      </c>
      <c r="D191" s="16" t="s">
        <v>2118</v>
      </c>
      <c r="E191" s="16" t="s">
        <v>1939</v>
      </c>
      <c r="F191" s="5"/>
      <c r="G191" s="2"/>
      <c r="H191" s="125" t="s">
        <v>1939</v>
      </c>
      <c r="I191" s="2"/>
      <c r="J191" s="2"/>
      <c r="K191" s="3"/>
      <c r="L191" s="126" t="s">
        <v>1939</v>
      </c>
      <c r="M191" s="126" t="s">
        <v>1939</v>
      </c>
      <c r="N191" s="127" t="s">
        <v>1939</v>
      </c>
      <c r="O191" s="4"/>
      <c r="P191" s="128" t="s">
        <v>2400</v>
      </c>
      <c r="Q191" s="7"/>
      <c r="R191" s="7"/>
      <c r="S191" s="7"/>
      <c r="T191" s="129" t="s">
        <v>1939</v>
      </c>
      <c r="U191" s="7"/>
      <c r="V191" s="7"/>
      <c r="W191" s="7"/>
      <c r="X191" s="7"/>
      <c r="Y191" s="129" t="s">
        <v>2384</v>
      </c>
      <c r="Z191" s="7"/>
      <c r="AA191" s="8" t="s">
        <v>1937</v>
      </c>
      <c r="AB191" s="8" t="s">
        <v>2285</v>
      </c>
      <c r="AC191" s="8" t="s">
        <v>2448</v>
      </c>
      <c r="AE191" t="str">
        <f t="shared" si="9"/>
        <v>F</v>
      </c>
      <c r="AF191" t="str">
        <f t="shared" si="7"/>
        <v>Exp</v>
      </c>
      <c r="AG191" t="str">
        <f t="shared" si="8"/>
        <v>multiple</v>
      </c>
    </row>
    <row r="192" spans="1:33" x14ac:dyDescent="0.35">
      <c r="A192">
        <v>385</v>
      </c>
      <c r="B192" t="s">
        <v>1659</v>
      </c>
      <c r="C192" s="16" t="s">
        <v>1937</v>
      </c>
      <c r="D192" s="16" t="s">
        <v>2119</v>
      </c>
      <c r="E192" s="5"/>
      <c r="F192" s="16" t="s">
        <v>1939</v>
      </c>
      <c r="G192" s="2"/>
      <c r="H192" s="125" t="s">
        <v>1939</v>
      </c>
      <c r="I192" s="2"/>
      <c r="J192" s="2"/>
      <c r="K192" s="3"/>
      <c r="L192" s="126" t="s">
        <v>1939</v>
      </c>
      <c r="M192" s="3"/>
      <c r="N192" s="127" t="s">
        <v>1939</v>
      </c>
      <c r="O192" s="4"/>
      <c r="P192" s="128" t="s">
        <v>2401</v>
      </c>
      <c r="Q192" s="7"/>
      <c r="R192" s="129" t="s">
        <v>1939</v>
      </c>
      <c r="S192" s="7"/>
      <c r="T192" s="7"/>
      <c r="U192" s="7"/>
      <c r="V192" s="129" t="s">
        <v>1939</v>
      </c>
      <c r="W192" s="178" t="s">
        <v>1939</v>
      </c>
      <c r="X192" s="7" t="s">
        <v>1939</v>
      </c>
      <c r="Y192" s="129"/>
      <c r="Z192" s="7"/>
      <c r="AA192" s="8" t="s">
        <v>1941</v>
      </c>
      <c r="AB192" s="8"/>
      <c r="AC192" s="8"/>
      <c r="AE192" t="str">
        <f t="shared" si="9"/>
        <v>M</v>
      </c>
      <c r="AF192" t="str">
        <f t="shared" si="7"/>
        <v>Exp</v>
      </c>
      <c r="AG192" t="str">
        <f t="shared" si="8"/>
        <v>multiple</v>
      </c>
    </row>
    <row r="193" spans="1:33" x14ac:dyDescent="0.35">
      <c r="A193">
        <v>388</v>
      </c>
      <c r="B193" t="s">
        <v>1673</v>
      </c>
      <c r="C193" s="16" t="s">
        <v>1937</v>
      </c>
      <c r="D193" s="16" t="s">
        <v>2121</v>
      </c>
      <c r="E193" s="5"/>
      <c r="F193" s="124" t="s">
        <v>1939</v>
      </c>
      <c r="G193" s="2"/>
      <c r="H193" s="125" t="s">
        <v>1939</v>
      </c>
      <c r="I193" s="2"/>
      <c r="J193" s="2"/>
      <c r="K193" s="3"/>
      <c r="L193" s="3"/>
      <c r="M193" s="126" t="s">
        <v>1939</v>
      </c>
      <c r="N193" s="127" t="s">
        <v>1939</v>
      </c>
      <c r="O193" s="4"/>
      <c r="P193" s="128" t="s">
        <v>2402</v>
      </c>
      <c r="Q193" s="129" t="s">
        <v>1939</v>
      </c>
      <c r="R193" s="7"/>
      <c r="S193" s="7"/>
      <c r="T193" s="7"/>
      <c r="U193" s="7"/>
      <c r="V193" s="7"/>
      <c r="W193" s="7"/>
      <c r="X193" s="7" t="s">
        <v>1939</v>
      </c>
      <c r="Y193" s="129"/>
      <c r="Z193" s="7"/>
      <c r="AA193" s="8" t="s">
        <v>1937</v>
      </c>
      <c r="AB193" s="8" t="s">
        <v>2345</v>
      </c>
      <c r="AC193" s="8"/>
      <c r="AE193" t="str">
        <f t="shared" si="9"/>
        <v>M</v>
      </c>
      <c r="AF193" t="str">
        <f t="shared" si="7"/>
        <v>Exp</v>
      </c>
      <c r="AG193" t="str">
        <f t="shared" si="8"/>
        <v>multiple</v>
      </c>
    </row>
    <row r="194" spans="1:33" x14ac:dyDescent="0.35">
      <c r="A194">
        <v>398</v>
      </c>
      <c r="B194" t="s">
        <v>1717</v>
      </c>
      <c r="C194" s="16" t="s">
        <v>1937</v>
      </c>
      <c r="D194" s="16" t="s">
        <v>2128</v>
      </c>
      <c r="E194" s="221" t="s">
        <v>1939</v>
      </c>
      <c r="F194" s="5"/>
      <c r="G194" s="2"/>
      <c r="H194" s="157" t="s">
        <v>1939</v>
      </c>
      <c r="I194" s="2"/>
      <c r="J194" s="2"/>
      <c r="K194" s="158" t="s">
        <v>1939</v>
      </c>
      <c r="L194" s="3"/>
      <c r="M194" s="3"/>
      <c r="N194" s="159" t="s">
        <v>1939</v>
      </c>
      <c r="O194" s="4"/>
      <c r="P194" s="160" t="s">
        <v>2460</v>
      </c>
      <c r="Q194" s="161" t="s">
        <v>1939</v>
      </c>
      <c r="R194" s="161" t="s">
        <v>1939</v>
      </c>
      <c r="S194" s="7"/>
      <c r="T194" s="161" t="s">
        <v>1939</v>
      </c>
      <c r="U194" s="7"/>
      <c r="V194" s="7"/>
      <c r="W194" s="7"/>
      <c r="X194" s="7"/>
      <c r="Y194" s="161" t="s">
        <v>2334</v>
      </c>
      <c r="Z194" s="7"/>
      <c r="AA194" s="8" t="s">
        <v>1937</v>
      </c>
      <c r="AB194" s="8" t="s">
        <v>2461</v>
      </c>
      <c r="AC194" s="8" t="s">
        <v>2456</v>
      </c>
      <c r="AE194" t="str">
        <f t="shared" si="9"/>
        <v>F</v>
      </c>
      <c r="AF194" t="str">
        <f t="shared" si="7"/>
        <v>Exp</v>
      </c>
      <c r="AG194" t="str">
        <f t="shared" si="8"/>
        <v>single</v>
      </c>
    </row>
    <row r="195" spans="1:33" x14ac:dyDescent="0.35">
      <c r="A195">
        <v>400</v>
      </c>
      <c r="B195" t="s">
        <v>1727</v>
      </c>
      <c r="C195" s="16" t="s">
        <v>1937</v>
      </c>
      <c r="D195" s="16" t="s">
        <v>2129</v>
      </c>
      <c r="E195" s="5"/>
      <c r="F195" s="16" t="s">
        <v>1939</v>
      </c>
      <c r="G195" s="2"/>
      <c r="H195" s="125" t="s">
        <v>1939</v>
      </c>
      <c r="I195" s="2"/>
      <c r="J195" s="2"/>
      <c r="K195" s="3"/>
      <c r="L195" s="126" t="s">
        <v>1939</v>
      </c>
      <c r="M195" s="3"/>
      <c r="N195" s="127" t="s">
        <v>1939</v>
      </c>
      <c r="O195" s="4"/>
      <c r="P195" s="128" t="s">
        <v>2403</v>
      </c>
      <c r="Q195" s="7"/>
      <c r="R195" s="7"/>
      <c r="S195" s="7"/>
      <c r="T195" s="7"/>
      <c r="U195" s="7"/>
      <c r="V195" s="7"/>
      <c r="W195" s="178" t="s">
        <v>1939</v>
      </c>
      <c r="X195" s="7"/>
      <c r="Y195" s="129"/>
      <c r="Z195" s="7"/>
      <c r="AA195" s="8" t="s">
        <v>1937</v>
      </c>
      <c r="AB195" s="8"/>
      <c r="AC195" s="8" t="s">
        <v>2448</v>
      </c>
      <c r="AE195" t="str">
        <f t="shared" si="9"/>
        <v>M</v>
      </c>
      <c r="AF195" t="str">
        <f t="shared" ref="AF195:AF231" si="10">IF(H195="x","Exp","Obs")</f>
        <v>Exp</v>
      </c>
      <c r="AG195" t="str">
        <f t="shared" ref="AG195:AG231" si="11">IF(K195="x","single","multiple")</f>
        <v>multiple</v>
      </c>
    </row>
    <row r="196" spans="1:33" x14ac:dyDescent="0.35">
      <c r="A196">
        <v>401</v>
      </c>
      <c r="B196" t="s">
        <v>1731</v>
      </c>
      <c r="C196" s="32" t="s">
        <v>1937</v>
      </c>
      <c r="D196" s="5"/>
      <c r="E196" s="5"/>
      <c r="F196" s="148" t="s">
        <v>1939</v>
      </c>
      <c r="G196" s="2"/>
      <c r="H196" s="149" t="s">
        <v>1939</v>
      </c>
      <c r="I196" s="2"/>
      <c r="J196" s="2"/>
      <c r="K196" s="3"/>
      <c r="L196" s="150" t="s">
        <v>1939</v>
      </c>
      <c r="M196" s="3"/>
      <c r="N196" s="151" t="s">
        <v>1939</v>
      </c>
      <c r="O196" s="4"/>
      <c r="P196" s="152" t="s">
        <v>2431</v>
      </c>
      <c r="Q196" s="153" t="s">
        <v>1939</v>
      </c>
      <c r="R196" s="153" t="s">
        <v>1939</v>
      </c>
      <c r="S196" s="7"/>
      <c r="T196" s="7"/>
      <c r="U196" s="7"/>
      <c r="V196" s="153" t="s">
        <v>1939</v>
      </c>
      <c r="W196" s="178" t="s">
        <v>1939</v>
      </c>
      <c r="X196" s="7"/>
      <c r="Y196" s="153"/>
      <c r="Z196" s="7"/>
      <c r="AA196" s="8" t="s">
        <v>1937</v>
      </c>
      <c r="AB196" s="8" t="s">
        <v>2432</v>
      </c>
      <c r="AC196" s="8" t="s">
        <v>2433</v>
      </c>
      <c r="AE196" t="str">
        <f t="shared" si="9"/>
        <v>M</v>
      </c>
      <c r="AF196" t="str">
        <f t="shared" si="10"/>
        <v>Exp</v>
      </c>
      <c r="AG196" t="str">
        <f t="shared" si="11"/>
        <v>multiple</v>
      </c>
    </row>
    <row r="197" spans="1:33" x14ac:dyDescent="0.35">
      <c r="A197">
        <v>402</v>
      </c>
      <c r="B197" t="s">
        <v>1735</v>
      </c>
      <c r="C197" s="16" t="s">
        <v>1937</v>
      </c>
      <c r="D197" s="16" t="s">
        <v>2130</v>
      </c>
      <c r="E197" s="124" t="s">
        <v>1939</v>
      </c>
      <c r="F197" s="124" t="s">
        <v>1939</v>
      </c>
      <c r="G197" s="125" t="s">
        <v>1939</v>
      </c>
      <c r="H197" s="2"/>
      <c r="I197" s="2"/>
      <c r="J197" s="2"/>
      <c r="K197" s="3"/>
      <c r="L197" s="126" t="s">
        <v>1939</v>
      </c>
      <c r="M197" s="3"/>
      <c r="N197" s="4"/>
      <c r="O197" s="127" t="s">
        <v>1939</v>
      </c>
      <c r="P197" s="128" t="s">
        <v>2404</v>
      </c>
      <c r="Q197" s="129" t="s">
        <v>1939</v>
      </c>
      <c r="R197" s="7"/>
      <c r="S197" s="7"/>
      <c r="T197" s="7"/>
      <c r="U197" s="7"/>
      <c r="V197" s="7"/>
      <c r="W197" s="178" t="s">
        <v>1939</v>
      </c>
      <c r="X197" s="7"/>
      <c r="Y197" s="129"/>
      <c r="Z197" s="7"/>
      <c r="AA197" s="8" t="s">
        <v>1937</v>
      </c>
      <c r="AB197" s="8"/>
      <c r="AC197" s="8"/>
      <c r="AD197" s="8" t="s">
        <v>2951</v>
      </c>
      <c r="AE197" t="str">
        <f t="shared" si="9"/>
        <v>F</v>
      </c>
      <c r="AF197" t="str">
        <f t="shared" si="10"/>
        <v>Obs</v>
      </c>
      <c r="AG197" t="str">
        <f t="shared" si="11"/>
        <v>multiple</v>
      </c>
    </row>
    <row r="198" spans="1:33" x14ac:dyDescent="0.35">
      <c r="A198">
        <v>407</v>
      </c>
      <c r="B198" t="s">
        <v>1757</v>
      </c>
      <c r="C198" s="17" t="s">
        <v>1937</v>
      </c>
      <c r="D198" s="17" t="s">
        <v>2079</v>
      </c>
      <c r="E198" s="5"/>
      <c r="F198" s="17" t="s">
        <v>1939</v>
      </c>
      <c r="G198" s="2"/>
      <c r="H198" s="131" t="s">
        <v>1939</v>
      </c>
      <c r="I198" s="2"/>
      <c r="J198" s="2"/>
      <c r="K198" s="3"/>
      <c r="L198" s="132" t="s">
        <v>1939</v>
      </c>
      <c r="M198" s="3"/>
      <c r="N198" s="4"/>
      <c r="O198" s="133" t="s">
        <v>1939</v>
      </c>
      <c r="P198" s="134" t="s">
        <v>2405</v>
      </c>
      <c r="Q198" s="7"/>
      <c r="R198" s="135" t="s">
        <v>1939</v>
      </c>
      <c r="S198" s="7"/>
      <c r="T198" s="7"/>
      <c r="U198" s="7"/>
      <c r="V198" s="135" t="s">
        <v>1939</v>
      </c>
      <c r="W198" s="135"/>
      <c r="X198" s="7"/>
      <c r="Y198" s="7"/>
      <c r="Z198" s="7"/>
      <c r="AA198" s="8" t="s">
        <v>1937</v>
      </c>
      <c r="AB198" s="8"/>
      <c r="AC198" s="8" t="s">
        <v>3045</v>
      </c>
      <c r="AD198" s="8" t="s">
        <v>2880</v>
      </c>
      <c r="AE198" t="str">
        <f t="shared" si="9"/>
        <v>M</v>
      </c>
      <c r="AF198" t="str">
        <f t="shared" si="10"/>
        <v>Exp</v>
      </c>
      <c r="AG198" t="str">
        <f t="shared" si="11"/>
        <v>multiple</v>
      </c>
    </row>
    <row r="199" spans="1:33" x14ac:dyDescent="0.35">
      <c r="A199">
        <v>407</v>
      </c>
      <c r="B199" t="s">
        <v>1757</v>
      </c>
      <c r="C199" s="17" t="s">
        <v>1937</v>
      </c>
      <c r="D199" s="17" t="s">
        <v>2079</v>
      </c>
      <c r="E199" s="5"/>
      <c r="F199" s="17" t="s">
        <v>1939</v>
      </c>
      <c r="G199" s="2"/>
      <c r="H199" s="131" t="s">
        <v>1939</v>
      </c>
      <c r="I199" s="2"/>
      <c r="J199" s="2"/>
      <c r="K199" s="3"/>
      <c r="L199" s="132" t="s">
        <v>1939</v>
      </c>
      <c r="M199" s="3"/>
      <c r="N199" s="4"/>
      <c r="O199" s="133" t="s">
        <v>1939</v>
      </c>
      <c r="P199" s="134" t="s">
        <v>2405</v>
      </c>
      <c r="Q199" s="7"/>
      <c r="R199" s="135" t="s">
        <v>1939</v>
      </c>
      <c r="S199" s="7"/>
      <c r="T199" s="7"/>
      <c r="U199" s="7"/>
      <c r="V199" s="135" t="s">
        <v>1939</v>
      </c>
      <c r="W199" s="135"/>
      <c r="X199" s="7"/>
      <c r="Y199" s="7"/>
      <c r="Z199" s="7"/>
      <c r="AA199" s="8" t="s">
        <v>1937</v>
      </c>
      <c r="AB199" s="8"/>
      <c r="AC199" s="8" t="s">
        <v>2433</v>
      </c>
      <c r="AD199" s="8" t="s">
        <v>2981</v>
      </c>
      <c r="AE199" t="str">
        <f t="shared" si="9"/>
        <v>M</v>
      </c>
      <c r="AF199" t="str">
        <f t="shared" si="10"/>
        <v>Exp</v>
      </c>
      <c r="AG199" t="str">
        <f t="shared" si="11"/>
        <v>multiple</v>
      </c>
    </row>
    <row r="200" spans="1:33" x14ac:dyDescent="0.35">
      <c r="A200">
        <v>408</v>
      </c>
      <c r="B200" t="s">
        <v>1760</v>
      </c>
      <c r="C200" s="17" t="s">
        <v>1937</v>
      </c>
      <c r="D200" s="17" t="s">
        <v>2135</v>
      </c>
      <c r="E200" s="5"/>
      <c r="F200" s="130" t="s">
        <v>1939</v>
      </c>
      <c r="G200" s="2"/>
      <c r="H200" s="131" t="s">
        <v>1939</v>
      </c>
      <c r="I200" s="2"/>
      <c r="J200" s="2"/>
      <c r="K200" s="3"/>
      <c r="L200" s="132" t="s">
        <v>1939</v>
      </c>
      <c r="M200" s="132" t="s">
        <v>1939</v>
      </c>
      <c r="N200" s="133"/>
      <c r="O200" s="252" t="s">
        <v>1939</v>
      </c>
      <c r="P200" s="134" t="s">
        <v>2406</v>
      </c>
      <c r="Q200" s="7"/>
      <c r="R200" s="135" t="s">
        <v>1939</v>
      </c>
      <c r="S200" s="7"/>
      <c r="T200" s="7"/>
      <c r="U200" s="7"/>
      <c r="V200" s="135" t="s">
        <v>1939</v>
      </c>
      <c r="W200" s="135"/>
      <c r="X200" s="7"/>
      <c r="Y200" s="7"/>
      <c r="Z200" s="7"/>
      <c r="AA200" s="8" t="s">
        <v>1937</v>
      </c>
      <c r="AB200" s="8" t="s">
        <v>2327</v>
      </c>
      <c r="AC200" s="8"/>
      <c r="AD200" s="8" t="s">
        <v>2896</v>
      </c>
      <c r="AE200" t="str">
        <f t="shared" si="9"/>
        <v>M</v>
      </c>
      <c r="AF200" t="str">
        <f t="shared" si="10"/>
        <v>Exp</v>
      </c>
      <c r="AG200" t="str">
        <f t="shared" si="11"/>
        <v>multiple</v>
      </c>
    </row>
    <row r="201" spans="1:33" x14ac:dyDescent="0.35">
      <c r="A201">
        <v>408</v>
      </c>
      <c r="B201" t="s">
        <v>1760</v>
      </c>
      <c r="C201" s="17" t="s">
        <v>1937</v>
      </c>
      <c r="D201" s="17" t="s">
        <v>2135</v>
      </c>
      <c r="E201" s="5"/>
      <c r="F201" s="130" t="s">
        <v>1939</v>
      </c>
      <c r="G201" s="2"/>
      <c r="H201" s="131" t="s">
        <v>1939</v>
      </c>
      <c r="I201" s="2"/>
      <c r="J201" s="2"/>
      <c r="K201" s="3"/>
      <c r="L201" s="132" t="s">
        <v>1939</v>
      </c>
      <c r="M201" s="132" t="s">
        <v>1939</v>
      </c>
      <c r="N201" s="133"/>
      <c r="O201" s="252" t="s">
        <v>1939</v>
      </c>
      <c r="P201" s="134" t="s">
        <v>2406</v>
      </c>
      <c r="Q201" s="7"/>
      <c r="R201" s="135" t="s">
        <v>1939</v>
      </c>
      <c r="S201" s="7"/>
      <c r="T201" s="7"/>
      <c r="U201" s="7"/>
      <c r="V201" s="135" t="s">
        <v>1939</v>
      </c>
      <c r="W201" s="135"/>
      <c r="X201" s="7"/>
      <c r="Y201" s="7"/>
      <c r="Z201" s="7"/>
      <c r="AA201" s="8" t="s">
        <v>1937</v>
      </c>
      <c r="AB201" s="8"/>
      <c r="AC201" s="8" t="s">
        <v>2433</v>
      </c>
      <c r="AD201" s="8" t="s">
        <v>2982</v>
      </c>
      <c r="AE201" t="str">
        <f t="shared" ref="AE201:AE231" si="12">IF(E201="x","F","M")</f>
        <v>M</v>
      </c>
      <c r="AF201" t="str">
        <f t="shared" si="10"/>
        <v>Exp</v>
      </c>
      <c r="AG201" t="str">
        <f t="shared" si="11"/>
        <v>multiple</v>
      </c>
    </row>
    <row r="202" spans="1:33" x14ac:dyDescent="0.35">
      <c r="A202">
        <v>409</v>
      </c>
      <c r="B202" t="s">
        <v>1763</v>
      </c>
      <c r="C202" s="17" t="s">
        <v>1937</v>
      </c>
      <c r="D202" s="17" t="s">
        <v>2072</v>
      </c>
      <c r="E202" s="17" t="s">
        <v>1939</v>
      </c>
      <c r="F202" s="5"/>
      <c r="G202" s="2"/>
      <c r="H202" s="2"/>
      <c r="I202" s="131" t="s">
        <v>1939</v>
      </c>
      <c r="J202" s="2"/>
      <c r="K202" s="3"/>
      <c r="L202" s="132" t="s">
        <v>1939</v>
      </c>
      <c r="M202" s="132" t="s">
        <v>1939</v>
      </c>
      <c r="N202" s="133" t="s">
        <v>1939</v>
      </c>
      <c r="O202" s="4"/>
      <c r="P202" s="134" t="s">
        <v>2072</v>
      </c>
      <c r="Q202" s="135" t="s">
        <v>1939</v>
      </c>
      <c r="R202" s="135" t="s">
        <v>1939</v>
      </c>
      <c r="S202" s="7"/>
      <c r="T202" s="7"/>
      <c r="U202" s="7"/>
      <c r="V202" s="7"/>
      <c r="W202" s="7"/>
      <c r="X202" s="7"/>
      <c r="Y202" s="7"/>
      <c r="Z202" s="7"/>
      <c r="AA202" s="8" t="s">
        <v>1941</v>
      </c>
      <c r="AB202" s="8"/>
      <c r="AC202" s="8"/>
      <c r="AE202" t="str">
        <f t="shared" si="12"/>
        <v>F</v>
      </c>
      <c r="AF202" t="str">
        <f t="shared" si="10"/>
        <v>Obs</v>
      </c>
      <c r="AG202" t="str">
        <f t="shared" si="11"/>
        <v>multiple</v>
      </c>
    </row>
    <row r="203" spans="1:33" x14ac:dyDescent="0.35">
      <c r="A203">
        <v>412</v>
      </c>
      <c r="B203" t="s">
        <v>1772</v>
      </c>
      <c r="C203" s="17" t="s">
        <v>1937</v>
      </c>
      <c r="D203" s="34" t="s">
        <v>2223</v>
      </c>
      <c r="E203" s="5"/>
      <c r="F203" s="17" t="s">
        <v>1939</v>
      </c>
      <c r="G203" s="2"/>
      <c r="H203" s="2"/>
      <c r="I203" s="2"/>
      <c r="J203" s="2"/>
      <c r="K203" s="3"/>
      <c r="L203" s="3"/>
      <c r="M203" s="3"/>
      <c r="N203" s="4"/>
      <c r="O203" s="4"/>
      <c r="P203" s="6"/>
      <c r="Q203" s="7"/>
      <c r="R203" s="7"/>
      <c r="S203" s="7"/>
      <c r="T203" s="7"/>
      <c r="U203" s="7"/>
      <c r="V203" s="7"/>
      <c r="W203" s="7"/>
      <c r="X203" s="7"/>
      <c r="Y203" s="7"/>
      <c r="Z203" s="7"/>
      <c r="AA203" s="8"/>
      <c r="AB203" s="8"/>
      <c r="AC203" s="8"/>
      <c r="AE203" t="str">
        <f t="shared" si="12"/>
        <v>M</v>
      </c>
      <c r="AF203" t="str">
        <f t="shared" si="10"/>
        <v>Obs</v>
      </c>
      <c r="AG203" t="str">
        <f t="shared" si="11"/>
        <v>multiple</v>
      </c>
    </row>
    <row r="204" spans="1:33" x14ac:dyDescent="0.35">
      <c r="A204">
        <v>413</v>
      </c>
      <c r="B204" t="s">
        <v>1774</v>
      </c>
      <c r="C204" s="17" t="s">
        <v>1937</v>
      </c>
      <c r="D204" s="17" t="s">
        <v>1934</v>
      </c>
      <c r="E204" s="17" t="s">
        <v>1939</v>
      </c>
      <c r="F204" s="5"/>
      <c r="G204" s="2"/>
      <c r="H204" s="131" t="s">
        <v>1939</v>
      </c>
      <c r="I204" s="2"/>
      <c r="J204" s="2"/>
      <c r="K204" s="3"/>
      <c r="L204" s="132" t="s">
        <v>1939</v>
      </c>
      <c r="M204" s="132" t="s">
        <v>1939</v>
      </c>
      <c r="N204" s="133" t="s">
        <v>1939</v>
      </c>
      <c r="O204" s="4"/>
      <c r="P204" s="134" t="s">
        <v>2407</v>
      </c>
      <c r="Q204" s="135" t="s">
        <v>1939</v>
      </c>
      <c r="R204" s="7"/>
      <c r="S204" s="7"/>
      <c r="T204" s="7"/>
      <c r="U204" s="7"/>
      <c r="V204" s="135" t="s">
        <v>1939</v>
      </c>
      <c r="W204" s="135"/>
      <c r="X204" s="7"/>
      <c r="Y204" s="7"/>
      <c r="Z204" s="7"/>
      <c r="AA204" s="8" t="s">
        <v>1937</v>
      </c>
      <c r="AB204" s="8" t="s">
        <v>2408</v>
      </c>
      <c r="AC204" s="8"/>
      <c r="AE204" t="str">
        <f t="shared" si="12"/>
        <v>F</v>
      </c>
      <c r="AF204" t="str">
        <f t="shared" si="10"/>
        <v>Exp</v>
      </c>
      <c r="AG204" t="str">
        <f t="shared" si="11"/>
        <v>multiple</v>
      </c>
    </row>
    <row r="205" spans="1:33" x14ac:dyDescent="0.35">
      <c r="A205">
        <v>414</v>
      </c>
      <c r="B205" t="s">
        <v>1777</v>
      </c>
      <c r="C205" s="17" t="s">
        <v>1937</v>
      </c>
      <c r="D205" s="17" t="s">
        <v>2137</v>
      </c>
      <c r="E205" s="5"/>
      <c r="F205" s="5"/>
      <c r="G205" s="2"/>
      <c r="H205" s="131" t="s">
        <v>1939</v>
      </c>
      <c r="I205" s="2"/>
      <c r="J205" s="2"/>
      <c r="K205" s="3"/>
      <c r="L205" s="132" t="s">
        <v>1939</v>
      </c>
      <c r="M205" s="3"/>
      <c r="N205" s="133" t="s">
        <v>1939</v>
      </c>
      <c r="O205" s="4"/>
      <c r="P205" s="134" t="s">
        <v>2409</v>
      </c>
      <c r="Q205" s="7"/>
      <c r="R205" s="135" t="s">
        <v>1939</v>
      </c>
      <c r="S205" s="135" t="s">
        <v>1939</v>
      </c>
      <c r="T205" s="135" t="s">
        <v>1939</v>
      </c>
      <c r="U205" s="7"/>
      <c r="V205" s="7"/>
      <c r="W205" s="7"/>
      <c r="X205" s="7"/>
      <c r="Y205" s="135" t="s">
        <v>2137</v>
      </c>
      <c r="Z205" s="7"/>
      <c r="AA205" s="8" t="s">
        <v>1937</v>
      </c>
      <c r="AB205" s="8" t="s">
        <v>2410</v>
      </c>
      <c r="AC205" s="8"/>
      <c r="AE205" t="str">
        <f t="shared" si="12"/>
        <v>M</v>
      </c>
      <c r="AF205" t="str">
        <f t="shared" si="10"/>
        <v>Exp</v>
      </c>
      <c r="AG205" t="str">
        <f t="shared" si="11"/>
        <v>multiple</v>
      </c>
    </row>
    <row r="206" spans="1:33" x14ac:dyDescent="0.35">
      <c r="A206">
        <v>415</v>
      </c>
      <c r="B206" t="s">
        <v>1781</v>
      </c>
      <c r="C206" s="32" t="s">
        <v>1937</v>
      </c>
      <c r="D206" s="17" t="s">
        <v>2138</v>
      </c>
      <c r="E206" s="5"/>
      <c r="F206" s="130" t="s">
        <v>1939</v>
      </c>
      <c r="G206" s="2"/>
      <c r="H206" s="131" t="s">
        <v>1939</v>
      </c>
      <c r="I206" s="2"/>
      <c r="J206" s="2"/>
      <c r="K206" s="3"/>
      <c r="L206" s="3"/>
      <c r="M206" s="132" t="s">
        <v>1939</v>
      </c>
      <c r="N206" s="133" t="s">
        <v>1939</v>
      </c>
      <c r="O206" s="4"/>
      <c r="P206" s="134" t="s">
        <v>2411</v>
      </c>
      <c r="Q206" s="7"/>
      <c r="R206" s="135" t="s">
        <v>1939</v>
      </c>
      <c r="S206" s="135" t="s">
        <v>1939</v>
      </c>
      <c r="T206" s="7"/>
      <c r="U206" s="7"/>
      <c r="V206" s="7"/>
      <c r="W206" s="7"/>
      <c r="X206" s="7"/>
      <c r="Y206" s="7"/>
      <c r="Z206" s="7"/>
      <c r="AA206" s="8" t="s">
        <v>1937</v>
      </c>
      <c r="AB206" s="8" t="s">
        <v>2412</v>
      </c>
      <c r="AC206" s="8"/>
      <c r="AE206" t="str">
        <f t="shared" si="12"/>
        <v>M</v>
      </c>
      <c r="AF206" t="str">
        <f t="shared" si="10"/>
        <v>Exp</v>
      </c>
      <c r="AG206" t="str">
        <f t="shared" si="11"/>
        <v>multiple</v>
      </c>
    </row>
    <row r="207" spans="1:33" x14ac:dyDescent="0.35">
      <c r="A207">
        <v>416</v>
      </c>
      <c r="B207" t="s">
        <v>1784</v>
      </c>
      <c r="C207" s="17" t="s">
        <v>1937</v>
      </c>
      <c r="D207" s="17" t="s">
        <v>2139</v>
      </c>
      <c r="E207" s="5"/>
      <c r="F207" s="5"/>
      <c r="G207" s="2"/>
      <c r="H207" s="131" t="s">
        <v>1939</v>
      </c>
      <c r="I207" s="2"/>
      <c r="J207" s="2"/>
      <c r="K207" s="3"/>
      <c r="L207" s="132" t="s">
        <v>1939</v>
      </c>
      <c r="M207" s="3"/>
      <c r="N207" s="4"/>
      <c r="O207" s="133" t="s">
        <v>1939</v>
      </c>
      <c r="P207" s="134" t="s">
        <v>2413</v>
      </c>
      <c r="Q207" s="7"/>
      <c r="R207" s="135" t="s">
        <v>1939</v>
      </c>
      <c r="S207" s="7"/>
      <c r="T207" s="7"/>
      <c r="U207" s="7"/>
      <c r="V207" s="7"/>
      <c r="W207" s="7"/>
      <c r="X207" s="7"/>
      <c r="Y207" s="7"/>
      <c r="Z207" s="7"/>
      <c r="AA207" s="8" t="s">
        <v>1937</v>
      </c>
      <c r="AB207" s="8" t="s">
        <v>2897</v>
      </c>
      <c r="AC207" s="8"/>
      <c r="AD207" s="8" t="s">
        <v>2901</v>
      </c>
      <c r="AE207" t="str">
        <f t="shared" si="12"/>
        <v>M</v>
      </c>
      <c r="AF207" t="str">
        <f t="shared" si="10"/>
        <v>Exp</v>
      </c>
      <c r="AG207" t="str">
        <f t="shared" si="11"/>
        <v>multiple</v>
      </c>
    </row>
    <row r="208" spans="1:33" x14ac:dyDescent="0.35">
      <c r="A208">
        <v>420</v>
      </c>
      <c r="B208" t="s">
        <v>1796</v>
      </c>
      <c r="C208" s="32" t="s">
        <v>1937</v>
      </c>
      <c r="D208" s="5"/>
      <c r="E208" s="5"/>
      <c r="F208" s="130" t="s">
        <v>1939</v>
      </c>
      <c r="G208" s="2"/>
      <c r="H208" s="131" t="s">
        <v>1939</v>
      </c>
      <c r="I208" s="2"/>
      <c r="J208" s="2"/>
      <c r="K208" s="3"/>
      <c r="L208" s="3"/>
      <c r="M208" s="132" t="s">
        <v>1939</v>
      </c>
      <c r="N208" s="133" t="s">
        <v>1939</v>
      </c>
      <c r="O208" s="4"/>
      <c r="P208" s="134" t="s">
        <v>2415</v>
      </c>
      <c r="Q208" s="7"/>
      <c r="R208" s="135" t="s">
        <v>1939</v>
      </c>
      <c r="S208" s="7"/>
      <c r="T208" s="7"/>
      <c r="U208" s="7"/>
      <c r="V208" s="7"/>
      <c r="W208" s="7"/>
      <c r="X208" s="7"/>
      <c r="Y208" s="7"/>
      <c r="Z208" s="7"/>
      <c r="AA208" s="8" t="s">
        <v>1937</v>
      </c>
      <c r="AB208" s="8"/>
      <c r="AC208" s="8"/>
      <c r="AE208" t="str">
        <f t="shared" si="12"/>
        <v>M</v>
      </c>
      <c r="AF208" t="str">
        <f t="shared" si="10"/>
        <v>Exp</v>
      </c>
      <c r="AG208" t="str">
        <f t="shared" si="11"/>
        <v>multiple</v>
      </c>
    </row>
    <row r="209" spans="1:33" x14ac:dyDescent="0.35">
      <c r="A209">
        <v>423</v>
      </c>
      <c r="B209" t="s">
        <v>1805</v>
      </c>
      <c r="C209" s="32" t="s">
        <v>1937</v>
      </c>
      <c r="D209" s="5"/>
      <c r="E209" s="130" t="s">
        <v>1939</v>
      </c>
      <c r="F209" s="5"/>
      <c r="G209" s="2"/>
      <c r="H209" s="131" t="s">
        <v>1939</v>
      </c>
      <c r="I209" s="2"/>
      <c r="J209" s="2"/>
      <c r="K209" s="3"/>
      <c r="L209" s="3"/>
      <c r="M209" s="132" t="s">
        <v>1939</v>
      </c>
      <c r="N209" s="133" t="s">
        <v>1939</v>
      </c>
      <c r="O209" s="4"/>
      <c r="P209" s="134" t="s">
        <v>2416</v>
      </c>
      <c r="Q209" s="7"/>
      <c r="R209" s="135" t="s">
        <v>1939</v>
      </c>
      <c r="S209" s="7"/>
      <c r="T209" s="7"/>
      <c r="U209" s="7"/>
      <c r="V209" s="7"/>
      <c r="W209" s="7"/>
      <c r="X209" s="7" t="s">
        <v>1939</v>
      </c>
      <c r="Y209" s="135"/>
      <c r="Z209" s="7"/>
      <c r="AA209" s="8" t="s">
        <v>1941</v>
      </c>
      <c r="AB209" s="8"/>
      <c r="AC209" s="8"/>
      <c r="AE209" t="str">
        <f t="shared" si="12"/>
        <v>F</v>
      </c>
      <c r="AF209" t="str">
        <f t="shared" si="10"/>
        <v>Exp</v>
      </c>
      <c r="AG209" t="str">
        <f t="shared" si="11"/>
        <v>multiple</v>
      </c>
    </row>
    <row r="210" spans="1:33" x14ac:dyDescent="0.35">
      <c r="A210">
        <v>425</v>
      </c>
      <c r="B210" t="s">
        <v>1811</v>
      </c>
      <c r="C210" s="32" t="s">
        <v>1937</v>
      </c>
      <c r="D210" s="17" t="s">
        <v>2072</v>
      </c>
      <c r="E210" s="5"/>
      <c r="F210" s="17" t="s">
        <v>1939</v>
      </c>
      <c r="G210" s="2"/>
      <c r="H210" s="131" t="s">
        <v>1939</v>
      </c>
      <c r="I210" s="2"/>
      <c r="J210" s="2"/>
      <c r="K210" s="3"/>
      <c r="L210" s="132" t="s">
        <v>1939</v>
      </c>
      <c r="M210" s="3"/>
      <c r="N210" s="133" t="s">
        <v>1939</v>
      </c>
      <c r="O210" s="4"/>
      <c r="P210" s="134" t="s">
        <v>2072</v>
      </c>
      <c r="Q210" s="7"/>
      <c r="R210" s="135" t="s">
        <v>1939</v>
      </c>
      <c r="S210" s="7"/>
      <c r="T210" s="7"/>
      <c r="U210" s="7"/>
      <c r="V210" s="7"/>
      <c r="W210" s="7"/>
      <c r="X210" s="7"/>
      <c r="Y210" s="7"/>
      <c r="Z210" s="7"/>
      <c r="AA210" s="8" t="s">
        <v>1941</v>
      </c>
      <c r="AB210" s="8"/>
      <c r="AC210" s="8"/>
      <c r="AE210" t="str">
        <f t="shared" si="12"/>
        <v>M</v>
      </c>
      <c r="AF210" t="str">
        <f t="shared" si="10"/>
        <v>Exp</v>
      </c>
      <c r="AG210" t="str">
        <f t="shared" si="11"/>
        <v>multiple</v>
      </c>
    </row>
    <row r="211" spans="1:33" x14ac:dyDescent="0.35">
      <c r="A211">
        <v>427</v>
      </c>
      <c r="B211" t="s">
        <v>1818</v>
      </c>
      <c r="C211" s="17" t="s">
        <v>1937</v>
      </c>
      <c r="D211" s="251" t="s">
        <v>2632</v>
      </c>
      <c r="E211" s="5"/>
      <c r="F211" s="17" t="s">
        <v>1939</v>
      </c>
      <c r="G211" s="2"/>
      <c r="H211" s="2"/>
      <c r="I211" s="2"/>
      <c r="J211" s="2"/>
      <c r="K211" s="3"/>
      <c r="L211" s="3"/>
      <c r="M211" s="3"/>
      <c r="N211" s="4"/>
      <c r="O211" s="4"/>
      <c r="P211" s="6"/>
      <c r="Q211" s="7"/>
      <c r="R211" s="7"/>
      <c r="S211" s="7"/>
      <c r="T211" s="7"/>
      <c r="U211" s="7"/>
      <c r="V211" s="7"/>
      <c r="W211" s="7"/>
      <c r="X211" s="7"/>
      <c r="Y211" s="7"/>
      <c r="Z211" s="7"/>
      <c r="AA211" s="8"/>
      <c r="AB211" s="8"/>
      <c r="AC211" s="8"/>
      <c r="AE211" t="str">
        <f t="shared" si="12"/>
        <v>M</v>
      </c>
      <c r="AF211" t="str">
        <f t="shared" si="10"/>
        <v>Obs</v>
      </c>
      <c r="AG211" t="str">
        <f t="shared" si="11"/>
        <v>multiple</v>
      </c>
    </row>
    <row r="212" spans="1:33" x14ac:dyDescent="0.35">
      <c r="A212">
        <v>428</v>
      </c>
      <c r="B212" t="s">
        <v>1822</v>
      </c>
      <c r="C212" s="17" t="s">
        <v>1937</v>
      </c>
      <c r="D212" s="34" t="s">
        <v>2225</v>
      </c>
      <c r="E212" s="5"/>
      <c r="F212" s="5"/>
      <c r="G212" s="2"/>
      <c r="H212" s="2"/>
      <c r="I212" s="2"/>
      <c r="J212" s="2"/>
      <c r="K212" s="3"/>
      <c r="L212" s="3"/>
      <c r="M212" s="3"/>
      <c r="N212" s="4"/>
      <c r="O212" s="4"/>
      <c r="P212" s="6"/>
      <c r="Q212" s="7"/>
      <c r="R212" s="7"/>
      <c r="S212" s="7"/>
      <c r="T212" s="7"/>
      <c r="U212" s="7"/>
      <c r="V212" s="7"/>
      <c r="W212" s="7"/>
      <c r="X212" s="7"/>
      <c r="Y212" s="7"/>
      <c r="Z212" s="7"/>
      <c r="AA212" s="8"/>
      <c r="AB212" s="8"/>
      <c r="AC212" s="8"/>
      <c r="AE212" t="str">
        <f t="shared" si="12"/>
        <v>M</v>
      </c>
      <c r="AF212" t="str">
        <f t="shared" si="10"/>
        <v>Obs</v>
      </c>
      <c r="AG212" t="str">
        <f t="shared" si="11"/>
        <v>multiple</v>
      </c>
    </row>
    <row r="213" spans="1:33" x14ac:dyDescent="0.35">
      <c r="A213">
        <v>431</v>
      </c>
      <c r="B213" t="s">
        <v>1830</v>
      </c>
      <c r="C213" s="17" t="s">
        <v>1937</v>
      </c>
      <c r="D213" s="17" t="s">
        <v>2079</v>
      </c>
      <c r="E213" s="17" t="s">
        <v>1939</v>
      </c>
      <c r="F213" s="5"/>
      <c r="G213" s="2"/>
      <c r="H213" s="137" t="s">
        <v>1939</v>
      </c>
      <c r="I213" s="2"/>
      <c r="J213" s="2"/>
      <c r="K213" s="3"/>
      <c r="L213" s="138" t="s">
        <v>1939</v>
      </c>
      <c r="M213" s="3"/>
      <c r="N213" s="4"/>
      <c r="O213" s="139" t="s">
        <v>1939</v>
      </c>
      <c r="P213" s="140" t="s">
        <v>2417</v>
      </c>
      <c r="Q213" s="7"/>
      <c r="R213" s="141" t="s">
        <v>1939</v>
      </c>
      <c r="S213" s="7"/>
      <c r="T213" s="7"/>
      <c r="U213" s="141" t="s">
        <v>1939</v>
      </c>
      <c r="V213" s="141" t="s">
        <v>1939</v>
      </c>
      <c r="W213" s="178" t="s">
        <v>1939</v>
      </c>
      <c r="X213" s="7"/>
      <c r="Y213" s="141"/>
      <c r="Z213" s="7"/>
      <c r="AA213" s="8" t="s">
        <v>1941</v>
      </c>
      <c r="AB213" s="8"/>
      <c r="AC213" s="8"/>
      <c r="AE213" t="str">
        <f t="shared" si="12"/>
        <v>F</v>
      </c>
      <c r="AF213" t="str">
        <f t="shared" si="10"/>
        <v>Exp</v>
      </c>
      <c r="AG213" t="str">
        <f t="shared" si="11"/>
        <v>multiple</v>
      </c>
    </row>
    <row r="214" spans="1:33" x14ac:dyDescent="0.35">
      <c r="A214">
        <v>433</v>
      </c>
      <c r="B214" t="s">
        <v>1836</v>
      </c>
      <c r="C214" s="17" t="s">
        <v>1937</v>
      </c>
      <c r="D214" s="34" t="s">
        <v>2226</v>
      </c>
      <c r="E214" s="5"/>
      <c r="F214" s="17" t="s">
        <v>1939</v>
      </c>
      <c r="G214" s="2"/>
      <c r="H214" s="2"/>
      <c r="I214" s="2"/>
      <c r="J214" s="2"/>
      <c r="K214" s="3"/>
      <c r="L214" s="3"/>
      <c r="M214" s="3"/>
      <c r="N214" s="4"/>
      <c r="O214" s="4"/>
      <c r="P214" s="6"/>
      <c r="Q214" s="7"/>
      <c r="R214" s="7"/>
      <c r="S214" s="7"/>
      <c r="T214" s="7"/>
      <c r="U214" s="7"/>
      <c r="V214" s="7"/>
      <c r="W214" s="7"/>
      <c r="X214" s="7"/>
      <c r="Y214" s="7"/>
      <c r="Z214" s="7"/>
      <c r="AA214" s="8"/>
      <c r="AB214" s="8"/>
      <c r="AC214" s="8"/>
      <c r="AE214" t="str">
        <f t="shared" si="12"/>
        <v>M</v>
      </c>
      <c r="AF214" t="str">
        <f t="shared" si="10"/>
        <v>Obs</v>
      </c>
      <c r="AG214" t="str">
        <f t="shared" si="11"/>
        <v>multiple</v>
      </c>
    </row>
    <row r="215" spans="1:33" x14ac:dyDescent="0.35">
      <c r="A215">
        <v>435</v>
      </c>
      <c r="B215" t="s">
        <v>1841</v>
      </c>
      <c r="C215" s="17" t="s">
        <v>1937</v>
      </c>
      <c r="D215" s="17" t="s">
        <v>2147</v>
      </c>
      <c r="E215" s="5"/>
      <c r="F215" s="17" t="s">
        <v>1939</v>
      </c>
      <c r="G215" s="2"/>
      <c r="H215" s="137" t="s">
        <v>1939</v>
      </c>
      <c r="I215" s="2"/>
      <c r="J215" s="2"/>
      <c r="K215" s="3"/>
      <c r="L215" s="138" t="s">
        <v>1939</v>
      </c>
      <c r="M215" s="3"/>
      <c r="N215" s="139" t="s">
        <v>1939</v>
      </c>
      <c r="O215" s="4"/>
      <c r="P215" s="140" t="s">
        <v>2418</v>
      </c>
      <c r="Q215" s="7"/>
      <c r="R215" s="141" t="s">
        <v>1939</v>
      </c>
      <c r="S215" s="7"/>
      <c r="T215" s="141" t="s">
        <v>1939</v>
      </c>
      <c r="U215" s="7"/>
      <c r="V215" s="7"/>
      <c r="W215" s="7"/>
      <c r="X215" s="7"/>
      <c r="Y215" s="141" t="s">
        <v>2419</v>
      </c>
      <c r="Z215" s="7"/>
      <c r="AA215" s="8" t="s">
        <v>1937</v>
      </c>
      <c r="AB215" s="8" t="s">
        <v>2307</v>
      </c>
      <c r="AC215" s="8"/>
      <c r="AD215" s="8" t="s">
        <v>2772</v>
      </c>
      <c r="AE215" t="str">
        <f t="shared" si="12"/>
        <v>M</v>
      </c>
      <c r="AF215" t="str">
        <f t="shared" si="10"/>
        <v>Exp</v>
      </c>
      <c r="AG215" t="str">
        <f t="shared" si="11"/>
        <v>multiple</v>
      </c>
    </row>
    <row r="216" spans="1:33" x14ac:dyDescent="0.35">
      <c r="A216">
        <v>436</v>
      </c>
      <c r="B216" t="s">
        <v>1845</v>
      </c>
      <c r="C216" s="17" t="s">
        <v>1937</v>
      </c>
      <c r="D216" s="17" t="s">
        <v>2146</v>
      </c>
      <c r="E216" s="5"/>
      <c r="F216" s="17" t="s">
        <v>1939</v>
      </c>
      <c r="G216" s="2"/>
      <c r="H216" s="137" t="s">
        <v>1939</v>
      </c>
      <c r="I216" s="2"/>
      <c r="J216" s="2"/>
      <c r="K216" s="3"/>
      <c r="L216" s="3"/>
      <c r="M216" s="138" t="s">
        <v>1939</v>
      </c>
      <c r="N216" s="139" t="s">
        <v>1939</v>
      </c>
      <c r="O216" s="4"/>
      <c r="P216" s="140" t="s">
        <v>2420</v>
      </c>
      <c r="Q216" s="141" t="s">
        <v>1939</v>
      </c>
      <c r="R216" s="141" t="s">
        <v>1939</v>
      </c>
      <c r="S216" s="7"/>
      <c r="T216" s="7"/>
      <c r="U216" s="141" t="s">
        <v>1939</v>
      </c>
      <c r="V216" s="7"/>
      <c r="W216" s="7"/>
      <c r="X216" s="7"/>
      <c r="Y216" s="141" t="s">
        <v>2419</v>
      </c>
      <c r="Z216" s="7"/>
      <c r="AA216" s="8" t="s">
        <v>1937</v>
      </c>
      <c r="AB216" s="8" t="s">
        <v>2169</v>
      </c>
      <c r="AC216" s="8"/>
      <c r="AD216" s="8" t="s">
        <v>2772</v>
      </c>
      <c r="AE216" t="str">
        <f t="shared" si="12"/>
        <v>M</v>
      </c>
      <c r="AF216" t="str">
        <f t="shared" si="10"/>
        <v>Exp</v>
      </c>
      <c r="AG216" t="str">
        <f t="shared" si="11"/>
        <v>multiple</v>
      </c>
    </row>
    <row r="217" spans="1:33" x14ac:dyDescent="0.35">
      <c r="A217">
        <v>437</v>
      </c>
      <c r="B217" t="s">
        <v>1848</v>
      </c>
      <c r="C217" s="17" t="s">
        <v>1937</v>
      </c>
      <c r="D217" s="17" t="s">
        <v>2145</v>
      </c>
      <c r="E217" s="5"/>
      <c r="F217" s="17" t="s">
        <v>1939</v>
      </c>
      <c r="G217" s="2"/>
      <c r="H217" s="137" t="s">
        <v>1939</v>
      </c>
      <c r="I217" s="2"/>
      <c r="J217" s="2"/>
      <c r="K217" s="3"/>
      <c r="L217" s="138" t="s">
        <v>1939</v>
      </c>
      <c r="M217" s="3"/>
      <c r="N217" s="4"/>
      <c r="O217" s="139" t="s">
        <v>1939</v>
      </c>
      <c r="P217" s="140" t="s">
        <v>2421</v>
      </c>
      <c r="Q217" s="141" t="s">
        <v>1939</v>
      </c>
      <c r="R217" s="7"/>
      <c r="S217" s="7"/>
      <c r="T217" s="7"/>
      <c r="U217" s="7"/>
      <c r="V217" s="141" t="s">
        <v>1939</v>
      </c>
      <c r="W217" s="141"/>
      <c r="X217" s="7"/>
      <c r="Y217" s="7"/>
      <c r="Z217" s="7"/>
      <c r="AA217" s="8" t="s">
        <v>1937</v>
      </c>
      <c r="AB217" s="8"/>
      <c r="AC217" s="8" t="s">
        <v>2456</v>
      </c>
      <c r="AE217" t="str">
        <f t="shared" si="12"/>
        <v>M</v>
      </c>
      <c r="AF217" t="str">
        <f t="shared" si="10"/>
        <v>Exp</v>
      </c>
      <c r="AG217" t="str">
        <f t="shared" si="11"/>
        <v>multiple</v>
      </c>
    </row>
    <row r="218" spans="1:33" x14ac:dyDescent="0.35">
      <c r="A218">
        <v>439</v>
      </c>
      <c r="B218" t="s">
        <v>1853</v>
      </c>
      <c r="C218" s="17" t="s">
        <v>1937</v>
      </c>
      <c r="D218" s="17" t="s">
        <v>2147</v>
      </c>
      <c r="E218" s="5"/>
      <c r="F218" s="17" t="s">
        <v>1939</v>
      </c>
      <c r="G218" s="2"/>
      <c r="H218" s="137" t="s">
        <v>1939</v>
      </c>
      <c r="I218" s="2"/>
      <c r="J218" s="2"/>
      <c r="K218" s="138" t="s">
        <v>1939</v>
      </c>
      <c r="L218" s="3"/>
      <c r="M218" s="3"/>
      <c r="N218" s="139" t="s">
        <v>1939</v>
      </c>
      <c r="O218" s="4"/>
      <c r="P218" s="140" t="s">
        <v>2422</v>
      </c>
      <c r="Q218" s="7"/>
      <c r="R218" s="141" t="s">
        <v>1939</v>
      </c>
      <c r="S218" s="141" t="s">
        <v>1939</v>
      </c>
      <c r="T218" s="7"/>
      <c r="U218" s="141" t="s">
        <v>1939</v>
      </c>
      <c r="V218" s="7"/>
      <c r="W218" s="7"/>
      <c r="X218" s="7"/>
      <c r="Y218" s="7"/>
      <c r="Z218" s="7"/>
      <c r="AA218" s="8" t="s">
        <v>1937</v>
      </c>
      <c r="AB218" s="8" t="s">
        <v>2423</v>
      </c>
      <c r="AC218" s="8"/>
      <c r="AE218" t="str">
        <f t="shared" si="12"/>
        <v>M</v>
      </c>
      <c r="AF218" t="str">
        <f t="shared" si="10"/>
        <v>Exp</v>
      </c>
      <c r="AG218" t="str">
        <f t="shared" si="11"/>
        <v>single</v>
      </c>
    </row>
    <row r="219" spans="1:33" x14ac:dyDescent="0.35">
      <c r="A219">
        <v>442</v>
      </c>
      <c r="B219" t="s">
        <v>1861</v>
      </c>
      <c r="C219" s="32" t="s">
        <v>1937</v>
      </c>
      <c r="D219" s="5"/>
      <c r="E219" s="5"/>
      <c r="F219" s="162" t="s">
        <v>1939</v>
      </c>
      <c r="G219" s="2"/>
      <c r="H219" s="157" t="s">
        <v>1939</v>
      </c>
      <c r="I219" s="2"/>
      <c r="J219" s="2"/>
      <c r="K219" s="158" t="s">
        <v>1939</v>
      </c>
      <c r="L219" s="3"/>
      <c r="M219" s="3"/>
      <c r="N219" s="159" t="s">
        <v>1939</v>
      </c>
      <c r="O219" s="4"/>
      <c r="P219" s="160" t="s">
        <v>2462</v>
      </c>
      <c r="Q219" s="7"/>
      <c r="R219" s="7"/>
      <c r="S219" s="7"/>
      <c r="T219" s="7"/>
      <c r="U219" s="7"/>
      <c r="V219" s="161" t="s">
        <v>1939</v>
      </c>
      <c r="W219" s="161"/>
      <c r="X219" s="7"/>
      <c r="Y219" s="161" t="s">
        <v>2287</v>
      </c>
      <c r="Z219" s="7"/>
      <c r="AA219" s="8" t="s">
        <v>1937</v>
      </c>
      <c r="AB219" s="8" t="s">
        <v>2320</v>
      </c>
      <c r="AC219" s="8"/>
      <c r="AE219" t="str">
        <f t="shared" si="12"/>
        <v>M</v>
      </c>
      <c r="AF219" t="str">
        <f t="shared" si="10"/>
        <v>Exp</v>
      </c>
      <c r="AG219" t="str">
        <f t="shared" si="11"/>
        <v>single</v>
      </c>
    </row>
    <row r="220" spans="1:33" x14ac:dyDescent="0.35">
      <c r="A220">
        <v>443</v>
      </c>
      <c r="B220" t="s">
        <v>1865</v>
      </c>
      <c r="C220" s="17" t="s">
        <v>1937</v>
      </c>
      <c r="D220" s="17" t="s">
        <v>2151</v>
      </c>
      <c r="E220" s="5"/>
      <c r="F220" s="5"/>
      <c r="G220" s="2"/>
      <c r="H220" s="2"/>
      <c r="I220" s="137"/>
      <c r="J220" s="168" t="s">
        <v>1939</v>
      </c>
      <c r="K220" s="3"/>
      <c r="L220" s="138" t="s">
        <v>1939</v>
      </c>
      <c r="M220" s="3"/>
      <c r="N220" s="4"/>
      <c r="O220" s="139" t="s">
        <v>1939</v>
      </c>
      <c r="P220" s="140" t="s">
        <v>2424</v>
      </c>
      <c r="Q220" s="141" t="s">
        <v>1939</v>
      </c>
      <c r="R220" s="141" t="s">
        <v>1939</v>
      </c>
      <c r="S220" s="7"/>
      <c r="T220" s="7"/>
      <c r="U220" s="7"/>
      <c r="V220" s="7"/>
      <c r="W220" s="7"/>
      <c r="X220" s="7"/>
      <c r="Y220" s="7"/>
      <c r="Z220" s="7"/>
      <c r="AA220" s="8" t="s">
        <v>1941</v>
      </c>
      <c r="AB220" s="8"/>
      <c r="AC220" s="8"/>
      <c r="AE220" t="str">
        <f t="shared" si="12"/>
        <v>M</v>
      </c>
      <c r="AF220" t="str">
        <f t="shared" si="10"/>
        <v>Obs</v>
      </c>
      <c r="AG220" t="str">
        <f t="shared" si="11"/>
        <v>multiple</v>
      </c>
    </row>
    <row r="221" spans="1:33" x14ac:dyDescent="0.35">
      <c r="A221">
        <v>444</v>
      </c>
      <c r="B221" t="s">
        <v>1867</v>
      </c>
      <c r="C221" s="17" t="s">
        <v>1937</v>
      </c>
      <c r="D221" s="17" t="s">
        <v>2152</v>
      </c>
      <c r="E221" s="5"/>
      <c r="F221" s="136" t="s">
        <v>1939</v>
      </c>
      <c r="G221" s="2"/>
      <c r="H221" s="137" t="s">
        <v>1939</v>
      </c>
      <c r="I221" s="2"/>
      <c r="J221" s="2"/>
      <c r="K221" s="3"/>
      <c r="L221" s="3"/>
      <c r="M221" s="138" t="s">
        <v>1939</v>
      </c>
      <c r="N221" s="139" t="s">
        <v>1939</v>
      </c>
      <c r="O221" s="4"/>
      <c r="P221" s="140" t="s">
        <v>2425</v>
      </c>
      <c r="Q221" s="7"/>
      <c r="R221" s="141" t="s">
        <v>1939</v>
      </c>
      <c r="S221" s="7"/>
      <c r="T221" s="141" t="s">
        <v>1939</v>
      </c>
      <c r="U221" s="7"/>
      <c r="V221" s="7"/>
      <c r="W221" s="7"/>
      <c r="X221" s="7"/>
      <c r="Y221" s="7"/>
      <c r="Z221" s="7"/>
      <c r="AA221" s="8" t="s">
        <v>1941</v>
      </c>
      <c r="AB221" s="8"/>
      <c r="AC221" s="8"/>
      <c r="AE221" t="str">
        <f t="shared" si="12"/>
        <v>M</v>
      </c>
      <c r="AF221" t="str">
        <f t="shared" si="10"/>
        <v>Exp</v>
      </c>
      <c r="AG221" t="str">
        <f t="shared" si="11"/>
        <v>multiple</v>
      </c>
    </row>
    <row r="222" spans="1:33" x14ac:dyDescent="0.35">
      <c r="A222">
        <v>445</v>
      </c>
      <c r="B222" t="s">
        <v>1870</v>
      </c>
      <c r="C222" s="17" t="s">
        <v>1937</v>
      </c>
      <c r="D222" s="17" t="s">
        <v>2153</v>
      </c>
      <c r="E222" s="5"/>
      <c r="F222" s="136" t="s">
        <v>1939</v>
      </c>
      <c r="G222" s="2"/>
      <c r="H222" s="137" t="s">
        <v>1939</v>
      </c>
      <c r="I222" s="2"/>
      <c r="J222" s="2"/>
      <c r="K222" s="3"/>
      <c r="L222" s="138" t="s">
        <v>1939</v>
      </c>
      <c r="M222" s="3"/>
      <c r="N222" s="4"/>
      <c r="O222" s="139" t="s">
        <v>1939</v>
      </c>
      <c r="P222" s="140" t="s">
        <v>2153</v>
      </c>
      <c r="Q222" s="141" t="s">
        <v>1939</v>
      </c>
      <c r="R222" s="7"/>
      <c r="S222" s="7"/>
      <c r="T222" s="7"/>
      <c r="U222" s="7"/>
      <c r="V222" s="7"/>
      <c r="W222" s="7"/>
      <c r="X222" s="7"/>
      <c r="Y222" s="7"/>
      <c r="Z222" s="7"/>
      <c r="AA222" s="8" t="s">
        <v>1937</v>
      </c>
      <c r="AB222" s="8" t="s">
        <v>2566</v>
      </c>
      <c r="AC222" s="8"/>
      <c r="AD222" s="8" t="s">
        <v>2903</v>
      </c>
      <c r="AE222" t="str">
        <f t="shared" si="12"/>
        <v>M</v>
      </c>
      <c r="AF222" t="str">
        <f t="shared" si="10"/>
        <v>Exp</v>
      </c>
      <c r="AG222" t="str">
        <f t="shared" si="11"/>
        <v>multiple</v>
      </c>
    </row>
    <row r="223" spans="1:33" x14ac:dyDescent="0.35">
      <c r="A223">
        <v>445</v>
      </c>
      <c r="B223" t="s">
        <v>1870</v>
      </c>
      <c r="C223" s="17" t="s">
        <v>1937</v>
      </c>
      <c r="D223" s="17" t="s">
        <v>2153</v>
      </c>
      <c r="E223" s="5"/>
      <c r="F223" s="136" t="s">
        <v>1939</v>
      </c>
      <c r="G223" s="2"/>
      <c r="H223" s="137" t="s">
        <v>1939</v>
      </c>
      <c r="I223" s="2"/>
      <c r="J223" s="2"/>
      <c r="K223" s="3"/>
      <c r="L223" s="138" t="s">
        <v>1939</v>
      </c>
      <c r="M223" s="3"/>
      <c r="N223" s="4"/>
      <c r="O223" s="139" t="s">
        <v>1939</v>
      </c>
      <c r="P223" s="140" t="s">
        <v>2153</v>
      </c>
      <c r="Q223" s="141" t="s">
        <v>1939</v>
      </c>
      <c r="R223" s="7"/>
      <c r="S223" s="7"/>
      <c r="T223" s="7"/>
      <c r="U223" s="7"/>
      <c r="V223" s="7"/>
      <c r="W223" s="7"/>
      <c r="X223" s="7"/>
      <c r="Y223" s="7"/>
      <c r="Z223" s="7"/>
      <c r="AA223" s="8" t="s">
        <v>1937</v>
      </c>
      <c r="AB223" s="8" t="s">
        <v>2646</v>
      </c>
      <c r="AC223" s="8"/>
      <c r="AD223" s="8" t="s">
        <v>2906</v>
      </c>
      <c r="AE223" t="str">
        <f t="shared" si="12"/>
        <v>M</v>
      </c>
      <c r="AF223" t="str">
        <f t="shared" si="10"/>
        <v>Exp</v>
      </c>
      <c r="AG223" t="str">
        <f t="shared" si="11"/>
        <v>multiple</v>
      </c>
    </row>
    <row r="224" spans="1:33" x14ac:dyDescent="0.35">
      <c r="A224">
        <v>445</v>
      </c>
      <c r="B224" t="s">
        <v>1870</v>
      </c>
      <c r="C224" s="17" t="s">
        <v>1937</v>
      </c>
      <c r="D224" s="17" t="s">
        <v>2153</v>
      </c>
      <c r="E224" s="5"/>
      <c r="F224" s="136" t="s">
        <v>1939</v>
      </c>
      <c r="G224" s="2"/>
      <c r="H224" s="137" t="s">
        <v>1939</v>
      </c>
      <c r="I224" s="2"/>
      <c r="J224" s="2"/>
      <c r="K224" s="3"/>
      <c r="L224" s="138" t="s">
        <v>1939</v>
      </c>
      <c r="M224" s="3"/>
      <c r="N224" s="4"/>
      <c r="O224" s="139" t="s">
        <v>1939</v>
      </c>
      <c r="P224" s="140" t="s">
        <v>2153</v>
      </c>
      <c r="Q224" s="141" t="s">
        <v>1939</v>
      </c>
      <c r="R224" s="7"/>
      <c r="S224" s="7"/>
      <c r="T224" s="7"/>
      <c r="U224" s="7"/>
      <c r="V224" s="7"/>
      <c r="W224" s="7"/>
      <c r="X224" s="7"/>
      <c r="Y224" s="7"/>
      <c r="Z224" s="7"/>
      <c r="AA224" s="8" t="s">
        <v>1937</v>
      </c>
      <c r="AB224" s="8" t="s">
        <v>2713</v>
      </c>
      <c r="AC224" s="8"/>
      <c r="AD224" s="8" t="s">
        <v>2910</v>
      </c>
      <c r="AE224" t="str">
        <f t="shared" si="12"/>
        <v>M</v>
      </c>
      <c r="AF224" t="str">
        <f t="shared" si="10"/>
        <v>Exp</v>
      </c>
      <c r="AG224" t="str">
        <f t="shared" si="11"/>
        <v>multiple</v>
      </c>
    </row>
    <row r="225" spans="1:33" x14ac:dyDescent="0.35">
      <c r="A225">
        <v>445</v>
      </c>
      <c r="B225" t="s">
        <v>1870</v>
      </c>
      <c r="C225" s="17" t="s">
        <v>1937</v>
      </c>
      <c r="D225" s="17" t="s">
        <v>2153</v>
      </c>
      <c r="E225" s="5"/>
      <c r="F225" s="136" t="s">
        <v>1939</v>
      </c>
      <c r="G225" s="2"/>
      <c r="H225" s="137" t="s">
        <v>1939</v>
      </c>
      <c r="I225" s="2"/>
      <c r="J225" s="2"/>
      <c r="K225" s="3"/>
      <c r="L225" s="138" t="s">
        <v>1939</v>
      </c>
      <c r="M225" s="3"/>
      <c r="N225" s="4"/>
      <c r="O225" s="139" t="s">
        <v>1939</v>
      </c>
      <c r="P225" s="140" t="s">
        <v>2153</v>
      </c>
      <c r="Q225" s="141" t="s">
        <v>1939</v>
      </c>
      <c r="R225" s="7"/>
      <c r="S225" s="7"/>
      <c r="T225" s="7"/>
      <c r="U225" s="7"/>
      <c r="V225" s="7"/>
      <c r="W225" s="7"/>
      <c r="X225" s="7"/>
      <c r="Y225" s="7"/>
      <c r="Z225" s="7"/>
      <c r="AA225" s="8" t="s">
        <v>1937</v>
      </c>
      <c r="AB225" s="8" t="s">
        <v>2718</v>
      </c>
      <c r="AC225" s="8"/>
      <c r="AD225" s="8" t="s">
        <v>2913</v>
      </c>
      <c r="AE225" t="str">
        <f t="shared" si="12"/>
        <v>M</v>
      </c>
      <c r="AF225" t="str">
        <f t="shared" si="10"/>
        <v>Exp</v>
      </c>
      <c r="AG225" t="str">
        <f t="shared" si="11"/>
        <v>multiple</v>
      </c>
    </row>
    <row r="226" spans="1:33" x14ac:dyDescent="0.35">
      <c r="A226">
        <v>445</v>
      </c>
      <c r="B226" t="s">
        <v>1870</v>
      </c>
      <c r="C226" s="17" t="s">
        <v>1937</v>
      </c>
      <c r="D226" s="17" t="s">
        <v>2153</v>
      </c>
      <c r="E226" s="5"/>
      <c r="F226" s="136" t="s">
        <v>1939</v>
      </c>
      <c r="G226" s="2"/>
      <c r="H226" s="137" t="s">
        <v>1939</v>
      </c>
      <c r="I226" s="2"/>
      <c r="J226" s="2"/>
      <c r="K226" s="3"/>
      <c r="L226" s="138" t="s">
        <v>1939</v>
      </c>
      <c r="M226" s="3"/>
      <c r="N226" s="4"/>
      <c r="O226" s="139" t="s">
        <v>1939</v>
      </c>
      <c r="P226" s="140" t="s">
        <v>2153</v>
      </c>
      <c r="Q226" s="141" t="s">
        <v>1939</v>
      </c>
      <c r="R226" s="7"/>
      <c r="S226" s="7"/>
      <c r="T226" s="7"/>
      <c r="U226" s="7"/>
      <c r="V226" s="7"/>
      <c r="W226" s="7"/>
      <c r="X226" s="7"/>
      <c r="Y226" s="7"/>
      <c r="Z226" s="7"/>
      <c r="AA226" s="8" t="s">
        <v>1937</v>
      </c>
      <c r="AB226" s="8"/>
      <c r="AC226" s="8" t="s">
        <v>2433</v>
      </c>
      <c r="AD226" s="8" t="s">
        <v>2984</v>
      </c>
      <c r="AE226" t="str">
        <f t="shared" si="12"/>
        <v>M</v>
      </c>
      <c r="AF226" t="str">
        <f t="shared" si="10"/>
        <v>Exp</v>
      </c>
      <c r="AG226" t="str">
        <f t="shared" si="11"/>
        <v>multiple</v>
      </c>
    </row>
    <row r="227" spans="1:33" x14ac:dyDescent="0.35">
      <c r="A227">
        <v>447</v>
      </c>
      <c r="B227" t="s">
        <v>1875</v>
      </c>
      <c r="C227" s="32" t="s">
        <v>1937</v>
      </c>
      <c r="D227" s="34" t="s">
        <v>2227</v>
      </c>
      <c r="E227" s="5"/>
      <c r="F227" s="5"/>
      <c r="G227" s="2"/>
      <c r="H227" s="2"/>
      <c r="I227" s="2"/>
      <c r="J227" s="2"/>
      <c r="K227" s="3"/>
      <c r="L227" s="3"/>
      <c r="M227" s="3"/>
      <c r="N227" s="4"/>
      <c r="O227" s="4"/>
      <c r="P227" s="6"/>
      <c r="Q227" s="7"/>
      <c r="R227" s="7"/>
      <c r="S227" s="7"/>
      <c r="T227" s="7"/>
      <c r="U227" s="7"/>
      <c r="V227" s="7"/>
      <c r="W227" s="7"/>
      <c r="X227" s="7"/>
      <c r="Y227" s="7"/>
      <c r="Z227" s="7"/>
      <c r="AA227" s="8"/>
      <c r="AB227" s="8"/>
      <c r="AC227" s="8"/>
      <c r="AE227" t="str">
        <f t="shared" si="12"/>
        <v>M</v>
      </c>
      <c r="AF227" t="str">
        <f t="shared" si="10"/>
        <v>Obs</v>
      </c>
      <c r="AG227" t="str">
        <f t="shared" si="11"/>
        <v>multiple</v>
      </c>
    </row>
    <row r="228" spans="1:33" x14ac:dyDescent="0.35">
      <c r="A228">
        <v>450</v>
      </c>
      <c r="B228" t="s">
        <v>1883</v>
      </c>
      <c r="C228" s="32" t="s">
        <v>1937</v>
      </c>
      <c r="D228" s="34" t="s">
        <v>2228</v>
      </c>
      <c r="E228" s="5"/>
      <c r="F228" s="5"/>
      <c r="G228" s="2"/>
      <c r="H228" s="2"/>
      <c r="I228" s="2"/>
      <c r="J228" s="2"/>
      <c r="K228" s="3"/>
      <c r="L228" s="3"/>
      <c r="M228" s="3"/>
      <c r="N228" s="4"/>
      <c r="O228" s="4"/>
      <c r="P228" s="6"/>
      <c r="Q228" s="7"/>
      <c r="R228" s="7"/>
      <c r="S228" s="7"/>
      <c r="T228" s="7"/>
      <c r="U228" s="7"/>
      <c r="V228" s="7"/>
      <c r="W228" s="7"/>
      <c r="X228" s="7"/>
      <c r="Y228" s="7"/>
      <c r="Z228" s="7"/>
      <c r="AA228" s="8"/>
      <c r="AB228" s="8"/>
      <c r="AC228" s="8"/>
      <c r="AE228" t="str">
        <f t="shared" si="12"/>
        <v>M</v>
      </c>
      <c r="AF228" t="str">
        <f t="shared" si="10"/>
        <v>Obs</v>
      </c>
      <c r="AG228" t="str">
        <f t="shared" si="11"/>
        <v>multiple</v>
      </c>
    </row>
    <row r="229" spans="1:33" x14ac:dyDescent="0.35">
      <c r="A229">
        <v>452</v>
      </c>
      <c r="B229" t="s">
        <v>1890</v>
      </c>
      <c r="C229" s="32" t="s">
        <v>1937</v>
      </c>
      <c r="D229" s="34" t="s">
        <v>2229</v>
      </c>
      <c r="E229" s="5"/>
      <c r="F229" s="5"/>
      <c r="G229" s="2"/>
      <c r="H229" s="2"/>
      <c r="I229" s="2"/>
      <c r="J229" s="2"/>
      <c r="K229" s="3"/>
      <c r="L229" s="3"/>
      <c r="M229" s="3"/>
      <c r="N229" s="4"/>
      <c r="O229" s="4"/>
      <c r="P229" s="6"/>
      <c r="Q229" s="7"/>
      <c r="R229" s="7"/>
      <c r="S229" s="7"/>
      <c r="T229" s="7"/>
      <c r="U229" s="7"/>
      <c r="V229" s="7"/>
      <c r="W229" s="7"/>
      <c r="X229" s="7"/>
      <c r="Y229" s="7"/>
      <c r="Z229" s="7"/>
      <c r="AA229" s="8"/>
      <c r="AB229" s="8"/>
      <c r="AC229" s="8"/>
      <c r="AE229" t="str">
        <f t="shared" si="12"/>
        <v>M</v>
      </c>
      <c r="AF229" t="str">
        <f t="shared" si="10"/>
        <v>Obs</v>
      </c>
      <c r="AG229" t="str">
        <f t="shared" si="11"/>
        <v>multiple</v>
      </c>
    </row>
    <row r="230" spans="1:33" x14ac:dyDescent="0.35">
      <c r="A230">
        <v>455</v>
      </c>
      <c r="B230" t="s">
        <v>1901</v>
      </c>
      <c r="C230" s="17" t="s">
        <v>1937</v>
      </c>
      <c r="D230" s="17" t="s">
        <v>2143</v>
      </c>
      <c r="E230" s="5"/>
      <c r="F230" s="221" t="s">
        <v>1939</v>
      </c>
      <c r="G230" s="2"/>
      <c r="H230" s="137" t="s">
        <v>1939</v>
      </c>
      <c r="I230" s="2"/>
      <c r="J230" s="2"/>
      <c r="K230" s="3"/>
      <c r="L230" s="138" t="s">
        <v>1939</v>
      </c>
      <c r="M230" s="3"/>
      <c r="N230" s="139"/>
      <c r="O230" s="222" t="s">
        <v>1939</v>
      </c>
      <c r="P230" s="140" t="s">
        <v>2143</v>
      </c>
      <c r="Q230" s="141" t="s">
        <v>1939</v>
      </c>
      <c r="R230" s="7"/>
      <c r="S230" s="7"/>
      <c r="T230" s="7"/>
      <c r="U230" s="7"/>
      <c r="V230" s="7"/>
      <c r="W230" s="7"/>
      <c r="X230" s="7"/>
      <c r="Y230" s="7"/>
      <c r="Z230" s="7"/>
      <c r="AA230" s="8" t="s">
        <v>1937</v>
      </c>
      <c r="AB230" s="8" t="s">
        <v>2566</v>
      </c>
      <c r="AC230" s="8" t="s">
        <v>2433</v>
      </c>
      <c r="AD230" s="8" t="s">
        <v>2909</v>
      </c>
      <c r="AE230" t="str">
        <f t="shared" si="12"/>
        <v>M</v>
      </c>
      <c r="AF230" t="str">
        <f t="shared" si="10"/>
        <v>Exp</v>
      </c>
      <c r="AG230" t="str">
        <f t="shared" si="11"/>
        <v>multiple</v>
      </c>
    </row>
    <row r="231" spans="1:33" x14ac:dyDescent="0.35">
      <c r="A231">
        <v>455</v>
      </c>
      <c r="B231" t="s">
        <v>1901</v>
      </c>
      <c r="C231" s="17" t="s">
        <v>1937</v>
      </c>
      <c r="D231" s="17" t="s">
        <v>2143</v>
      </c>
      <c r="E231" s="5"/>
      <c r="F231" s="221" t="s">
        <v>1939</v>
      </c>
      <c r="G231" s="2"/>
      <c r="H231" s="137" t="s">
        <v>1939</v>
      </c>
      <c r="I231" s="2"/>
      <c r="J231" s="2"/>
      <c r="K231" s="3"/>
      <c r="L231" s="138" t="s">
        <v>1939</v>
      </c>
      <c r="M231" s="3"/>
      <c r="N231" s="139"/>
      <c r="O231" s="222" t="s">
        <v>1939</v>
      </c>
      <c r="P231" s="140" t="s">
        <v>2143</v>
      </c>
      <c r="Q231" s="141" t="s">
        <v>1939</v>
      </c>
      <c r="R231" s="7"/>
      <c r="S231" s="7"/>
      <c r="T231" s="7"/>
      <c r="U231" s="7"/>
      <c r="V231" s="7"/>
      <c r="W231" s="7"/>
      <c r="X231" s="7"/>
      <c r="Y231" s="7"/>
      <c r="Z231" s="7"/>
      <c r="AA231" s="8" t="s">
        <v>1937</v>
      </c>
      <c r="AB231" s="8"/>
      <c r="AC231" s="8" t="s">
        <v>2433</v>
      </c>
      <c r="AD231" s="8" t="s">
        <v>2983</v>
      </c>
      <c r="AE231" t="str">
        <f t="shared" si="12"/>
        <v>M</v>
      </c>
      <c r="AF231" t="str">
        <f t="shared" si="10"/>
        <v>Exp</v>
      </c>
      <c r="AG231" t="str">
        <f t="shared" si="11"/>
        <v>multiple</v>
      </c>
    </row>
    <row r="232" spans="1:33" x14ac:dyDescent="0.35">
      <c r="E232">
        <f t="shared" ref="E232:O232" si="13">COUNTIF(E4:E231,"x")</f>
        <v>41</v>
      </c>
      <c r="F232">
        <f t="shared" si="13"/>
        <v>174</v>
      </c>
      <c r="G232">
        <f t="shared" si="13"/>
        <v>36</v>
      </c>
      <c r="H232">
        <f t="shared" si="13"/>
        <v>181</v>
      </c>
      <c r="I232">
        <f t="shared" si="13"/>
        <v>15</v>
      </c>
      <c r="J232">
        <f t="shared" si="13"/>
        <v>5</v>
      </c>
      <c r="K232">
        <f t="shared" si="13"/>
        <v>15</v>
      </c>
      <c r="L232">
        <f t="shared" si="13"/>
        <v>119</v>
      </c>
      <c r="M232">
        <f t="shared" si="13"/>
        <v>88</v>
      </c>
      <c r="N232">
        <f t="shared" si="13"/>
        <v>70</v>
      </c>
      <c r="O232">
        <f t="shared" si="13"/>
        <v>150</v>
      </c>
      <c r="Q232">
        <f t="shared" ref="Q232:X232" si="14">COUNTIF(Q4:Q231,"x")</f>
        <v>102</v>
      </c>
      <c r="R232">
        <f t="shared" si="14"/>
        <v>117</v>
      </c>
      <c r="S232">
        <f t="shared" si="14"/>
        <v>53</v>
      </c>
      <c r="T232">
        <f t="shared" si="14"/>
        <v>24</v>
      </c>
      <c r="U232">
        <f t="shared" si="14"/>
        <v>27</v>
      </c>
      <c r="V232">
        <f t="shared" si="14"/>
        <v>85</v>
      </c>
      <c r="W232">
        <f t="shared" si="14"/>
        <v>28</v>
      </c>
      <c r="X232">
        <f t="shared" si="14"/>
        <v>17</v>
      </c>
      <c r="Y232">
        <v>49</v>
      </c>
      <c r="Z232">
        <f>COUNTIF(Z4:Z231,"x")</f>
        <v>7</v>
      </c>
    </row>
  </sheetData>
  <phoneticPr fontId="63" type="noConversion"/>
  <pageMargins left="0.7" right="0.7" top="0.78740157499999996" bottom="0.78740157499999996"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O4839"/>
  <sheetViews>
    <sheetView tabSelected="1" zoomScale="80" zoomScaleNormal="80" workbookViewId="0">
      <pane xSplit="4290" ySplit="430" activePane="bottomRight"/>
      <selection sqref="A1:XFD1048576"/>
      <selection pane="topRight" activeCell="T1" sqref="T1:U1048576"/>
      <selection pane="bottomLeft" activeCell="A4588" sqref="A4588"/>
      <selection pane="bottomRight" activeCell="D11" sqref="D11"/>
    </sheetView>
  </sheetViews>
  <sheetFormatPr baseColWidth="10" defaultRowHeight="14.5" x14ac:dyDescent="0.35"/>
  <cols>
    <col min="1" max="1" width="17.6328125" customWidth="1"/>
    <col min="2" max="2" width="29.26953125" customWidth="1"/>
    <col min="3" max="3" width="16.08984375" customWidth="1"/>
    <col min="4" max="4" width="46.7265625" style="188" customWidth="1"/>
    <col min="5" max="5" width="26" customWidth="1"/>
    <col min="6" max="6" width="10.6328125" style="183"/>
    <col min="7" max="7" width="37.90625" customWidth="1"/>
    <col min="8" max="8" width="21" customWidth="1"/>
    <col min="9" max="9" width="31.36328125" customWidth="1"/>
    <col min="10" max="10" width="17.453125" style="188" customWidth="1"/>
    <col min="11" max="11" width="23.08984375" style="188" customWidth="1"/>
    <col min="12" max="12" width="9.81640625" style="188" customWidth="1"/>
    <col min="13" max="13" width="15.54296875" style="188" customWidth="1"/>
    <col min="14" max="14" width="8.453125" style="188" customWidth="1"/>
    <col min="15" max="15" width="23.08984375" style="188" customWidth="1"/>
    <col min="16" max="16" width="21.54296875" style="188" customWidth="1"/>
    <col min="17" max="17" width="19.7265625" style="188" customWidth="1"/>
    <col min="18" max="19" width="15" style="188" customWidth="1"/>
    <col min="20" max="20" width="43.08984375" customWidth="1"/>
    <col min="21" max="21" width="10.81640625" customWidth="1"/>
    <col min="22" max="22" width="13.54296875" style="215" customWidth="1"/>
    <col min="29" max="29" width="10.6328125" style="218"/>
    <col min="30" max="30" width="18.08984375" style="188" customWidth="1"/>
    <col min="31" max="31" width="12.453125" style="188" bestFit="1" customWidth="1"/>
    <col min="32" max="32" width="27.08984375" customWidth="1"/>
    <col min="36" max="36" width="18.6328125" customWidth="1"/>
    <col min="38" max="38" width="27.81640625" customWidth="1"/>
    <col min="40" max="40" width="19.90625" customWidth="1"/>
    <col min="41" max="41" width="21.36328125" customWidth="1"/>
  </cols>
  <sheetData>
    <row r="1" spans="1:41" s="182" customFormat="1" x14ac:dyDescent="0.35">
      <c r="A1" s="182" t="s">
        <v>2498</v>
      </c>
      <c r="B1" s="182" t="s">
        <v>2504</v>
      </c>
      <c r="C1" s="182" t="s">
        <v>2499</v>
      </c>
      <c r="D1" s="188" t="s">
        <v>3020</v>
      </c>
      <c r="E1" s="182" t="s">
        <v>2500</v>
      </c>
      <c r="F1" s="184" t="s">
        <v>2501</v>
      </c>
      <c r="G1" s="182" t="s">
        <v>1917</v>
      </c>
      <c r="H1" s="182" t="s">
        <v>2502</v>
      </c>
      <c r="I1" s="182" t="s">
        <v>2503</v>
      </c>
      <c r="J1" s="258" t="s">
        <v>3034</v>
      </c>
      <c r="K1" s="258" t="s">
        <v>3035</v>
      </c>
      <c r="L1" s="265" t="s">
        <v>3084</v>
      </c>
      <c r="M1" s="265" t="s">
        <v>3083</v>
      </c>
      <c r="N1" s="258" t="s">
        <v>3024</v>
      </c>
      <c r="O1" s="188" t="s">
        <v>3015</v>
      </c>
      <c r="P1" s="265" t="s">
        <v>3119</v>
      </c>
      <c r="Q1" s="265" t="s">
        <v>3086</v>
      </c>
      <c r="R1" s="265" t="s">
        <v>3118</v>
      </c>
      <c r="S1" s="265" t="s">
        <v>3117</v>
      </c>
      <c r="T1" s="182" t="s">
        <v>1931</v>
      </c>
      <c r="U1" s="198" t="s">
        <v>2507</v>
      </c>
      <c r="V1" s="216" t="s">
        <v>2508</v>
      </c>
      <c r="W1" s="198" t="s">
        <v>2509</v>
      </c>
      <c r="X1" s="198" t="s">
        <v>2510</v>
      </c>
      <c r="Y1" s="198" t="s">
        <v>2511</v>
      </c>
      <c r="Z1" s="198" t="s">
        <v>2512</v>
      </c>
      <c r="AA1" s="198" t="s">
        <v>2513</v>
      </c>
      <c r="AB1" s="198" t="s">
        <v>2514</v>
      </c>
      <c r="AC1" s="219" t="s">
        <v>2515</v>
      </c>
      <c r="AD1" s="188" t="s">
        <v>3021</v>
      </c>
      <c r="AE1" s="188" t="s">
        <v>3030</v>
      </c>
    </row>
    <row r="2" spans="1:41" x14ac:dyDescent="0.35">
      <c r="A2" t="s">
        <v>2484</v>
      </c>
      <c r="B2" t="s">
        <v>2516</v>
      </c>
      <c r="C2" t="s">
        <v>2506</v>
      </c>
      <c r="D2" s="188" t="s">
        <v>3022</v>
      </c>
      <c r="G2" t="s">
        <v>2519</v>
      </c>
      <c r="H2" t="s">
        <v>2520</v>
      </c>
      <c r="J2" s="188" t="s">
        <v>3038</v>
      </c>
      <c r="K2" s="258" t="s">
        <v>3031</v>
      </c>
      <c r="L2" s="265" t="s">
        <v>1937</v>
      </c>
      <c r="M2" s="265" t="s">
        <v>1937</v>
      </c>
      <c r="N2" s="258" t="s">
        <v>3023</v>
      </c>
      <c r="O2" s="258" t="s">
        <v>3026</v>
      </c>
      <c r="P2" s="265" t="s">
        <v>3114</v>
      </c>
      <c r="Q2" s="265" t="s">
        <v>2153</v>
      </c>
      <c r="R2" s="265" t="s">
        <v>3073</v>
      </c>
      <c r="S2" s="265" t="s">
        <v>3116</v>
      </c>
      <c r="T2" t="s">
        <v>2521</v>
      </c>
      <c r="U2" t="s">
        <v>2517</v>
      </c>
      <c r="V2" s="215">
        <v>115.030528752455</v>
      </c>
      <c r="Z2">
        <v>1.5127264444774</v>
      </c>
      <c r="AD2" s="188">
        <f>LN(V2)</f>
        <v>4.7451975605456633</v>
      </c>
      <c r="AE2" s="188">
        <f t="shared" ref="AE2:AE6" si="0">Z2</f>
        <v>1.5127264444774</v>
      </c>
      <c r="AO2" s="8"/>
    </row>
    <row r="3" spans="1:41" x14ac:dyDescent="0.35">
      <c r="A3" t="s">
        <v>2484</v>
      </c>
      <c r="B3" t="s">
        <v>2516</v>
      </c>
      <c r="C3" t="s">
        <v>2506</v>
      </c>
      <c r="D3" s="188" t="s">
        <v>3022</v>
      </c>
      <c r="G3" t="s">
        <v>2519</v>
      </c>
      <c r="H3" t="s">
        <v>2520</v>
      </c>
      <c r="J3" s="188" t="s">
        <v>3038</v>
      </c>
      <c r="K3" s="258" t="s">
        <v>3031</v>
      </c>
      <c r="L3" s="265" t="s">
        <v>1937</v>
      </c>
      <c r="M3" s="265" t="s">
        <v>1937</v>
      </c>
      <c r="N3" s="258" t="s">
        <v>3023</v>
      </c>
      <c r="O3" s="258" t="s">
        <v>3026</v>
      </c>
      <c r="P3" s="265" t="s">
        <v>3114</v>
      </c>
      <c r="Q3" s="265" t="s">
        <v>2153</v>
      </c>
      <c r="R3" s="265" t="s">
        <v>3073</v>
      </c>
      <c r="S3" s="265" t="s">
        <v>3116</v>
      </c>
      <c r="T3" t="s">
        <v>2521</v>
      </c>
      <c r="U3" t="s">
        <v>2517</v>
      </c>
      <c r="V3" s="215">
        <v>153.194653635804</v>
      </c>
      <c r="Z3">
        <v>1.4726878827044001</v>
      </c>
      <c r="AD3" s="188">
        <f t="shared" ref="AD3:AD66" si="1">LN(V3)</f>
        <v>5.0317093587589277</v>
      </c>
      <c r="AE3" s="188">
        <f t="shared" si="0"/>
        <v>1.4726878827044001</v>
      </c>
      <c r="AO3" s="8"/>
    </row>
    <row r="4" spans="1:41" x14ac:dyDescent="0.35">
      <c r="A4" t="s">
        <v>2484</v>
      </c>
      <c r="B4" t="s">
        <v>2516</v>
      </c>
      <c r="C4" t="s">
        <v>2506</v>
      </c>
      <c r="D4" s="188" t="s">
        <v>3022</v>
      </c>
      <c r="G4" t="s">
        <v>2519</v>
      </c>
      <c r="H4" t="s">
        <v>2520</v>
      </c>
      <c r="J4" s="188" t="s">
        <v>3038</v>
      </c>
      <c r="K4" s="258" t="s">
        <v>3031</v>
      </c>
      <c r="L4" s="265" t="s">
        <v>1937</v>
      </c>
      <c r="M4" s="265" t="s">
        <v>1937</v>
      </c>
      <c r="N4" s="258" t="s">
        <v>3023</v>
      </c>
      <c r="O4" s="258" t="s">
        <v>3026</v>
      </c>
      <c r="P4" s="265" t="s">
        <v>3114</v>
      </c>
      <c r="Q4" s="265" t="s">
        <v>2153</v>
      </c>
      <c r="R4" s="265" t="s">
        <v>3073</v>
      </c>
      <c r="S4" s="265" t="s">
        <v>3116</v>
      </c>
      <c r="T4" t="s">
        <v>2521</v>
      </c>
      <c r="U4" t="s">
        <v>2517</v>
      </c>
      <c r="V4" s="215">
        <v>191.33850769597601</v>
      </c>
      <c r="Z4">
        <v>1.4343337500264799</v>
      </c>
      <c r="AD4" s="188">
        <f t="shared" si="1"/>
        <v>5.2540441509929741</v>
      </c>
      <c r="AE4" s="188">
        <f t="shared" si="0"/>
        <v>1.4343337500264799</v>
      </c>
      <c r="AO4" s="8"/>
    </row>
    <row r="5" spans="1:41" x14ac:dyDescent="0.35">
      <c r="A5" t="s">
        <v>2484</v>
      </c>
      <c r="B5" t="s">
        <v>2516</v>
      </c>
      <c r="C5" t="s">
        <v>2506</v>
      </c>
      <c r="D5" s="188" t="s">
        <v>3022</v>
      </c>
      <c r="G5" t="s">
        <v>2519</v>
      </c>
      <c r="H5" t="s">
        <v>2520</v>
      </c>
      <c r="J5" s="188" t="s">
        <v>3038</v>
      </c>
      <c r="K5" s="258" t="s">
        <v>3031</v>
      </c>
      <c r="L5" s="265" t="s">
        <v>1937</v>
      </c>
      <c r="M5" s="265" t="s">
        <v>1937</v>
      </c>
      <c r="N5" s="258" t="s">
        <v>3023</v>
      </c>
      <c r="O5" s="258" t="s">
        <v>3026</v>
      </c>
      <c r="P5" s="265" t="s">
        <v>3114</v>
      </c>
      <c r="Q5" s="265" t="s">
        <v>2153</v>
      </c>
      <c r="R5" s="265" t="s">
        <v>3073</v>
      </c>
      <c r="S5" s="265" t="s">
        <v>3116</v>
      </c>
      <c r="T5" t="s">
        <v>2521</v>
      </c>
      <c r="U5" t="s">
        <v>2517</v>
      </c>
      <c r="V5" s="215">
        <v>241.70072454489301</v>
      </c>
      <c r="Z5">
        <v>1.4135358179545301</v>
      </c>
      <c r="AD5" s="188">
        <f t="shared" si="1"/>
        <v>5.4877002854082662</v>
      </c>
      <c r="AE5" s="188">
        <f t="shared" si="0"/>
        <v>1.4135358179545301</v>
      </c>
      <c r="AO5" s="8"/>
    </row>
    <row r="6" spans="1:41" x14ac:dyDescent="0.35">
      <c r="A6" t="s">
        <v>2484</v>
      </c>
      <c r="B6" t="s">
        <v>2516</v>
      </c>
      <c r="C6" t="s">
        <v>2506</v>
      </c>
      <c r="D6" s="188" t="s">
        <v>3022</v>
      </c>
      <c r="G6" t="s">
        <v>2519</v>
      </c>
      <c r="H6" t="s">
        <v>2520</v>
      </c>
      <c r="J6" s="188" t="s">
        <v>3038</v>
      </c>
      <c r="K6" s="258" t="s">
        <v>3031</v>
      </c>
      <c r="L6" s="265" t="s">
        <v>1937</v>
      </c>
      <c r="M6" s="265" t="s">
        <v>1937</v>
      </c>
      <c r="N6" s="258" t="s">
        <v>3023</v>
      </c>
      <c r="O6" s="258" t="s">
        <v>3026</v>
      </c>
      <c r="P6" s="265" t="s">
        <v>3114</v>
      </c>
      <c r="Q6" s="265" t="s">
        <v>2153</v>
      </c>
      <c r="R6" s="265" t="s">
        <v>3073</v>
      </c>
      <c r="S6" s="265" t="s">
        <v>3116</v>
      </c>
      <c r="T6" t="s">
        <v>2521</v>
      </c>
      <c r="U6" t="s">
        <v>2517</v>
      </c>
      <c r="V6" s="215">
        <v>637.28028151388503</v>
      </c>
      <c r="Z6">
        <v>1.3356452740640199</v>
      </c>
      <c r="AD6" s="188">
        <f t="shared" si="1"/>
        <v>6.4572095611760894</v>
      </c>
      <c r="AE6" s="188">
        <f t="shared" si="0"/>
        <v>1.3356452740640199</v>
      </c>
      <c r="AO6" s="8"/>
    </row>
    <row r="7" spans="1:41" x14ac:dyDescent="0.35">
      <c r="A7" t="s">
        <v>2484</v>
      </c>
      <c r="B7" t="s">
        <v>2516</v>
      </c>
      <c r="C7" t="s">
        <v>2506</v>
      </c>
      <c r="D7" s="188" t="s">
        <v>3022</v>
      </c>
      <c r="G7" t="s">
        <v>2519</v>
      </c>
      <c r="H7" t="s">
        <v>2520</v>
      </c>
      <c r="J7" s="188" t="s">
        <v>3038</v>
      </c>
      <c r="K7" s="258" t="s">
        <v>3031</v>
      </c>
      <c r="L7" s="265" t="s">
        <v>1937</v>
      </c>
      <c r="M7" s="265" t="s">
        <v>1937</v>
      </c>
      <c r="N7" s="258" t="s">
        <v>3023</v>
      </c>
      <c r="O7" s="258" t="s">
        <v>3026</v>
      </c>
      <c r="P7" s="265" t="s">
        <v>3114</v>
      </c>
      <c r="Q7" s="265" t="s">
        <v>2153</v>
      </c>
      <c r="R7" s="265" t="s">
        <v>3073</v>
      </c>
      <c r="S7" s="265" t="s">
        <v>3116</v>
      </c>
      <c r="T7" t="s">
        <v>2521</v>
      </c>
      <c r="U7" t="s">
        <v>2517</v>
      </c>
      <c r="V7" s="215">
        <v>782.98062177246504</v>
      </c>
      <c r="Z7">
        <v>1.2428872597834599</v>
      </c>
      <c r="AD7" s="188">
        <f t="shared" si="1"/>
        <v>6.6631079469903796</v>
      </c>
      <c r="AE7" s="188">
        <f>Z7</f>
        <v>1.2428872597834599</v>
      </c>
      <c r="AO7" s="8"/>
    </row>
    <row r="8" spans="1:41" x14ac:dyDescent="0.35">
      <c r="A8" t="s">
        <v>2497</v>
      </c>
      <c r="B8" t="s">
        <v>2516</v>
      </c>
      <c r="C8" t="s">
        <v>2506</v>
      </c>
      <c r="D8" s="188" t="s">
        <v>3022</v>
      </c>
      <c r="G8" t="s">
        <v>2523</v>
      </c>
      <c r="H8" t="s">
        <v>2524</v>
      </c>
      <c r="J8" s="188" t="s">
        <v>3038</v>
      </c>
      <c r="K8" s="260" t="s">
        <v>3049</v>
      </c>
      <c r="L8" s="265" t="s">
        <v>1937</v>
      </c>
      <c r="M8" s="265" t="s">
        <v>1937</v>
      </c>
      <c r="N8" s="258" t="s">
        <v>3023</v>
      </c>
      <c r="P8" s="265" t="s">
        <v>3090</v>
      </c>
      <c r="Q8" s="265" t="s">
        <v>2153</v>
      </c>
      <c r="R8" s="265" t="s">
        <v>3073</v>
      </c>
      <c r="S8" s="265" t="s">
        <v>3116</v>
      </c>
      <c r="T8" t="s">
        <v>2522</v>
      </c>
      <c r="U8" t="s">
        <v>2517</v>
      </c>
      <c r="V8" s="215">
        <v>114.77466724223601</v>
      </c>
      <c r="Z8">
        <v>1.0144952080687299</v>
      </c>
      <c r="AD8" s="188">
        <f t="shared" si="1"/>
        <v>4.7429707909129259</v>
      </c>
      <c r="AE8" s="188">
        <f>LN(Z8/100*12*60)</f>
        <v>1.9884721828532164</v>
      </c>
      <c r="AO8" s="8"/>
    </row>
    <row r="9" spans="1:41" x14ac:dyDescent="0.35">
      <c r="A9" t="s">
        <v>2497</v>
      </c>
      <c r="B9" t="s">
        <v>2516</v>
      </c>
      <c r="C9" t="s">
        <v>2506</v>
      </c>
      <c r="D9" s="188" t="s">
        <v>3022</v>
      </c>
      <c r="G9" t="s">
        <v>2523</v>
      </c>
      <c r="H9" t="s">
        <v>2524</v>
      </c>
      <c r="J9" s="188" t="s">
        <v>3038</v>
      </c>
      <c r="K9" s="260" t="s">
        <v>3049</v>
      </c>
      <c r="L9" s="265" t="s">
        <v>1937</v>
      </c>
      <c r="M9" s="265" t="s">
        <v>1937</v>
      </c>
      <c r="N9" s="258" t="s">
        <v>3023</v>
      </c>
      <c r="P9" s="265" t="s">
        <v>3090</v>
      </c>
      <c r="Q9" s="265" t="s">
        <v>2153</v>
      </c>
      <c r="R9" s="265" t="s">
        <v>3073</v>
      </c>
      <c r="S9" s="265" t="s">
        <v>3116</v>
      </c>
      <c r="T9" t="s">
        <v>2522</v>
      </c>
      <c r="U9" t="s">
        <v>2517</v>
      </c>
      <c r="V9" s="215">
        <v>152.17983783937399</v>
      </c>
      <c r="Z9">
        <v>0.95774523511724197</v>
      </c>
      <c r="AD9" s="188">
        <f t="shared" si="1"/>
        <v>5.0250629651634613</v>
      </c>
      <c r="AE9" s="188">
        <f t="shared" ref="AE9:AE13" si="2">LN(Z9/100*12*60)</f>
        <v>1.9309075555283721</v>
      </c>
      <c r="AO9" s="8"/>
    </row>
    <row r="10" spans="1:41" x14ac:dyDescent="0.35">
      <c r="A10" t="s">
        <v>2497</v>
      </c>
      <c r="B10" t="s">
        <v>2516</v>
      </c>
      <c r="C10" t="s">
        <v>2506</v>
      </c>
      <c r="D10" s="188" t="s">
        <v>3022</v>
      </c>
      <c r="G10" t="s">
        <v>2523</v>
      </c>
      <c r="H10" t="s">
        <v>2524</v>
      </c>
      <c r="J10" s="188" t="s">
        <v>3038</v>
      </c>
      <c r="K10" s="260" t="s">
        <v>3049</v>
      </c>
      <c r="L10" s="265" t="s">
        <v>1937</v>
      </c>
      <c r="M10" s="265" t="s">
        <v>1937</v>
      </c>
      <c r="N10" s="258" t="s">
        <v>3023</v>
      </c>
      <c r="P10" s="265" t="s">
        <v>3090</v>
      </c>
      <c r="Q10" s="265" t="s">
        <v>2153</v>
      </c>
      <c r="R10" s="265" t="s">
        <v>3073</v>
      </c>
      <c r="S10" s="265" t="s">
        <v>3116</v>
      </c>
      <c r="T10" t="s">
        <v>2522</v>
      </c>
      <c r="U10" t="s">
        <v>2517</v>
      </c>
      <c r="V10" s="215">
        <v>191.03464688594201</v>
      </c>
      <c r="Z10">
        <v>1.8567353246306999</v>
      </c>
      <c r="AD10" s="188">
        <f t="shared" si="1"/>
        <v>5.2524548089047247</v>
      </c>
      <c r="AE10" s="188">
        <f t="shared" si="2"/>
        <v>2.5929007697641562</v>
      </c>
      <c r="AO10" s="8"/>
    </row>
    <row r="11" spans="1:41" x14ac:dyDescent="0.35">
      <c r="A11" t="s">
        <v>2497</v>
      </c>
      <c r="B11" t="s">
        <v>2516</v>
      </c>
      <c r="C11" t="s">
        <v>2506</v>
      </c>
      <c r="D11" s="188" t="s">
        <v>3022</v>
      </c>
      <c r="G11" t="s">
        <v>2523</v>
      </c>
      <c r="H11" t="s">
        <v>2524</v>
      </c>
      <c r="J11" s="188" t="s">
        <v>3038</v>
      </c>
      <c r="K11" s="260" t="s">
        <v>3049</v>
      </c>
      <c r="L11" s="265" t="s">
        <v>1937</v>
      </c>
      <c r="M11" s="265" t="s">
        <v>1937</v>
      </c>
      <c r="N11" s="258" t="s">
        <v>3023</v>
      </c>
      <c r="P11" s="265" t="s">
        <v>3090</v>
      </c>
      <c r="Q11" s="265" t="s">
        <v>2153</v>
      </c>
      <c r="R11" s="265" t="s">
        <v>3073</v>
      </c>
      <c r="S11" s="265" t="s">
        <v>3116</v>
      </c>
      <c r="T11" t="s">
        <v>2522</v>
      </c>
      <c r="U11" t="s">
        <v>2517</v>
      </c>
      <c r="V11" s="215">
        <v>242.97357801725801</v>
      </c>
      <c r="Z11">
        <v>2.1134890398366402</v>
      </c>
      <c r="AD11" s="188">
        <f t="shared" si="1"/>
        <v>5.4929527049894808</v>
      </c>
      <c r="AE11" s="188">
        <f t="shared" si="2"/>
        <v>2.7224211812450716</v>
      </c>
      <c r="AO11" s="8"/>
    </row>
    <row r="12" spans="1:41" x14ac:dyDescent="0.35">
      <c r="A12" t="s">
        <v>2497</v>
      </c>
      <c r="B12" t="s">
        <v>2516</v>
      </c>
      <c r="C12" t="s">
        <v>2506</v>
      </c>
      <c r="D12" s="188" t="s">
        <v>3022</v>
      </c>
      <c r="G12" t="s">
        <v>2523</v>
      </c>
      <c r="H12" t="s">
        <v>2524</v>
      </c>
      <c r="J12" s="188" t="s">
        <v>3038</v>
      </c>
      <c r="K12" s="260" t="s">
        <v>3049</v>
      </c>
      <c r="L12" s="265" t="s">
        <v>1937</v>
      </c>
      <c r="M12" s="265" t="s">
        <v>1937</v>
      </c>
      <c r="N12" s="258" t="s">
        <v>3023</v>
      </c>
      <c r="P12" s="265" t="s">
        <v>3090</v>
      </c>
      <c r="Q12" s="265" t="s">
        <v>2153</v>
      </c>
      <c r="R12" s="265" t="s">
        <v>3073</v>
      </c>
      <c r="S12" s="265" t="s">
        <v>3116</v>
      </c>
      <c r="T12" t="s">
        <v>2522</v>
      </c>
      <c r="U12" t="s">
        <v>2517</v>
      </c>
      <c r="V12" s="215">
        <v>638.809741871298</v>
      </c>
      <c r="Z12">
        <v>5.7049257970463199</v>
      </c>
      <c r="AD12" s="188">
        <f t="shared" si="1"/>
        <v>6.4596066664927294</v>
      </c>
      <c r="AE12" s="188">
        <f t="shared" si="2"/>
        <v>3.7154110025987568</v>
      </c>
      <c r="AO12" s="8"/>
    </row>
    <row r="13" spans="1:41" x14ac:dyDescent="0.35">
      <c r="A13" t="s">
        <v>2497</v>
      </c>
      <c r="B13" t="s">
        <v>2516</v>
      </c>
      <c r="C13" t="s">
        <v>2506</v>
      </c>
      <c r="D13" s="188" t="s">
        <v>3022</v>
      </c>
      <c r="G13" t="s">
        <v>2523</v>
      </c>
      <c r="H13" t="s">
        <v>2524</v>
      </c>
      <c r="J13" s="188" t="s">
        <v>3038</v>
      </c>
      <c r="K13" s="260" t="s">
        <v>3049</v>
      </c>
      <c r="L13" s="265" t="s">
        <v>1937</v>
      </c>
      <c r="M13" s="265" t="s">
        <v>1937</v>
      </c>
      <c r="N13" s="258" t="s">
        <v>3023</v>
      </c>
      <c r="P13" s="265" t="s">
        <v>3090</v>
      </c>
      <c r="Q13" s="265" t="s">
        <v>2153</v>
      </c>
      <c r="R13" s="265" t="s">
        <v>3073</v>
      </c>
      <c r="S13" s="265" t="s">
        <v>3116</v>
      </c>
      <c r="T13" t="s">
        <v>2522</v>
      </c>
      <c r="U13" t="s">
        <v>2517</v>
      </c>
      <c r="V13" s="215">
        <v>788.65694545758504</v>
      </c>
      <c r="Z13">
        <v>7.6076408192627003</v>
      </c>
      <c r="AD13" s="188">
        <f t="shared" si="1"/>
        <v>6.6703314296627063</v>
      </c>
      <c r="AE13" s="188">
        <f t="shared" si="2"/>
        <v>4.0032341392230126</v>
      </c>
      <c r="AO13" s="8"/>
    </row>
    <row r="14" spans="1:41" x14ac:dyDescent="0.35">
      <c r="A14" t="s">
        <v>2527</v>
      </c>
      <c r="B14" t="s">
        <v>2516</v>
      </c>
      <c r="C14" t="s">
        <v>2506</v>
      </c>
      <c r="D14" s="188" t="s">
        <v>3022</v>
      </c>
      <c r="G14" t="s">
        <v>2518</v>
      </c>
      <c r="H14" t="s">
        <v>2526</v>
      </c>
      <c r="J14" s="188" t="s">
        <v>3038</v>
      </c>
      <c r="K14" s="260" t="s">
        <v>3046</v>
      </c>
      <c r="L14" s="265" t="s">
        <v>1937</v>
      </c>
      <c r="M14" s="265" t="s">
        <v>1937</v>
      </c>
      <c r="N14" s="258" t="s">
        <v>3023</v>
      </c>
      <c r="P14" s="265" t="s">
        <v>3087</v>
      </c>
      <c r="Q14" s="265" t="s">
        <v>2153</v>
      </c>
      <c r="R14" s="265" t="s">
        <v>2120</v>
      </c>
      <c r="S14" s="265" t="s">
        <v>3116</v>
      </c>
      <c r="T14" t="s">
        <v>2525</v>
      </c>
      <c r="U14" t="s">
        <v>2517</v>
      </c>
      <c r="V14" s="215">
        <v>115.946076829161</v>
      </c>
      <c r="Z14">
        <v>0.33810030451089501</v>
      </c>
      <c r="AD14" s="188">
        <f t="shared" si="1"/>
        <v>4.7531252281067946</v>
      </c>
      <c r="AE14" s="188">
        <f t="shared" ref="AE14:AE18" si="3">LN(Z14/100*60)</f>
        <v>-1.5952382923813508</v>
      </c>
      <c r="AO14" s="8"/>
    </row>
    <row r="15" spans="1:41" x14ac:dyDescent="0.35">
      <c r="A15" t="s">
        <v>2527</v>
      </c>
      <c r="B15" t="s">
        <v>2516</v>
      </c>
      <c r="C15" t="s">
        <v>2506</v>
      </c>
      <c r="D15" s="188" t="s">
        <v>3022</v>
      </c>
      <c r="G15" t="s">
        <v>2518</v>
      </c>
      <c r="H15" t="s">
        <v>2526</v>
      </c>
      <c r="J15" s="188" t="s">
        <v>3038</v>
      </c>
      <c r="K15" s="260" t="s">
        <v>3046</v>
      </c>
      <c r="L15" s="265" t="s">
        <v>1937</v>
      </c>
      <c r="M15" s="265" t="s">
        <v>1937</v>
      </c>
      <c r="N15" s="258" t="s">
        <v>3023</v>
      </c>
      <c r="P15" s="265" t="s">
        <v>3087</v>
      </c>
      <c r="Q15" s="265" t="s">
        <v>2153</v>
      </c>
      <c r="R15" s="265" t="s">
        <v>2120</v>
      </c>
      <c r="S15" s="265" t="s">
        <v>3116</v>
      </c>
      <c r="T15" t="s">
        <v>2525</v>
      </c>
      <c r="U15" t="s">
        <v>2517</v>
      </c>
      <c r="V15" s="215">
        <v>153.55292564803099</v>
      </c>
      <c r="Z15">
        <v>0.32279480850210701</v>
      </c>
      <c r="AD15" s="188">
        <f t="shared" si="1"/>
        <v>5.0340453000952952</v>
      </c>
      <c r="AE15" s="188">
        <f t="shared" si="3"/>
        <v>-1.6415640491888894</v>
      </c>
      <c r="AO15" s="8"/>
    </row>
    <row r="16" spans="1:41" x14ac:dyDescent="0.35">
      <c r="A16" t="s">
        <v>2527</v>
      </c>
      <c r="B16" t="s">
        <v>2516</v>
      </c>
      <c r="C16" t="s">
        <v>2506</v>
      </c>
      <c r="D16" s="188" t="s">
        <v>3022</v>
      </c>
      <c r="G16" t="s">
        <v>2518</v>
      </c>
      <c r="H16" t="s">
        <v>2526</v>
      </c>
      <c r="J16" s="188" t="s">
        <v>3038</v>
      </c>
      <c r="K16" s="260" t="s">
        <v>3046</v>
      </c>
      <c r="L16" s="265" t="s">
        <v>1937</v>
      </c>
      <c r="M16" s="265" t="s">
        <v>1937</v>
      </c>
      <c r="N16" s="258" t="s">
        <v>3023</v>
      </c>
      <c r="P16" s="265" t="s">
        <v>3087</v>
      </c>
      <c r="Q16" s="265" t="s">
        <v>2153</v>
      </c>
      <c r="R16" s="265" t="s">
        <v>2120</v>
      </c>
      <c r="S16" s="265" t="s">
        <v>3116</v>
      </c>
      <c r="T16" t="s">
        <v>2525</v>
      </c>
      <c r="U16" t="s">
        <v>2517</v>
      </c>
      <c r="V16" s="215">
        <v>194.055725000097</v>
      </c>
      <c r="Z16">
        <v>0.64671338503051701</v>
      </c>
      <c r="AD16" s="188">
        <f t="shared" si="1"/>
        <v>5.2681453600857076</v>
      </c>
      <c r="AE16" s="188">
        <f t="shared" si="3"/>
        <v>-0.94667769707584815</v>
      </c>
      <c r="AO16" s="8"/>
    </row>
    <row r="17" spans="1:41" x14ac:dyDescent="0.35">
      <c r="A17" t="s">
        <v>2527</v>
      </c>
      <c r="B17" t="s">
        <v>2516</v>
      </c>
      <c r="C17" t="s">
        <v>2506</v>
      </c>
      <c r="D17" s="188" t="s">
        <v>3022</v>
      </c>
      <c r="G17" t="s">
        <v>2518</v>
      </c>
      <c r="H17" t="s">
        <v>2526</v>
      </c>
      <c r="J17" s="188" t="s">
        <v>3038</v>
      </c>
      <c r="K17" s="260" t="s">
        <v>3046</v>
      </c>
      <c r="L17" s="265" t="s">
        <v>1937</v>
      </c>
      <c r="M17" s="265" t="s">
        <v>1937</v>
      </c>
      <c r="N17" s="258" t="s">
        <v>3023</v>
      </c>
      <c r="P17" s="265" t="s">
        <v>3087</v>
      </c>
      <c r="Q17" s="265" t="s">
        <v>2153</v>
      </c>
      <c r="R17" s="265" t="s">
        <v>2120</v>
      </c>
      <c r="S17" s="265" t="s">
        <v>3116</v>
      </c>
      <c r="T17" t="s">
        <v>2525</v>
      </c>
      <c r="U17" t="s">
        <v>2517</v>
      </c>
      <c r="V17" s="215">
        <v>248.129409625916</v>
      </c>
      <c r="Z17">
        <v>0.76644605229789398</v>
      </c>
      <c r="AD17" s="188">
        <f t="shared" si="1"/>
        <v>5.5139504230756433</v>
      </c>
      <c r="AE17" s="188">
        <f t="shared" si="3"/>
        <v>-0.77681658878154936</v>
      </c>
      <c r="AO17" s="8"/>
    </row>
    <row r="18" spans="1:41" x14ac:dyDescent="0.35">
      <c r="A18" t="s">
        <v>2527</v>
      </c>
      <c r="B18" t="s">
        <v>2516</v>
      </c>
      <c r="C18" t="s">
        <v>2506</v>
      </c>
      <c r="D18" s="188" t="s">
        <v>3022</v>
      </c>
      <c r="G18" t="s">
        <v>2518</v>
      </c>
      <c r="H18" t="s">
        <v>2526</v>
      </c>
      <c r="J18" s="188" t="s">
        <v>3038</v>
      </c>
      <c r="K18" s="260" t="s">
        <v>3046</v>
      </c>
      <c r="L18" s="265" t="s">
        <v>1937</v>
      </c>
      <c r="M18" s="265" t="s">
        <v>1937</v>
      </c>
      <c r="N18" s="258" t="s">
        <v>3023</v>
      </c>
      <c r="P18" s="265" t="s">
        <v>3087</v>
      </c>
      <c r="Q18" s="265" t="s">
        <v>2153</v>
      </c>
      <c r="R18" s="265" t="s">
        <v>2120</v>
      </c>
      <c r="S18" s="265" t="s">
        <v>3116</v>
      </c>
      <c r="T18" t="s">
        <v>2525</v>
      </c>
      <c r="U18" t="s">
        <v>2517</v>
      </c>
      <c r="V18" s="215">
        <v>651.71879347276194</v>
      </c>
      <c r="Z18">
        <v>2.19034600088747</v>
      </c>
      <c r="AD18" s="188">
        <f t="shared" si="1"/>
        <v>6.4796131705361066</v>
      </c>
      <c r="AE18" s="188">
        <f t="shared" si="3"/>
        <v>0.27323389885592925</v>
      </c>
      <c r="AO18" s="8"/>
    </row>
    <row r="19" spans="1:41" x14ac:dyDescent="0.35">
      <c r="A19" t="s">
        <v>2527</v>
      </c>
      <c r="B19" t="s">
        <v>2516</v>
      </c>
      <c r="C19" t="s">
        <v>2506</v>
      </c>
      <c r="D19" s="188" t="s">
        <v>3022</v>
      </c>
      <c r="G19" t="s">
        <v>2518</v>
      </c>
      <c r="H19" t="s">
        <v>2526</v>
      </c>
      <c r="J19" s="188" t="s">
        <v>3038</v>
      </c>
      <c r="K19" s="260" t="s">
        <v>3046</v>
      </c>
      <c r="L19" s="265" t="s">
        <v>1937</v>
      </c>
      <c r="M19" s="265" t="s">
        <v>1937</v>
      </c>
      <c r="N19" s="258" t="s">
        <v>3023</v>
      </c>
      <c r="P19" s="265" t="s">
        <v>3087</v>
      </c>
      <c r="Q19" s="265" t="s">
        <v>2153</v>
      </c>
      <c r="R19" s="265" t="s">
        <v>2120</v>
      </c>
      <c r="S19" s="265" t="s">
        <v>3116</v>
      </c>
      <c r="T19" t="s">
        <v>2525</v>
      </c>
      <c r="U19" t="s">
        <v>2517</v>
      </c>
      <c r="V19" s="215">
        <v>799.87120665627401</v>
      </c>
      <c r="Z19">
        <v>3.0764666263462801</v>
      </c>
      <c r="AD19" s="188">
        <f t="shared" si="1"/>
        <v>6.6844507230277186</v>
      </c>
      <c r="AE19" s="188">
        <f>LN(Z19/100*60)</f>
        <v>0.61295611544452877</v>
      </c>
      <c r="AO19" s="8"/>
    </row>
    <row r="20" spans="1:41" hidden="1" x14ac:dyDescent="0.35">
      <c r="A20" t="s">
        <v>2533</v>
      </c>
      <c r="B20" t="s">
        <v>2516</v>
      </c>
      <c r="C20" t="s">
        <v>2506</v>
      </c>
      <c r="D20" s="188" t="s">
        <v>3022</v>
      </c>
      <c r="G20" t="s">
        <v>2528</v>
      </c>
      <c r="H20" t="s">
        <v>2529</v>
      </c>
      <c r="J20" s="188" t="s">
        <v>3038</v>
      </c>
      <c r="K20" s="188" t="s">
        <v>3010</v>
      </c>
      <c r="L20" s="265" t="s">
        <v>3085</v>
      </c>
      <c r="M20" s="265" t="s">
        <v>1941</v>
      </c>
      <c r="N20" s="265" t="s">
        <v>3077</v>
      </c>
      <c r="Q20" s="265" t="s">
        <v>2153</v>
      </c>
      <c r="R20" s="265" t="s">
        <v>3073</v>
      </c>
      <c r="S20" s="265" t="s">
        <v>3116</v>
      </c>
      <c r="T20" t="s">
        <v>2530</v>
      </c>
      <c r="U20" t="s">
        <v>2517</v>
      </c>
      <c r="V20" s="215">
        <v>115.77151631803601</v>
      </c>
      <c r="Z20">
        <v>0.81413419154661104</v>
      </c>
      <c r="AD20" s="188">
        <f t="shared" si="1"/>
        <v>4.751618561808602</v>
      </c>
      <c r="AO20" s="8"/>
    </row>
    <row r="21" spans="1:41" hidden="1" x14ac:dyDescent="0.35">
      <c r="A21" t="s">
        <v>2533</v>
      </c>
      <c r="B21" t="s">
        <v>2516</v>
      </c>
      <c r="C21" t="s">
        <v>2506</v>
      </c>
      <c r="D21" s="188" t="s">
        <v>3022</v>
      </c>
      <c r="G21" t="s">
        <v>2528</v>
      </c>
      <c r="H21" t="s">
        <v>2529</v>
      </c>
      <c r="J21" s="188" t="s">
        <v>3038</v>
      </c>
      <c r="K21" s="188" t="s">
        <v>3010</v>
      </c>
      <c r="L21" s="265" t="s">
        <v>3085</v>
      </c>
      <c r="M21" s="265" t="s">
        <v>1941</v>
      </c>
      <c r="N21" s="265" t="s">
        <v>3077</v>
      </c>
      <c r="Q21" s="265" t="s">
        <v>2153</v>
      </c>
      <c r="R21" s="265" t="s">
        <v>3073</v>
      </c>
      <c r="S21" s="265" t="s">
        <v>3116</v>
      </c>
      <c r="T21" t="s">
        <v>2530</v>
      </c>
      <c r="U21" t="s">
        <v>2517</v>
      </c>
      <c r="V21" s="215">
        <v>153.62298678335401</v>
      </c>
      <c r="Z21">
        <v>1.07318366939591</v>
      </c>
      <c r="AD21" s="188">
        <f t="shared" si="1"/>
        <v>5.0345014630540597</v>
      </c>
      <c r="AO21" s="8"/>
    </row>
    <row r="22" spans="1:41" hidden="1" x14ac:dyDescent="0.35">
      <c r="A22" t="s">
        <v>2533</v>
      </c>
      <c r="B22" t="s">
        <v>2516</v>
      </c>
      <c r="C22" t="s">
        <v>2506</v>
      </c>
      <c r="D22" s="188" t="s">
        <v>3022</v>
      </c>
      <c r="G22" t="s">
        <v>2528</v>
      </c>
      <c r="H22" t="s">
        <v>2529</v>
      </c>
      <c r="J22" s="188" t="s">
        <v>3038</v>
      </c>
      <c r="K22" s="188" t="s">
        <v>3010</v>
      </c>
      <c r="L22" s="265" t="s">
        <v>3085</v>
      </c>
      <c r="M22" s="265" t="s">
        <v>1941</v>
      </c>
      <c r="N22" s="265" t="s">
        <v>3077</v>
      </c>
      <c r="Q22" s="265" t="s">
        <v>2153</v>
      </c>
      <c r="R22" s="265" t="s">
        <v>3073</v>
      </c>
      <c r="S22" s="265" t="s">
        <v>3116</v>
      </c>
      <c r="T22" t="s">
        <v>2530</v>
      </c>
      <c r="U22" t="s">
        <v>2517</v>
      </c>
      <c r="V22" s="215">
        <v>193.37986490402901</v>
      </c>
      <c r="Z22">
        <v>2.3222387785555401</v>
      </c>
      <c r="AD22" s="188">
        <f t="shared" si="1"/>
        <v>5.2646564664515223</v>
      </c>
      <c r="AO22" s="8"/>
    </row>
    <row r="23" spans="1:41" hidden="1" x14ac:dyDescent="0.35">
      <c r="A23" t="s">
        <v>2533</v>
      </c>
      <c r="B23" t="s">
        <v>2516</v>
      </c>
      <c r="C23" t="s">
        <v>2506</v>
      </c>
      <c r="D23" s="188" t="s">
        <v>3022</v>
      </c>
      <c r="G23" t="s">
        <v>2528</v>
      </c>
      <c r="H23" t="s">
        <v>2529</v>
      </c>
      <c r="J23" s="188" t="s">
        <v>3038</v>
      </c>
      <c r="K23" s="188" t="s">
        <v>3010</v>
      </c>
      <c r="L23" s="265" t="s">
        <v>3085</v>
      </c>
      <c r="M23" s="265" t="s">
        <v>1941</v>
      </c>
      <c r="N23" s="265" t="s">
        <v>3077</v>
      </c>
      <c r="Q23" s="265" t="s">
        <v>2153</v>
      </c>
      <c r="R23" s="265" t="s">
        <v>3073</v>
      </c>
      <c r="S23" s="265" t="s">
        <v>3116</v>
      </c>
      <c r="T23" t="s">
        <v>2530</v>
      </c>
      <c r="U23" t="s">
        <v>2517</v>
      </c>
      <c r="V23" s="215">
        <v>245.70497911735299</v>
      </c>
      <c r="Z23">
        <v>4.5213250010455504</v>
      </c>
      <c r="AD23" s="188">
        <f t="shared" si="1"/>
        <v>5.5041315443496925</v>
      </c>
      <c r="AO23" s="8"/>
    </row>
    <row r="24" spans="1:41" hidden="1" x14ac:dyDescent="0.35">
      <c r="A24" t="s">
        <v>2533</v>
      </c>
      <c r="B24" t="s">
        <v>2516</v>
      </c>
      <c r="C24" t="s">
        <v>2506</v>
      </c>
      <c r="D24" s="188" t="s">
        <v>3022</v>
      </c>
      <c r="G24" t="s">
        <v>2528</v>
      </c>
      <c r="H24" t="s">
        <v>2529</v>
      </c>
      <c r="J24" s="188" t="s">
        <v>3038</v>
      </c>
      <c r="K24" s="188" t="s">
        <v>3010</v>
      </c>
      <c r="L24" s="265" t="s">
        <v>3085</v>
      </c>
      <c r="M24" s="265" t="s">
        <v>1941</v>
      </c>
      <c r="N24" s="265" t="s">
        <v>3077</v>
      </c>
      <c r="Q24" s="265" t="s">
        <v>2153</v>
      </c>
      <c r="R24" s="265" t="s">
        <v>3073</v>
      </c>
      <c r="S24" s="265" t="s">
        <v>3116</v>
      </c>
      <c r="T24" t="s">
        <v>2530</v>
      </c>
      <c r="U24" t="s">
        <v>2517</v>
      </c>
      <c r="V24" s="215">
        <v>649.54993022125302</v>
      </c>
      <c r="Z24">
        <v>6.3602460813644797</v>
      </c>
      <c r="AD24" s="188">
        <f t="shared" si="1"/>
        <v>6.4762797080154453</v>
      </c>
      <c r="AO24" s="8"/>
    </row>
    <row r="25" spans="1:41" hidden="1" x14ac:dyDescent="0.35">
      <c r="A25" t="s">
        <v>2533</v>
      </c>
      <c r="B25" t="s">
        <v>2516</v>
      </c>
      <c r="C25" t="s">
        <v>2506</v>
      </c>
      <c r="D25" s="188" t="s">
        <v>3022</v>
      </c>
      <c r="G25" t="s">
        <v>2528</v>
      </c>
      <c r="H25" t="s">
        <v>2529</v>
      </c>
      <c r="J25" s="188" t="s">
        <v>3038</v>
      </c>
      <c r="K25" s="188" t="s">
        <v>3010</v>
      </c>
      <c r="L25" s="265" t="s">
        <v>3085</v>
      </c>
      <c r="M25" s="265" t="s">
        <v>1941</v>
      </c>
      <c r="N25" s="265" t="s">
        <v>3077</v>
      </c>
      <c r="Q25" s="265" t="s">
        <v>2153</v>
      </c>
      <c r="R25" s="265" t="s">
        <v>3073</v>
      </c>
      <c r="S25" s="265" t="s">
        <v>3116</v>
      </c>
      <c r="T25" t="s">
        <v>2530</v>
      </c>
      <c r="U25" t="s">
        <v>2517</v>
      </c>
      <c r="V25" s="215">
        <v>795.79538765685595</v>
      </c>
      <c r="Z25">
        <v>6.6780015891492299</v>
      </c>
      <c r="AD25" s="188">
        <f t="shared" si="1"/>
        <v>6.6793421021188522</v>
      </c>
      <c r="AO25" s="8"/>
    </row>
    <row r="26" spans="1:41" hidden="1" x14ac:dyDescent="0.35">
      <c r="A26" t="s">
        <v>2536</v>
      </c>
      <c r="B26" t="s">
        <v>2516</v>
      </c>
      <c r="C26" t="s">
        <v>2506</v>
      </c>
      <c r="D26" s="188" t="s">
        <v>3022</v>
      </c>
      <c r="G26" t="s">
        <v>2531</v>
      </c>
      <c r="J26" s="188" t="s">
        <v>3038</v>
      </c>
      <c r="K26" s="260" t="s">
        <v>3047</v>
      </c>
      <c r="L26" s="265" t="s">
        <v>3085</v>
      </c>
      <c r="M26" s="265" t="s">
        <v>1941</v>
      </c>
      <c r="N26" s="265" t="s">
        <v>3074</v>
      </c>
      <c r="O26" s="265" t="s">
        <v>3070</v>
      </c>
      <c r="P26" s="260" t="s">
        <v>3048</v>
      </c>
      <c r="Q26" s="260"/>
      <c r="R26" s="260"/>
      <c r="S26" s="265" t="s">
        <v>3116</v>
      </c>
      <c r="T26" t="s">
        <v>2530</v>
      </c>
      <c r="U26" t="s">
        <v>2517</v>
      </c>
      <c r="V26" s="215">
        <v>116.248893399273</v>
      </c>
      <c r="Z26">
        <v>1.8017507031753299</v>
      </c>
      <c r="AD26" s="188">
        <f t="shared" si="1"/>
        <v>4.7557335252761197</v>
      </c>
      <c r="AE26" s="265" t="s">
        <v>3072</v>
      </c>
      <c r="AO26" s="8"/>
    </row>
    <row r="27" spans="1:41" hidden="1" x14ac:dyDescent="0.35">
      <c r="A27" t="s">
        <v>2536</v>
      </c>
      <c r="B27" t="s">
        <v>2516</v>
      </c>
      <c r="C27" t="s">
        <v>2506</v>
      </c>
      <c r="D27" s="188" t="s">
        <v>3022</v>
      </c>
      <c r="G27" t="s">
        <v>2531</v>
      </c>
      <c r="J27" s="188" t="s">
        <v>3038</v>
      </c>
      <c r="K27" s="260" t="s">
        <v>3047</v>
      </c>
      <c r="L27" s="265" t="s">
        <v>3085</v>
      </c>
      <c r="M27" s="265" t="s">
        <v>1941</v>
      </c>
      <c r="N27" s="265" t="s">
        <v>3074</v>
      </c>
      <c r="O27" s="265" t="s">
        <v>3070</v>
      </c>
      <c r="P27" s="260" t="s">
        <v>3048</v>
      </c>
      <c r="Q27" s="260"/>
      <c r="R27" s="260"/>
      <c r="S27" s="265" t="s">
        <v>3116</v>
      </c>
      <c r="T27" t="s">
        <v>2530</v>
      </c>
      <c r="U27" t="s">
        <v>2517</v>
      </c>
      <c r="V27" s="215">
        <v>154.51250547635399</v>
      </c>
      <c r="Z27">
        <v>1.5626631000875799</v>
      </c>
      <c r="AD27" s="188">
        <f t="shared" si="1"/>
        <v>5.0402750346567302</v>
      </c>
      <c r="AE27" s="265" t="s">
        <v>3072</v>
      </c>
      <c r="AO27" s="8"/>
    </row>
    <row r="28" spans="1:41" hidden="1" x14ac:dyDescent="0.35">
      <c r="A28" t="s">
        <v>2536</v>
      </c>
      <c r="B28" t="s">
        <v>2516</v>
      </c>
      <c r="C28" t="s">
        <v>2506</v>
      </c>
      <c r="D28" s="188" t="s">
        <v>3022</v>
      </c>
      <c r="G28" t="s">
        <v>2531</v>
      </c>
      <c r="J28" s="188" t="s">
        <v>3038</v>
      </c>
      <c r="K28" s="260" t="s">
        <v>3047</v>
      </c>
      <c r="L28" s="265" t="s">
        <v>3085</v>
      </c>
      <c r="M28" s="265" t="s">
        <v>1941</v>
      </c>
      <c r="N28" s="265" t="s">
        <v>3074</v>
      </c>
      <c r="O28" s="265" t="s">
        <v>3070</v>
      </c>
      <c r="P28" s="260" t="s">
        <v>3048</v>
      </c>
      <c r="Q28" s="260"/>
      <c r="R28" s="260"/>
      <c r="S28" s="265" t="s">
        <v>3116</v>
      </c>
      <c r="T28" t="s">
        <v>2530</v>
      </c>
      <c r="U28" t="s">
        <v>2517</v>
      </c>
      <c r="V28" s="215">
        <v>194.124758412283</v>
      </c>
      <c r="Z28">
        <v>2.8749144336203001</v>
      </c>
      <c r="AD28" s="188">
        <f t="shared" si="1"/>
        <v>5.2685010369724319</v>
      </c>
      <c r="AE28" s="265" t="s">
        <v>3072</v>
      </c>
      <c r="AO28" s="8"/>
    </row>
    <row r="29" spans="1:41" hidden="1" x14ac:dyDescent="0.35">
      <c r="A29" t="s">
        <v>2536</v>
      </c>
      <c r="B29" t="s">
        <v>2516</v>
      </c>
      <c r="C29" t="s">
        <v>2506</v>
      </c>
      <c r="D29" s="188" t="s">
        <v>3022</v>
      </c>
      <c r="G29" t="s">
        <v>2531</v>
      </c>
      <c r="J29" s="188" t="s">
        <v>3038</v>
      </c>
      <c r="K29" s="260" t="s">
        <v>3047</v>
      </c>
      <c r="L29" s="265" t="s">
        <v>3085</v>
      </c>
      <c r="M29" s="265" t="s">
        <v>1941</v>
      </c>
      <c r="N29" s="265" t="s">
        <v>3074</v>
      </c>
      <c r="O29" s="265" t="s">
        <v>3070</v>
      </c>
      <c r="P29" s="260" t="s">
        <v>3048</v>
      </c>
      <c r="Q29" s="260"/>
      <c r="R29" s="260"/>
      <c r="S29" s="265" t="s">
        <v>3116</v>
      </c>
      <c r="T29" t="s">
        <v>2530</v>
      </c>
      <c r="U29" t="s">
        <v>2517</v>
      </c>
      <c r="V29" s="215">
        <v>248.268515348997</v>
      </c>
      <c r="Z29">
        <v>3.0127604392337601</v>
      </c>
      <c r="AD29" s="188">
        <f t="shared" si="1"/>
        <v>5.514510883624423</v>
      </c>
      <c r="AE29" s="265" t="s">
        <v>3072</v>
      </c>
      <c r="AO29" s="8"/>
    </row>
    <row r="30" spans="1:41" hidden="1" x14ac:dyDescent="0.35">
      <c r="A30" t="s">
        <v>2536</v>
      </c>
      <c r="B30" t="s">
        <v>2516</v>
      </c>
      <c r="C30" t="s">
        <v>2506</v>
      </c>
      <c r="D30" s="188" t="s">
        <v>3022</v>
      </c>
      <c r="G30" t="s">
        <v>2531</v>
      </c>
      <c r="J30" s="188" t="s">
        <v>3038</v>
      </c>
      <c r="K30" s="260" t="s">
        <v>3047</v>
      </c>
      <c r="L30" s="265" t="s">
        <v>3085</v>
      </c>
      <c r="M30" s="265" t="s">
        <v>1941</v>
      </c>
      <c r="N30" s="265" t="s">
        <v>3074</v>
      </c>
      <c r="O30" s="265" t="s">
        <v>3070</v>
      </c>
      <c r="P30" s="260" t="s">
        <v>3048</v>
      </c>
      <c r="Q30" s="260"/>
      <c r="R30" s="260"/>
      <c r="S30" s="265" t="s">
        <v>3116</v>
      </c>
      <c r="T30" t="s">
        <v>2530</v>
      </c>
      <c r="U30" t="s">
        <v>2517</v>
      </c>
      <c r="V30" s="215">
        <v>650.53978182020501</v>
      </c>
      <c r="Z30">
        <v>5.93783318622362</v>
      </c>
      <c r="AD30" s="188">
        <f t="shared" si="1"/>
        <v>6.4778024518400477</v>
      </c>
      <c r="AE30" s="265" t="s">
        <v>3072</v>
      </c>
      <c r="AO30" s="8"/>
    </row>
    <row r="31" spans="1:41" hidden="1" x14ac:dyDescent="0.35">
      <c r="A31" t="s">
        <v>2536</v>
      </c>
      <c r="B31" t="s">
        <v>2516</v>
      </c>
      <c r="C31" t="s">
        <v>2506</v>
      </c>
      <c r="D31" s="188" t="s">
        <v>3022</v>
      </c>
      <c r="G31" t="s">
        <v>2531</v>
      </c>
      <c r="J31" s="188" t="s">
        <v>3038</v>
      </c>
      <c r="K31" s="260" t="s">
        <v>3047</v>
      </c>
      <c r="L31" s="265" t="s">
        <v>3085</v>
      </c>
      <c r="M31" s="265" t="s">
        <v>1941</v>
      </c>
      <c r="N31" s="265" t="s">
        <v>3074</v>
      </c>
      <c r="O31" s="265" t="s">
        <v>3070</v>
      </c>
      <c r="P31" s="260" t="s">
        <v>3048</v>
      </c>
      <c r="Q31" s="260"/>
      <c r="R31" s="260"/>
      <c r="S31" s="265" t="s">
        <v>3116</v>
      </c>
      <c r="T31" t="s">
        <v>2530</v>
      </c>
      <c r="U31" t="s">
        <v>2517</v>
      </c>
      <c r="V31" s="215">
        <v>802.91159125294996</v>
      </c>
      <c r="Z31">
        <v>7.3663422481899996</v>
      </c>
      <c r="AD31" s="188">
        <f t="shared" si="1"/>
        <v>6.6882446098194599</v>
      </c>
      <c r="AE31" s="265" t="s">
        <v>3072</v>
      </c>
      <c r="AO31" s="8"/>
    </row>
    <row r="32" spans="1:41" hidden="1" x14ac:dyDescent="0.35">
      <c r="A32" t="s">
        <v>2964</v>
      </c>
      <c r="B32" t="s">
        <v>2516</v>
      </c>
      <c r="C32" t="s">
        <v>2506</v>
      </c>
      <c r="D32" s="188" t="s">
        <v>3022</v>
      </c>
      <c r="G32" t="s">
        <v>2534</v>
      </c>
      <c r="H32" t="s">
        <v>2535</v>
      </c>
      <c r="J32" s="188" t="s">
        <v>3038</v>
      </c>
      <c r="K32" s="188" t="s">
        <v>3011</v>
      </c>
      <c r="L32" s="265" t="s">
        <v>3085</v>
      </c>
      <c r="M32" s="265" t="s">
        <v>1941</v>
      </c>
      <c r="N32" s="265" t="s">
        <v>3028</v>
      </c>
      <c r="O32" s="265" t="s">
        <v>3028</v>
      </c>
      <c r="S32" s="265" t="s">
        <v>3116</v>
      </c>
      <c r="T32" t="s">
        <v>2530</v>
      </c>
      <c r="U32" t="s">
        <v>2517</v>
      </c>
      <c r="V32" s="215">
        <v>97.699386503067402</v>
      </c>
      <c r="Z32">
        <v>-26.384913679173099</v>
      </c>
      <c r="AD32" s="188">
        <f t="shared" si="1"/>
        <v>4.581895279633601</v>
      </c>
      <c r="AO32" s="8"/>
    </row>
    <row r="33" spans="1:41" hidden="1" x14ac:dyDescent="0.35">
      <c r="A33" t="s">
        <v>2964</v>
      </c>
      <c r="B33" t="s">
        <v>2516</v>
      </c>
      <c r="C33" t="s">
        <v>2506</v>
      </c>
      <c r="D33" s="188" t="s">
        <v>3022</v>
      </c>
      <c r="G33" t="s">
        <v>2534</v>
      </c>
      <c r="H33" t="s">
        <v>2535</v>
      </c>
      <c r="J33" s="188" t="s">
        <v>3038</v>
      </c>
      <c r="K33" s="188" t="s">
        <v>3011</v>
      </c>
      <c r="L33" s="265" t="s">
        <v>3085</v>
      </c>
      <c r="M33" s="265" t="s">
        <v>1941</v>
      </c>
      <c r="N33" s="265" t="s">
        <v>3028</v>
      </c>
      <c r="O33" s="265" t="s">
        <v>3028</v>
      </c>
      <c r="S33" s="265" t="s">
        <v>3116</v>
      </c>
      <c r="T33" t="s">
        <v>2530</v>
      </c>
      <c r="U33" t="s">
        <v>2517</v>
      </c>
      <c r="V33" s="215">
        <v>100.76687116564401</v>
      </c>
      <c r="Z33">
        <v>-26.203438226006099</v>
      </c>
      <c r="AD33" s="188">
        <f t="shared" si="1"/>
        <v>4.612809642546047</v>
      </c>
      <c r="AO33" s="8"/>
    </row>
    <row r="34" spans="1:41" hidden="1" x14ac:dyDescent="0.35">
      <c r="A34" t="s">
        <v>2964</v>
      </c>
      <c r="B34" t="s">
        <v>2516</v>
      </c>
      <c r="C34" t="s">
        <v>2506</v>
      </c>
      <c r="D34" s="188" t="s">
        <v>3022</v>
      </c>
      <c r="G34" t="s">
        <v>2534</v>
      </c>
      <c r="H34" t="s">
        <v>2535</v>
      </c>
      <c r="J34" s="188" t="s">
        <v>3038</v>
      </c>
      <c r="K34" s="188" t="s">
        <v>3011</v>
      </c>
      <c r="L34" s="265" t="s">
        <v>3085</v>
      </c>
      <c r="M34" s="265" t="s">
        <v>1941</v>
      </c>
      <c r="N34" s="265" t="s">
        <v>3028</v>
      </c>
      <c r="O34" s="265" t="s">
        <v>3028</v>
      </c>
      <c r="S34" s="265" t="s">
        <v>3116</v>
      </c>
      <c r="T34" t="s">
        <v>2530</v>
      </c>
      <c r="U34" t="s">
        <v>2517</v>
      </c>
      <c r="V34" s="215">
        <v>109.20245398773</v>
      </c>
      <c r="Z34">
        <v>-26.101206126622401</v>
      </c>
      <c r="AD34" s="188">
        <f t="shared" si="1"/>
        <v>4.6932035354734136</v>
      </c>
      <c r="AO34" s="8"/>
    </row>
    <row r="35" spans="1:41" hidden="1" x14ac:dyDescent="0.35">
      <c r="A35" t="s">
        <v>2964</v>
      </c>
      <c r="B35" t="s">
        <v>2516</v>
      </c>
      <c r="C35" t="s">
        <v>2506</v>
      </c>
      <c r="D35" s="188" t="s">
        <v>3022</v>
      </c>
      <c r="G35" t="s">
        <v>2534</v>
      </c>
      <c r="H35" t="s">
        <v>2535</v>
      </c>
      <c r="J35" s="188" t="s">
        <v>3038</v>
      </c>
      <c r="K35" s="188" t="s">
        <v>3011</v>
      </c>
      <c r="L35" s="265" t="s">
        <v>3085</v>
      </c>
      <c r="M35" s="265" t="s">
        <v>1941</v>
      </c>
      <c r="N35" s="265" t="s">
        <v>3028</v>
      </c>
      <c r="O35" s="265" t="s">
        <v>3028</v>
      </c>
      <c r="S35" s="265" t="s">
        <v>3116</v>
      </c>
      <c r="T35" t="s">
        <v>2530</v>
      </c>
      <c r="U35" t="s">
        <v>2517</v>
      </c>
      <c r="V35" s="215">
        <v>116.871165644171</v>
      </c>
      <c r="Z35">
        <v>-25.896950600280999</v>
      </c>
      <c r="AD35" s="188">
        <f t="shared" si="1"/>
        <v>4.7610721797480782</v>
      </c>
      <c r="AO35" s="8"/>
    </row>
    <row r="36" spans="1:41" hidden="1" x14ac:dyDescent="0.35">
      <c r="A36" t="s">
        <v>2964</v>
      </c>
      <c r="B36" t="s">
        <v>2516</v>
      </c>
      <c r="C36" t="s">
        <v>2506</v>
      </c>
      <c r="D36" s="188" t="s">
        <v>3022</v>
      </c>
      <c r="G36" t="s">
        <v>2534</v>
      </c>
      <c r="H36" t="s">
        <v>2535</v>
      </c>
      <c r="J36" s="188" t="s">
        <v>3038</v>
      </c>
      <c r="K36" s="188" t="s">
        <v>3011</v>
      </c>
      <c r="L36" s="265" t="s">
        <v>3085</v>
      </c>
      <c r="M36" s="265" t="s">
        <v>1941</v>
      </c>
      <c r="N36" s="265" t="s">
        <v>3028</v>
      </c>
      <c r="O36" s="265" t="s">
        <v>3028</v>
      </c>
      <c r="S36" s="265" t="s">
        <v>3116</v>
      </c>
      <c r="T36" t="s">
        <v>2530</v>
      </c>
      <c r="U36" t="s">
        <v>2517</v>
      </c>
      <c r="V36" s="215">
        <v>108.435582822085</v>
      </c>
      <c r="Z36">
        <v>-24.321178164517299</v>
      </c>
      <c r="AD36" s="188">
        <f t="shared" si="1"/>
        <v>4.6861562899580029</v>
      </c>
      <c r="AO36" s="8"/>
    </row>
    <row r="37" spans="1:41" hidden="1" x14ac:dyDescent="0.35">
      <c r="A37" t="s">
        <v>2964</v>
      </c>
      <c r="B37" t="s">
        <v>2516</v>
      </c>
      <c r="C37" t="s">
        <v>2506</v>
      </c>
      <c r="D37" s="188" t="s">
        <v>3022</v>
      </c>
      <c r="G37" t="s">
        <v>2534</v>
      </c>
      <c r="H37" t="s">
        <v>2535</v>
      </c>
      <c r="J37" s="188" t="s">
        <v>3038</v>
      </c>
      <c r="K37" s="188" t="s">
        <v>3011</v>
      </c>
      <c r="L37" s="265" t="s">
        <v>3085</v>
      </c>
      <c r="M37" s="265" t="s">
        <v>1941</v>
      </c>
      <c r="N37" s="265" t="s">
        <v>3028</v>
      </c>
      <c r="O37" s="265" t="s">
        <v>3028</v>
      </c>
      <c r="S37" s="265" t="s">
        <v>3116</v>
      </c>
      <c r="T37" t="s">
        <v>2530</v>
      </c>
      <c r="U37" t="s">
        <v>2517</v>
      </c>
      <c r="V37" s="215">
        <v>165.95092024539801</v>
      </c>
      <c r="Z37">
        <v>-24.297198224893201</v>
      </c>
      <c r="AD37" s="188">
        <f t="shared" si="1"/>
        <v>5.1116920834678607</v>
      </c>
      <c r="AO37" s="8"/>
    </row>
    <row r="38" spans="1:41" hidden="1" x14ac:dyDescent="0.35">
      <c r="A38" t="s">
        <v>2964</v>
      </c>
      <c r="B38" t="s">
        <v>2516</v>
      </c>
      <c r="C38" t="s">
        <v>2506</v>
      </c>
      <c r="D38" s="188" t="s">
        <v>3022</v>
      </c>
      <c r="G38" t="s">
        <v>2534</v>
      </c>
      <c r="H38" t="s">
        <v>2535</v>
      </c>
      <c r="J38" s="188" t="s">
        <v>3038</v>
      </c>
      <c r="K38" s="188" t="s">
        <v>3011</v>
      </c>
      <c r="L38" s="265" t="s">
        <v>3085</v>
      </c>
      <c r="M38" s="265" t="s">
        <v>1941</v>
      </c>
      <c r="N38" s="265" t="s">
        <v>3028</v>
      </c>
      <c r="O38" s="265" t="s">
        <v>3028</v>
      </c>
      <c r="S38" s="265" t="s">
        <v>3116</v>
      </c>
      <c r="T38" t="s">
        <v>2530</v>
      </c>
      <c r="U38" t="s">
        <v>2517</v>
      </c>
      <c r="V38" s="215">
        <v>168.25153374233099</v>
      </c>
      <c r="Z38">
        <v>-22.607803653158602</v>
      </c>
      <c r="AD38" s="188">
        <f t="shared" si="1"/>
        <v>5.1254600843366669</v>
      </c>
      <c r="AO38" s="8"/>
    </row>
    <row r="39" spans="1:41" hidden="1" x14ac:dyDescent="0.35">
      <c r="A39" t="s">
        <v>2964</v>
      </c>
      <c r="B39" t="s">
        <v>2516</v>
      </c>
      <c r="C39" t="s">
        <v>2506</v>
      </c>
      <c r="D39" s="188" t="s">
        <v>3022</v>
      </c>
      <c r="G39" t="s">
        <v>2534</v>
      </c>
      <c r="H39" t="s">
        <v>2535</v>
      </c>
      <c r="J39" s="188" t="s">
        <v>3038</v>
      </c>
      <c r="K39" s="188" t="s">
        <v>3011</v>
      </c>
      <c r="L39" s="265" t="s">
        <v>3085</v>
      </c>
      <c r="M39" s="265" t="s">
        <v>1941</v>
      </c>
      <c r="N39" s="265" t="s">
        <v>3028</v>
      </c>
      <c r="O39" s="265" t="s">
        <v>3028</v>
      </c>
      <c r="S39" s="265" t="s">
        <v>3116</v>
      </c>
      <c r="T39" t="s">
        <v>2530</v>
      </c>
      <c r="U39" t="s">
        <v>2517</v>
      </c>
      <c r="V39" s="215">
        <v>176.68711656441701</v>
      </c>
      <c r="Z39">
        <v>-24.489698537901798</v>
      </c>
      <c r="AD39" s="188">
        <f t="shared" si="1"/>
        <v>5.1743804653172738</v>
      </c>
      <c r="AO39" s="8"/>
    </row>
    <row r="40" spans="1:41" hidden="1" x14ac:dyDescent="0.35">
      <c r="A40" t="s">
        <v>2964</v>
      </c>
      <c r="B40" t="s">
        <v>2516</v>
      </c>
      <c r="C40" t="s">
        <v>2506</v>
      </c>
      <c r="D40" s="188" t="s">
        <v>3022</v>
      </c>
      <c r="G40" t="s">
        <v>2534</v>
      </c>
      <c r="H40" t="s">
        <v>2535</v>
      </c>
      <c r="J40" s="188" t="s">
        <v>3038</v>
      </c>
      <c r="K40" s="188" t="s">
        <v>3011</v>
      </c>
      <c r="L40" s="265" t="s">
        <v>3085</v>
      </c>
      <c r="M40" s="265" t="s">
        <v>1941</v>
      </c>
      <c r="N40" s="265" t="s">
        <v>3028</v>
      </c>
      <c r="O40" s="265" t="s">
        <v>3028</v>
      </c>
      <c r="S40" s="265" t="s">
        <v>3116</v>
      </c>
      <c r="T40" t="s">
        <v>2530</v>
      </c>
      <c r="U40" t="s">
        <v>2517</v>
      </c>
      <c r="V40" s="215">
        <v>181.28834355828201</v>
      </c>
      <c r="Z40">
        <v>-24.194809621189901</v>
      </c>
      <c r="AD40" s="188">
        <f t="shared" si="1"/>
        <v>5.2000888220274808</v>
      </c>
      <c r="AO40" s="8"/>
    </row>
    <row r="41" spans="1:41" hidden="1" x14ac:dyDescent="0.35">
      <c r="A41" t="s">
        <v>2964</v>
      </c>
      <c r="B41" t="s">
        <v>2516</v>
      </c>
      <c r="C41" t="s">
        <v>2506</v>
      </c>
      <c r="D41" s="188" t="s">
        <v>3022</v>
      </c>
      <c r="G41" t="s">
        <v>2534</v>
      </c>
      <c r="H41" t="s">
        <v>2535</v>
      </c>
      <c r="J41" s="188" t="s">
        <v>3038</v>
      </c>
      <c r="K41" s="188" t="s">
        <v>3011</v>
      </c>
      <c r="L41" s="265" t="s">
        <v>3085</v>
      </c>
      <c r="M41" s="265" t="s">
        <v>1941</v>
      </c>
      <c r="N41" s="265" t="s">
        <v>3028</v>
      </c>
      <c r="O41" s="265" t="s">
        <v>3028</v>
      </c>
      <c r="S41" s="265" t="s">
        <v>3116</v>
      </c>
      <c r="T41" t="s">
        <v>2530</v>
      </c>
      <c r="U41" t="s">
        <v>2517</v>
      </c>
      <c r="V41" s="215">
        <v>202.76073619631899</v>
      </c>
      <c r="Z41">
        <v>-24.6931889320145</v>
      </c>
      <c r="AD41" s="188">
        <f t="shared" si="1"/>
        <v>5.3120266444730699</v>
      </c>
      <c r="AO41" s="8"/>
    </row>
    <row r="42" spans="1:41" hidden="1" x14ac:dyDescent="0.35">
      <c r="A42" t="s">
        <v>2964</v>
      </c>
      <c r="B42" t="s">
        <v>2516</v>
      </c>
      <c r="C42" t="s">
        <v>2506</v>
      </c>
      <c r="D42" s="188" t="s">
        <v>3022</v>
      </c>
      <c r="G42" t="s">
        <v>2534</v>
      </c>
      <c r="H42" t="s">
        <v>2535</v>
      </c>
      <c r="J42" s="188" t="s">
        <v>3038</v>
      </c>
      <c r="K42" s="188" t="s">
        <v>3011</v>
      </c>
      <c r="L42" s="265" t="s">
        <v>3085</v>
      </c>
      <c r="M42" s="265" t="s">
        <v>1941</v>
      </c>
      <c r="N42" s="265" t="s">
        <v>3028</v>
      </c>
      <c r="O42" s="265" t="s">
        <v>3028</v>
      </c>
      <c r="S42" s="265" t="s">
        <v>3116</v>
      </c>
      <c r="T42" t="s">
        <v>2530</v>
      </c>
      <c r="U42" t="s">
        <v>2517</v>
      </c>
      <c r="V42" s="215">
        <v>387.57668711656402</v>
      </c>
      <c r="Z42">
        <v>-25.482648887775898</v>
      </c>
      <c r="AD42" s="188">
        <f t="shared" si="1"/>
        <v>5.9599137314496318</v>
      </c>
      <c r="AO42" s="8"/>
    </row>
    <row r="43" spans="1:41" hidden="1" x14ac:dyDescent="0.35">
      <c r="A43" t="s">
        <v>2964</v>
      </c>
      <c r="B43" t="s">
        <v>2516</v>
      </c>
      <c r="C43" t="s">
        <v>2506</v>
      </c>
      <c r="D43" s="188" t="s">
        <v>3022</v>
      </c>
      <c r="G43" t="s">
        <v>2534</v>
      </c>
      <c r="H43" t="s">
        <v>2535</v>
      </c>
      <c r="J43" s="188" t="s">
        <v>3038</v>
      </c>
      <c r="K43" s="188" t="s">
        <v>3011</v>
      </c>
      <c r="L43" s="265" t="s">
        <v>3085</v>
      </c>
      <c r="M43" s="265" t="s">
        <v>1941</v>
      </c>
      <c r="N43" s="265" t="s">
        <v>3028</v>
      </c>
      <c r="O43" s="265" t="s">
        <v>3028</v>
      </c>
      <c r="S43" s="265" t="s">
        <v>3116</v>
      </c>
      <c r="T43" t="s">
        <v>2530</v>
      </c>
      <c r="U43" t="s">
        <v>2517</v>
      </c>
      <c r="V43" s="215">
        <v>490.337423312883</v>
      </c>
      <c r="Z43">
        <v>-21.863538667000501</v>
      </c>
      <c r="AD43" s="188">
        <f t="shared" si="1"/>
        <v>6.195093773121279</v>
      </c>
      <c r="AO43" s="8"/>
    </row>
    <row r="44" spans="1:41" hidden="1" x14ac:dyDescent="0.35">
      <c r="A44" t="s">
        <v>2964</v>
      </c>
      <c r="B44" t="s">
        <v>2516</v>
      </c>
      <c r="C44" t="s">
        <v>2506</v>
      </c>
      <c r="D44" s="188" t="s">
        <v>3022</v>
      </c>
      <c r="G44" t="s">
        <v>2534</v>
      </c>
      <c r="H44" t="s">
        <v>2535</v>
      </c>
      <c r="J44" s="188" t="s">
        <v>3038</v>
      </c>
      <c r="K44" s="188" t="s">
        <v>3011</v>
      </c>
      <c r="L44" s="265" t="s">
        <v>3085</v>
      </c>
      <c r="M44" s="265" t="s">
        <v>1941</v>
      </c>
      <c r="N44" s="265" t="s">
        <v>3028</v>
      </c>
      <c r="O44" s="265" t="s">
        <v>3028</v>
      </c>
      <c r="S44" s="265" t="s">
        <v>3116</v>
      </c>
      <c r="T44" t="s">
        <v>2530</v>
      </c>
      <c r="U44" t="s">
        <v>2517</v>
      </c>
      <c r="V44" s="215">
        <v>531.74846625766804</v>
      </c>
      <c r="Z44">
        <v>-24.277565627477902</v>
      </c>
      <c r="AD44" s="188">
        <f t="shared" si="1"/>
        <v>6.2761705697464603</v>
      </c>
      <c r="AO44" s="8"/>
    </row>
    <row r="45" spans="1:41" hidden="1" x14ac:dyDescent="0.35">
      <c r="A45" t="s">
        <v>2964</v>
      </c>
      <c r="B45" t="s">
        <v>2516</v>
      </c>
      <c r="C45" t="s">
        <v>2506</v>
      </c>
      <c r="D45" s="188" t="s">
        <v>3022</v>
      </c>
      <c r="G45" t="s">
        <v>2534</v>
      </c>
      <c r="H45" t="s">
        <v>2535</v>
      </c>
      <c r="J45" s="188" t="s">
        <v>3038</v>
      </c>
      <c r="K45" s="188" t="s">
        <v>3011</v>
      </c>
      <c r="L45" s="265" t="s">
        <v>3085</v>
      </c>
      <c r="M45" s="265" t="s">
        <v>1941</v>
      </c>
      <c r="N45" s="265" t="s">
        <v>3028</v>
      </c>
      <c r="O45" s="265" t="s">
        <v>3028</v>
      </c>
      <c r="S45" s="265" t="s">
        <v>3116</v>
      </c>
      <c r="T45" t="s">
        <v>2530</v>
      </c>
      <c r="U45" t="s">
        <v>2517</v>
      </c>
      <c r="V45" s="215">
        <v>580.82822085889495</v>
      </c>
      <c r="Z45">
        <v>-22.394366540071999</v>
      </c>
      <c r="AD45" s="188">
        <f t="shared" si="1"/>
        <v>6.3644550519632324</v>
      </c>
      <c r="AO45" s="8"/>
    </row>
    <row r="46" spans="1:41" hidden="1" x14ac:dyDescent="0.35">
      <c r="A46" t="s">
        <v>2964</v>
      </c>
      <c r="B46" t="s">
        <v>2516</v>
      </c>
      <c r="C46" t="s">
        <v>2506</v>
      </c>
      <c r="D46" s="188" t="s">
        <v>3022</v>
      </c>
      <c r="G46" t="s">
        <v>2534</v>
      </c>
      <c r="H46" t="s">
        <v>2535</v>
      </c>
      <c r="J46" s="188" t="s">
        <v>3038</v>
      </c>
      <c r="K46" s="188" t="s">
        <v>3011</v>
      </c>
      <c r="L46" s="265" t="s">
        <v>3085</v>
      </c>
      <c r="M46" s="265" t="s">
        <v>1941</v>
      </c>
      <c r="N46" s="265" t="s">
        <v>3028</v>
      </c>
      <c r="O46" s="265" t="s">
        <v>3028</v>
      </c>
      <c r="S46" s="265" t="s">
        <v>3116</v>
      </c>
      <c r="T46" t="s">
        <v>2530</v>
      </c>
      <c r="U46" t="s">
        <v>2517</v>
      </c>
      <c r="V46" s="215">
        <v>603.83435582822005</v>
      </c>
      <c r="Z46">
        <v>-21.6795591447212</v>
      </c>
      <c r="AD46" s="188">
        <f t="shared" si="1"/>
        <v>6.4032999150051744</v>
      </c>
      <c r="AO46" s="8"/>
    </row>
    <row r="47" spans="1:41" x14ac:dyDescent="0.35">
      <c r="A47" t="s">
        <v>2965</v>
      </c>
      <c r="B47" t="s">
        <v>2516</v>
      </c>
      <c r="C47" t="s">
        <v>2506</v>
      </c>
      <c r="D47" s="188" t="s">
        <v>3022</v>
      </c>
      <c r="E47" t="s">
        <v>2537</v>
      </c>
      <c r="F47" s="183" t="s">
        <v>2538</v>
      </c>
      <c r="G47" t="s">
        <v>2539</v>
      </c>
      <c r="H47" t="s">
        <v>2540</v>
      </c>
      <c r="J47" s="188" t="s">
        <v>3038</v>
      </c>
      <c r="K47" s="260" t="s">
        <v>2079</v>
      </c>
      <c r="L47" s="265" t="s">
        <v>1937</v>
      </c>
      <c r="M47" s="265" t="s">
        <v>1937</v>
      </c>
      <c r="N47" s="258" t="s">
        <v>3023</v>
      </c>
      <c r="P47" s="265" t="s">
        <v>3099</v>
      </c>
      <c r="Q47" s="265" t="s">
        <v>3078</v>
      </c>
      <c r="R47" s="265" t="s">
        <v>3073</v>
      </c>
      <c r="S47" s="265" t="s">
        <v>3116</v>
      </c>
      <c r="T47" t="s">
        <v>2541</v>
      </c>
      <c r="U47" t="s">
        <v>2517</v>
      </c>
      <c r="V47" s="215">
        <v>61.729776412759499</v>
      </c>
      <c r="Z47">
        <v>1.2469012114578599</v>
      </c>
      <c r="AD47" s="188">
        <f t="shared" si="1"/>
        <v>4.1227664143801217</v>
      </c>
      <c r="AE47" s="188">
        <f t="shared" ref="AE47:AE77" si="4">Z47</f>
        <v>1.2469012114578599</v>
      </c>
      <c r="AO47" s="8"/>
    </row>
    <row r="48" spans="1:41" x14ac:dyDescent="0.35">
      <c r="A48" t="s">
        <v>2965</v>
      </c>
      <c r="B48" t="s">
        <v>2516</v>
      </c>
      <c r="C48" t="s">
        <v>2506</v>
      </c>
      <c r="D48" s="188" t="s">
        <v>3022</v>
      </c>
      <c r="E48" t="s">
        <v>2537</v>
      </c>
      <c r="F48" s="183" t="s">
        <v>2538</v>
      </c>
      <c r="G48" t="s">
        <v>2539</v>
      </c>
      <c r="H48" t="s">
        <v>2540</v>
      </c>
      <c r="J48" s="188" t="s">
        <v>3038</v>
      </c>
      <c r="K48" s="260" t="s">
        <v>2079</v>
      </c>
      <c r="L48" s="265" t="s">
        <v>1937</v>
      </c>
      <c r="M48" s="265" t="s">
        <v>1937</v>
      </c>
      <c r="N48" s="258" t="s">
        <v>3023</v>
      </c>
      <c r="P48" s="265" t="s">
        <v>3099</v>
      </c>
      <c r="Q48" s="265" t="s">
        <v>3078</v>
      </c>
      <c r="R48" s="265" t="s">
        <v>3073</v>
      </c>
      <c r="S48" s="265" t="s">
        <v>3116</v>
      </c>
      <c r="T48" t="s">
        <v>2541</v>
      </c>
      <c r="U48" t="s">
        <v>2517</v>
      </c>
      <c r="V48" s="215">
        <v>61.9580478336539</v>
      </c>
      <c r="Z48">
        <v>0.98139554257390105</v>
      </c>
      <c r="AD48" s="188">
        <f t="shared" si="1"/>
        <v>4.1264575081713266</v>
      </c>
      <c r="AE48" s="188">
        <f t="shared" si="4"/>
        <v>0.98139554257390105</v>
      </c>
      <c r="AO48" s="8"/>
    </row>
    <row r="49" spans="1:41" x14ac:dyDescent="0.35">
      <c r="A49" t="s">
        <v>2965</v>
      </c>
      <c r="B49" t="s">
        <v>2516</v>
      </c>
      <c r="C49" t="s">
        <v>2506</v>
      </c>
      <c r="D49" s="188" t="s">
        <v>3022</v>
      </c>
      <c r="E49" t="s">
        <v>2537</v>
      </c>
      <c r="F49" s="183" t="s">
        <v>2538</v>
      </c>
      <c r="G49" t="s">
        <v>2539</v>
      </c>
      <c r="H49" t="s">
        <v>2540</v>
      </c>
      <c r="J49" s="188" t="s">
        <v>3038</v>
      </c>
      <c r="K49" s="260" t="s">
        <v>2079</v>
      </c>
      <c r="L49" s="265" t="s">
        <v>1937</v>
      </c>
      <c r="M49" s="265" t="s">
        <v>1937</v>
      </c>
      <c r="N49" s="258" t="s">
        <v>3023</v>
      </c>
      <c r="P49" s="265" t="s">
        <v>3099</v>
      </c>
      <c r="Q49" s="265" t="s">
        <v>3078</v>
      </c>
      <c r="R49" s="265" t="s">
        <v>3073</v>
      </c>
      <c r="S49" s="265" t="s">
        <v>3116</v>
      </c>
      <c r="T49" t="s">
        <v>2541</v>
      </c>
      <c r="U49" t="s">
        <v>2517</v>
      </c>
      <c r="V49" s="215">
        <v>64.009525941940794</v>
      </c>
      <c r="Z49">
        <v>0.88094246963697798</v>
      </c>
      <c r="AD49" s="188">
        <f t="shared" si="1"/>
        <v>4.1590319151264996</v>
      </c>
      <c r="AE49" s="188">
        <f t="shared" si="4"/>
        <v>0.88094246963697798</v>
      </c>
      <c r="AO49" s="8"/>
    </row>
    <row r="50" spans="1:41" x14ac:dyDescent="0.35">
      <c r="A50" t="s">
        <v>2965</v>
      </c>
      <c r="B50" t="s">
        <v>2516</v>
      </c>
      <c r="C50" t="s">
        <v>2506</v>
      </c>
      <c r="D50" s="188" t="s">
        <v>3022</v>
      </c>
      <c r="E50" t="s">
        <v>2537</v>
      </c>
      <c r="F50" s="183" t="s">
        <v>2538</v>
      </c>
      <c r="G50" t="s">
        <v>2539</v>
      </c>
      <c r="H50" t="s">
        <v>2540</v>
      </c>
      <c r="J50" s="188" t="s">
        <v>3038</v>
      </c>
      <c r="K50" s="260" t="s">
        <v>2079</v>
      </c>
      <c r="L50" s="265" t="s">
        <v>1937</v>
      </c>
      <c r="M50" s="265" t="s">
        <v>1937</v>
      </c>
      <c r="N50" s="258" t="s">
        <v>3023</v>
      </c>
      <c r="P50" s="265" t="s">
        <v>3099</v>
      </c>
      <c r="Q50" s="265" t="s">
        <v>3078</v>
      </c>
      <c r="R50" s="265" t="s">
        <v>3073</v>
      </c>
      <c r="S50" s="265" t="s">
        <v>3116</v>
      </c>
      <c r="T50" t="s">
        <v>2541</v>
      </c>
      <c r="U50" t="s">
        <v>2517</v>
      </c>
      <c r="V50" s="215">
        <v>65.582998193887903</v>
      </c>
      <c r="Z50">
        <v>1.03341047180825</v>
      </c>
      <c r="AD50" s="188">
        <f t="shared" si="1"/>
        <v>4.1833164884850307</v>
      </c>
      <c r="AE50" s="188">
        <f t="shared" si="4"/>
        <v>1.03341047180825</v>
      </c>
      <c r="AO50" s="8"/>
    </row>
    <row r="51" spans="1:41" x14ac:dyDescent="0.35">
      <c r="A51" t="s">
        <v>2965</v>
      </c>
      <c r="B51" t="s">
        <v>2516</v>
      </c>
      <c r="C51" t="s">
        <v>2506</v>
      </c>
      <c r="D51" s="188" t="s">
        <v>3022</v>
      </c>
      <c r="E51" t="s">
        <v>2537</v>
      </c>
      <c r="F51" s="183" t="s">
        <v>2538</v>
      </c>
      <c r="G51" t="s">
        <v>2539</v>
      </c>
      <c r="H51" t="s">
        <v>2540</v>
      </c>
      <c r="J51" s="188" t="s">
        <v>3038</v>
      </c>
      <c r="K51" s="260" t="s">
        <v>2079</v>
      </c>
      <c r="L51" s="265" t="s">
        <v>1937</v>
      </c>
      <c r="M51" s="265" t="s">
        <v>1937</v>
      </c>
      <c r="N51" s="258" t="s">
        <v>3023</v>
      </c>
      <c r="P51" s="265" t="s">
        <v>3099</v>
      </c>
      <c r="Q51" s="265" t="s">
        <v>3078</v>
      </c>
      <c r="R51" s="265" t="s">
        <v>3073</v>
      </c>
      <c r="S51" s="265" t="s">
        <v>3116</v>
      </c>
      <c r="T51" t="s">
        <v>2541</v>
      </c>
      <c r="U51" t="s">
        <v>2517</v>
      </c>
      <c r="V51" s="215">
        <v>66.835599511332205</v>
      </c>
      <c r="Z51">
        <v>1.04315974014688</v>
      </c>
      <c r="AD51" s="188">
        <f t="shared" si="1"/>
        <v>4.2022358654038872</v>
      </c>
      <c r="AE51" s="188">
        <f t="shared" si="4"/>
        <v>1.04315974014688</v>
      </c>
      <c r="AO51" s="8"/>
    </row>
    <row r="52" spans="1:41" x14ac:dyDescent="0.35">
      <c r="A52" t="s">
        <v>2965</v>
      </c>
      <c r="B52" t="s">
        <v>2516</v>
      </c>
      <c r="C52" t="s">
        <v>2506</v>
      </c>
      <c r="D52" s="188" t="s">
        <v>3022</v>
      </c>
      <c r="E52" t="s">
        <v>2537</v>
      </c>
      <c r="F52" s="183" t="s">
        <v>2538</v>
      </c>
      <c r="G52" t="s">
        <v>2539</v>
      </c>
      <c r="H52" t="s">
        <v>2540</v>
      </c>
      <c r="J52" s="188" t="s">
        <v>3038</v>
      </c>
      <c r="K52" s="260" t="s">
        <v>2079</v>
      </c>
      <c r="L52" s="265" t="s">
        <v>1937</v>
      </c>
      <c r="M52" s="265" t="s">
        <v>1937</v>
      </c>
      <c r="N52" s="258" t="s">
        <v>3023</v>
      </c>
      <c r="P52" s="265" t="s">
        <v>3099</v>
      </c>
      <c r="Q52" s="265" t="s">
        <v>3078</v>
      </c>
      <c r="R52" s="265" t="s">
        <v>3073</v>
      </c>
      <c r="S52" s="265" t="s">
        <v>3116</v>
      </c>
      <c r="T52" t="s">
        <v>2541</v>
      </c>
      <c r="U52" t="s">
        <v>2517</v>
      </c>
      <c r="V52" s="215">
        <v>65.6134297271458</v>
      </c>
      <c r="Z52">
        <v>1.1512493331145</v>
      </c>
      <c r="AD52" s="188">
        <f t="shared" si="1"/>
        <v>4.1837803964478599</v>
      </c>
      <c r="AE52" s="188">
        <f t="shared" si="4"/>
        <v>1.1512493331145</v>
      </c>
      <c r="AO52" s="8"/>
    </row>
    <row r="53" spans="1:41" x14ac:dyDescent="0.35">
      <c r="A53" t="s">
        <v>2965</v>
      </c>
      <c r="B53" t="s">
        <v>2516</v>
      </c>
      <c r="C53" t="s">
        <v>2506</v>
      </c>
      <c r="D53" s="188" t="s">
        <v>3022</v>
      </c>
      <c r="E53" t="s">
        <v>2537</v>
      </c>
      <c r="F53" s="183" t="s">
        <v>2538</v>
      </c>
      <c r="G53" t="s">
        <v>2539</v>
      </c>
      <c r="H53" t="s">
        <v>2540</v>
      </c>
      <c r="J53" s="188" t="s">
        <v>3038</v>
      </c>
      <c r="K53" s="260" t="s">
        <v>2079</v>
      </c>
      <c r="L53" s="265" t="s">
        <v>1937</v>
      </c>
      <c r="M53" s="265" t="s">
        <v>1937</v>
      </c>
      <c r="N53" s="258" t="s">
        <v>3023</v>
      </c>
      <c r="P53" s="265" t="s">
        <v>3099</v>
      </c>
      <c r="Q53" s="265" t="s">
        <v>3078</v>
      </c>
      <c r="R53" s="265" t="s">
        <v>3073</v>
      </c>
      <c r="S53" s="265" t="s">
        <v>3116</v>
      </c>
      <c r="T53" t="s">
        <v>2541</v>
      </c>
      <c r="U53" t="s">
        <v>2517</v>
      </c>
      <c r="V53" s="215">
        <v>67.203281710347696</v>
      </c>
      <c r="Z53">
        <v>1.2469012114578599</v>
      </c>
      <c r="AD53" s="188">
        <f t="shared" si="1"/>
        <v>4.2077220813121272</v>
      </c>
      <c r="AE53" s="188">
        <f t="shared" si="4"/>
        <v>1.2469012114578599</v>
      </c>
      <c r="AO53" s="8"/>
    </row>
    <row r="54" spans="1:41" x14ac:dyDescent="0.35">
      <c r="A54" t="s">
        <v>2965</v>
      </c>
      <c r="B54" t="s">
        <v>2516</v>
      </c>
      <c r="C54" t="s">
        <v>2506</v>
      </c>
      <c r="D54" s="188" t="s">
        <v>3022</v>
      </c>
      <c r="E54" t="s">
        <v>2537</v>
      </c>
      <c r="F54" s="183" t="s">
        <v>2538</v>
      </c>
      <c r="G54" t="s">
        <v>2539</v>
      </c>
      <c r="H54" t="s">
        <v>2540</v>
      </c>
      <c r="J54" s="188" t="s">
        <v>3038</v>
      </c>
      <c r="K54" s="260" t="s">
        <v>2079</v>
      </c>
      <c r="L54" s="265" t="s">
        <v>1937</v>
      </c>
      <c r="M54" s="265" t="s">
        <v>1937</v>
      </c>
      <c r="N54" s="258" t="s">
        <v>3023</v>
      </c>
      <c r="P54" s="265" t="s">
        <v>3099</v>
      </c>
      <c r="Q54" s="265" t="s">
        <v>3078</v>
      </c>
      <c r="R54" s="265" t="s">
        <v>3073</v>
      </c>
      <c r="S54" s="265" t="s">
        <v>3116</v>
      </c>
      <c r="T54" t="s">
        <v>2541</v>
      </c>
      <c r="U54" t="s">
        <v>2517</v>
      </c>
      <c r="V54" s="215">
        <v>68.706820525526396</v>
      </c>
      <c r="Z54">
        <v>0.88508815207145997</v>
      </c>
      <c r="AD54" s="188">
        <f t="shared" si="1"/>
        <v>4.2298484741479312</v>
      </c>
      <c r="AE54" s="188">
        <f t="shared" si="4"/>
        <v>0.88508815207145997</v>
      </c>
      <c r="AO54" s="8"/>
    </row>
    <row r="55" spans="1:41" x14ac:dyDescent="0.35">
      <c r="A55" t="s">
        <v>2965</v>
      </c>
      <c r="B55" t="s">
        <v>2516</v>
      </c>
      <c r="C55" t="s">
        <v>2506</v>
      </c>
      <c r="D55" s="188" t="s">
        <v>3022</v>
      </c>
      <c r="E55" t="s">
        <v>2537</v>
      </c>
      <c r="F55" s="183" t="s">
        <v>2538</v>
      </c>
      <c r="G55" t="s">
        <v>2539</v>
      </c>
      <c r="H55" t="s">
        <v>2540</v>
      </c>
      <c r="J55" s="188" t="s">
        <v>3038</v>
      </c>
      <c r="K55" s="260" t="s">
        <v>2079</v>
      </c>
      <c r="L55" s="265" t="s">
        <v>1937</v>
      </c>
      <c r="M55" s="265" t="s">
        <v>1937</v>
      </c>
      <c r="N55" s="258" t="s">
        <v>3023</v>
      </c>
      <c r="P55" s="265" t="s">
        <v>3099</v>
      </c>
      <c r="Q55" s="265" t="s">
        <v>3078</v>
      </c>
      <c r="R55" s="265" t="s">
        <v>3073</v>
      </c>
      <c r="S55" s="265" t="s">
        <v>3116</v>
      </c>
      <c r="T55" t="s">
        <v>2541</v>
      </c>
      <c r="U55" t="s">
        <v>2517</v>
      </c>
      <c r="V55" s="215">
        <v>71.004666461112905</v>
      </c>
      <c r="Z55">
        <v>0.85647298553374895</v>
      </c>
      <c r="AD55" s="188">
        <f t="shared" si="1"/>
        <v>4.2627455996859425</v>
      </c>
      <c r="AE55" s="188">
        <f t="shared" si="4"/>
        <v>0.85647298553374895</v>
      </c>
      <c r="AO55" s="8"/>
    </row>
    <row r="56" spans="1:41" x14ac:dyDescent="0.35">
      <c r="A56" t="s">
        <v>2965</v>
      </c>
      <c r="B56" t="s">
        <v>2516</v>
      </c>
      <c r="C56" t="s">
        <v>2506</v>
      </c>
      <c r="D56" s="188" t="s">
        <v>3022</v>
      </c>
      <c r="E56" t="s">
        <v>2537</v>
      </c>
      <c r="F56" s="183" t="s">
        <v>2538</v>
      </c>
      <c r="G56" t="s">
        <v>2539</v>
      </c>
      <c r="H56" t="s">
        <v>2540</v>
      </c>
      <c r="J56" s="188" t="s">
        <v>3038</v>
      </c>
      <c r="K56" s="260" t="s">
        <v>2079</v>
      </c>
      <c r="L56" s="265" t="s">
        <v>1937</v>
      </c>
      <c r="M56" s="265" t="s">
        <v>1937</v>
      </c>
      <c r="N56" s="258" t="s">
        <v>3023</v>
      </c>
      <c r="P56" s="265" t="s">
        <v>3099</v>
      </c>
      <c r="Q56" s="265" t="s">
        <v>3078</v>
      </c>
      <c r="R56" s="265" t="s">
        <v>3073</v>
      </c>
      <c r="S56" s="265" t="s">
        <v>3116</v>
      </c>
      <c r="T56" t="s">
        <v>2541</v>
      </c>
      <c r="U56" t="s">
        <v>2517</v>
      </c>
      <c r="V56" s="215">
        <v>73.061839155217598</v>
      </c>
      <c r="Z56">
        <v>0.90611104835543899</v>
      </c>
      <c r="AD56" s="188">
        <f t="shared" si="1"/>
        <v>4.2913061942670714</v>
      </c>
      <c r="AE56" s="188">
        <f t="shared" si="4"/>
        <v>0.90611104835543899</v>
      </c>
      <c r="AO56" s="8"/>
    </row>
    <row r="57" spans="1:41" x14ac:dyDescent="0.35">
      <c r="A57" t="s">
        <v>2965</v>
      </c>
      <c r="B57" t="s">
        <v>2516</v>
      </c>
      <c r="C57" t="s">
        <v>2506</v>
      </c>
      <c r="D57" s="188" t="s">
        <v>3022</v>
      </c>
      <c r="E57" t="s">
        <v>2537</v>
      </c>
      <c r="F57" s="183" t="s">
        <v>2538</v>
      </c>
      <c r="G57" t="s">
        <v>2539</v>
      </c>
      <c r="H57" t="s">
        <v>2540</v>
      </c>
      <c r="J57" s="188" t="s">
        <v>3038</v>
      </c>
      <c r="K57" s="260" t="s">
        <v>2079</v>
      </c>
      <c r="L57" s="265" t="s">
        <v>1937</v>
      </c>
      <c r="M57" s="265" t="s">
        <v>1937</v>
      </c>
      <c r="N57" s="258" t="s">
        <v>3023</v>
      </c>
      <c r="P57" s="265" t="s">
        <v>3099</v>
      </c>
      <c r="Q57" s="265" t="s">
        <v>3078</v>
      </c>
      <c r="R57" s="265" t="s">
        <v>3073</v>
      </c>
      <c r="S57" s="265" t="s">
        <v>3116</v>
      </c>
      <c r="T57" t="s">
        <v>2541</v>
      </c>
      <c r="U57" t="s">
        <v>2517</v>
      </c>
      <c r="V57" s="215">
        <v>75.167999322864702</v>
      </c>
      <c r="Z57">
        <v>0.92763328718188898</v>
      </c>
      <c r="AD57" s="188">
        <f t="shared" si="1"/>
        <v>4.3197255994682102</v>
      </c>
      <c r="AE57" s="188">
        <f t="shared" si="4"/>
        <v>0.92763328718188898</v>
      </c>
      <c r="AO57" s="8"/>
    </row>
    <row r="58" spans="1:41" x14ac:dyDescent="0.35">
      <c r="A58" t="s">
        <v>2965</v>
      </c>
      <c r="B58" t="s">
        <v>2516</v>
      </c>
      <c r="C58" t="s">
        <v>2506</v>
      </c>
      <c r="D58" s="188" t="s">
        <v>3022</v>
      </c>
      <c r="E58" t="s">
        <v>2537</v>
      </c>
      <c r="F58" s="183" t="s">
        <v>2538</v>
      </c>
      <c r="G58" t="s">
        <v>2539</v>
      </c>
      <c r="H58" t="s">
        <v>2540</v>
      </c>
      <c r="J58" s="188" t="s">
        <v>3038</v>
      </c>
      <c r="K58" s="260" t="s">
        <v>2079</v>
      </c>
      <c r="L58" s="265" t="s">
        <v>1937</v>
      </c>
      <c r="M58" s="265" t="s">
        <v>1937</v>
      </c>
      <c r="N58" s="258" t="s">
        <v>3023</v>
      </c>
      <c r="P58" s="265" t="s">
        <v>3099</v>
      </c>
      <c r="Q58" s="265" t="s">
        <v>3078</v>
      </c>
      <c r="R58" s="265" t="s">
        <v>3073</v>
      </c>
      <c r="S58" s="265" t="s">
        <v>3116</v>
      </c>
      <c r="T58" t="s">
        <v>2541</v>
      </c>
      <c r="U58" t="s">
        <v>2517</v>
      </c>
      <c r="V58" s="215">
        <v>73.483039098427895</v>
      </c>
      <c r="Z58">
        <v>1.1512493331145</v>
      </c>
      <c r="AD58" s="188">
        <f t="shared" si="1"/>
        <v>4.2970546190238679</v>
      </c>
      <c r="AE58" s="188">
        <f t="shared" si="4"/>
        <v>1.1512493331145</v>
      </c>
      <c r="AO58" s="8"/>
    </row>
    <row r="59" spans="1:41" x14ac:dyDescent="0.35">
      <c r="A59" t="s">
        <v>2965</v>
      </c>
      <c r="B59" t="s">
        <v>2516</v>
      </c>
      <c r="C59" t="s">
        <v>2506</v>
      </c>
      <c r="D59" s="188" t="s">
        <v>3022</v>
      </c>
      <c r="E59" t="s">
        <v>2537</v>
      </c>
      <c r="F59" s="183" t="s">
        <v>2542</v>
      </c>
      <c r="G59" t="s">
        <v>2539</v>
      </c>
      <c r="H59" t="s">
        <v>2540</v>
      </c>
      <c r="J59" s="188" t="s">
        <v>3038</v>
      </c>
      <c r="K59" s="260" t="s">
        <v>2079</v>
      </c>
      <c r="L59" s="265" t="s">
        <v>1937</v>
      </c>
      <c r="M59" s="265" t="s">
        <v>1937</v>
      </c>
      <c r="N59" s="258" t="s">
        <v>3023</v>
      </c>
      <c r="P59" s="265" t="s">
        <v>3099</v>
      </c>
      <c r="Q59" s="265" t="s">
        <v>3078</v>
      </c>
      <c r="R59" s="265" t="s">
        <v>3073</v>
      </c>
      <c r="S59" s="265" t="s">
        <v>3116</v>
      </c>
      <c r="T59" t="s">
        <v>2541</v>
      </c>
      <c r="U59" t="s">
        <v>2517</v>
      </c>
      <c r="V59" s="215">
        <v>102.97197845492499</v>
      </c>
      <c r="Z59">
        <v>1.9661338478579899</v>
      </c>
      <c r="AD59" s="188">
        <f t="shared" si="1"/>
        <v>4.6344568973805984</v>
      </c>
      <c r="AE59" s="188">
        <f t="shared" si="4"/>
        <v>1.9661338478579899</v>
      </c>
      <c r="AO59" s="8"/>
    </row>
    <row r="60" spans="1:41" x14ac:dyDescent="0.35">
      <c r="A60" t="s">
        <v>2965</v>
      </c>
      <c r="B60" t="s">
        <v>2516</v>
      </c>
      <c r="C60" t="s">
        <v>2506</v>
      </c>
      <c r="D60" s="188" t="s">
        <v>3022</v>
      </c>
      <c r="E60" t="s">
        <v>2537</v>
      </c>
      <c r="F60" s="183" t="s">
        <v>2542</v>
      </c>
      <c r="G60" t="s">
        <v>2539</v>
      </c>
      <c r="H60" t="s">
        <v>2540</v>
      </c>
      <c r="J60" s="188" t="s">
        <v>3038</v>
      </c>
      <c r="K60" s="260" t="s">
        <v>2079</v>
      </c>
      <c r="L60" s="265" t="s">
        <v>1937</v>
      </c>
      <c r="M60" s="265" t="s">
        <v>1937</v>
      </c>
      <c r="N60" s="258" t="s">
        <v>3023</v>
      </c>
      <c r="P60" s="265" t="s">
        <v>3099</v>
      </c>
      <c r="Q60" s="265" t="s">
        <v>3078</v>
      </c>
      <c r="R60" s="265" t="s">
        <v>3073</v>
      </c>
      <c r="S60" s="265" t="s">
        <v>3116</v>
      </c>
      <c r="T60" t="s">
        <v>2541</v>
      </c>
      <c r="U60" t="s">
        <v>2517</v>
      </c>
      <c r="V60" s="215">
        <v>103.073798610936</v>
      </c>
      <c r="Z60">
        <v>2.47470300771014</v>
      </c>
      <c r="AD60" s="188">
        <f t="shared" si="1"/>
        <v>4.6354452230405458</v>
      </c>
      <c r="AE60" s="188">
        <f t="shared" si="4"/>
        <v>2.47470300771014</v>
      </c>
      <c r="AO60" s="8"/>
    </row>
    <row r="61" spans="1:41" x14ac:dyDescent="0.35">
      <c r="A61" t="s">
        <v>2965</v>
      </c>
      <c r="B61" t="s">
        <v>2516</v>
      </c>
      <c r="C61" t="s">
        <v>2506</v>
      </c>
      <c r="D61" s="188" t="s">
        <v>3022</v>
      </c>
      <c r="E61" t="s">
        <v>2537</v>
      </c>
      <c r="F61" s="183" t="s">
        <v>2542</v>
      </c>
      <c r="G61" t="s">
        <v>2539</v>
      </c>
      <c r="H61" t="s">
        <v>2540</v>
      </c>
      <c r="J61" s="188" t="s">
        <v>3038</v>
      </c>
      <c r="K61" s="260" t="s">
        <v>2079</v>
      </c>
      <c r="L61" s="265" t="s">
        <v>1937</v>
      </c>
      <c r="M61" s="265" t="s">
        <v>1937</v>
      </c>
      <c r="N61" s="258" t="s">
        <v>3023</v>
      </c>
      <c r="P61" s="265" t="s">
        <v>3099</v>
      </c>
      <c r="Q61" s="265" t="s">
        <v>3078</v>
      </c>
      <c r="R61" s="265" t="s">
        <v>3073</v>
      </c>
      <c r="S61" s="265" t="s">
        <v>3116</v>
      </c>
      <c r="T61" t="s">
        <v>2541</v>
      </c>
      <c r="U61" t="s">
        <v>2517</v>
      </c>
      <c r="V61" s="215">
        <v>107.57250608745601</v>
      </c>
      <c r="Z61">
        <v>2.6181278038643199</v>
      </c>
      <c r="AD61" s="188">
        <f t="shared" si="1"/>
        <v>4.6781650954436724</v>
      </c>
      <c r="AE61" s="188">
        <f t="shared" si="4"/>
        <v>2.6181278038643199</v>
      </c>
      <c r="AO61" s="8"/>
    </row>
    <row r="62" spans="1:41" x14ac:dyDescent="0.35">
      <c r="A62" t="s">
        <v>2965</v>
      </c>
      <c r="B62" t="s">
        <v>2516</v>
      </c>
      <c r="C62" t="s">
        <v>2506</v>
      </c>
      <c r="D62" s="188" t="s">
        <v>3022</v>
      </c>
      <c r="E62" t="s">
        <v>2537</v>
      </c>
      <c r="F62" s="183" t="s">
        <v>2542</v>
      </c>
      <c r="G62" t="s">
        <v>2539</v>
      </c>
      <c r="H62" t="s">
        <v>2540</v>
      </c>
      <c r="J62" s="188" t="s">
        <v>3038</v>
      </c>
      <c r="K62" s="260" t="s">
        <v>2079</v>
      </c>
      <c r="L62" s="265" t="s">
        <v>1937</v>
      </c>
      <c r="M62" s="265" t="s">
        <v>1937</v>
      </c>
      <c r="N62" s="258" t="s">
        <v>3023</v>
      </c>
      <c r="P62" s="265" t="s">
        <v>3099</v>
      </c>
      <c r="Q62" s="265" t="s">
        <v>3078</v>
      </c>
      <c r="R62" s="265" t="s">
        <v>3073</v>
      </c>
      <c r="S62" s="265" t="s">
        <v>3116</v>
      </c>
      <c r="T62" t="s">
        <v>2541</v>
      </c>
      <c r="U62" t="s">
        <v>2517</v>
      </c>
      <c r="V62" s="215">
        <v>112.19964964655399</v>
      </c>
      <c r="Z62">
        <v>2.4059644600813401</v>
      </c>
      <c r="AD62" s="188">
        <f t="shared" si="1"/>
        <v>4.7202798705039877</v>
      </c>
      <c r="AE62" s="188">
        <f t="shared" si="4"/>
        <v>2.4059644600813401</v>
      </c>
      <c r="AO62" s="8"/>
    </row>
    <row r="63" spans="1:41" x14ac:dyDescent="0.35">
      <c r="A63" t="s">
        <v>2965</v>
      </c>
      <c r="B63" t="s">
        <v>2516</v>
      </c>
      <c r="C63" t="s">
        <v>2506</v>
      </c>
      <c r="D63" s="188" t="s">
        <v>3022</v>
      </c>
      <c r="E63" t="s">
        <v>2537</v>
      </c>
      <c r="F63" s="183" t="s">
        <v>2542</v>
      </c>
      <c r="G63" t="s">
        <v>2539</v>
      </c>
      <c r="H63" t="s">
        <v>2540</v>
      </c>
      <c r="J63" s="188" t="s">
        <v>3038</v>
      </c>
      <c r="K63" s="260" t="s">
        <v>2079</v>
      </c>
      <c r="L63" s="265" t="s">
        <v>1937</v>
      </c>
      <c r="M63" s="265" t="s">
        <v>1937</v>
      </c>
      <c r="N63" s="258" t="s">
        <v>3023</v>
      </c>
      <c r="P63" s="265" t="s">
        <v>3099</v>
      </c>
      <c r="Q63" s="265" t="s">
        <v>3078</v>
      </c>
      <c r="R63" s="265" t="s">
        <v>3073</v>
      </c>
      <c r="S63" s="265" t="s">
        <v>3116</v>
      </c>
      <c r="T63" t="s">
        <v>2541</v>
      </c>
      <c r="U63" t="s">
        <v>2517</v>
      </c>
      <c r="V63" s="215">
        <v>115.42239809069</v>
      </c>
      <c r="Z63">
        <v>2.4059644600813401</v>
      </c>
      <c r="AD63" s="188">
        <f t="shared" si="1"/>
        <v>4.7485984261479883</v>
      </c>
      <c r="AE63" s="188">
        <f t="shared" si="4"/>
        <v>2.4059644600813401</v>
      </c>
      <c r="AO63" s="8"/>
    </row>
    <row r="64" spans="1:41" x14ac:dyDescent="0.35">
      <c r="A64" t="s">
        <v>2965</v>
      </c>
      <c r="B64" t="s">
        <v>2516</v>
      </c>
      <c r="C64" t="s">
        <v>2506</v>
      </c>
      <c r="D64" s="188" t="s">
        <v>3022</v>
      </c>
      <c r="E64" t="s">
        <v>2537</v>
      </c>
      <c r="F64" s="183" t="s">
        <v>2542</v>
      </c>
      <c r="G64" t="s">
        <v>2539</v>
      </c>
      <c r="H64" t="s">
        <v>2540</v>
      </c>
      <c r="J64" s="188" t="s">
        <v>3038</v>
      </c>
      <c r="K64" s="260" t="s">
        <v>2079</v>
      </c>
      <c r="L64" s="265" t="s">
        <v>1937</v>
      </c>
      <c r="M64" s="265" t="s">
        <v>1937</v>
      </c>
      <c r="N64" s="258" t="s">
        <v>3023</v>
      </c>
      <c r="P64" s="265" t="s">
        <v>3099</v>
      </c>
      <c r="Q64" s="265" t="s">
        <v>3078</v>
      </c>
      <c r="R64" s="265" t="s">
        <v>3073</v>
      </c>
      <c r="S64" s="265" t="s">
        <v>3116</v>
      </c>
      <c r="T64" t="s">
        <v>2541</v>
      </c>
      <c r="U64" t="s">
        <v>2517</v>
      </c>
      <c r="V64" s="215">
        <v>117.113193426313</v>
      </c>
      <c r="Z64">
        <v>2.6304486157468299</v>
      </c>
      <c r="AD64" s="188">
        <f t="shared" si="1"/>
        <v>4.7631409322871061</v>
      </c>
      <c r="AE64" s="188">
        <f t="shared" si="4"/>
        <v>2.6304486157468299</v>
      </c>
      <c r="AO64" s="8"/>
    </row>
    <row r="65" spans="1:41" x14ac:dyDescent="0.35">
      <c r="A65" t="s">
        <v>2965</v>
      </c>
      <c r="B65" t="s">
        <v>2516</v>
      </c>
      <c r="C65" t="s">
        <v>2506</v>
      </c>
      <c r="D65" s="188" t="s">
        <v>3022</v>
      </c>
      <c r="E65" t="s">
        <v>2537</v>
      </c>
      <c r="F65" s="183" t="s">
        <v>2542</v>
      </c>
      <c r="G65" t="s">
        <v>2539</v>
      </c>
      <c r="H65" t="s">
        <v>2540</v>
      </c>
      <c r="J65" s="188" t="s">
        <v>3038</v>
      </c>
      <c r="K65" s="260" t="s">
        <v>2079</v>
      </c>
      <c r="L65" s="265" t="s">
        <v>1937</v>
      </c>
      <c r="M65" s="265" t="s">
        <v>1937</v>
      </c>
      <c r="N65" s="258" t="s">
        <v>3023</v>
      </c>
      <c r="P65" s="265" t="s">
        <v>3099</v>
      </c>
      <c r="Q65" s="265" t="s">
        <v>3078</v>
      </c>
      <c r="R65" s="265" t="s">
        <v>3073</v>
      </c>
      <c r="S65" s="265" t="s">
        <v>3116</v>
      </c>
      <c r="T65" t="s">
        <v>2541</v>
      </c>
      <c r="U65" t="s">
        <v>2517</v>
      </c>
      <c r="V65" s="215">
        <v>121.639331342058</v>
      </c>
      <c r="Z65">
        <v>2.73112551955044</v>
      </c>
      <c r="AD65" s="188">
        <f t="shared" si="1"/>
        <v>4.8010603657705264</v>
      </c>
      <c r="AE65" s="188">
        <f t="shared" si="4"/>
        <v>2.73112551955044</v>
      </c>
      <c r="AO65" s="8"/>
    </row>
    <row r="66" spans="1:41" x14ac:dyDescent="0.35">
      <c r="A66" t="s">
        <v>2965</v>
      </c>
      <c r="B66" t="s">
        <v>2516</v>
      </c>
      <c r="C66" t="s">
        <v>2506</v>
      </c>
      <c r="D66" s="188" t="s">
        <v>3022</v>
      </c>
      <c r="E66" t="s">
        <v>2537</v>
      </c>
      <c r="F66" s="183" t="s">
        <v>2542</v>
      </c>
      <c r="G66" t="s">
        <v>2539</v>
      </c>
      <c r="H66" t="s">
        <v>2540</v>
      </c>
      <c r="J66" s="188" t="s">
        <v>3038</v>
      </c>
      <c r="K66" s="260" t="s">
        <v>2079</v>
      </c>
      <c r="L66" s="265" t="s">
        <v>1937</v>
      </c>
      <c r="M66" s="265" t="s">
        <v>1937</v>
      </c>
      <c r="N66" s="258" t="s">
        <v>3023</v>
      </c>
      <c r="P66" s="265" t="s">
        <v>3099</v>
      </c>
      <c r="Q66" s="265" t="s">
        <v>3078</v>
      </c>
      <c r="R66" s="265" t="s">
        <v>3073</v>
      </c>
      <c r="S66" s="265" t="s">
        <v>3116</v>
      </c>
      <c r="T66" t="s">
        <v>2541</v>
      </c>
      <c r="U66" t="s">
        <v>2517</v>
      </c>
      <c r="V66" s="215">
        <v>128.06707494106001</v>
      </c>
      <c r="Z66">
        <v>2.47470300771014</v>
      </c>
      <c r="AD66" s="188">
        <f t="shared" si="1"/>
        <v>4.852554149644555</v>
      </c>
      <c r="AE66" s="188">
        <f t="shared" si="4"/>
        <v>2.47470300771014</v>
      </c>
      <c r="AO66" s="8"/>
    </row>
    <row r="67" spans="1:41" x14ac:dyDescent="0.35">
      <c r="A67" t="s">
        <v>2965</v>
      </c>
      <c r="B67" t="s">
        <v>2516</v>
      </c>
      <c r="C67" t="s">
        <v>2506</v>
      </c>
      <c r="D67" s="188" t="s">
        <v>3022</v>
      </c>
      <c r="E67" t="s">
        <v>2537</v>
      </c>
      <c r="F67" s="183" t="s">
        <v>2543</v>
      </c>
      <c r="G67" t="s">
        <v>2539</v>
      </c>
      <c r="H67" t="s">
        <v>2540</v>
      </c>
      <c r="J67" s="188" t="s">
        <v>3038</v>
      </c>
      <c r="K67" s="260" t="s">
        <v>2079</v>
      </c>
      <c r="L67" s="265" t="s">
        <v>1937</v>
      </c>
      <c r="M67" s="265" t="s">
        <v>1937</v>
      </c>
      <c r="N67" s="258" t="s">
        <v>3023</v>
      </c>
      <c r="P67" s="265" t="s">
        <v>3099</v>
      </c>
      <c r="Q67" s="265" t="s">
        <v>3078</v>
      </c>
      <c r="R67" s="265" t="s">
        <v>3073</v>
      </c>
      <c r="S67" s="265" t="s">
        <v>3116</v>
      </c>
      <c r="T67" t="s">
        <v>2541</v>
      </c>
      <c r="U67" t="s">
        <v>2517</v>
      </c>
      <c r="V67" s="215">
        <v>284.33500189271899</v>
      </c>
      <c r="Z67">
        <v>2.4515746767824398</v>
      </c>
      <c r="AD67" s="188">
        <f t="shared" ref="AD67:AD110" si="5">LN(V67)</f>
        <v>5.6501531271277541</v>
      </c>
      <c r="AE67" s="188">
        <f t="shared" si="4"/>
        <v>2.4515746767824398</v>
      </c>
      <c r="AO67" s="8"/>
    </row>
    <row r="68" spans="1:41" x14ac:dyDescent="0.35">
      <c r="A68" t="s">
        <v>2965</v>
      </c>
      <c r="B68" t="s">
        <v>2516</v>
      </c>
      <c r="C68" t="s">
        <v>2506</v>
      </c>
      <c r="D68" s="188" t="s">
        <v>3022</v>
      </c>
      <c r="E68" t="s">
        <v>2537</v>
      </c>
      <c r="F68" s="183" t="s">
        <v>2543</v>
      </c>
      <c r="G68" t="s">
        <v>2539</v>
      </c>
      <c r="H68" t="s">
        <v>2540</v>
      </c>
      <c r="J68" s="188" t="s">
        <v>3038</v>
      </c>
      <c r="K68" s="260" t="s">
        <v>2079</v>
      </c>
      <c r="L68" s="265" t="s">
        <v>1937</v>
      </c>
      <c r="M68" s="265" t="s">
        <v>1937</v>
      </c>
      <c r="N68" s="258" t="s">
        <v>3023</v>
      </c>
      <c r="P68" s="265" t="s">
        <v>3099</v>
      </c>
      <c r="Q68" s="265" t="s">
        <v>3078</v>
      </c>
      <c r="R68" s="265" t="s">
        <v>3073</v>
      </c>
      <c r="S68" s="265" t="s">
        <v>3116</v>
      </c>
      <c r="T68" t="s">
        <v>2541</v>
      </c>
      <c r="U68" t="s">
        <v>2517</v>
      </c>
      <c r="V68" s="215">
        <v>338.39007321622103</v>
      </c>
      <c r="Z68">
        <v>2.13951194151127</v>
      </c>
      <c r="AD68" s="188">
        <f t="shared" si="5"/>
        <v>5.824199292834372</v>
      </c>
      <c r="AE68" s="188">
        <f t="shared" si="4"/>
        <v>2.13951194151127</v>
      </c>
      <c r="AO68" s="8"/>
    </row>
    <row r="69" spans="1:41" x14ac:dyDescent="0.35">
      <c r="A69" t="s">
        <v>2965</v>
      </c>
      <c r="B69" t="s">
        <v>2516</v>
      </c>
      <c r="C69" t="s">
        <v>2506</v>
      </c>
      <c r="D69" s="188" t="s">
        <v>3022</v>
      </c>
      <c r="E69" t="s">
        <v>2537</v>
      </c>
      <c r="F69" s="183" t="s">
        <v>2543</v>
      </c>
      <c r="G69" t="s">
        <v>2539</v>
      </c>
      <c r="H69" t="s">
        <v>2540</v>
      </c>
      <c r="J69" s="188" t="s">
        <v>3038</v>
      </c>
      <c r="K69" s="260" t="s">
        <v>2079</v>
      </c>
      <c r="L69" s="265" t="s">
        <v>1937</v>
      </c>
      <c r="M69" s="265" t="s">
        <v>1937</v>
      </c>
      <c r="N69" s="258" t="s">
        <v>3023</v>
      </c>
      <c r="P69" s="265" t="s">
        <v>3099</v>
      </c>
      <c r="Q69" s="265" t="s">
        <v>3078</v>
      </c>
      <c r="R69" s="265" t="s">
        <v>3073</v>
      </c>
      <c r="S69" s="265" t="s">
        <v>3116</v>
      </c>
      <c r="T69" t="s">
        <v>2541</v>
      </c>
      <c r="U69" t="s">
        <v>2517</v>
      </c>
      <c r="V69" s="215">
        <v>343.00097969041099</v>
      </c>
      <c r="Z69">
        <v>1.84972149530982</v>
      </c>
      <c r="AD69" s="188">
        <f t="shared" si="5"/>
        <v>5.8377333034021257</v>
      </c>
      <c r="AE69" s="188">
        <f t="shared" si="4"/>
        <v>1.84972149530982</v>
      </c>
      <c r="AO69" s="8"/>
    </row>
    <row r="70" spans="1:41" x14ac:dyDescent="0.35">
      <c r="A70" t="s">
        <v>2965</v>
      </c>
      <c r="B70" t="s">
        <v>2516</v>
      </c>
      <c r="C70" t="s">
        <v>2506</v>
      </c>
      <c r="D70" s="188" t="s">
        <v>3022</v>
      </c>
      <c r="E70" t="s">
        <v>2537</v>
      </c>
      <c r="F70" s="183" t="s">
        <v>2543</v>
      </c>
      <c r="G70" t="s">
        <v>2539</v>
      </c>
      <c r="H70" t="s">
        <v>2540</v>
      </c>
      <c r="J70" s="188" t="s">
        <v>3038</v>
      </c>
      <c r="K70" s="260" t="s">
        <v>2079</v>
      </c>
      <c r="L70" s="265" t="s">
        <v>1937</v>
      </c>
      <c r="M70" s="265" t="s">
        <v>1937</v>
      </c>
      <c r="N70" s="258" t="s">
        <v>3023</v>
      </c>
      <c r="P70" s="265" t="s">
        <v>3099</v>
      </c>
      <c r="Q70" s="265" t="s">
        <v>3078</v>
      </c>
      <c r="R70" s="265" t="s">
        <v>3073</v>
      </c>
      <c r="S70" s="265" t="s">
        <v>3116</v>
      </c>
      <c r="T70" t="s">
        <v>2541</v>
      </c>
      <c r="U70" t="s">
        <v>2517</v>
      </c>
      <c r="V70" s="215">
        <v>391.98272785617701</v>
      </c>
      <c r="Z70">
        <v>2.52161631101335</v>
      </c>
      <c r="AD70" s="188">
        <f t="shared" si="5"/>
        <v>5.971217777228337</v>
      </c>
      <c r="AE70" s="188">
        <f t="shared" si="4"/>
        <v>2.52161631101335</v>
      </c>
      <c r="AO70" s="8"/>
    </row>
    <row r="71" spans="1:41" x14ac:dyDescent="0.35">
      <c r="A71" t="s">
        <v>2965</v>
      </c>
      <c r="B71" t="s">
        <v>2516</v>
      </c>
      <c r="C71" t="s">
        <v>2506</v>
      </c>
      <c r="D71" s="188" t="s">
        <v>3022</v>
      </c>
      <c r="E71" t="s">
        <v>2537</v>
      </c>
      <c r="F71" s="183" t="s">
        <v>2543</v>
      </c>
      <c r="G71" t="s">
        <v>2539</v>
      </c>
      <c r="H71" t="s">
        <v>2540</v>
      </c>
      <c r="J71" s="188" t="s">
        <v>3038</v>
      </c>
      <c r="K71" s="260" t="s">
        <v>2079</v>
      </c>
      <c r="L71" s="265" t="s">
        <v>1937</v>
      </c>
      <c r="M71" s="265" t="s">
        <v>1937</v>
      </c>
      <c r="N71" s="258" t="s">
        <v>3023</v>
      </c>
      <c r="P71" s="265" t="s">
        <v>3099</v>
      </c>
      <c r="Q71" s="265" t="s">
        <v>3078</v>
      </c>
      <c r="R71" s="265" t="s">
        <v>3073</v>
      </c>
      <c r="S71" s="265" t="s">
        <v>3116</v>
      </c>
      <c r="T71" t="s">
        <v>2541</v>
      </c>
      <c r="U71" t="s">
        <v>2517</v>
      </c>
      <c r="V71" s="215">
        <v>429.26011261363402</v>
      </c>
      <c r="Z71">
        <v>3.3108524671947102</v>
      </c>
      <c r="AD71" s="188">
        <f t="shared" si="5"/>
        <v>6.0620630582971318</v>
      </c>
      <c r="AE71" s="188">
        <f t="shared" si="4"/>
        <v>3.3108524671947102</v>
      </c>
      <c r="AO71" s="8"/>
    </row>
    <row r="72" spans="1:41" x14ac:dyDescent="0.35">
      <c r="A72" t="s">
        <v>2965</v>
      </c>
      <c r="B72" t="s">
        <v>2516</v>
      </c>
      <c r="C72" t="s">
        <v>2506</v>
      </c>
      <c r="D72" s="188" t="s">
        <v>3022</v>
      </c>
      <c r="E72" t="s">
        <v>2537</v>
      </c>
      <c r="F72" s="183" t="s">
        <v>2543</v>
      </c>
      <c r="G72" t="s">
        <v>2539</v>
      </c>
      <c r="H72" t="s">
        <v>2540</v>
      </c>
      <c r="J72" s="188" t="s">
        <v>3038</v>
      </c>
      <c r="K72" s="260" t="s">
        <v>2079</v>
      </c>
      <c r="L72" s="265" t="s">
        <v>1937</v>
      </c>
      <c r="M72" s="265" t="s">
        <v>1937</v>
      </c>
      <c r="N72" s="258" t="s">
        <v>3023</v>
      </c>
      <c r="P72" s="265" t="s">
        <v>3099</v>
      </c>
      <c r="Q72" s="265" t="s">
        <v>3078</v>
      </c>
      <c r="R72" s="265" t="s">
        <v>3073</v>
      </c>
      <c r="S72" s="265" t="s">
        <v>3116</v>
      </c>
      <c r="T72" t="s">
        <v>2541</v>
      </c>
      <c r="U72" t="s">
        <v>2517</v>
      </c>
      <c r="V72" s="215">
        <v>434.87232456340098</v>
      </c>
      <c r="Z72">
        <v>2.52161631101335</v>
      </c>
      <c r="AD72" s="188">
        <f t="shared" si="5"/>
        <v>6.0750524812563453</v>
      </c>
      <c r="AE72" s="188">
        <f t="shared" si="4"/>
        <v>2.52161631101335</v>
      </c>
      <c r="AO72" s="8"/>
    </row>
    <row r="73" spans="1:41" x14ac:dyDescent="0.35">
      <c r="A73" t="s">
        <v>2965</v>
      </c>
      <c r="B73" t="s">
        <v>2516</v>
      </c>
      <c r="C73" t="s">
        <v>2506</v>
      </c>
      <c r="D73" s="188" t="s">
        <v>3022</v>
      </c>
      <c r="E73" t="s">
        <v>2537</v>
      </c>
      <c r="F73" s="183" t="s">
        <v>2543</v>
      </c>
      <c r="G73" t="s">
        <v>2539</v>
      </c>
      <c r="H73" t="s">
        <v>2540</v>
      </c>
      <c r="J73" s="188" t="s">
        <v>3038</v>
      </c>
      <c r="K73" s="260" t="s">
        <v>2079</v>
      </c>
      <c r="L73" s="265" t="s">
        <v>1937</v>
      </c>
      <c r="M73" s="265" t="s">
        <v>1937</v>
      </c>
      <c r="N73" s="258" t="s">
        <v>3023</v>
      </c>
      <c r="P73" s="265" t="s">
        <v>3099</v>
      </c>
      <c r="Q73" s="265" t="s">
        <v>3078</v>
      </c>
      <c r="R73" s="265" t="s">
        <v>3073</v>
      </c>
      <c r="S73" s="265" t="s">
        <v>3116</v>
      </c>
      <c r="T73" t="s">
        <v>2541</v>
      </c>
      <c r="U73" t="s">
        <v>2517</v>
      </c>
      <c r="V73" s="215">
        <v>434.90741132385</v>
      </c>
      <c r="Z73">
        <v>2.5694189566012402</v>
      </c>
      <c r="AD73" s="188">
        <f t="shared" si="5"/>
        <v>6.0751331609020545</v>
      </c>
      <c r="AE73" s="188">
        <f t="shared" si="4"/>
        <v>2.5694189566012402</v>
      </c>
      <c r="AO73" s="8"/>
    </row>
    <row r="74" spans="1:41" x14ac:dyDescent="0.35">
      <c r="A74" t="s">
        <v>2965</v>
      </c>
      <c r="B74" t="s">
        <v>2516</v>
      </c>
      <c r="C74" t="s">
        <v>2506</v>
      </c>
      <c r="D74" s="188" t="s">
        <v>3022</v>
      </c>
      <c r="E74" t="s">
        <v>2537</v>
      </c>
      <c r="F74" s="183" t="s">
        <v>2543</v>
      </c>
      <c r="G74" t="s">
        <v>2539</v>
      </c>
      <c r="H74" t="s">
        <v>2540</v>
      </c>
      <c r="J74" s="188" t="s">
        <v>3038</v>
      </c>
      <c r="K74" s="260" t="s">
        <v>2079</v>
      </c>
      <c r="L74" s="265" t="s">
        <v>1937</v>
      </c>
      <c r="M74" s="265" t="s">
        <v>1937</v>
      </c>
      <c r="N74" s="258" t="s">
        <v>3023</v>
      </c>
      <c r="P74" s="265" t="s">
        <v>3099</v>
      </c>
      <c r="Q74" s="265" t="s">
        <v>3078</v>
      </c>
      <c r="R74" s="265" t="s">
        <v>3073</v>
      </c>
      <c r="S74" s="265" t="s">
        <v>3116</v>
      </c>
      <c r="T74" t="s">
        <v>2541</v>
      </c>
      <c r="U74" t="s">
        <v>2517</v>
      </c>
      <c r="V74" s="215">
        <v>451.48779780974297</v>
      </c>
      <c r="Z74">
        <v>2.3723145290880199</v>
      </c>
      <c r="AD74" s="188">
        <f t="shared" si="5"/>
        <v>6.1125483465997918</v>
      </c>
      <c r="AE74" s="188">
        <f t="shared" si="4"/>
        <v>2.3723145290880199</v>
      </c>
      <c r="AO74" s="8"/>
    </row>
    <row r="75" spans="1:41" x14ac:dyDescent="0.35">
      <c r="A75" t="s">
        <v>2965</v>
      </c>
      <c r="B75" t="s">
        <v>2516</v>
      </c>
      <c r="C75" t="s">
        <v>2506</v>
      </c>
      <c r="D75" s="188" t="s">
        <v>3022</v>
      </c>
      <c r="E75" t="s">
        <v>2537</v>
      </c>
      <c r="F75" s="183" t="s">
        <v>2543</v>
      </c>
      <c r="G75" t="s">
        <v>2539</v>
      </c>
      <c r="H75" t="s">
        <v>2540</v>
      </c>
      <c r="J75" s="188" t="s">
        <v>3038</v>
      </c>
      <c r="K75" s="260" t="s">
        <v>2079</v>
      </c>
      <c r="L75" s="265" t="s">
        <v>1937</v>
      </c>
      <c r="M75" s="265" t="s">
        <v>1937</v>
      </c>
      <c r="N75" s="258" t="s">
        <v>3023</v>
      </c>
      <c r="P75" s="265" t="s">
        <v>3099</v>
      </c>
      <c r="Q75" s="265" t="s">
        <v>3078</v>
      </c>
      <c r="R75" s="265" t="s">
        <v>3073</v>
      </c>
      <c r="S75" s="265" t="s">
        <v>3116</v>
      </c>
      <c r="T75" t="s">
        <v>2541</v>
      </c>
      <c r="U75" t="s">
        <v>2517</v>
      </c>
      <c r="V75" s="215">
        <v>507.93871434466303</v>
      </c>
      <c r="Z75">
        <v>2.27416227619557</v>
      </c>
      <c r="AD75" s="188">
        <f t="shared" si="5"/>
        <v>6.2303607992469514</v>
      </c>
      <c r="AE75" s="188">
        <f t="shared" si="4"/>
        <v>2.27416227619557</v>
      </c>
      <c r="AO75" s="8"/>
    </row>
    <row r="76" spans="1:41" x14ac:dyDescent="0.35">
      <c r="A76" t="s">
        <v>2965</v>
      </c>
      <c r="B76" t="s">
        <v>2516</v>
      </c>
      <c r="C76" t="s">
        <v>2506</v>
      </c>
      <c r="D76" s="188" t="s">
        <v>3022</v>
      </c>
      <c r="E76" t="s">
        <v>2537</v>
      </c>
      <c r="F76" s="183" t="s">
        <v>2543</v>
      </c>
      <c r="G76" t="s">
        <v>2539</v>
      </c>
      <c r="H76" t="s">
        <v>2540</v>
      </c>
      <c r="J76" s="188" t="s">
        <v>3038</v>
      </c>
      <c r="K76" s="260" t="s">
        <v>2079</v>
      </c>
      <c r="L76" s="265" t="s">
        <v>1937</v>
      </c>
      <c r="M76" s="265" t="s">
        <v>1937</v>
      </c>
      <c r="N76" s="258" t="s">
        <v>3023</v>
      </c>
      <c r="P76" s="265" t="s">
        <v>3099</v>
      </c>
      <c r="Q76" s="265" t="s">
        <v>3078</v>
      </c>
      <c r="R76" s="265" t="s">
        <v>3073</v>
      </c>
      <c r="S76" s="265" t="s">
        <v>3116</v>
      </c>
      <c r="T76" t="s">
        <v>2541</v>
      </c>
      <c r="U76" t="s">
        <v>2517</v>
      </c>
      <c r="V76" s="215">
        <v>547.94750924028699</v>
      </c>
      <c r="Z76">
        <v>2.4400916961882801</v>
      </c>
      <c r="AD76" s="188">
        <f t="shared" si="5"/>
        <v>6.3061794963023674</v>
      </c>
      <c r="AE76" s="188">
        <f t="shared" si="4"/>
        <v>2.4400916961882801</v>
      </c>
      <c r="AO76" s="8"/>
    </row>
    <row r="77" spans="1:41" x14ac:dyDescent="0.35">
      <c r="A77" t="s">
        <v>2965</v>
      </c>
      <c r="B77" t="s">
        <v>2516</v>
      </c>
      <c r="C77" t="s">
        <v>2506</v>
      </c>
      <c r="D77" s="188" t="s">
        <v>3022</v>
      </c>
      <c r="E77" t="s">
        <v>2537</v>
      </c>
      <c r="F77" s="183" t="s">
        <v>2543</v>
      </c>
      <c r="G77" t="s">
        <v>2539</v>
      </c>
      <c r="H77" t="s">
        <v>2540</v>
      </c>
      <c r="J77" s="188" t="s">
        <v>3038</v>
      </c>
      <c r="K77" s="260" t="s">
        <v>2079</v>
      </c>
      <c r="L77" s="265" t="s">
        <v>1937</v>
      </c>
      <c r="M77" s="265" t="s">
        <v>1937</v>
      </c>
      <c r="N77" s="258" t="s">
        <v>3023</v>
      </c>
      <c r="P77" s="265" t="s">
        <v>3099</v>
      </c>
      <c r="Q77" s="265" t="s">
        <v>3078</v>
      </c>
      <c r="R77" s="265" t="s">
        <v>3073</v>
      </c>
      <c r="S77" s="265" t="s">
        <v>3116</v>
      </c>
      <c r="T77" t="s">
        <v>2541</v>
      </c>
      <c r="U77" t="s">
        <v>2517</v>
      </c>
      <c r="V77" s="215">
        <v>581.96298835903394</v>
      </c>
      <c r="Z77">
        <v>1.87595874164071</v>
      </c>
      <c r="AD77" s="188">
        <f t="shared" si="5"/>
        <v>6.3664068518244399</v>
      </c>
      <c r="AE77" s="188">
        <f t="shared" si="4"/>
        <v>1.87595874164071</v>
      </c>
      <c r="AO77" s="8"/>
    </row>
    <row r="78" spans="1:41" x14ac:dyDescent="0.35">
      <c r="A78" t="s">
        <v>2965</v>
      </c>
      <c r="B78" t="s">
        <v>2516</v>
      </c>
      <c r="C78" t="s">
        <v>2506</v>
      </c>
      <c r="D78" s="188" t="s">
        <v>3022</v>
      </c>
      <c r="E78" t="s">
        <v>2537</v>
      </c>
      <c r="F78" s="183" t="s">
        <v>2543</v>
      </c>
      <c r="G78" t="s">
        <v>2539</v>
      </c>
      <c r="H78" t="s">
        <v>2540</v>
      </c>
      <c r="J78" s="188" t="s">
        <v>3038</v>
      </c>
      <c r="K78" s="260" t="s">
        <v>2079</v>
      </c>
      <c r="L78" s="265" t="s">
        <v>1937</v>
      </c>
      <c r="M78" s="265" t="s">
        <v>1937</v>
      </c>
      <c r="N78" s="258" t="s">
        <v>3023</v>
      </c>
      <c r="P78" s="265" t="s">
        <v>3099</v>
      </c>
      <c r="Q78" s="265" t="s">
        <v>3078</v>
      </c>
      <c r="R78" s="265" t="s">
        <v>3073</v>
      </c>
      <c r="S78" s="265" t="s">
        <v>3116</v>
      </c>
      <c r="T78" t="s">
        <v>2541</v>
      </c>
      <c r="U78" t="s">
        <v>2517</v>
      </c>
      <c r="V78" s="215">
        <v>614.17547993037203</v>
      </c>
      <c r="Z78">
        <v>2.95804186027895</v>
      </c>
      <c r="AD78" s="188">
        <f t="shared" si="5"/>
        <v>6.4202806852468948</v>
      </c>
      <c r="AE78" s="188">
        <f>Z78</f>
        <v>2.95804186027895</v>
      </c>
      <c r="AO78" s="8"/>
    </row>
    <row r="79" spans="1:41" hidden="1" x14ac:dyDescent="0.35">
      <c r="A79" t="s">
        <v>2966</v>
      </c>
      <c r="B79" t="s">
        <v>2516</v>
      </c>
      <c r="C79" t="s">
        <v>2506</v>
      </c>
      <c r="D79" s="188" t="s">
        <v>3022</v>
      </c>
      <c r="E79" t="s">
        <v>2537</v>
      </c>
      <c r="F79" s="183" t="s">
        <v>2538</v>
      </c>
      <c r="G79" t="s">
        <v>2544</v>
      </c>
      <c r="H79" s="199" t="s">
        <v>2545</v>
      </c>
      <c r="J79" s="258" t="s">
        <v>2561</v>
      </c>
      <c r="K79" s="258" t="s">
        <v>2120</v>
      </c>
      <c r="L79" s="265" t="s">
        <v>1937</v>
      </c>
      <c r="M79" s="265" t="s">
        <v>1941</v>
      </c>
      <c r="N79" s="258" t="s">
        <v>3027</v>
      </c>
      <c r="O79" s="258" t="s">
        <v>3040</v>
      </c>
      <c r="S79" s="265" t="s">
        <v>3116</v>
      </c>
      <c r="T79" t="s">
        <v>2546</v>
      </c>
      <c r="U79" t="s">
        <v>2517</v>
      </c>
      <c r="V79" s="215">
        <v>61.082078679951003</v>
      </c>
      <c r="Z79">
        <v>7.2286592962284404</v>
      </c>
      <c r="AD79" s="188">
        <f t="shared" si="5"/>
        <v>4.1122185118596146</v>
      </c>
      <c r="AO79" s="8"/>
    </row>
    <row r="80" spans="1:41" hidden="1" x14ac:dyDescent="0.35">
      <c r="A80" t="s">
        <v>2966</v>
      </c>
      <c r="B80" t="s">
        <v>2516</v>
      </c>
      <c r="C80" t="s">
        <v>2506</v>
      </c>
      <c r="D80" s="188" t="s">
        <v>3022</v>
      </c>
      <c r="E80" t="s">
        <v>2537</v>
      </c>
      <c r="F80" s="183" t="s">
        <v>2538</v>
      </c>
      <c r="G80" t="s">
        <v>2544</v>
      </c>
      <c r="H80" s="199" t="s">
        <v>2545</v>
      </c>
      <c r="J80" s="258" t="s">
        <v>2561</v>
      </c>
      <c r="K80" s="258" t="s">
        <v>2120</v>
      </c>
      <c r="L80" s="265" t="s">
        <v>1937</v>
      </c>
      <c r="M80" s="265" t="s">
        <v>1941</v>
      </c>
      <c r="N80" s="258" t="s">
        <v>3027</v>
      </c>
      <c r="O80" s="258" t="s">
        <v>3040</v>
      </c>
      <c r="S80" s="265" t="s">
        <v>3116</v>
      </c>
      <c r="T80" t="s">
        <v>2546</v>
      </c>
      <c r="U80" t="s">
        <v>2517</v>
      </c>
      <c r="V80" s="215">
        <v>61.873776218909597</v>
      </c>
      <c r="Z80">
        <v>4.6697902866602403</v>
      </c>
      <c r="AD80" s="188">
        <f t="shared" si="5"/>
        <v>4.125096442413013</v>
      </c>
      <c r="AO80" s="8"/>
    </row>
    <row r="81" spans="1:41" hidden="1" x14ac:dyDescent="0.35">
      <c r="A81" t="s">
        <v>2966</v>
      </c>
      <c r="B81" t="s">
        <v>2516</v>
      </c>
      <c r="C81" t="s">
        <v>2506</v>
      </c>
      <c r="D81" s="188" t="s">
        <v>3022</v>
      </c>
      <c r="E81" t="s">
        <v>2537</v>
      </c>
      <c r="F81" s="183" t="s">
        <v>2538</v>
      </c>
      <c r="G81" t="s">
        <v>2544</v>
      </c>
      <c r="H81" s="199" t="s">
        <v>2545</v>
      </c>
      <c r="J81" s="258" t="s">
        <v>2561</v>
      </c>
      <c r="K81" s="258" t="s">
        <v>2120</v>
      </c>
      <c r="L81" s="265" t="s">
        <v>1937</v>
      </c>
      <c r="M81" s="265" t="s">
        <v>1941</v>
      </c>
      <c r="N81" s="258" t="s">
        <v>3027</v>
      </c>
      <c r="O81" s="258" t="s">
        <v>3040</v>
      </c>
      <c r="S81" s="265" t="s">
        <v>3116</v>
      </c>
      <c r="T81" t="s">
        <v>2546</v>
      </c>
      <c r="U81" t="s">
        <v>2517</v>
      </c>
      <c r="V81" s="215">
        <v>63.3961220732916</v>
      </c>
      <c r="Z81">
        <v>5.9438450273533903</v>
      </c>
      <c r="AD81" s="188">
        <f t="shared" si="5"/>
        <v>4.149402693536052</v>
      </c>
      <c r="AO81" s="8"/>
    </row>
    <row r="82" spans="1:41" hidden="1" x14ac:dyDescent="0.35">
      <c r="A82" t="s">
        <v>2966</v>
      </c>
      <c r="B82" t="s">
        <v>2516</v>
      </c>
      <c r="C82" t="s">
        <v>2506</v>
      </c>
      <c r="D82" s="188" t="s">
        <v>3022</v>
      </c>
      <c r="E82" t="s">
        <v>2537</v>
      </c>
      <c r="F82" s="183" t="s">
        <v>2538</v>
      </c>
      <c r="G82" t="s">
        <v>2544</v>
      </c>
      <c r="H82" s="199" t="s">
        <v>2545</v>
      </c>
      <c r="J82" s="258" t="s">
        <v>2561</v>
      </c>
      <c r="K82" s="258" t="s">
        <v>2120</v>
      </c>
      <c r="L82" s="265" t="s">
        <v>1937</v>
      </c>
      <c r="M82" s="265" t="s">
        <v>1941</v>
      </c>
      <c r="N82" s="258" t="s">
        <v>3027</v>
      </c>
      <c r="O82" s="258" t="s">
        <v>3040</v>
      </c>
      <c r="S82" s="265" t="s">
        <v>3116</v>
      </c>
      <c r="T82" t="s">
        <v>2546</v>
      </c>
      <c r="U82" t="s">
        <v>2517</v>
      </c>
      <c r="V82" s="215">
        <v>64.902296227081493</v>
      </c>
      <c r="Z82">
        <v>5.7084787559274197</v>
      </c>
      <c r="AD82" s="188">
        <f t="shared" si="5"/>
        <v>4.1728830040869482</v>
      </c>
      <c r="AO82" s="8"/>
    </row>
    <row r="83" spans="1:41" hidden="1" x14ac:dyDescent="0.35">
      <c r="A83" t="s">
        <v>2966</v>
      </c>
      <c r="B83" t="s">
        <v>2516</v>
      </c>
      <c r="C83" t="s">
        <v>2506</v>
      </c>
      <c r="D83" s="188" t="s">
        <v>3022</v>
      </c>
      <c r="E83" t="s">
        <v>2537</v>
      </c>
      <c r="F83" s="183" t="s">
        <v>2538</v>
      </c>
      <c r="G83" t="s">
        <v>2544</v>
      </c>
      <c r="H83" s="199" t="s">
        <v>2545</v>
      </c>
      <c r="J83" s="258" t="s">
        <v>2561</v>
      </c>
      <c r="K83" s="258" t="s">
        <v>2120</v>
      </c>
      <c r="L83" s="265" t="s">
        <v>1937</v>
      </c>
      <c r="M83" s="265" t="s">
        <v>1941</v>
      </c>
      <c r="N83" s="258" t="s">
        <v>3027</v>
      </c>
      <c r="O83" s="258" t="s">
        <v>3040</v>
      </c>
      <c r="S83" s="265" t="s">
        <v>3116</v>
      </c>
      <c r="T83" t="s">
        <v>2546</v>
      </c>
      <c r="U83" t="s">
        <v>2517</v>
      </c>
      <c r="V83" s="215">
        <v>64.906672328865895</v>
      </c>
      <c r="Z83">
        <v>5.8412455851484104</v>
      </c>
      <c r="AD83" s="188">
        <f t="shared" si="5"/>
        <v>4.1729504278071232</v>
      </c>
      <c r="AO83" s="8"/>
    </row>
    <row r="84" spans="1:41" hidden="1" x14ac:dyDescent="0.35">
      <c r="A84" t="s">
        <v>2966</v>
      </c>
      <c r="B84" t="s">
        <v>2516</v>
      </c>
      <c r="C84" t="s">
        <v>2506</v>
      </c>
      <c r="D84" s="188" t="s">
        <v>3022</v>
      </c>
      <c r="E84" t="s">
        <v>2537</v>
      </c>
      <c r="F84" s="183" t="s">
        <v>2538</v>
      </c>
      <c r="G84" t="s">
        <v>2544</v>
      </c>
      <c r="H84" s="199" t="s">
        <v>2545</v>
      </c>
      <c r="J84" s="258" t="s">
        <v>2561</v>
      </c>
      <c r="K84" s="258" t="s">
        <v>2120</v>
      </c>
      <c r="L84" s="265" t="s">
        <v>1937</v>
      </c>
      <c r="M84" s="265" t="s">
        <v>1941</v>
      </c>
      <c r="N84" s="258" t="s">
        <v>3027</v>
      </c>
      <c r="O84" s="258" t="s">
        <v>3040</v>
      </c>
      <c r="S84" s="265" t="s">
        <v>3116</v>
      </c>
      <c r="T84" t="s">
        <v>2546</v>
      </c>
      <c r="U84" t="s">
        <v>2517</v>
      </c>
      <c r="V84" s="215">
        <v>66.467778019171504</v>
      </c>
      <c r="Z84">
        <v>6.18578687810622</v>
      </c>
      <c r="AD84" s="188">
        <f t="shared" si="5"/>
        <v>4.1967172891687623</v>
      </c>
      <c r="AO84" s="8"/>
    </row>
    <row r="85" spans="1:41" hidden="1" x14ac:dyDescent="0.35">
      <c r="A85" t="s">
        <v>2966</v>
      </c>
      <c r="B85" t="s">
        <v>2516</v>
      </c>
      <c r="C85" t="s">
        <v>2506</v>
      </c>
      <c r="D85" s="188" t="s">
        <v>3022</v>
      </c>
      <c r="E85" t="s">
        <v>2537</v>
      </c>
      <c r="F85" s="183" t="s">
        <v>2538</v>
      </c>
      <c r="G85" t="s">
        <v>2544</v>
      </c>
      <c r="H85" s="199" t="s">
        <v>2545</v>
      </c>
      <c r="J85" s="258" t="s">
        <v>2561</v>
      </c>
      <c r="K85" s="258" t="s">
        <v>2120</v>
      </c>
      <c r="L85" s="265" t="s">
        <v>1937</v>
      </c>
      <c r="M85" s="265" t="s">
        <v>1941</v>
      </c>
      <c r="N85" s="258" t="s">
        <v>3027</v>
      </c>
      <c r="O85" s="258" t="s">
        <v>3040</v>
      </c>
      <c r="S85" s="265" t="s">
        <v>3116</v>
      </c>
      <c r="T85" t="s">
        <v>2546</v>
      </c>
      <c r="U85" t="s">
        <v>2517</v>
      </c>
      <c r="V85" s="215">
        <v>66.749588175756301</v>
      </c>
      <c r="Z85">
        <v>5.2358657991905098</v>
      </c>
      <c r="AD85" s="188">
        <f t="shared" si="5"/>
        <v>4.2009481276097356</v>
      </c>
      <c r="AO85" s="8"/>
    </row>
    <row r="86" spans="1:41" hidden="1" x14ac:dyDescent="0.35">
      <c r="A86" t="s">
        <v>2966</v>
      </c>
      <c r="B86" t="s">
        <v>2516</v>
      </c>
      <c r="C86" t="s">
        <v>2506</v>
      </c>
      <c r="D86" s="188" t="s">
        <v>3022</v>
      </c>
      <c r="E86" t="s">
        <v>2537</v>
      </c>
      <c r="F86" s="183" t="s">
        <v>2538</v>
      </c>
      <c r="G86" t="s">
        <v>2544</v>
      </c>
      <c r="H86" s="199" t="s">
        <v>2545</v>
      </c>
      <c r="J86" s="258" t="s">
        <v>2561</v>
      </c>
      <c r="K86" s="258" t="s">
        <v>2120</v>
      </c>
      <c r="L86" s="265" t="s">
        <v>1937</v>
      </c>
      <c r="M86" s="265" t="s">
        <v>1941</v>
      </c>
      <c r="N86" s="258" t="s">
        <v>3027</v>
      </c>
      <c r="O86" s="258" t="s">
        <v>3040</v>
      </c>
      <c r="S86" s="265" t="s">
        <v>3116</v>
      </c>
      <c r="T86" t="s">
        <v>2546</v>
      </c>
      <c r="U86" t="s">
        <v>2517</v>
      </c>
      <c r="V86" s="215">
        <v>68.636731490603694</v>
      </c>
      <c r="Z86">
        <v>4.5081427895858299</v>
      </c>
      <c r="AD86" s="188">
        <f t="shared" si="5"/>
        <v>4.2288278359020417</v>
      </c>
      <c r="AO86" s="8"/>
    </row>
    <row r="87" spans="1:41" hidden="1" x14ac:dyDescent="0.35">
      <c r="A87" t="s">
        <v>2966</v>
      </c>
      <c r="B87" t="s">
        <v>2516</v>
      </c>
      <c r="C87" t="s">
        <v>2506</v>
      </c>
      <c r="D87" s="188" t="s">
        <v>3022</v>
      </c>
      <c r="E87" t="s">
        <v>2537</v>
      </c>
      <c r="F87" s="183" t="s">
        <v>2538</v>
      </c>
      <c r="G87" t="s">
        <v>2544</v>
      </c>
      <c r="H87" s="199" t="s">
        <v>2545</v>
      </c>
      <c r="J87" s="258" t="s">
        <v>2561</v>
      </c>
      <c r="K87" s="258" t="s">
        <v>2120</v>
      </c>
      <c r="L87" s="265" t="s">
        <v>1937</v>
      </c>
      <c r="M87" s="265" t="s">
        <v>1941</v>
      </c>
      <c r="N87" s="258" t="s">
        <v>3027</v>
      </c>
      <c r="O87" s="258" t="s">
        <v>3040</v>
      </c>
      <c r="S87" s="265" t="s">
        <v>3116</v>
      </c>
      <c r="T87" t="s">
        <v>2546</v>
      </c>
      <c r="U87" t="s">
        <v>2517</v>
      </c>
      <c r="V87" s="215">
        <v>70.984065078602498</v>
      </c>
      <c r="Z87">
        <v>5.5114338294069496</v>
      </c>
      <c r="AD87" s="188">
        <f t="shared" si="5"/>
        <v>4.2624554163392556</v>
      </c>
      <c r="AO87" s="8"/>
    </row>
    <row r="88" spans="1:41" hidden="1" x14ac:dyDescent="0.35">
      <c r="A88" t="s">
        <v>2966</v>
      </c>
      <c r="B88" t="s">
        <v>2516</v>
      </c>
      <c r="C88" t="s">
        <v>2506</v>
      </c>
      <c r="D88" s="188" t="s">
        <v>3022</v>
      </c>
      <c r="E88" t="s">
        <v>2537</v>
      </c>
      <c r="F88" s="183" t="s">
        <v>2538</v>
      </c>
      <c r="G88" t="s">
        <v>2544</v>
      </c>
      <c r="H88" s="199" t="s">
        <v>2545</v>
      </c>
      <c r="J88" s="258" t="s">
        <v>2561</v>
      </c>
      <c r="K88" s="258" t="s">
        <v>2120</v>
      </c>
      <c r="L88" s="265" t="s">
        <v>1937</v>
      </c>
      <c r="M88" s="265" t="s">
        <v>1941</v>
      </c>
      <c r="N88" s="258" t="s">
        <v>3027</v>
      </c>
      <c r="O88" s="258" t="s">
        <v>3040</v>
      </c>
      <c r="S88" s="265" t="s">
        <v>3116</v>
      </c>
      <c r="T88" t="s">
        <v>2546</v>
      </c>
      <c r="U88" t="s">
        <v>2517</v>
      </c>
      <c r="V88" s="215">
        <v>73.021690188321102</v>
      </c>
      <c r="Z88">
        <v>5.4787373790520899</v>
      </c>
      <c r="AD88" s="188">
        <f t="shared" si="5"/>
        <v>4.2907565228826545</v>
      </c>
      <c r="AO88" s="8"/>
    </row>
    <row r="89" spans="1:41" hidden="1" x14ac:dyDescent="0.35">
      <c r="A89" t="s">
        <v>2966</v>
      </c>
      <c r="B89" t="s">
        <v>2516</v>
      </c>
      <c r="C89" t="s">
        <v>2506</v>
      </c>
      <c r="D89" s="188" t="s">
        <v>3022</v>
      </c>
      <c r="E89" t="s">
        <v>2537</v>
      </c>
      <c r="F89" s="183" t="s">
        <v>2538</v>
      </c>
      <c r="G89" t="s">
        <v>2544</v>
      </c>
      <c r="H89" s="199" t="s">
        <v>2545</v>
      </c>
      <c r="J89" s="258" t="s">
        <v>2561</v>
      </c>
      <c r="K89" s="258" t="s">
        <v>2120</v>
      </c>
      <c r="L89" s="265" t="s">
        <v>1937</v>
      </c>
      <c r="M89" s="265" t="s">
        <v>1941</v>
      </c>
      <c r="N89" s="258" t="s">
        <v>3027</v>
      </c>
      <c r="O89" s="258" t="s">
        <v>3040</v>
      </c>
      <c r="S89" s="265" t="s">
        <v>3116</v>
      </c>
      <c r="T89" t="s">
        <v>2546</v>
      </c>
      <c r="U89" t="s">
        <v>2517</v>
      </c>
      <c r="V89" s="215">
        <v>74.785537684639607</v>
      </c>
      <c r="Z89">
        <v>6.0054780687693201</v>
      </c>
      <c r="AD89" s="188">
        <f t="shared" si="5"/>
        <v>4.314624519824557</v>
      </c>
      <c r="AO89" s="8"/>
    </row>
    <row r="90" spans="1:41" hidden="1" x14ac:dyDescent="0.35">
      <c r="A90" t="s">
        <v>2966</v>
      </c>
      <c r="B90" t="s">
        <v>2516</v>
      </c>
      <c r="C90" t="s">
        <v>2506</v>
      </c>
      <c r="D90" s="188" t="s">
        <v>3022</v>
      </c>
      <c r="E90" t="s">
        <v>2537</v>
      </c>
      <c r="F90" s="183" t="s">
        <v>2538</v>
      </c>
      <c r="G90" t="s">
        <v>2544</v>
      </c>
      <c r="H90" s="199" t="s">
        <v>2545</v>
      </c>
      <c r="J90" s="258" t="s">
        <v>2561</v>
      </c>
      <c r="K90" s="258" t="s">
        <v>2120</v>
      </c>
      <c r="L90" s="265" t="s">
        <v>1937</v>
      </c>
      <c r="M90" s="265" t="s">
        <v>1941</v>
      </c>
      <c r="N90" s="258" t="s">
        <v>3027</v>
      </c>
      <c r="O90" s="258" t="s">
        <v>3040</v>
      </c>
      <c r="S90" s="265" t="s">
        <v>3116</v>
      </c>
      <c r="T90" t="s">
        <v>2546</v>
      </c>
      <c r="U90" t="s">
        <v>2517</v>
      </c>
      <c r="V90" s="215">
        <v>72.565247083089403</v>
      </c>
      <c r="Z90">
        <v>3.2287793114707299</v>
      </c>
      <c r="AD90" s="188">
        <f t="shared" si="5"/>
        <v>4.2844861169063924</v>
      </c>
      <c r="AO90" s="8"/>
    </row>
    <row r="91" spans="1:41" hidden="1" x14ac:dyDescent="0.35">
      <c r="A91" t="s">
        <v>2966</v>
      </c>
      <c r="B91" t="s">
        <v>2516</v>
      </c>
      <c r="C91" t="s">
        <v>2506</v>
      </c>
      <c r="D91" s="188" t="s">
        <v>3022</v>
      </c>
      <c r="E91" t="s">
        <v>2537</v>
      </c>
      <c r="F91" s="183" t="s">
        <v>2542</v>
      </c>
      <c r="G91" t="s">
        <v>2544</v>
      </c>
      <c r="H91" s="199" t="s">
        <v>2545</v>
      </c>
      <c r="J91" s="258" t="s">
        <v>2561</v>
      </c>
      <c r="K91" s="258" t="s">
        <v>2120</v>
      </c>
      <c r="L91" s="265" t="s">
        <v>1937</v>
      </c>
      <c r="M91" s="265" t="s">
        <v>1941</v>
      </c>
      <c r="N91" s="258" t="s">
        <v>3027</v>
      </c>
      <c r="O91" s="258" t="s">
        <v>3040</v>
      </c>
      <c r="S91" s="265" t="s">
        <v>3116</v>
      </c>
      <c r="T91" t="s">
        <v>2546</v>
      </c>
      <c r="U91" t="s">
        <v>2517</v>
      </c>
      <c r="V91" s="215">
        <v>101.69130841078901</v>
      </c>
      <c r="Z91">
        <v>7.2023884622497398</v>
      </c>
      <c r="AD91" s="188">
        <f t="shared" si="5"/>
        <v>4.621941836381585</v>
      </c>
      <c r="AO91" s="8"/>
    </row>
    <row r="92" spans="1:41" hidden="1" x14ac:dyDescent="0.35">
      <c r="A92" t="s">
        <v>2966</v>
      </c>
      <c r="B92" t="s">
        <v>2516</v>
      </c>
      <c r="C92" t="s">
        <v>2506</v>
      </c>
      <c r="D92" s="188" t="s">
        <v>3022</v>
      </c>
      <c r="E92" t="s">
        <v>2537</v>
      </c>
      <c r="F92" s="183" t="s">
        <v>2542</v>
      </c>
      <c r="G92" t="s">
        <v>2544</v>
      </c>
      <c r="H92" s="199" t="s">
        <v>2545</v>
      </c>
      <c r="J92" s="258" t="s">
        <v>2561</v>
      </c>
      <c r="K92" s="258" t="s">
        <v>2120</v>
      </c>
      <c r="L92" s="265" t="s">
        <v>1937</v>
      </c>
      <c r="M92" s="265" t="s">
        <v>1941</v>
      </c>
      <c r="N92" s="258" t="s">
        <v>3027</v>
      </c>
      <c r="O92" s="258" t="s">
        <v>3040</v>
      </c>
      <c r="S92" s="265" t="s">
        <v>3116</v>
      </c>
      <c r="T92" t="s">
        <v>2546</v>
      </c>
      <c r="U92" t="s">
        <v>2517</v>
      </c>
      <c r="V92" s="215">
        <v>101.78562771155499</v>
      </c>
      <c r="Z92">
        <v>9.8803276073569197</v>
      </c>
      <c r="AD92" s="188">
        <f t="shared" si="5"/>
        <v>4.6228689125339866</v>
      </c>
      <c r="AO92" s="8"/>
    </row>
    <row r="93" spans="1:41" hidden="1" x14ac:dyDescent="0.35">
      <c r="A93" t="s">
        <v>2966</v>
      </c>
      <c r="B93" t="s">
        <v>2516</v>
      </c>
      <c r="C93" t="s">
        <v>2506</v>
      </c>
      <c r="D93" s="188" t="s">
        <v>3022</v>
      </c>
      <c r="E93" t="s">
        <v>2537</v>
      </c>
      <c r="F93" s="183" t="s">
        <v>2542</v>
      </c>
      <c r="G93" t="s">
        <v>2544</v>
      </c>
      <c r="H93" s="199" t="s">
        <v>2545</v>
      </c>
      <c r="J93" s="258" t="s">
        <v>2561</v>
      </c>
      <c r="K93" s="258" t="s">
        <v>2120</v>
      </c>
      <c r="L93" s="265" t="s">
        <v>1937</v>
      </c>
      <c r="M93" s="265" t="s">
        <v>1941</v>
      </c>
      <c r="N93" s="258" t="s">
        <v>3027</v>
      </c>
      <c r="O93" s="258" t="s">
        <v>3040</v>
      </c>
      <c r="S93" s="265" t="s">
        <v>3116</v>
      </c>
      <c r="T93" t="s">
        <v>2546</v>
      </c>
      <c r="U93" t="s">
        <v>2517</v>
      </c>
      <c r="V93" s="215">
        <v>106.729916617341</v>
      </c>
      <c r="Z93">
        <v>10.704655724553</v>
      </c>
      <c r="AD93" s="188">
        <f t="shared" si="5"/>
        <v>4.6703014996770067</v>
      </c>
      <c r="AO93" s="8"/>
    </row>
    <row r="94" spans="1:41" hidden="1" x14ac:dyDescent="0.35">
      <c r="A94" t="s">
        <v>2966</v>
      </c>
      <c r="B94" t="s">
        <v>2516</v>
      </c>
      <c r="C94" t="s">
        <v>2506</v>
      </c>
      <c r="D94" s="188" t="s">
        <v>3022</v>
      </c>
      <c r="E94" t="s">
        <v>2537</v>
      </c>
      <c r="F94" s="183" t="s">
        <v>2542</v>
      </c>
      <c r="G94" t="s">
        <v>2544</v>
      </c>
      <c r="H94" s="199" t="s">
        <v>2545</v>
      </c>
      <c r="J94" s="258" t="s">
        <v>2561</v>
      </c>
      <c r="K94" s="258" t="s">
        <v>2120</v>
      </c>
      <c r="L94" s="265" t="s">
        <v>1937</v>
      </c>
      <c r="M94" s="265" t="s">
        <v>1941</v>
      </c>
      <c r="N94" s="258" t="s">
        <v>3027</v>
      </c>
      <c r="O94" s="258" t="s">
        <v>3040</v>
      </c>
      <c r="S94" s="265" t="s">
        <v>3116</v>
      </c>
      <c r="T94" t="s">
        <v>2546</v>
      </c>
      <c r="U94" t="s">
        <v>2517</v>
      </c>
      <c r="V94" s="215">
        <v>111.301090227157</v>
      </c>
      <c r="Z94">
        <v>8.9034909900203196</v>
      </c>
      <c r="AD94" s="188">
        <f t="shared" si="5"/>
        <v>4.7122390536257708</v>
      </c>
      <c r="AO94" s="8"/>
    </row>
    <row r="95" spans="1:41" hidden="1" x14ac:dyDescent="0.35">
      <c r="A95" t="s">
        <v>2966</v>
      </c>
      <c r="B95" t="s">
        <v>2516</v>
      </c>
      <c r="C95" t="s">
        <v>2506</v>
      </c>
      <c r="D95" s="188" t="s">
        <v>3022</v>
      </c>
      <c r="E95" t="s">
        <v>2537</v>
      </c>
      <c r="F95" s="183" t="s">
        <v>2542</v>
      </c>
      <c r="G95" t="s">
        <v>2544</v>
      </c>
      <c r="H95" s="199" t="s">
        <v>2545</v>
      </c>
      <c r="J95" s="258" t="s">
        <v>2561</v>
      </c>
      <c r="K95" s="258" t="s">
        <v>2120</v>
      </c>
      <c r="L95" s="265" t="s">
        <v>1937</v>
      </c>
      <c r="M95" s="265" t="s">
        <v>1941</v>
      </c>
      <c r="N95" s="258" t="s">
        <v>3027</v>
      </c>
      <c r="O95" s="258" t="s">
        <v>3040</v>
      </c>
      <c r="S95" s="265" t="s">
        <v>3116</v>
      </c>
      <c r="T95" t="s">
        <v>2546</v>
      </c>
      <c r="U95" t="s">
        <v>2517</v>
      </c>
      <c r="V95" s="215">
        <v>114.39186198799599</v>
      </c>
      <c r="Z95">
        <v>6.4889985148624998</v>
      </c>
      <c r="AD95" s="188">
        <f t="shared" si="5"/>
        <v>4.7396299399468127</v>
      </c>
      <c r="AO95" s="8"/>
    </row>
    <row r="96" spans="1:41" hidden="1" x14ac:dyDescent="0.35">
      <c r="A96" t="s">
        <v>2966</v>
      </c>
      <c r="B96" t="s">
        <v>2516</v>
      </c>
      <c r="C96" t="s">
        <v>2506</v>
      </c>
      <c r="D96" s="188" t="s">
        <v>3022</v>
      </c>
      <c r="E96" t="s">
        <v>2537</v>
      </c>
      <c r="F96" s="183" t="s">
        <v>2542</v>
      </c>
      <c r="G96" t="s">
        <v>2544</v>
      </c>
      <c r="H96" s="199" t="s">
        <v>2545</v>
      </c>
      <c r="J96" s="258" t="s">
        <v>2561</v>
      </c>
      <c r="K96" s="258" t="s">
        <v>2120</v>
      </c>
      <c r="L96" s="265" t="s">
        <v>1937</v>
      </c>
      <c r="M96" s="265" t="s">
        <v>1941</v>
      </c>
      <c r="N96" s="258" t="s">
        <v>3027</v>
      </c>
      <c r="O96" s="258" t="s">
        <v>3040</v>
      </c>
      <c r="S96" s="265" t="s">
        <v>3116</v>
      </c>
      <c r="T96" t="s">
        <v>2546</v>
      </c>
      <c r="U96" t="s">
        <v>2517</v>
      </c>
      <c r="V96" s="215">
        <v>116.550326443432</v>
      </c>
      <c r="Z96">
        <v>6.0906010152931298</v>
      </c>
      <c r="AD96" s="188">
        <f t="shared" si="5"/>
        <v>4.7583231663652912</v>
      </c>
      <c r="AO96" s="8"/>
    </row>
    <row r="97" spans="1:41" hidden="1" x14ac:dyDescent="0.35">
      <c r="A97" t="s">
        <v>2966</v>
      </c>
      <c r="B97" t="s">
        <v>2516</v>
      </c>
      <c r="C97" t="s">
        <v>2506</v>
      </c>
      <c r="D97" s="188" t="s">
        <v>3022</v>
      </c>
      <c r="E97" t="s">
        <v>2537</v>
      </c>
      <c r="F97" s="183" t="s">
        <v>2542</v>
      </c>
      <c r="G97" t="s">
        <v>2544</v>
      </c>
      <c r="H97" s="199" t="s">
        <v>2545</v>
      </c>
      <c r="J97" s="258" t="s">
        <v>2561</v>
      </c>
      <c r="K97" s="258" t="s">
        <v>2120</v>
      </c>
      <c r="L97" s="265" t="s">
        <v>1937</v>
      </c>
      <c r="M97" s="265" t="s">
        <v>1941</v>
      </c>
      <c r="N97" s="258" t="s">
        <v>3027</v>
      </c>
      <c r="O97" s="258" t="s">
        <v>3040</v>
      </c>
      <c r="S97" s="265" t="s">
        <v>3116</v>
      </c>
      <c r="T97" t="s">
        <v>2546</v>
      </c>
      <c r="U97" t="s">
        <v>2517</v>
      </c>
      <c r="V97" s="215">
        <v>119.865638218516</v>
      </c>
      <c r="Z97">
        <v>5.5543340907625396</v>
      </c>
      <c r="AD97" s="188">
        <f t="shared" si="5"/>
        <v>4.7863714339580312</v>
      </c>
      <c r="AO97" s="8"/>
    </row>
    <row r="98" spans="1:41" hidden="1" x14ac:dyDescent="0.35">
      <c r="A98" t="s">
        <v>2966</v>
      </c>
      <c r="B98" t="s">
        <v>2516</v>
      </c>
      <c r="C98" t="s">
        <v>2506</v>
      </c>
      <c r="D98" s="188" t="s">
        <v>3022</v>
      </c>
      <c r="E98" t="s">
        <v>2537</v>
      </c>
      <c r="F98" s="183" t="s">
        <v>2542</v>
      </c>
      <c r="G98" t="s">
        <v>2544</v>
      </c>
      <c r="H98" s="199" t="s">
        <v>2545</v>
      </c>
      <c r="J98" s="258" t="s">
        <v>2561</v>
      </c>
      <c r="K98" s="258" t="s">
        <v>2120</v>
      </c>
      <c r="L98" s="265" t="s">
        <v>1937</v>
      </c>
      <c r="M98" s="265" t="s">
        <v>1941</v>
      </c>
      <c r="N98" s="258" t="s">
        <v>3027</v>
      </c>
      <c r="O98" s="258" t="s">
        <v>3040</v>
      </c>
      <c r="S98" s="265" t="s">
        <v>3116</v>
      </c>
      <c r="T98" t="s">
        <v>2546</v>
      </c>
      <c r="U98" t="s">
        <v>2517</v>
      </c>
      <c r="V98" s="215">
        <v>126.978618587681</v>
      </c>
      <c r="Z98">
        <v>7.8384908846337096</v>
      </c>
      <c r="AD98" s="188">
        <f t="shared" si="5"/>
        <v>4.8440187147075484</v>
      </c>
      <c r="AO98" s="8"/>
    </row>
    <row r="99" spans="1:41" hidden="1" x14ac:dyDescent="0.35">
      <c r="A99" t="s">
        <v>2966</v>
      </c>
      <c r="B99" t="s">
        <v>2516</v>
      </c>
      <c r="C99" t="s">
        <v>2506</v>
      </c>
      <c r="D99" s="188" t="s">
        <v>3022</v>
      </c>
      <c r="E99" t="s">
        <v>2537</v>
      </c>
      <c r="F99" s="183" t="s">
        <v>2543</v>
      </c>
      <c r="G99" t="s">
        <v>2544</v>
      </c>
      <c r="H99" s="199" t="s">
        <v>2545</v>
      </c>
      <c r="J99" s="258" t="s">
        <v>2561</v>
      </c>
      <c r="K99" s="258" t="s">
        <v>2120</v>
      </c>
      <c r="L99" s="265" t="s">
        <v>1937</v>
      </c>
      <c r="M99" s="265" t="s">
        <v>1941</v>
      </c>
      <c r="N99" s="258" t="s">
        <v>3027</v>
      </c>
      <c r="O99" s="258" t="s">
        <v>3040</v>
      </c>
      <c r="S99" s="265" t="s">
        <v>3116</v>
      </c>
      <c r="T99" t="s">
        <v>2546</v>
      </c>
      <c r="U99" t="s">
        <v>2517</v>
      </c>
      <c r="V99" s="215">
        <v>282.533996071351</v>
      </c>
      <c r="Z99">
        <v>16.2659937713881</v>
      </c>
      <c r="AD99" s="188">
        <f t="shared" si="5"/>
        <v>5.6437988834217885</v>
      </c>
      <c r="AO99" s="8"/>
    </row>
    <row r="100" spans="1:41" hidden="1" x14ac:dyDescent="0.35">
      <c r="A100" t="s">
        <v>2966</v>
      </c>
      <c r="B100" t="s">
        <v>2516</v>
      </c>
      <c r="C100" t="s">
        <v>2506</v>
      </c>
      <c r="D100" s="188" t="s">
        <v>3022</v>
      </c>
      <c r="E100" t="s">
        <v>2537</v>
      </c>
      <c r="F100" s="183" t="s">
        <v>2543</v>
      </c>
      <c r="G100" t="s">
        <v>2544</v>
      </c>
      <c r="H100" s="199" t="s">
        <v>2545</v>
      </c>
      <c r="J100" s="258" t="s">
        <v>2561</v>
      </c>
      <c r="K100" s="258" t="s">
        <v>2120</v>
      </c>
      <c r="L100" s="265" t="s">
        <v>1937</v>
      </c>
      <c r="M100" s="265" t="s">
        <v>1941</v>
      </c>
      <c r="N100" s="258" t="s">
        <v>3027</v>
      </c>
      <c r="O100" s="258" t="s">
        <v>3040</v>
      </c>
      <c r="S100" s="265" t="s">
        <v>3116</v>
      </c>
      <c r="T100" t="s">
        <v>2546</v>
      </c>
      <c r="U100" t="s">
        <v>2517</v>
      </c>
      <c r="V100" s="215">
        <v>337.75474936394602</v>
      </c>
      <c r="Z100">
        <v>12.257645577005899</v>
      </c>
      <c r="AD100" s="188">
        <f t="shared" si="5"/>
        <v>5.8223200385147837</v>
      </c>
      <c r="AO100" s="8"/>
    </row>
    <row r="101" spans="1:41" hidden="1" x14ac:dyDescent="0.35">
      <c r="A101" t="s">
        <v>2966</v>
      </c>
      <c r="B101" t="s">
        <v>2516</v>
      </c>
      <c r="C101" t="s">
        <v>2506</v>
      </c>
      <c r="D101" s="188" t="s">
        <v>3022</v>
      </c>
      <c r="E101" t="s">
        <v>2537</v>
      </c>
      <c r="F101" s="183" t="s">
        <v>2543</v>
      </c>
      <c r="G101" t="s">
        <v>2544</v>
      </c>
      <c r="H101" s="199" t="s">
        <v>2545</v>
      </c>
      <c r="J101" s="258" t="s">
        <v>2561</v>
      </c>
      <c r="K101" s="258" t="s">
        <v>2120</v>
      </c>
      <c r="L101" s="265" t="s">
        <v>1937</v>
      </c>
      <c r="M101" s="265" t="s">
        <v>1941</v>
      </c>
      <c r="N101" s="258" t="s">
        <v>3027</v>
      </c>
      <c r="O101" s="258" t="s">
        <v>3040</v>
      </c>
      <c r="S101" s="265" t="s">
        <v>3116</v>
      </c>
      <c r="T101" t="s">
        <v>2546</v>
      </c>
      <c r="U101" t="s">
        <v>2517</v>
      </c>
      <c r="V101" s="215">
        <v>338.05662221772599</v>
      </c>
      <c r="Z101">
        <v>16.622996944116601</v>
      </c>
      <c r="AD101" s="188">
        <f t="shared" si="5"/>
        <v>5.8232134028071023</v>
      </c>
      <c r="AO101" s="8"/>
    </row>
    <row r="102" spans="1:41" hidden="1" x14ac:dyDescent="0.35">
      <c r="A102" t="s">
        <v>2966</v>
      </c>
      <c r="B102" t="s">
        <v>2516</v>
      </c>
      <c r="C102" t="s">
        <v>2506</v>
      </c>
      <c r="D102" s="188" t="s">
        <v>3022</v>
      </c>
      <c r="E102" t="s">
        <v>2537</v>
      </c>
      <c r="F102" s="183" t="s">
        <v>2543</v>
      </c>
      <c r="G102" t="s">
        <v>2544</v>
      </c>
      <c r="H102" s="199" t="s">
        <v>2545</v>
      </c>
      <c r="J102" s="258" t="s">
        <v>2561</v>
      </c>
      <c r="K102" s="258" t="s">
        <v>2120</v>
      </c>
      <c r="L102" s="265" t="s">
        <v>1937</v>
      </c>
      <c r="M102" s="265" t="s">
        <v>1941</v>
      </c>
      <c r="N102" s="258" t="s">
        <v>3027</v>
      </c>
      <c r="O102" s="258" t="s">
        <v>3040</v>
      </c>
      <c r="S102" s="265" t="s">
        <v>3116</v>
      </c>
      <c r="T102" t="s">
        <v>2546</v>
      </c>
      <c r="U102" t="s">
        <v>2517</v>
      </c>
      <c r="V102" s="215">
        <v>389.194185345069</v>
      </c>
      <c r="Z102">
        <v>12.969717754557101</v>
      </c>
      <c r="AD102" s="188">
        <f t="shared" si="5"/>
        <v>5.9640784101824389</v>
      </c>
      <c r="AO102" s="8"/>
    </row>
    <row r="103" spans="1:41" hidden="1" x14ac:dyDescent="0.35">
      <c r="A103" t="s">
        <v>2966</v>
      </c>
      <c r="B103" t="s">
        <v>2516</v>
      </c>
      <c r="C103" t="s">
        <v>2506</v>
      </c>
      <c r="D103" s="188" t="s">
        <v>3022</v>
      </c>
      <c r="E103" t="s">
        <v>2537</v>
      </c>
      <c r="F103" s="183" t="s">
        <v>2543</v>
      </c>
      <c r="G103" t="s">
        <v>2544</v>
      </c>
      <c r="H103" s="199" t="s">
        <v>2545</v>
      </c>
      <c r="J103" s="258" t="s">
        <v>2561</v>
      </c>
      <c r="K103" s="258" t="s">
        <v>2120</v>
      </c>
      <c r="L103" s="265" t="s">
        <v>1937</v>
      </c>
      <c r="M103" s="265" t="s">
        <v>1941</v>
      </c>
      <c r="N103" s="258" t="s">
        <v>3027</v>
      </c>
      <c r="O103" s="258" t="s">
        <v>3040</v>
      </c>
      <c r="S103" s="265" t="s">
        <v>3116</v>
      </c>
      <c r="T103" t="s">
        <v>2546</v>
      </c>
      <c r="U103" t="s">
        <v>2517</v>
      </c>
      <c r="V103" s="215">
        <v>423.08192299990299</v>
      </c>
      <c r="Z103">
        <v>7.8612493689063596</v>
      </c>
      <c r="AD103" s="188">
        <f t="shared" si="5"/>
        <v>6.0475658316889644</v>
      </c>
      <c r="AO103" s="8"/>
    </row>
    <row r="104" spans="1:41" hidden="1" x14ac:dyDescent="0.35">
      <c r="A104" t="s">
        <v>2966</v>
      </c>
      <c r="B104" t="s">
        <v>2516</v>
      </c>
      <c r="C104" t="s">
        <v>2506</v>
      </c>
      <c r="D104" s="188" t="s">
        <v>3022</v>
      </c>
      <c r="E104" t="s">
        <v>2537</v>
      </c>
      <c r="F104" s="183" t="s">
        <v>2543</v>
      </c>
      <c r="G104" t="s">
        <v>2544</v>
      </c>
      <c r="H104" s="199" t="s">
        <v>2545</v>
      </c>
      <c r="J104" s="258" t="s">
        <v>2561</v>
      </c>
      <c r="K104" s="258" t="s">
        <v>2120</v>
      </c>
      <c r="L104" s="265" t="s">
        <v>1937</v>
      </c>
      <c r="M104" s="265" t="s">
        <v>1941</v>
      </c>
      <c r="N104" s="258" t="s">
        <v>3027</v>
      </c>
      <c r="O104" s="258" t="s">
        <v>3040</v>
      </c>
      <c r="S104" s="265" t="s">
        <v>3116</v>
      </c>
      <c r="T104" t="s">
        <v>2546</v>
      </c>
      <c r="U104" t="s">
        <v>2517</v>
      </c>
      <c r="V104" s="215">
        <v>431.181343842812</v>
      </c>
      <c r="Z104">
        <v>8.0893635751099104</v>
      </c>
      <c r="AD104" s="188">
        <f t="shared" si="5"/>
        <v>6.0665287529881429</v>
      </c>
      <c r="AO104" s="8"/>
    </row>
    <row r="105" spans="1:41" hidden="1" x14ac:dyDescent="0.35">
      <c r="A105" t="s">
        <v>2966</v>
      </c>
      <c r="B105" t="s">
        <v>2516</v>
      </c>
      <c r="C105" t="s">
        <v>2506</v>
      </c>
      <c r="D105" s="188" t="s">
        <v>3022</v>
      </c>
      <c r="E105" t="s">
        <v>2537</v>
      </c>
      <c r="F105" s="183" t="s">
        <v>2543</v>
      </c>
      <c r="G105" t="s">
        <v>2544</v>
      </c>
      <c r="H105" s="199" t="s">
        <v>2545</v>
      </c>
      <c r="J105" s="258" t="s">
        <v>2561</v>
      </c>
      <c r="K105" s="258" t="s">
        <v>2120</v>
      </c>
      <c r="L105" s="265" t="s">
        <v>1937</v>
      </c>
      <c r="M105" s="265" t="s">
        <v>1941</v>
      </c>
      <c r="N105" s="258" t="s">
        <v>3027</v>
      </c>
      <c r="O105" s="258" t="s">
        <v>3040</v>
      </c>
      <c r="S105" s="265" t="s">
        <v>3116</v>
      </c>
      <c r="T105" t="s">
        <v>2546</v>
      </c>
      <c r="U105" t="s">
        <v>2517</v>
      </c>
      <c r="V105" s="215">
        <v>429.751929799533</v>
      </c>
      <c r="Z105">
        <v>13.0352491322883</v>
      </c>
      <c r="AD105" s="188">
        <f t="shared" si="5"/>
        <v>6.0632081347695328</v>
      </c>
      <c r="AO105" s="8"/>
    </row>
    <row r="106" spans="1:41" hidden="1" x14ac:dyDescent="0.35">
      <c r="A106" t="s">
        <v>2966</v>
      </c>
      <c r="B106" t="s">
        <v>2516</v>
      </c>
      <c r="C106" t="s">
        <v>2506</v>
      </c>
      <c r="D106" s="188" t="s">
        <v>3022</v>
      </c>
      <c r="E106" t="s">
        <v>2537</v>
      </c>
      <c r="F106" s="183" t="s">
        <v>2543</v>
      </c>
      <c r="G106" t="s">
        <v>2544</v>
      </c>
      <c r="H106" s="199" t="s">
        <v>2545</v>
      </c>
      <c r="J106" s="258" t="s">
        <v>2561</v>
      </c>
      <c r="K106" s="258" t="s">
        <v>2120</v>
      </c>
      <c r="L106" s="265" t="s">
        <v>1937</v>
      </c>
      <c r="M106" s="265" t="s">
        <v>1941</v>
      </c>
      <c r="N106" s="258" t="s">
        <v>3027</v>
      </c>
      <c r="O106" s="258" t="s">
        <v>3040</v>
      </c>
      <c r="S106" s="265" t="s">
        <v>3116</v>
      </c>
      <c r="T106" t="s">
        <v>2546</v>
      </c>
      <c r="U106" t="s">
        <v>2517</v>
      </c>
      <c r="V106" s="215">
        <v>448.42995905402302</v>
      </c>
      <c r="Z106">
        <v>13.3343743894551</v>
      </c>
      <c r="AD106" s="188">
        <f t="shared" si="5"/>
        <v>6.1057525021998718</v>
      </c>
      <c r="AO106" s="8"/>
    </row>
    <row r="107" spans="1:41" hidden="1" x14ac:dyDescent="0.35">
      <c r="A107" t="s">
        <v>2966</v>
      </c>
      <c r="B107" t="s">
        <v>2516</v>
      </c>
      <c r="C107" t="s">
        <v>2506</v>
      </c>
      <c r="D107" s="188" t="s">
        <v>3022</v>
      </c>
      <c r="E107" t="s">
        <v>2537</v>
      </c>
      <c r="F107" s="183" t="s">
        <v>2543</v>
      </c>
      <c r="G107" t="s">
        <v>2544</v>
      </c>
      <c r="H107" s="199" t="s">
        <v>2545</v>
      </c>
      <c r="J107" s="258" t="s">
        <v>2561</v>
      </c>
      <c r="K107" s="258" t="s">
        <v>2120</v>
      </c>
      <c r="L107" s="265" t="s">
        <v>1937</v>
      </c>
      <c r="M107" s="265" t="s">
        <v>1941</v>
      </c>
      <c r="N107" s="258" t="s">
        <v>3027</v>
      </c>
      <c r="O107" s="258" t="s">
        <v>3040</v>
      </c>
      <c r="S107" s="265" t="s">
        <v>3116</v>
      </c>
      <c r="T107" t="s">
        <v>2546</v>
      </c>
      <c r="U107" t="s">
        <v>2517</v>
      </c>
      <c r="V107" s="215">
        <v>504.61440355290603</v>
      </c>
      <c r="Z107">
        <v>13.5548722933734</v>
      </c>
      <c r="AD107" s="188">
        <f t="shared" si="5"/>
        <v>6.2237945802960155</v>
      </c>
      <c r="AO107" s="8"/>
    </row>
    <row r="108" spans="1:41" hidden="1" x14ac:dyDescent="0.35">
      <c r="A108" t="s">
        <v>2966</v>
      </c>
      <c r="B108" t="s">
        <v>2516</v>
      </c>
      <c r="C108" t="s">
        <v>2506</v>
      </c>
      <c r="D108" s="188" t="s">
        <v>3022</v>
      </c>
      <c r="E108" t="s">
        <v>2537</v>
      </c>
      <c r="F108" s="183" t="s">
        <v>2543</v>
      </c>
      <c r="G108" t="s">
        <v>2544</v>
      </c>
      <c r="H108" s="199" t="s">
        <v>2545</v>
      </c>
      <c r="J108" s="258" t="s">
        <v>2561</v>
      </c>
      <c r="K108" s="258" t="s">
        <v>2120</v>
      </c>
      <c r="L108" s="265" t="s">
        <v>1937</v>
      </c>
      <c r="M108" s="265" t="s">
        <v>1941</v>
      </c>
      <c r="N108" s="258" t="s">
        <v>3027</v>
      </c>
      <c r="O108" s="258" t="s">
        <v>3040</v>
      </c>
      <c r="S108" s="265" t="s">
        <v>3116</v>
      </c>
      <c r="T108" t="s">
        <v>2546</v>
      </c>
      <c r="U108" t="s">
        <v>2517</v>
      </c>
      <c r="V108" s="215">
        <v>543.33424848948505</v>
      </c>
      <c r="Z108">
        <v>7.8924506618225596</v>
      </c>
      <c r="AD108" s="188">
        <f t="shared" si="5"/>
        <v>6.2977246894677554</v>
      </c>
      <c r="AO108" s="8"/>
    </row>
    <row r="109" spans="1:41" hidden="1" x14ac:dyDescent="0.35">
      <c r="A109" t="s">
        <v>2966</v>
      </c>
      <c r="B109" t="s">
        <v>2516</v>
      </c>
      <c r="C109" t="s">
        <v>2506</v>
      </c>
      <c r="D109" s="188" t="s">
        <v>3022</v>
      </c>
      <c r="E109" t="s">
        <v>2537</v>
      </c>
      <c r="F109" s="183" t="s">
        <v>2543</v>
      </c>
      <c r="G109" t="s">
        <v>2544</v>
      </c>
      <c r="H109" s="199" t="s">
        <v>2545</v>
      </c>
      <c r="J109" s="258" t="s">
        <v>2561</v>
      </c>
      <c r="K109" s="258" t="s">
        <v>2120</v>
      </c>
      <c r="L109" s="265" t="s">
        <v>1937</v>
      </c>
      <c r="M109" s="265" t="s">
        <v>1941</v>
      </c>
      <c r="N109" s="258" t="s">
        <v>3027</v>
      </c>
      <c r="O109" s="258" t="s">
        <v>3040</v>
      </c>
      <c r="S109" s="265" t="s">
        <v>3116</v>
      </c>
      <c r="T109" t="s">
        <v>2546</v>
      </c>
      <c r="U109" t="s">
        <v>2517</v>
      </c>
      <c r="V109" s="215">
        <v>580.45761926025</v>
      </c>
      <c r="Z109">
        <v>7.9342005277857304</v>
      </c>
      <c r="AD109" s="188">
        <f t="shared" si="5"/>
        <v>6.3638167911691657</v>
      </c>
      <c r="AO109" s="8"/>
    </row>
    <row r="110" spans="1:41" hidden="1" x14ac:dyDescent="0.35">
      <c r="A110" t="s">
        <v>2966</v>
      </c>
      <c r="B110" t="s">
        <v>2516</v>
      </c>
      <c r="C110" t="s">
        <v>2506</v>
      </c>
      <c r="D110" s="188" t="s">
        <v>3022</v>
      </c>
      <c r="E110" t="s">
        <v>2537</v>
      </c>
      <c r="F110" s="183" t="s">
        <v>2543</v>
      </c>
      <c r="G110" t="s">
        <v>2544</v>
      </c>
      <c r="H110" s="199" t="s">
        <v>2545</v>
      </c>
      <c r="J110" s="258" t="s">
        <v>2561</v>
      </c>
      <c r="K110" s="258" t="s">
        <v>2120</v>
      </c>
      <c r="L110" s="265" t="s">
        <v>1937</v>
      </c>
      <c r="M110" s="265" t="s">
        <v>1941</v>
      </c>
      <c r="N110" s="258" t="s">
        <v>3027</v>
      </c>
      <c r="O110" s="258" t="s">
        <v>3040</v>
      </c>
      <c r="S110" s="265" t="s">
        <v>3116</v>
      </c>
      <c r="T110" t="s">
        <v>2546</v>
      </c>
      <c r="U110" t="s">
        <v>2517</v>
      </c>
      <c r="V110" s="215">
        <v>608.92044834934097</v>
      </c>
      <c r="Z110">
        <v>9.9817693426864302</v>
      </c>
      <c r="AD110" s="188">
        <f t="shared" si="5"/>
        <v>6.4116876324933196</v>
      </c>
      <c r="AO110" s="8"/>
    </row>
    <row r="111" spans="1:41" hidden="1" x14ac:dyDescent="0.35">
      <c r="A111" t="s">
        <v>2547</v>
      </c>
      <c r="B111" t="s">
        <v>2516</v>
      </c>
      <c r="C111" t="s">
        <v>2552</v>
      </c>
      <c r="D111" s="188" t="s">
        <v>3022</v>
      </c>
      <c r="G111" t="s">
        <v>2548</v>
      </c>
      <c r="H111" s="199" t="s">
        <v>2549</v>
      </c>
      <c r="J111" s="258" t="s">
        <v>2561</v>
      </c>
      <c r="K111" s="258" t="s">
        <v>3017</v>
      </c>
      <c r="L111" s="265" t="s">
        <v>1937</v>
      </c>
      <c r="M111" s="265" t="s">
        <v>1941</v>
      </c>
      <c r="N111" s="258" t="s">
        <v>3027</v>
      </c>
      <c r="O111" s="258" t="s">
        <v>3040</v>
      </c>
      <c r="S111" s="265" t="s">
        <v>3120</v>
      </c>
      <c r="T111" t="s">
        <v>2550</v>
      </c>
      <c r="U111" t="s">
        <v>2551</v>
      </c>
      <c r="V111" s="215">
        <v>-0.58510620321397799</v>
      </c>
      <c r="Z111">
        <v>4.8836073607191697</v>
      </c>
      <c r="AB111">
        <v>1.0172189459098702</v>
      </c>
      <c r="AD111" s="188">
        <f t="shared" ref="AD111:AD131" si="6">LN(10^(V111))</f>
        <v>-1.3472568213388507</v>
      </c>
      <c r="AO111" s="8"/>
    </row>
    <row r="112" spans="1:41" hidden="1" x14ac:dyDescent="0.35">
      <c r="A112" t="s">
        <v>2547</v>
      </c>
      <c r="B112" t="s">
        <v>2516</v>
      </c>
      <c r="C112" t="s">
        <v>2552</v>
      </c>
      <c r="D112" s="188" t="s">
        <v>3022</v>
      </c>
      <c r="G112" t="s">
        <v>2548</v>
      </c>
      <c r="H112" s="199" t="s">
        <v>2549</v>
      </c>
      <c r="J112" s="258" t="s">
        <v>2561</v>
      </c>
      <c r="K112" s="258" t="s">
        <v>3017</v>
      </c>
      <c r="L112" s="265" t="s">
        <v>1937</v>
      </c>
      <c r="M112" s="265" t="s">
        <v>1941</v>
      </c>
      <c r="N112" s="258" t="s">
        <v>3027</v>
      </c>
      <c r="O112" s="258" t="s">
        <v>3040</v>
      </c>
      <c r="S112" s="265" t="s">
        <v>3120</v>
      </c>
      <c r="T112" t="s">
        <v>2550</v>
      </c>
      <c r="U112" t="s">
        <v>2551</v>
      </c>
      <c r="V112" s="215">
        <v>-0.289224218050321</v>
      </c>
      <c r="Z112">
        <v>4.7279778299734696</v>
      </c>
      <c r="AB112">
        <v>0.77059429865323015</v>
      </c>
      <c r="AD112" s="188">
        <f t="shared" si="6"/>
        <v>-0.66596337301552855</v>
      </c>
      <c r="AO112" s="8"/>
    </row>
    <row r="113" spans="1:41" hidden="1" x14ac:dyDescent="0.35">
      <c r="A113" t="s">
        <v>2547</v>
      </c>
      <c r="B113" t="s">
        <v>2516</v>
      </c>
      <c r="C113" t="s">
        <v>2552</v>
      </c>
      <c r="D113" s="188" t="s">
        <v>3022</v>
      </c>
      <c r="G113" t="s">
        <v>2548</v>
      </c>
      <c r="H113" s="199" t="s">
        <v>2549</v>
      </c>
      <c r="J113" s="258" t="s">
        <v>2561</v>
      </c>
      <c r="K113" s="258" t="s">
        <v>3017</v>
      </c>
      <c r="L113" s="265" t="s">
        <v>1937</v>
      </c>
      <c r="M113" s="265" t="s">
        <v>1941</v>
      </c>
      <c r="N113" s="258" t="s">
        <v>3027</v>
      </c>
      <c r="O113" s="258" t="s">
        <v>3040</v>
      </c>
      <c r="S113" s="265" t="s">
        <v>3120</v>
      </c>
      <c r="T113" t="s">
        <v>2550</v>
      </c>
      <c r="U113" t="s">
        <v>2551</v>
      </c>
      <c r="V113" s="215">
        <v>6.5901755690362896E-3</v>
      </c>
      <c r="Z113">
        <v>4.5107048108281598</v>
      </c>
      <c r="AB113">
        <v>0.83213639973638998</v>
      </c>
      <c r="AD113" s="188">
        <f t="shared" si="6"/>
        <v>1.5174440025476519E-2</v>
      </c>
      <c r="AO113" s="8"/>
    </row>
    <row r="114" spans="1:41" hidden="1" x14ac:dyDescent="0.35">
      <c r="A114" t="s">
        <v>2547</v>
      </c>
      <c r="B114" t="s">
        <v>2516</v>
      </c>
      <c r="C114" t="s">
        <v>2552</v>
      </c>
      <c r="D114" s="188" t="s">
        <v>3022</v>
      </c>
      <c r="G114" t="s">
        <v>2548</v>
      </c>
      <c r="H114" s="199" t="s">
        <v>2549</v>
      </c>
      <c r="J114" s="258" t="s">
        <v>2561</v>
      </c>
      <c r="K114" s="258" t="s">
        <v>3017</v>
      </c>
      <c r="L114" s="265" t="s">
        <v>1937</v>
      </c>
      <c r="M114" s="265" t="s">
        <v>1941</v>
      </c>
      <c r="N114" s="258" t="s">
        <v>3027</v>
      </c>
      <c r="O114" s="258" t="s">
        <v>3040</v>
      </c>
      <c r="S114" s="265" t="s">
        <v>3120</v>
      </c>
      <c r="T114" t="s">
        <v>2550</v>
      </c>
      <c r="U114" t="s">
        <v>2551</v>
      </c>
      <c r="V114" s="215">
        <v>0.30274252690988301</v>
      </c>
      <c r="Z114">
        <v>4.6016492336808597</v>
      </c>
      <c r="AB114">
        <v>1.0171175585934202</v>
      </c>
      <c r="AD114" s="188">
        <f t="shared" si="6"/>
        <v>0.69709042947804556</v>
      </c>
      <c r="AO114" s="8"/>
    </row>
    <row r="115" spans="1:41" hidden="1" x14ac:dyDescent="0.35">
      <c r="A115" t="s">
        <v>2547</v>
      </c>
      <c r="B115" t="s">
        <v>2516</v>
      </c>
      <c r="C115" t="s">
        <v>2552</v>
      </c>
      <c r="D115" s="188" t="s">
        <v>3022</v>
      </c>
      <c r="G115" t="s">
        <v>2548</v>
      </c>
      <c r="H115" s="199" t="s">
        <v>2549</v>
      </c>
      <c r="J115" s="258" t="s">
        <v>2561</v>
      </c>
      <c r="K115" s="258" t="s">
        <v>3017</v>
      </c>
      <c r="L115" s="265" t="s">
        <v>1937</v>
      </c>
      <c r="M115" s="265" t="s">
        <v>1941</v>
      </c>
      <c r="N115" s="258" t="s">
        <v>3027</v>
      </c>
      <c r="O115" s="258" t="s">
        <v>3040</v>
      </c>
      <c r="S115" s="265" t="s">
        <v>3120</v>
      </c>
      <c r="T115" t="s">
        <v>2550</v>
      </c>
      <c r="U115" t="s">
        <v>2551</v>
      </c>
      <c r="V115" s="215">
        <v>0.618530221869244</v>
      </c>
      <c r="Z115">
        <v>4.6000270366177096</v>
      </c>
      <c r="AB115">
        <v>1.0171682522516505</v>
      </c>
      <c r="AD115" s="188">
        <f t="shared" si="6"/>
        <v>1.4242184684424211</v>
      </c>
      <c r="AO115" s="8"/>
    </row>
    <row r="116" spans="1:41" hidden="1" x14ac:dyDescent="0.35">
      <c r="A116" t="s">
        <v>2547</v>
      </c>
      <c r="B116" t="s">
        <v>2516</v>
      </c>
      <c r="C116" t="s">
        <v>2552</v>
      </c>
      <c r="D116" s="188" t="s">
        <v>3022</v>
      </c>
      <c r="G116" t="s">
        <v>2548</v>
      </c>
      <c r="H116" s="199" t="s">
        <v>2549</v>
      </c>
      <c r="J116" s="258" t="s">
        <v>2561</v>
      </c>
      <c r="K116" s="258" t="s">
        <v>3017</v>
      </c>
      <c r="L116" s="265" t="s">
        <v>1937</v>
      </c>
      <c r="M116" s="265" t="s">
        <v>1941</v>
      </c>
      <c r="N116" s="258" t="s">
        <v>3027</v>
      </c>
      <c r="O116" s="258" t="s">
        <v>3040</v>
      </c>
      <c r="S116" s="265" t="s">
        <v>3120</v>
      </c>
      <c r="T116" t="s">
        <v>2550</v>
      </c>
      <c r="U116" t="s">
        <v>2551</v>
      </c>
      <c r="V116" s="215">
        <v>0.90444245424897296</v>
      </c>
      <c r="Z116">
        <v>4.3519829669308301</v>
      </c>
      <c r="AB116">
        <v>0.86300883759442026</v>
      </c>
      <c r="AD116" s="188">
        <f t="shared" si="6"/>
        <v>2.0825557126246346</v>
      </c>
      <c r="AO116" s="8"/>
    </row>
    <row r="117" spans="1:41" hidden="1" x14ac:dyDescent="0.35">
      <c r="A117" t="s">
        <v>2547</v>
      </c>
      <c r="B117" t="s">
        <v>2516</v>
      </c>
      <c r="C117" t="s">
        <v>2552</v>
      </c>
      <c r="D117" s="188" t="s">
        <v>3022</v>
      </c>
      <c r="G117" t="s">
        <v>2548</v>
      </c>
      <c r="H117" s="199" t="s">
        <v>2549</v>
      </c>
      <c r="J117" s="258" t="s">
        <v>2561</v>
      </c>
      <c r="K117" s="258" t="s">
        <v>3017</v>
      </c>
      <c r="L117" s="265" t="s">
        <v>1937</v>
      </c>
      <c r="M117" s="265" t="s">
        <v>1941</v>
      </c>
      <c r="N117" s="258" t="s">
        <v>3027</v>
      </c>
      <c r="O117" s="258" t="s">
        <v>3040</v>
      </c>
      <c r="S117" s="265" t="s">
        <v>3120</v>
      </c>
      <c r="T117" t="s">
        <v>2550</v>
      </c>
      <c r="U117" t="s">
        <v>2551</v>
      </c>
      <c r="V117" s="215">
        <v>1.21005762179151</v>
      </c>
      <c r="Z117">
        <v>4.0730157657276997</v>
      </c>
      <c r="AB117">
        <v>0.77054360499502028</v>
      </c>
      <c r="AD117" s="188">
        <f t="shared" si="6"/>
        <v>2.7862606416009581</v>
      </c>
      <c r="AO117" s="8"/>
    </row>
    <row r="118" spans="1:41" hidden="1" x14ac:dyDescent="0.35">
      <c r="A118" t="s">
        <v>2547</v>
      </c>
      <c r="B118" t="s">
        <v>2516</v>
      </c>
      <c r="C118" t="s">
        <v>2552</v>
      </c>
      <c r="D118" s="188" t="s">
        <v>3022</v>
      </c>
      <c r="G118" t="s">
        <v>2548</v>
      </c>
      <c r="H118" s="199" t="s">
        <v>2549</v>
      </c>
      <c r="J118" s="258" t="s">
        <v>2561</v>
      </c>
      <c r="K118" s="258" t="s">
        <v>3017</v>
      </c>
      <c r="L118" s="265" t="s">
        <v>1937</v>
      </c>
      <c r="M118" s="265" t="s">
        <v>1941</v>
      </c>
      <c r="N118" s="258" t="s">
        <v>3027</v>
      </c>
      <c r="O118" s="258" t="s">
        <v>3040</v>
      </c>
      <c r="S118" s="265" t="s">
        <v>3120</v>
      </c>
      <c r="T118" t="s">
        <v>2550</v>
      </c>
      <c r="U118" t="s">
        <v>2551</v>
      </c>
      <c r="V118" s="215">
        <v>1.50597340272731</v>
      </c>
      <c r="Z118">
        <v>3.9482079791818001</v>
      </c>
      <c r="AB118">
        <v>0.80136534919481006</v>
      </c>
      <c r="AD118" s="188">
        <f t="shared" si="6"/>
        <v>3.4676319075654227</v>
      </c>
      <c r="AO118" s="8"/>
    </row>
    <row r="119" spans="1:41" hidden="1" x14ac:dyDescent="0.35">
      <c r="A119" t="s">
        <v>2547</v>
      </c>
      <c r="B119" t="s">
        <v>2516</v>
      </c>
      <c r="C119" t="s">
        <v>2552</v>
      </c>
      <c r="D119" s="188" t="s">
        <v>3022</v>
      </c>
      <c r="G119" t="s">
        <v>2548</v>
      </c>
      <c r="H119" s="199" t="s">
        <v>2549</v>
      </c>
      <c r="J119" s="258" t="s">
        <v>2561</v>
      </c>
      <c r="K119" s="258" t="s">
        <v>3017</v>
      </c>
      <c r="L119" s="265" t="s">
        <v>1937</v>
      </c>
      <c r="M119" s="265" t="s">
        <v>1941</v>
      </c>
      <c r="N119" s="258" t="s">
        <v>3027</v>
      </c>
      <c r="O119" s="258" t="s">
        <v>3040</v>
      </c>
      <c r="S119" s="265" t="s">
        <v>3120</v>
      </c>
      <c r="T119" t="s">
        <v>2550</v>
      </c>
      <c r="U119" t="s">
        <v>2551</v>
      </c>
      <c r="V119" s="215">
        <v>1.8117913449027501</v>
      </c>
      <c r="Z119">
        <v>3.8541712431774702</v>
      </c>
      <c r="AB119">
        <v>0.89383058179422026</v>
      </c>
      <c r="AD119" s="188">
        <f t="shared" si="6"/>
        <v>4.1718037423887067</v>
      </c>
      <c r="AO119" s="8"/>
    </row>
    <row r="120" spans="1:41" hidden="1" x14ac:dyDescent="0.35">
      <c r="A120" t="s">
        <v>2547</v>
      </c>
      <c r="B120" t="s">
        <v>2516</v>
      </c>
      <c r="C120" t="s">
        <v>2552</v>
      </c>
      <c r="D120" s="188" t="s">
        <v>3022</v>
      </c>
      <c r="G120" t="s">
        <v>2548</v>
      </c>
      <c r="H120" s="199" t="s">
        <v>2549</v>
      </c>
      <c r="J120" s="258" t="s">
        <v>2561</v>
      </c>
      <c r="K120" s="258" t="s">
        <v>3017</v>
      </c>
      <c r="L120" s="265" t="s">
        <v>1937</v>
      </c>
      <c r="M120" s="265" t="s">
        <v>1941</v>
      </c>
      <c r="N120" s="258" t="s">
        <v>3027</v>
      </c>
      <c r="O120" s="258" t="s">
        <v>3040</v>
      </c>
      <c r="S120" s="265" t="s">
        <v>3120</v>
      </c>
      <c r="T120" t="s">
        <v>2550</v>
      </c>
      <c r="U120" t="s">
        <v>2551</v>
      </c>
      <c r="V120" s="215">
        <v>2.10777471738285</v>
      </c>
      <c r="Z120">
        <v>3.7910069450311701</v>
      </c>
      <c r="AB120">
        <v>0.92460163233579973</v>
      </c>
      <c r="AD120" s="188">
        <f t="shared" si="6"/>
        <v>4.8533306436354886</v>
      </c>
      <c r="AO120" s="8"/>
    </row>
    <row r="121" spans="1:41" hidden="1" x14ac:dyDescent="0.35">
      <c r="A121" t="s">
        <v>2547</v>
      </c>
      <c r="B121" t="s">
        <v>2516</v>
      </c>
      <c r="C121" t="s">
        <v>2552</v>
      </c>
      <c r="D121" s="188" t="s">
        <v>3022</v>
      </c>
      <c r="G121" t="s">
        <v>2548</v>
      </c>
      <c r="H121" s="199" t="s">
        <v>2549</v>
      </c>
      <c r="J121" s="258" t="s">
        <v>2561</v>
      </c>
      <c r="K121" s="258" t="s">
        <v>3017</v>
      </c>
      <c r="L121" s="265" t="s">
        <v>1937</v>
      </c>
      <c r="M121" s="265" t="s">
        <v>1941</v>
      </c>
      <c r="N121" s="258" t="s">
        <v>3027</v>
      </c>
      <c r="O121" s="258" t="s">
        <v>3040</v>
      </c>
      <c r="S121" s="265" t="s">
        <v>3120</v>
      </c>
      <c r="T121" t="s">
        <v>2550</v>
      </c>
      <c r="U121" t="s">
        <v>2551</v>
      </c>
      <c r="V121" s="215">
        <v>2.41355886378614</v>
      </c>
      <c r="Z121">
        <v>3.6661484648270402</v>
      </c>
      <c r="AB121">
        <v>0.89383058179421981</v>
      </c>
      <c r="AD121" s="188">
        <f t="shared" si="6"/>
        <v>5.5574246608176132</v>
      </c>
      <c r="AO121" s="8"/>
    </row>
    <row r="122" spans="1:41" hidden="1" x14ac:dyDescent="0.35">
      <c r="A122" t="s">
        <v>2547</v>
      </c>
      <c r="B122" t="s">
        <v>2516</v>
      </c>
      <c r="C122" t="s">
        <v>2552</v>
      </c>
      <c r="D122" s="188" t="s">
        <v>3022</v>
      </c>
      <c r="G122" t="s">
        <v>2548</v>
      </c>
      <c r="H122" s="199" t="s">
        <v>2549</v>
      </c>
      <c r="J122" s="258" t="s">
        <v>2561</v>
      </c>
      <c r="K122" s="258" t="s">
        <v>3017</v>
      </c>
      <c r="L122" s="265" t="s">
        <v>1937</v>
      </c>
      <c r="M122" s="265" t="s">
        <v>1941</v>
      </c>
      <c r="N122" s="258" t="s">
        <v>3027</v>
      </c>
      <c r="O122" s="258" t="s">
        <v>3040</v>
      </c>
      <c r="S122" s="265" t="s">
        <v>3120</v>
      </c>
      <c r="T122" t="s">
        <v>2550</v>
      </c>
      <c r="U122" t="s">
        <v>2551</v>
      </c>
      <c r="V122" s="215">
        <v>2.7093732574054901</v>
      </c>
      <c r="Z122">
        <v>3.4488754456817401</v>
      </c>
      <c r="AB122">
        <v>0.9554740701938198</v>
      </c>
      <c r="AD122" s="188">
        <f t="shared" si="6"/>
        <v>6.2385624738586012</v>
      </c>
      <c r="AO122" s="8"/>
    </row>
    <row r="123" spans="1:41" hidden="1" x14ac:dyDescent="0.35">
      <c r="A123" t="s">
        <v>2547</v>
      </c>
      <c r="B123" t="s">
        <v>2516</v>
      </c>
      <c r="C123" t="s">
        <v>2552</v>
      </c>
      <c r="D123" s="188" t="s">
        <v>3022</v>
      </c>
      <c r="G123" t="s">
        <v>2548</v>
      </c>
      <c r="H123" s="199" t="s">
        <v>2549</v>
      </c>
      <c r="J123" s="258" t="s">
        <v>2561</v>
      </c>
      <c r="K123" s="258" t="s">
        <v>3017</v>
      </c>
      <c r="L123" s="265" t="s">
        <v>1937</v>
      </c>
      <c r="M123" s="265" t="s">
        <v>1941</v>
      </c>
      <c r="N123" s="258" t="s">
        <v>3027</v>
      </c>
      <c r="O123" s="258" t="s">
        <v>3040</v>
      </c>
      <c r="S123" s="265" t="s">
        <v>3120</v>
      </c>
      <c r="T123" t="s">
        <v>2550</v>
      </c>
      <c r="U123" t="s">
        <v>2551</v>
      </c>
      <c r="V123" s="215">
        <v>3.0051876510248499</v>
      </c>
      <c r="Z123">
        <v>3.2316024265364298</v>
      </c>
      <c r="AB123">
        <v>0.89377988813600062</v>
      </c>
      <c r="AD123" s="188">
        <f t="shared" si="6"/>
        <v>6.9197002868996123</v>
      </c>
      <c r="AO123" s="8"/>
    </row>
    <row r="124" spans="1:41" hidden="1" x14ac:dyDescent="0.35">
      <c r="A124" t="s">
        <v>2547</v>
      </c>
      <c r="B124" t="s">
        <v>2516</v>
      </c>
      <c r="C124" t="s">
        <v>2552</v>
      </c>
      <c r="D124" s="188" t="s">
        <v>3022</v>
      </c>
      <c r="G124" t="s">
        <v>2548</v>
      </c>
      <c r="H124" s="199" t="s">
        <v>2549</v>
      </c>
      <c r="J124" s="258" t="s">
        <v>2561</v>
      </c>
      <c r="K124" s="258" t="s">
        <v>3017</v>
      </c>
      <c r="L124" s="265" t="s">
        <v>1937</v>
      </c>
      <c r="M124" s="265" t="s">
        <v>1941</v>
      </c>
      <c r="N124" s="258" t="s">
        <v>3027</v>
      </c>
      <c r="O124" s="258" t="s">
        <v>3040</v>
      </c>
      <c r="S124" s="265" t="s">
        <v>3120</v>
      </c>
      <c r="T124" t="s">
        <v>2550</v>
      </c>
      <c r="U124" t="s">
        <v>2551</v>
      </c>
      <c r="V124" s="215">
        <v>3.3207049798070201</v>
      </c>
      <c r="Z124">
        <v>2.9834062758748798</v>
      </c>
      <c r="AB124">
        <v>0.86300883759442026</v>
      </c>
      <c r="AD124" s="188">
        <f t="shared" si="6"/>
        <v>7.6462057847347387</v>
      </c>
      <c r="AO124" s="8"/>
    </row>
    <row r="125" spans="1:41" hidden="1" x14ac:dyDescent="0.35">
      <c r="A125" t="s">
        <v>2547</v>
      </c>
      <c r="B125" t="s">
        <v>2516</v>
      </c>
      <c r="C125" t="s">
        <v>2552</v>
      </c>
      <c r="D125" s="188" t="s">
        <v>3022</v>
      </c>
      <c r="G125" t="s">
        <v>2548</v>
      </c>
      <c r="H125" s="199" t="s">
        <v>2549</v>
      </c>
      <c r="J125" s="258" t="s">
        <v>2561</v>
      </c>
      <c r="K125" s="258" t="s">
        <v>3017</v>
      </c>
      <c r="L125" s="265" t="s">
        <v>1937</v>
      </c>
      <c r="M125" s="265" t="s">
        <v>1941</v>
      </c>
      <c r="N125" s="258" t="s">
        <v>3027</v>
      </c>
      <c r="O125" s="258" t="s">
        <v>3040</v>
      </c>
      <c r="S125" s="265" t="s">
        <v>3120</v>
      </c>
      <c r="T125" t="s">
        <v>2550</v>
      </c>
      <c r="U125" t="s">
        <v>2551</v>
      </c>
      <c r="V125" s="215">
        <v>3.6263877388938601</v>
      </c>
      <c r="Z125">
        <v>2.7660825630713499</v>
      </c>
      <c r="AB125">
        <v>0.8630595312526399</v>
      </c>
      <c r="AD125" s="188">
        <f t="shared" si="6"/>
        <v>8.3500663489933871</v>
      </c>
      <c r="AO125" s="8"/>
    </row>
    <row r="126" spans="1:41" hidden="1" x14ac:dyDescent="0.35">
      <c r="A126" t="s">
        <v>2547</v>
      </c>
      <c r="B126" t="s">
        <v>2516</v>
      </c>
      <c r="C126" t="s">
        <v>2552</v>
      </c>
      <c r="D126" s="188" t="s">
        <v>3022</v>
      </c>
      <c r="G126" t="s">
        <v>2548</v>
      </c>
      <c r="H126" s="199" t="s">
        <v>2549</v>
      </c>
      <c r="J126" s="258" t="s">
        <v>2561</v>
      </c>
      <c r="K126" s="258" t="s">
        <v>3017</v>
      </c>
      <c r="L126" s="265" t="s">
        <v>1937</v>
      </c>
      <c r="M126" s="265" t="s">
        <v>1941</v>
      </c>
      <c r="N126" s="258" t="s">
        <v>3027</v>
      </c>
      <c r="O126" s="258" t="s">
        <v>3040</v>
      </c>
      <c r="S126" s="265" t="s">
        <v>3120</v>
      </c>
      <c r="T126" t="s">
        <v>2550</v>
      </c>
      <c r="U126" t="s">
        <v>2551</v>
      </c>
      <c r="V126" s="215">
        <v>3.9124351543621798</v>
      </c>
      <c r="Z126">
        <v>2.6413254701836699</v>
      </c>
      <c r="AB126">
        <v>0.77054360499502028</v>
      </c>
      <c r="AD126" s="188">
        <f t="shared" si="6"/>
        <v>9.0087148637402148</v>
      </c>
      <c r="AO126" s="8"/>
    </row>
    <row r="127" spans="1:41" hidden="1" x14ac:dyDescent="0.35">
      <c r="A127" t="s">
        <v>2547</v>
      </c>
      <c r="B127" t="s">
        <v>2516</v>
      </c>
      <c r="C127" t="s">
        <v>2552</v>
      </c>
      <c r="D127" s="188" t="s">
        <v>3022</v>
      </c>
      <c r="G127" t="s">
        <v>2548</v>
      </c>
      <c r="H127" s="199" t="s">
        <v>2549</v>
      </c>
      <c r="J127" s="258" t="s">
        <v>2561</v>
      </c>
      <c r="K127" s="258" t="s">
        <v>3017</v>
      </c>
      <c r="L127" s="265" t="s">
        <v>1937</v>
      </c>
      <c r="M127" s="265" t="s">
        <v>1941</v>
      </c>
      <c r="N127" s="258" t="s">
        <v>3027</v>
      </c>
      <c r="O127" s="258" t="s">
        <v>3040</v>
      </c>
      <c r="S127" s="265" t="s">
        <v>3120</v>
      </c>
      <c r="T127" t="s">
        <v>2550</v>
      </c>
      <c r="U127" t="s">
        <v>2551</v>
      </c>
      <c r="V127" s="215">
        <v>4.21798273036043</v>
      </c>
      <c r="Z127">
        <v>2.30071478058094</v>
      </c>
      <c r="AB127">
        <v>0.9554740701938198</v>
      </c>
      <c r="AD127" s="188">
        <f t="shared" si="6"/>
        <v>9.7122641574342499</v>
      </c>
      <c r="AO127" s="8"/>
    </row>
    <row r="128" spans="1:41" hidden="1" x14ac:dyDescent="0.35">
      <c r="A128" t="s">
        <v>2547</v>
      </c>
      <c r="B128" t="s">
        <v>2516</v>
      </c>
      <c r="C128" t="s">
        <v>2552</v>
      </c>
      <c r="D128" s="188" t="s">
        <v>3022</v>
      </c>
      <c r="G128" t="s">
        <v>2548</v>
      </c>
      <c r="H128" s="199" t="s">
        <v>2549</v>
      </c>
      <c r="J128" s="258" t="s">
        <v>2561</v>
      </c>
      <c r="K128" s="258" t="s">
        <v>3017</v>
      </c>
      <c r="L128" s="265" t="s">
        <v>1937</v>
      </c>
      <c r="M128" s="265" t="s">
        <v>1941</v>
      </c>
      <c r="N128" s="258" t="s">
        <v>3027</v>
      </c>
      <c r="O128" s="258" t="s">
        <v>3040</v>
      </c>
      <c r="S128" s="265" t="s">
        <v>3120</v>
      </c>
      <c r="T128" t="s">
        <v>2550</v>
      </c>
      <c r="U128" t="s">
        <v>2551</v>
      </c>
      <c r="V128" s="215">
        <v>4.5235641021308197</v>
      </c>
      <c r="Z128">
        <v>1.9909258351780099</v>
      </c>
      <c r="AB128">
        <v>0.89388127545244012</v>
      </c>
      <c r="AD128" s="188">
        <f t="shared" si="6"/>
        <v>10.415891268769421</v>
      </c>
      <c r="AO128" s="8"/>
    </row>
    <row r="129" spans="1:41" hidden="1" x14ac:dyDescent="0.35">
      <c r="A129" t="s">
        <v>2547</v>
      </c>
      <c r="B129" t="s">
        <v>2516</v>
      </c>
      <c r="C129" t="s">
        <v>2552</v>
      </c>
      <c r="D129" s="188" t="s">
        <v>3022</v>
      </c>
      <c r="G129" t="s">
        <v>2548</v>
      </c>
      <c r="H129" s="199" t="s">
        <v>2549</v>
      </c>
      <c r="J129" s="258" t="s">
        <v>2561</v>
      </c>
      <c r="K129" s="258" t="s">
        <v>3017</v>
      </c>
      <c r="L129" s="265" t="s">
        <v>1937</v>
      </c>
      <c r="M129" s="265" t="s">
        <v>1941</v>
      </c>
      <c r="N129" s="258" t="s">
        <v>3027</v>
      </c>
      <c r="O129" s="258" t="s">
        <v>3040</v>
      </c>
      <c r="S129" s="265" t="s">
        <v>3120</v>
      </c>
      <c r="T129" t="s">
        <v>2550</v>
      </c>
      <c r="U129" t="s">
        <v>2551</v>
      </c>
      <c r="V129" s="215">
        <v>4.8188715591679401</v>
      </c>
      <c r="Z129">
        <v>1.3113266530357</v>
      </c>
      <c r="AB129">
        <v>0.80136534919481983</v>
      </c>
      <c r="AD129" s="188">
        <f t="shared" si="6"/>
        <v>11.095861817193073</v>
      </c>
      <c r="AO129" s="8"/>
    </row>
    <row r="130" spans="1:41" hidden="1" x14ac:dyDescent="0.35">
      <c r="A130" t="s">
        <v>2547</v>
      </c>
      <c r="B130" t="s">
        <v>2516</v>
      </c>
      <c r="C130" t="s">
        <v>2552</v>
      </c>
      <c r="D130" s="188" t="s">
        <v>3022</v>
      </c>
      <c r="G130" t="s">
        <v>2548</v>
      </c>
      <c r="H130" s="199" t="s">
        <v>2549</v>
      </c>
      <c r="J130" s="258" t="s">
        <v>2561</v>
      </c>
      <c r="K130" s="258" t="s">
        <v>3017</v>
      </c>
      <c r="L130" s="265" t="s">
        <v>1937</v>
      </c>
      <c r="M130" s="265" t="s">
        <v>1941</v>
      </c>
      <c r="N130" s="258" t="s">
        <v>3027</v>
      </c>
      <c r="O130" s="258" t="s">
        <v>3040</v>
      </c>
      <c r="S130" s="265" t="s">
        <v>3120</v>
      </c>
      <c r="T130" t="s">
        <v>2550</v>
      </c>
      <c r="U130" t="s">
        <v>2551</v>
      </c>
      <c r="V130" s="215">
        <v>5.1246895013433802</v>
      </c>
      <c r="Z130">
        <v>1.21728991703137</v>
      </c>
      <c r="AB130">
        <v>0.77054360499502006</v>
      </c>
      <c r="AD130" s="188">
        <f t="shared" si="6"/>
        <v>11.800033652016358</v>
      </c>
      <c r="AO130" s="8"/>
    </row>
    <row r="131" spans="1:41" hidden="1" x14ac:dyDescent="0.35">
      <c r="A131" t="s">
        <v>2547</v>
      </c>
      <c r="B131" t="s">
        <v>2516</v>
      </c>
      <c r="C131" t="s">
        <v>2552</v>
      </c>
      <c r="D131" s="188" t="s">
        <v>3022</v>
      </c>
      <c r="G131" t="s">
        <v>2548</v>
      </c>
      <c r="H131" s="199" t="s">
        <v>2549</v>
      </c>
      <c r="J131" s="258" t="s">
        <v>2561</v>
      </c>
      <c r="K131" s="258" t="s">
        <v>3017</v>
      </c>
      <c r="L131" s="265" t="s">
        <v>1937</v>
      </c>
      <c r="M131" s="265" t="s">
        <v>1941</v>
      </c>
      <c r="N131" s="258" t="s">
        <v>3027</v>
      </c>
      <c r="O131" s="258" t="s">
        <v>3040</v>
      </c>
      <c r="S131" s="265" t="s">
        <v>3120</v>
      </c>
      <c r="T131" t="s">
        <v>2550</v>
      </c>
      <c r="U131" t="s">
        <v>2551</v>
      </c>
      <c r="V131" s="215">
        <v>5.4206390780513303</v>
      </c>
      <c r="Z131">
        <v>1.1233038746852699</v>
      </c>
      <c r="AB131">
        <v>0.98629581439362024</v>
      </c>
      <c r="AD131" s="188">
        <f t="shared" si="6"/>
        <v>12.481482735621981</v>
      </c>
      <c r="AO131" s="8"/>
    </row>
    <row r="132" spans="1:41" x14ac:dyDescent="0.35">
      <c r="A132" s="11" t="s">
        <v>2553</v>
      </c>
      <c r="B132" s="11" t="s">
        <v>2516</v>
      </c>
      <c r="C132" s="11" t="s">
        <v>2506</v>
      </c>
      <c r="D132" s="188" t="s">
        <v>3022</v>
      </c>
      <c r="G132" s="11" t="s">
        <v>2954</v>
      </c>
      <c r="H132" s="210" t="s">
        <v>2953</v>
      </c>
      <c r="I132" s="11" t="s">
        <v>2596</v>
      </c>
      <c r="J132" s="258" t="s">
        <v>2613</v>
      </c>
      <c r="K132" s="260" t="s">
        <v>3049</v>
      </c>
      <c r="L132" s="265" t="s">
        <v>1937</v>
      </c>
      <c r="M132" s="265" t="s">
        <v>1937</v>
      </c>
      <c r="N132" s="258" t="s">
        <v>3023</v>
      </c>
      <c r="P132" s="265" t="s">
        <v>3090</v>
      </c>
      <c r="Q132" s="265" t="s">
        <v>2153</v>
      </c>
      <c r="R132" s="265" t="s">
        <v>3073</v>
      </c>
      <c r="S132" s="265" t="s">
        <v>3120</v>
      </c>
      <c r="T132" s="11" t="s">
        <v>2955</v>
      </c>
      <c r="U132" s="11" t="s">
        <v>2517</v>
      </c>
      <c r="V132">
        <v>0.70419897854492897</v>
      </c>
      <c r="Z132">
        <v>1.64307896405088E-2</v>
      </c>
      <c r="AD132" s="188">
        <f t="shared" ref="AD132:AD195" si="7">LN(V132)</f>
        <v>-0.35069432278065643</v>
      </c>
      <c r="AE132" s="188">
        <f>LN(Z132)</f>
        <v>-4.1085982871926081</v>
      </c>
      <c r="AO132" s="8"/>
    </row>
    <row r="133" spans="1:41" x14ac:dyDescent="0.35">
      <c r="A133" s="11" t="s">
        <v>2553</v>
      </c>
      <c r="B133" s="11" t="s">
        <v>2516</v>
      </c>
      <c r="C133" s="11" t="s">
        <v>2506</v>
      </c>
      <c r="D133" s="188" t="s">
        <v>3022</v>
      </c>
      <c r="G133" s="11" t="s">
        <v>2954</v>
      </c>
      <c r="H133" s="210" t="s">
        <v>2953</v>
      </c>
      <c r="I133" s="11" t="s">
        <v>2596</v>
      </c>
      <c r="J133" s="258" t="s">
        <v>2613</v>
      </c>
      <c r="K133" s="260" t="s">
        <v>3049</v>
      </c>
      <c r="L133" s="265" t="s">
        <v>1937</v>
      </c>
      <c r="M133" s="265" t="s">
        <v>1937</v>
      </c>
      <c r="N133" s="258" t="s">
        <v>3023</v>
      </c>
      <c r="P133" s="265" t="s">
        <v>3090</v>
      </c>
      <c r="Q133" s="265" t="s">
        <v>2153</v>
      </c>
      <c r="R133" s="265" t="s">
        <v>3073</v>
      </c>
      <c r="S133" s="265" t="s">
        <v>3120</v>
      </c>
      <c r="T133" s="11" t="s">
        <v>2955</v>
      </c>
      <c r="U133" s="11" t="s">
        <v>2517</v>
      </c>
      <c r="V133">
        <v>0.77228135713886503</v>
      </c>
      <c r="Z133">
        <v>2.4470435027069699E-2</v>
      </c>
      <c r="AD133" s="188">
        <f t="shared" si="7"/>
        <v>-0.25840634310153543</v>
      </c>
      <c r="AE133" s="188">
        <f t="shared" ref="AE133:AE196" si="8">LN(Z133)</f>
        <v>-3.7102896237097065</v>
      </c>
      <c r="AO133" s="8"/>
    </row>
    <row r="134" spans="1:41" x14ac:dyDescent="0.35">
      <c r="A134" s="11" t="s">
        <v>2553</v>
      </c>
      <c r="B134" s="11" t="s">
        <v>2516</v>
      </c>
      <c r="C134" s="11" t="s">
        <v>2506</v>
      </c>
      <c r="D134" s="188" t="s">
        <v>3022</v>
      </c>
      <c r="G134" s="11" t="s">
        <v>2954</v>
      </c>
      <c r="H134" s="210" t="s">
        <v>2953</v>
      </c>
      <c r="I134" s="11" t="s">
        <v>2596</v>
      </c>
      <c r="J134" s="258" t="s">
        <v>2613</v>
      </c>
      <c r="K134" s="260" t="s">
        <v>3049</v>
      </c>
      <c r="L134" s="265" t="s">
        <v>1937</v>
      </c>
      <c r="M134" s="265" t="s">
        <v>1937</v>
      </c>
      <c r="N134" s="258" t="s">
        <v>3023</v>
      </c>
      <c r="P134" s="265" t="s">
        <v>3090</v>
      </c>
      <c r="Q134" s="265" t="s">
        <v>2153</v>
      </c>
      <c r="R134" s="265" t="s">
        <v>3073</v>
      </c>
      <c r="S134" s="265" t="s">
        <v>3120</v>
      </c>
      <c r="T134" s="11" t="s">
        <v>2955</v>
      </c>
      <c r="U134" s="11" t="s">
        <v>2517</v>
      </c>
      <c r="V134">
        <v>0.83145678057720596</v>
      </c>
      <c r="Z134">
        <v>2.0293982284620701E-2</v>
      </c>
      <c r="AD134" s="188">
        <f t="shared" si="7"/>
        <v>-0.18457595935824087</v>
      </c>
      <c r="AE134" s="188">
        <f t="shared" si="8"/>
        <v>-3.8974308760624212</v>
      </c>
      <c r="AO134" s="8"/>
    </row>
    <row r="135" spans="1:41" x14ac:dyDescent="0.35">
      <c r="A135" s="11" t="s">
        <v>2553</v>
      </c>
      <c r="B135" s="11" t="s">
        <v>2516</v>
      </c>
      <c r="C135" s="11" t="s">
        <v>2506</v>
      </c>
      <c r="D135" s="188" t="s">
        <v>3022</v>
      </c>
      <c r="G135" s="11" t="s">
        <v>2954</v>
      </c>
      <c r="H135" s="210" t="s">
        <v>2953</v>
      </c>
      <c r="I135" s="11" t="s">
        <v>2596</v>
      </c>
      <c r="J135" s="258" t="s">
        <v>2613</v>
      </c>
      <c r="K135" s="260" t="s">
        <v>3049</v>
      </c>
      <c r="L135" s="265" t="s">
        <v>1937</v>
      </c>
      <c r="M135" s="265" t="s">
        <v>1937</v>
      </c>
      <c r="N135" s="258" t="s">
        <v>3023</v>
      </c>
      <c r="P135" s="265" t="s">
        <v>3090</v>
      </c>
      <c r="Q135" s="265" t="s">
        <v>2153</v>
      </c>
      <c r="R135" s="265" t="s">
        <v>3073</v>
      </c>
      <c r="S135" s="265" t="s">
        <v>3120</v>
      </c>
      <c r="T135" s="11" t="s">
        <v>2955</v>
      </c>
      <c r="U135" s="11" t="s">
        <v>2517</v>
      </c>
      <c r="V135">
        <v>0.98171170227521998</v>
      </c>
      <c r="Z135">
        <v>2.0302554950162002E-2</v>
      </c>
      <c r="AD135" s="188">
        <f t="shared" si="7"/>
        <v>-1.8457595935823384E-2</v>
      </c>
      <c r="AE135" s="188">
        <f t="shared" si="8"/>
        <v>-3.8970085412401603</v>
      </c>
      <c r="AO135" s="8"/>
    </row>
    <row r="136" spans="1:41" x14ac:dyDescent="0.35">
      <c r="A136" s="11" t="s">
        <v>2553</v>
      </c>
      <c r="B136" s="11" t="s">
        <v>2516</v>
      </c>
      <c r="C136" s="11" t="s">
        <v>2506</v>
      </c>
      <c r="D136" s="188" t="s">
        <v>3022</v>
      </c>
      <c r="G136" s="11" t="s">
        <v>2954</v>
      </c>
      <c r="H136" s="210" t="s">
        <v>2953</v>
      </c>
      <c r="I136" s="11" t="s">
        <v>2596</v>
      </c>
      <c r="J136" s="258" t="s">
        <v>2613</v>
      </c>
      <c r="K136" s="260" t="s">
        <v>3049</v>
      </c>
      <c r="L136" s="265" t="s">
        <v>1937</v>
      </c>
      <c r="M136" s="265" t="s">
        <v>1937</v>
      </c>
      <c r="N136" s="258" t="s">
        <v>3023</v>
      </c>
      <c r="P136" s="265" t="s">
        <v>3090</v>
      </c>
      <c r="Q136" s="265" t="s">
        <v>2153</v>
      </c>
      <c r="R136" s="265" t="s">
        <v>3073</v>
      </c>
      <c r="S136" s="265" t="s">
        <v>3120</v>
      </c>
      <c r="T136" s="11" t="s">
        <v>2955</v>
      </c>
      <c r="U136" s="11" t="s">
        <v>2517</v>
      </c>
      <c r="V136">
        <v>1</v>
      </c>
      <c r="Z136">
        <v>2.6268512519739998E-2</v>
      </c>
      <c r="AD136" s="188">
        <f t="shared" si="7"/>
        <v>0</v>
      </c>
      <c r="AE136" s="188">
        <f t="shared" si="8"/>
        <v>-3.6393842996613244</v>
      </c>
      <c r="AO136" s="8"/>
    </row>
    <row r="137" spans="1:41" x14ac:dyDescent="0.35">
      <c r="A137" s="11" t="s">
        <v>2553</v>
      </c>
      <c r="B137" s="11" t="s">
        <v>2516</v>
      </c>
      <c r="C137" s="11" t="s">
        <v>2506</v>
      </c>
      <c r="D137" s="188" t="s">
        <v>3022</v>
      </c>
      <c r="G137" s="11" t="s">
        <v>2954</v>
      </c>
      <c r="H137" s="210" t="s">
        <v>2953</v>
      </c>
      <c r="I137" s="11" t="s">
        <v>2596</v>
      </c>
      <c r="J137" s="258" t="s">
        <v>2613</v>
      </c>
      <c r="K137" s="260" t="s">
        <v>3049</v>
      </c>
      <c r="L137" s="265" t="s">
        <v>1937</v>
      </c>
      <c r="M137" s="265" t="s">
        <v>1937</v>
      </c>
      <c r="N137" s="258" t="s">
        <v>3023</v>
      </c>
      <c r="P137" s="265" t="s">
        <v>3090</v>
      </c>
      <c r="Q137" s="265" t="s">
        <v>2153</v>
      </c>
      <c r="R137" s="265" t="s">
        <v>3073</v>
      </c>
      <c r="S137" s="265" t="s">
        <v>3120</v>
      </c>
      <c r="T137" s="11" t="s">
        <v>2955</v>
      </c>
      <c r="U137" s="11" t="s">
        <v>2517</v>
      </c>
      <c r="V137">
        <v>1.2027083347685099</v>
      </c>
      <c r="Z137">
        <v>2.81934194817899E-2</v>
      </c>
      <c r="AD137" s="188">
        <f t="shared" si="7"/>
        <v>0.18457595935823859</v>
      </c>
      <c r="AE137" s="188">
        <f t="shared" si="8"/>
        <v>-3.5686666799783935</v>
      </c>
      <c r="AO137" s="8"/>
    </row>
    <row r="138" spans="1:41" x14ac:dyDescent="0.35">
      <c r="A138" s="11" t="s">
        <v>2553</v>
      </c>
      <c r="B138" s="11" t="s">
        <v>2516</v>
      </c>
      <c r="C138" s="11" t="s">
        <v>2506</v>
      </c>
      <c r="D138" s="188" t="s">
        <v>3022</v>
      </c>
      <c r="G138" s="11" t="s">
        <v>2954</v>
      </c>
      <c r="H138" s="210" t="s">
        <v>2953</v>
      </c>
      <c r="I138" s="11" t="s">
        <v>2596</v>
      </c>
      <c r="J138" s="258" t="s">
        <v>2613</v>
      </c>
      <c r="K138" s="260" t="s">
        <v>3049</v>
      </c>
      <c r="L138" s="265" t="s">
        <v>1937</v>
      </c>
      <c r="M138" s="265" t="s">
        <v>1937</v>
      </c>
      <c r="N138" s="258" t="s">
        <v>3023</v>
      </c>
      <c r="P138" s="265" t="s">
        <v>3090</v>
      </c>
      <c r="Q138" s="265" t="s">
        <v>2153</v>
      </c>
      <c r="R138" s="265" t="s">
        <v>3073</v>
      </c>
      <c r="S138" s="265" t="s">
        <v>3120</v>
      </c>
      <c r="T138" s="11" t="s">
        <v>2955</v>
      </c>
      <c r="U138" s="11" t="s">
        <v>2517</v>
      </c>
      <c r="V138">
        <v>1.39408282628257</v>
      </c>
      <c r="Z138">
        <v>3.02565402132326E-2</v>
      </c>
      <c r="AD138" s="188">
        <f t="shared" si="7"/>
        <v>0.33223672684482641</v>
      </c>
      <c r="AE138" s="188">
        <f t="shared" si="8"/>
        <v>-3.4980429124781858</v>
      </c>
      <c r="AO138" s="8"/>
    </row>
    <row r="139" spans="1:41" x14ac:dyDescent="0.35">
      <c r="A139" s="11" t="s">
        <v>2553</v>
      </c>
      <c r="B139" s="11" t="s">
        <v>2516</v>
      </c>
      <c r="C139" s="11" t="s">
        <v>2506</v>
      </c>
      <c r="D139" s="188" t="s">
        <v>3022</v>
      </c>
      <c r="G139" s="11" t="s">
        <v>2954</v>
      </c>
      <c r="H139" s="210" t="s">
        <v>2953</v>
      </c>
      <c r="I139" s="11" t="s">
        <v>2596</v>
      </c>
      <c r="J139" s="258" t="s">
        <v>2613</v>
      </c>
      <c r="K139" s="260" t="s">
        <v>3049</v>
      </c>
      <c r="L139" s="265" t="s">
        <v>1937</v>
      </c>
      <c r="M139" s="265" t="s">
        <v>1937</v>
      </c>
      <c r="N139" s="258" t="s">
        <v>3023</v>
      </c>
      <c r="P139" s="265" t="s">
        <v>3090</v>
      </c>
      <c r="Q139" s="265" t="s">
        <v>2153</v>
      </c>
      <c r="R139" s="265" t="s">
        <v>3073</v>
      </c>
      <c r="S139" s="265" t="s">
        <v>3120</v>
      </c>
      <c r="T139" s="11" t="s">
        <v>2955</v>
      </c>
      <c r="U139" s="11" t="s">
        <v>2517</v>
      </c>
      <c r="V139">
        <v>1.64601150230855</v>
      </c>
      <c r="Z139">
        <v>2.5098441300004201E-2</v>
      </c>
      <c r="AD139" s="188">
        <f t="shared" si="7"/>
        <v>0.498355090267248</v>
      </c>
      <c r="AE139" s="188">
        <f t="shared" si="8"/>
        <v>-3.684949534374085</v>
      </c>
      <c r="AO139" s="8"/>
    </row>
    <row r="140" spans="1:41" x14ac:dyDescent="0.35">
      <c r="A140" s="11" t="s">
        <v>2553</v>
      </c>
      <c r="B140" s="11" t="s">
        <v>2516</v>
      </c>
      <c r="C140" s="11" t="s">
        <v>2506</v>
      </c>
      <c r="D140" s="188" t="s">
        <v>3022</v>
      </c>
      <c r="G140" s="11" t="s">
        <v>2954</v>
      </c>
      <c r="H140" s="210" t="s">
        <v>2953</v>
      </c>
      <c r="I140" s="11" t="s">
        <v>2596</v>
      </c>
      <c r="J140" s="258" t="s">
        <v>2613</v>
      </c>
      <c r="K140" s="260" t="s">
        <v>3049</v>
      </c>
      <c r="L140" s="265" t="s">
        <v>1937</v>
      </c>
      <c r="M140" s="265" t="s">
        <v>1937</v>
      </c>
      <c r="N140" s="258" t="s">
        <v>3023</v>
      </c>
      <c r="P140" s="265" t="s">
        <v>3090</v>
      </c>
      <c r="Q140" s="265" t="s">
        <v>2153</v>
      </c>
      <c r="R140" s="265" t="s">
        <v>3073</v>
      </c>
      <c r="S140" s="265" t="s">
        <v>3120</v>
      </c>
      <c r="T140" s="11" t="s">
        <v>2955</v>
      </c>
      <c r="U140" s="11" t="s">
        <v>2517</v>
      </c>
      <c r="V140">
        <v>1.7397264323438</v>
      </c>
      <c r="Z140">
        <v>3.0990837590147799E-2</v>
      </c>
      <c r="AD140" s="188">
        <f t="shared" si="7"/>
        <v>0.55372787807471946</v>
      </c>
      <c r="AE140" s="188">
        <f t="shared" si="8"/>
        <v>-3.4740636797920668</v>
      </c>
      <c r="AO140" s="8"/>
    </row>
    <row r="141" spans="1:41" x14ac:dyDescent="0.35">
      <c r="A141" s="11" t="s">
        <v>2553</v>
      </c>
      <c r="B141" s="11" t="s">
        <v>2516</v>
      </c>
      <c r="C141" s="11" t="s">
        <v>2506</v>
      </c>
      <c r="D141" s="188" t="s">
        <v>3022</v>
      </c>
      <c r="G141" s="11" t="s">
        <v>2954</v>
      </c>
      <c r="H141" s="210" t="s">
        <v>2953</v>
      </c>
      <c r="I141" s="11" t="s">
        <v>2596</v>
      </c>
      <c r="J141" s="258" t="s">
        <v>2613</v>
      </c>
      <c r="K141" s="260" t="s">
        <v>3049</v>
      </c>
      <c r="L141" s="265" t="s">
        <v>1937</v>
      </c>
      <c r="M141" s="265" t="s">
        <v>1937</v>
      </c>
      <c r="N141" s="258" t="s">
        <v>3023</v>
      </c>
      <c r="P141" s="265" t="s">
        <v>3090</v>
      </c>
      <c r="Q141" s="265" t="s">
        <v>2153</v>
      </c>
      <c r="R141" s="265" t="s">
        <v>3073</v>
      </c>
      <c r="S141" s="265" t="s">
        <v>3120</v>
      </c>
      <c r="T141" s="11" t="s">
        <v>2955</v>
      </c>
      <c r="U141" s="11" t="s">
        <v>2517</v>
      </c>
      <c r="V141">
        <v>1.1171106505048201</v>
      </c>
      <c r="Z141">
        <v>2.2831834642027999E-2</v>
      </c>
      <c r="AD141" s="188">
        <f t="shared" si="7"/>
        <v>0.11074557561494051</v>
      </c>
      <c r="AE141" s="188">
        <f t="shared" si="8"/>
        <v>-3.7795994606517733</v>
      </c>
      <c r="AO141" s="8"/>
    </row>
    <row r="142" spans="1:41" x14ac:dyDescent="0.35">
      <c r="A142" s="11" t="s">
        <v>2553</v>
      </c>
      <c r="B142" s="11" t="s">
        <v>2516</v>
      </c>
      <c r="C142" s="11" t="s">
        <v>2506</v>
      </c>
      <c r="D142" s="188" t="s">
        <v>3022</v>
      </c>
      <c r="G142" s="11" t="s">
        <v>2954</v>
      </c>
      <c r="H142" s="210" t="s">
        <v>2953</v>
      </c>
      <c r="I142" s="11" t="s">
        <v>2596</v>
      </c>
      <c r="J142" s="258" t="s">
        <v>2613</v>
      </c>
      <c r="K142" s="260" t="s">
        <v>3049</v>
      </c>
      <c r="L142" s="265" t="s">
        <v>1937</v>
      </c>
      <c r="M142" s="265" t="s">
        <v>1937</v>
      </c>
      <c r="N142" s="258" t="s">
        <v>3023</v>
      </c>
      <c r="P142" s="265" t="s">
        <v>3090</v>
      </c>
      <c r="Q142" s="265" t="s">
        <v>2153</v>
      </c>
      <c r="R142" s="265" t="s">
        <v>3073</v>
      </c>
      <c r="S142" s="265" t="s">
        <v>3120</v>
      </c>
      <c r="T142" s="11" t="s">
        <v>2955</v>
      </c>
      <c r="U142" s="11" t="s">
        <v>2517</v>
      </c>
      <c r="V142">
        <v>1.1171106505048201</v>
      </c>
      <c r="Z142">
        <v>1.68398190526322E-2</v>
      </c>
      <c r="AD142" s="188">
        <f t="shared" si="7"/>
        <v>0.11074557561494051</v>
      </c>
      <c r="AE142" s="188">
        <f t="shared" si="8"/>
        <v>-4.0840090153187854</v>
      </c>
      <c r="AO142" s="8"/>
    </row>
    <row r="143" spans="1:41" x14ac:dyDescent="0.35">
      <c r="A143" s="11" t="s">
        <v>2553</v>
      </c>
      <c r="B143" s="11" t="s">
        <v>2516</v>
      </c>
      <c r="C143" s="11" t="s">
        <v>2506</v>
      </c>
      <c r="D143" s="188" t="s">
        <v>3022</v>
      </c>
      <c r="G143" s="11" t="s">
        <v>2954</v>
      </c>
      <c r="H143" s="210" t="s">
        <v>2953</v>
      </c>
      <c r="I143" s="11" t="s">
        <v>2596</v>
      </c>
      <c r="J143" s="258" t="s">
        <v>2613</v>
      </c>
      <c r="K143" s="260" t="s">
        <v>3049</v>
      </c>
      <c r="L143" s="265" t="s">
        <v>1937</v>
      </c>
      <c r="M143" s="265" t="s">
        <v>1937</v>
      </c>
      <c r="N143" s="258" t="s">
        <v>3023</v>
      </c>
      <c r="P143" s="265" t="s">
        <v>3090</v>
      </c>
      <c r="Q143" s="265" t="s">
        <v>2153</v>
      </c>
      <c r="R143" s="265" t="s">
        <v>3073</v>
      </c>
      <c r="S143" s="265" t="s">
        <v>3120</v>
      </c>
      <c r="T143" s="11" t="s">
        <v>2955</v>
      </c>
      <c r="U143" s="11" t="s">
        <v>2517</v>
      </c>
      <c r="V143">
        <v>1.2711839968690299</v>
      </c>
      <c r="Z143">
        <v>1.6074634088934302E-2</v>
      </c>
      <c r="AD143" s="188">
        <f t="shared" si="7"/>
        <v>0.23994874716571327</v>
      </c>
      <c r="AE143" s="188">
        <f t="shared" si="8"/>
        <v>-4.1305127718587853</v>
      </c>
      <c r="AO143" s="8"/>
    </row>
    <row r="144" spans="1:41" x14ac:dyDescent="0.35">
      <c r="A144" s="11" t="s">
        <v>2553</v>
      </c>
      <c r="B144" s="11" t="s">
        <v>2516</v>
      </c>
      <c r="C144" s="11" t="s">
        <v>2506</v>
      </c>
      <c r="D144" s="188" t="s">
        <v>3022</v>
      </c>
      <c r="G144" s="11" t="s">
        <v>2954</v>
      </c>
      <c r="H144" s="210" t="s">
        <v>2953</v>
      </c>
      <c r="I144" s="11" t="s">
        <v>2596</v>
      </c>
      <c r="J144" s="258" t="s">
        <v>2613</v>
      </c>
      <c r="K144" s="260" t="s">
        <v>3049</v>
      </c>
      <c r="L144" s="265" t="s">
        <v>1937</v>
      </c>
      <c r="M144" s="265" t="s">
        <v>1937</v>
      </c>
      <c r="N144" s="258" t="s">
        <v>3023</v>
      </c>
      <c r="P144" s="265" t="s">
        <v>3090</v>
      </c>
      <c r="Q144" s="265" t="s">
        <v>2153</v>
      </c>
      <c r="R144" s="265" t="s">
        <v>3073</v>
      </c>
      <c r="S144" s="265" t="s">
        <v>3120</v>
      </c>
      <c r="T144" s="11" t="s">
        <v>2955</v>
      </c>
      <c r="U144" s="11" t="s">
        <v>2517</v>
      </c>
      <c r="V144">
        <v>1.2711839968690299</v>
      </c>
      <c r="Z144">
        <v>1.84994171218699E-2</v>
      </c>
      <c r="AD144" s="188">
        <f t="shared" si="7"/>
        <v>0.23994874716571327</v>
      </c>
      <c r="AE144" s="188">
        <f t="shared" si="8"/>
        <v>-3.9900160543201628</v>
      </c>
      <c r="AO144" s="8"/>
    </row>
    <row r="145" spans="1:41" x14ac:dyDescent="0.35">
      <c r="A145" s="11" t="s">
        <v>2553</v>
      </c>
      <c r="B145" s="11" t="s">
        <v>2516</v>
      </c>
      <c r="C145" s="11" t="s">
        <v>2506</v>
      </c>
      <c r="D145" s="188" t="s">
        <v>3022</v>
      </c>
      <c r="G145" s="11" t="s">
        <v>2954</v>
      </c>
      <c r="H145" s="210" t="s">
        <v>2953</v>
      </c>
      <c r="I145" s="11" t="s">
        <v>2596</v>
      </c>
      <c r="J145" s="258" t="s">
        <v>2613</v>
      </c>
      <c r="K145" s="260" t="s">
        <v>3049</v>
      </c>
      <c r="L145" s="265" t="s">
        <v>1937</v>
      </c>
      <c r="M145" s="265" t="s">
        <v>1937</v>
      </c>
      <c r="N145" s="258" t="s">
        <v>3023</v>
      </c>
      <c r="P145" s="265" t="s">
        <v>3090</v>
      </c>
      <c r="Q145" s="265" t="s">
        <v>2153</v>
      </c>
      <c r="R145" s="265" t="s">
        <v>3073</v>
      </c>
      <c r="S145" s="265" t="s">
        <v>3120</v>
      </c>
      <c r="T145" s="11" t="s">
        <v>2955</v>
      </c>
      <c r="U145" s="11" t="s">
        <v>2517</v>
      </c>
      <c r="V145">
        <v>1.0966805983368599</v>
      </c>
      <c r="Z145">
        <v>1.0298114561385701E-2</v>
      </c>
      <c r="AD145" s="188">
        <f t="shared" si="7"/>
        <v>9.22879796791123E-2</v>
      </c>
      <c r="AE145" s="188">
        <f t="shared" si="8"/>
        <v>-4.5757944527953134</v>
      </c>
      <c r="AO145" s="8"/>
    </row>
    <row r="146" spans="1:41" x14ac:dyDescent="0.35">
      <c r="A146" s="11" t="s">
        <v>2553</v>
      </c>
      <c r="B146" s="11" t="s">
        <v>2516</v>
      </c>
      <c r="C146" s="11" t="s">
        <v>2506</v>
      </c>
      <c r="D146" s="188" t="s">
        <v>3022</v>
      </c>
      <c r="G146" s="11" t="s">
        <v>2954</v>
      </c>
      <c r="H146" s="210" t="s">
        <v>2953</v>
      </c>
      <c r="I146" s="11" t="s">
        <v>2596</v>
      </c>
      <c r="J146" s="258" t="s">
        <v>2613</v>
      </c>
      <c r="K146" s="260" t="s">
        <v>3049</v>
      </c>
      <c r="L146" s="265" t="s">
        <v>1937</v>
      </c>
      <c r="M146" s="265" t="s">
        <v>1937</v>
      </c>
      <c r="N146" s="258" t="s">
        <v>3023</v>
      </c>
      <c r="P146" s="265" t="s">
        <v>3090</v>
      </c>
      <c r="Q146" s="265" t="s">
        <v>2153</v>
      </c>
      <c r="R146" s="265" t="s">
        <v>3073</v>
      </c>
      <c r="S146" s="265" t="s">
        <v>3120</v>
      </c>
      <c r="T146" s="11" t="s">
        <v>2955</v>
      </c>
      <c r="U146" s="11" t="s">
        <v>2517</v>
      </c>
      <c r="V146">
        <v>2.0165510387247401</v>
      </c>
      <c r="Z146">
        <v>3.9182421058022401E-2</v>
      </c>
      <c r="AD146" s="188">
        <f t="shared" si="7"/>
        <v>0.70138864556130898</v>
      </c>
      <c r="AE146" s="188">
        <f t="shared" si="8"/>
        <v>-3.2395270751634704</v>
      </c>
      <c r="AO146" s="8"/>
    </row>
    <row r="147" spans="1:41" x14ac:dyDescent="0.35">
      <c r="A147" s="11" t="s">
        <v>2553</v>
      </c>
      <c r="B147" s="11" t="s">
        <v>2516</v>
      </c>
      <c r="C147" s="11" t="s">
        <v>2506</v>
      </c>
      <c r="D147" s="188" t="s">
        <v>3022</v>
      </c>
      <c r="G147" s="11" t="s">
        <v>2954</v>
      </c>
      <c r="H147" s="210" t="s">
        <v>2953</v>
      </c>
      <c r="I147" s="11" t="s">
        <v>2596</v>
      </c>
      <c r="J147" s="258" t="s">
        <v>2613</v>
      </c>
      <c r="K147" s="260" t="s">
        <v>3049</v>
      </c>
      <c r="L147" s="265" t="s">
        <v>1937</v>
      </c>
      <c r="M147" s="265" t="s">
        <v>1937</v>
      </c>
      <c r="N147" s="258" t="s">
        <v>3023</v>
      </c>
      <c r="P147" s="265" t="s">
        <v>3090</v>
      </c>
      <c r="Q147" s="265" t="s">
        <v>2153</v>
      </c>
      <c r="R147" s="265" t="s">
        <v>3073</v>
      </c>
      <c r="S147" s="265" t="s">
        <v>3120</v>
      </c>
      <c r="T147" s="11" t="s">
        <v>2955</v>
      </c>
      <c r="U147" s="11" t="s">
        <v>2517</v>
      </c>
      <c r="V147">
        <v>2.3809677173803601</v>
      </c>
      <c r="Z147">
        <v>4.3047967490717501E-2</v>
      </c>
      <c r="AD147" s="188">
        <f t="shared" si="7"/>
        <v>0.86750700898372923</v>
      </c>
      <c r="AE147" s="188">
        <f t="shared" si="8"/>
        <v>-3.14544026198213</v>
      </c>
      <c r="AO147" s="8"/>
    </row>
    <row r="148" spans="1:41" x14ac:dyDescent="0.35">
      <c r="A148" s="11" t="s">
        <v>2553</v>
      </c>
      <c r="B148" s="11" t="s">
        <v>2516</v>
      </c>
      <c r="C148" s="11" t="s">
        <v>2506</v>
      </c>
      <c r="D148" s="188" t="s">
        <v>3022</v>
      </c>
      <c r="G148" s="11" t="s">
        <v>2954</v>
      </c>
      <c r="H148" s="210" t="s">
        <v>2953</v>
      </c>
      <c r="I148" s="11" t="s">
        <v>2596</v>
      </c>
      <c r="J148" s="258" t="s">
        <v>2613</v>
      </c>
      <c r="K148" s="260" t="s">
        <v>3049</v>
      </c>
      <c r="L148" s="265" t="s">
        <v>1937</v>
      </c>
      <c r="M148" s="265" t="s">
        <v>1937</v>
      </c>
      <c r="N148" s="258" t="s">
        <v>3023</v>
      </c>
      <c r="P148" s="265" t="s">
        <v>3090</v>
      </c>
      <c r="Q148" s="265" t="s">
        <v>2153</v>
      </c>
      <c r="R148" s="265" t="s">
        <v>3073</v>
      </c>
      <c r="S148" s="265" t="s">
        <v>3120</v>
      </c>
      <c r="T148" s="11" t="s">
        <v>2955</v>
      </c>
      <c r="U148" s="11" t="s">
        <v>2517</v>
      </c>
      <c r="V148">
        <v>2.7598263924661799</v>
      </c>
      <c r="Z148">
        <v>4.4084424993470497E-2</v>
      </c>
      <c r="AD148" s="188">
        <f t="shared" si="7"/>
        <v>1.0151677764703206</v>
      </c>
      <c r="AE148" s="188">
        <f t="shared" si="8"/>
        <v>-3.1216487336614631</v>
      </c>
      <c r="AO148" s="8"/>
    </row>
    <row r="149" spans="1:41" x14ac:dyDescent="0.35">
      <c r="A149" s="11" t="s">
        <v>2553</v>
      </c>
      <c r="B149" s="11" t="s">
        <v>2516</v>
      </c>
      <c r="C149" s="11" t="s">
        <v>2506</v>
      </c>
      <c r="D149" s="188" t="s">
        <v>3022</v>
      </c>
      <c r="G149" s="11" t="s">
        <v>2954</v>
      </c>
      <c r="H149" s="210" t="s">
        <v>2953</v>
      </c>
      <c r="I149" s="11" t="s">
        <v>2931</v>
      </c>
      <c r="J149" s="188" t="s">
        <v>3038</v>
      </c>
      <c r="K149" s="260" t="s">
        <v>3049</v>
      </c>
      <c r="L149" s="265" t="s">
        <v>1937</v>
      </c>
      <c r="M149" s="265" t="s">
        <v>1937</v>
      </c>
      <c r="N149" s="258" t="s">
        <v>3023</v>
      </c>
      <c r="P149" s="265" t="s">
        <v>3090</v>
      </c>
      <c r="Q149" s="265" t="s">
        <v>2153</v>
      </c>
      <c r="R149" s="265" t="s">
        <v>3073</v>
      </c>
      <c r="S149" s="265" t="s">
        <v>3120</v>
      </c>
      <c r="T149" s="11" t="s">
        <v>2955</v>
      </c>
      <c r="U149" s="11" t="s">
        <v>2517</v>
      </c>
      <c r="V149">
        <v>54.888196097896703</v>
      </c>
      <c r="Z149">
        <v>0.26954888908861502</v>
      </c>
      <c r="AD149" s="188">
        <f t="shared" si="7"/>
        <v>4.0052983180738106</v>
      </c>
      <c r="AE149" s="188">
        <f t="shared" si="8"/>
        <v>-1.3110054984484891</v>
      </c>
      <c r="AO149" s="8"/>
    </row>
    <row r="150" spans="1:41" x14ac:dyDescent="0.35">
      <c r="A150" s="11" t="s">
        <v>2553</v>
      </c>
      <c r="B150" s="11" t="s">
        <v>2516</v>
      </c>
      <c r="C150" s="11" t="s">
        <v>2506</v>
      </c>
      <c r="D150" s="188" t="s">
        <v>3022</v>
      </c>
      <c r="G150" s="11" t="s">
        <v>2954</v>
      </c>
      <c r="H150" s="210" t="s">
        <v>2953</v>
      </c>
      <c r="I150" s="11" t="s">
        <v>2931</v>
      </c>
      <c r="J150" s="188" t="s">
        <v>3038</v>
      </c>
      <c r="K150" s="260" t="s">
        <v>3049</v>
      </c>
      <c r="L150" s="265" t="s">
        <v>1937</v>
      </c>
      <c r="M150" s="265" t="s">
        <v>1937</v>
      </c>
      <c r="N150" s="258" t="s">
        <v>3023</v>
      </c>
      <c r="P150" s="265" t="s">
        <v>3090</v>
      </c>
      <c r="Q150" s="265" t="s">
        <v>2153</v>
      </c>
      <c r="R150" s="265" t="s">
        <v>3073</v>
      </c>
      <c r="S150" s="265" t="s">
        <v>3120</v>
      </c>
      <c r="T150" s="11" t="s">
        <v>2955</v>
      </c>
      <c r="U150" s="11" t="s">
        <v>2517</v>
      </c>
      <c r="V150">
        <v>63.621984926574903</v>
      </c>
      <c r="Z150">
        <v>0.18539103106487401</v>
      </c>
      <c r="AD150" s="188">
        <f t="shared" si="7"/>
        <v>4.1529590855604033</v>
      </c>
      <c r="AE150" s="188">
        <f t="shared" si="8"/>
        <v>-1.6852880031539108</v>
      </c>
      <c r="AO150" s="8"/>
    </row>
    <row r="151" spans="1:41" x14ac:dyDescent="0.35">
      <c r="A151" s="11" t="s">
        <v>2553</v>
      </c>
      <c r="B151" s="11" t="s">
        <v>2516</v>
      </c>
      <c r="C151" s="11" t="s">
        <v>2506</v>
      </c>
      <c r="D151" s="188" t="s">
        <v>3022</v>
      </c>
      <c r="G151" s="11" t="s">
        <v>2954</v>
      </c>
      <c r="H151" s="210" t="s">
        <v>2953</v>
      </c>
      <c r="I151" s="11" t="s">
        <v>2931</v>
      </c>
      <c r="J151" s="188" t="s">
        <v>3038</v>
      </c>
      <c r="K151" s="260" t="s">
        <v>3049</v>
      </c>
      <c r="L151" s="265" t="s">
        <v>1937</v>
      </c>
      <c r="M151" s="265" t="s">
        <v>1937</v>
      </c>
      <c r="N151" s="258" t="s">
        <v>3023</v>
      </c>
      <c r="P151" s="265" t="s">
        <v>3090</v>
      </c>
      <c r="Q151" s="265" t="s">
        <v>2153</v>
      </c>
      <c r="R151" s="265" t="s">
        <v>3073</v>
      </c>
      <c r="S151" s="265" t="s">
        <v>3120</v>
      </c>
      <c r="T151" s="11" t="s">
        <v>2955</v>
      </c>
      <c r="U151" s="11" t="s">
        <v>2517</v>
      </c>
      <c r="V151">
        <v>69.772996496655296</v>
      </c>
      <c r="Z151">
        <v>0.303214482360948</v>
      </c>
      <c r="AD151" s="188">
        <f t="shared" si="7"/>
        <v>4.2452470652395222</v>
      </c>
      <c r="AE151" s="188">
        <f t="shared" si="8"/>
        <v>-1.1933148613119293</v>
      </c>
      <c r="AO151" s="8"/>
    </row>
    <row r="152" spans="1:41" x14ac:dyDescent="0.35">
      <c r="A152" s="11" t="s">
        <v>2553</v>
      </c>
      <c r="B152" s="11" t="s">
        <v>2516</v>
      </c>
      <c r="C152" s="11" t="s">
        <v>2506</v>
      </c>
      <c r="D152" s="188" t="s">
        <v>3022</v>
      </c>
      <c r="G152" s="11" t="s">
        <v>2954</v>
      </c>
      <c r="H152" s="210" t="s">
        <v>2953</v>
      </c>
      <c r="I152" s="11" t="s">
        <v>2931</v>
      </c>
      <c r="J152" s="188" t="s">
        <v>3038</v>
      </c>
      <c r="K152" s="260" t="s">
        <v>3049</v>
      </c>
      <c r="L152" s="265" t="s">
        <v>1937</v>
      </c>
      <c r="M152" s="265" t="s">
        <v>1937</v>
      </c>
      <c r="N152" s="258" t="s">
        <v>3023</v>
      </c>
      <c r="P152" s="265" t="s">
        <v>3090</v>
      </c>
      <c r="Q152" s="265" t="s">
        <v>2153</v>
      </c>
      <c r="R152" s="265" t="s">
        <v>3073</v>
      </c>
      <c r="S152" s="265" t="s">
        <v>3120</v>
      </c>
      <c r="T152" s="11" t="s">
        <v>2955</v>
      </c>
      <c r="U152" s="11" t="s">
        <v>2517</v>
      </c>
      <c r="V152">
        <v>64.807198263119702</v>
      </c>
      <c r="Z152">
        <v>0.30315757302017499</v>
      </c>
      <c r="AD152" s="188">
        <f t="shared" si="7"/>
        <v>4.1714166814962272</v>
      </c>
      <c r="AE152" s="188">
        <f t="shared" si="8"/>
        <v>-1.1935025656773766</v>
      </c>
      <c r="AO152" s="8"/>
    </row>
    <row r="153" spans="1:41" x14ac:dyDescent="0.35">
      <c r="A153" s="11" t="s">
        <v>2553</v>
      </c>
      <c r="B153" s="11" t="s">
        <v>2516</v>
      </c>
      <c r="C153" s="11" t="s">
        <v>2506</v>
      </c>
      <c r="D153" s="188" t="s">
        <v>3022</v>
      </c>
      <c r="G153" s="11" t="s">
        <v>2954</v>
      </c>
      <c r="H153" s="210" t="s">
        <v>2953</v>
      </c>
      <c r="I153" s="11" t="s">
        <v>2931</v>
      </c>
      <c r="J153" s="188" t="s">
        <v>3038</v>
      </c>
      <c r="K153" s="260" t="s">
        <v>3049</v>
      </c>
      <c r="L153" s="265" t="s">
        <v>1937</v>
      </c>
      <c r="M153" s="265" t="s">
        <v>1937</v>
      </c>
      <c r="N153" s="258" t="s">
        <v>3023</v>
      </c>
      <c r="P153" s="265" t="s">
        <v>3090</v>
      </c>
      <c r="Q153" s="265" t="s">
        <v>2153</v>
      </c>
      <c r="R153" s="265" t="s">
        <v>3073</v>
      </c>
      <c r="S153" s="265" t="s">
        <v>3120</v>
      </c>
      <c r="T153" s="11" t="s">
        <v>2955</v>
      </c>
      <c r="U153" s="11" t="s">
        <v>2517</v>
      </c>
      <c r="V153">
        <v>75.119294933209602</v>
      </c>
      <c r="Z153">
        <v>0.34901846865142799</v>
      </c>
      <c r="AD153" s="188">
        <f t="shared" si="7"/>
        <v>4.3190774489828181</v>
      </c>
      <c r="AE153" s="188">
        <f t="shared" si="8"/>
        <v>-1.0526304394078587</v>
      </c>
      <c r="AO153" s="8"/>
    </row>
    <row r="154" spans="1:41" x14ac:dyDescent="0.35">
      <c r="A154" s="11" t="s">
        <v>2553</v>
      </c>
      <c r="B154" s="11" t="s">
        <v>2516</v>
      </c>
      <c r="C154" s="11" t="s">
        <v>2506</v>
      </c>
      <c r="D154" s="188" t="s">
        <v>3022</v>
      </c>
      <c r="G154" s="11" t="s">
        <v>2954</v>
      </c>
      <c r="H154" s="210" t="s">
        <v>2953</v>
      </c>
      <c r="I154" s="11" t="s">
        <v>2931</v>
      </c>
      <c r="J154" s="188" t="s">
        <v>3038</v>
      </c>
      <c r="K154" s="260" t="s">
        <v>3049</v>
      </c>
      <c r="L154" s="265" t="s">
        <v>1937</v>
      </c>
      <c r="M154" s="265" t="s">
        <v>1937</v>
      </c>
      <c r="N154" s="258" t="s">
        <v>3023</v>
      </c>
      <c r="P154" s="265" t="s">
        <v>3090</v>
      </c>
      <c r="Q154" s="265" t="s">
        <v>2153</v>
      </c>
      <c r="R154" s="265" t="s">
        <v>3073</v>
      </c>
      <c r="S154" s="265" t="s">
        <v>3120</v>
      </c>
      <c r="T154" s="11" t="s">
        <v>2955</v>
      </c>
      <c r="U154" s="11" t="s">
        <v>2517</v>
      </c>
      <c r="V154">
        <v>76.518691545708094</v>
      </c>
      <c r="Z154">
        <v>0.43091757993748597</v>
      </c>
      <c r="AD154" s="188">
        <f t="shared" si="7"/>
        <v>4.3375350449186412</v>
      </c>
      <c r="AE154" s="188">
        <f t="shared" si="8"/>
        <v>-0.84183843700856709</v>
      </c>
      <c r="AO154" s="8"/>
    </row>
    <row r="155" spans="1:41" x14ac:dyDescent="0.35">
      <c r="A155" s="11" t="s">
        <v>2553</v>
      </c>
      <c r="B155" s="11" t="s">
        <v>2516</v>
      </c>
      <c r="C155" s="11" t="s">
        <v>2506</v>
      </c>
      <c r="D155" s="188" t="s">
        <v>3022</v>
      </c>
      <c r="G155" s="11" t="s">
        <v>2954</v>
      </c>
      <c r="H155" s="210" t="s">
        <v>2953</v>
      </c>
      <c r="I155" s="11" t="s">
        <v>2931</v>
      </c>
      <c r="J155" s="188" t="s">
        <v>3038</v>
      </c>
      <c r="K155" s="260" t="s">
        <v>3049</v>
      </c>
      <c r="L155" s="265" t="s">
        <v>1937</v>
      </c>
      <c r="M155" s="265" t="s">
        <v>1937</v>
      </c>
      <c r="N155" s="258" t="s">
        <v>3023</v>
      </c>
      <c r="P155" s="265" t="s">
        <v>3090</v>
      </c>
      <c r="Q155" s="265" t="s">
        <v>2153</v>
      </c>
      <c r="R155" s="265" t="s">
        <v>3073</v>
      </c>
      <c r="S155" s="265" t="s">
        <v>3120</v>
      </c>
      <c r="T155" s="11" t="s">
        <v>2955</v>
      </c>
      <c r="U155" s="11" t="s">
        <v>2517</v>
      </c>
      <c r="V155">
        <v>83.916564428301598</v>
      </c>
      <c r="Z155">
        <v>0.341036761525361</v>
      </c>
      <c r="AD155" s="188">
        <f t="shared" si="7"/>
        <v>4.4298230245977637</v>
      </c>
      <c r="AE155" s="188">
        <f t="shared" si="8"/>
        <v>-1.0757650024494585</v>
      </c>
      <c r="AO155" s="8"/>
    </row>
    <row r="156" spans="1:41" x14ac:dyDescent="0.35">
      <c r="A156" s="11" t="s">
        <v>2553</v>
      </c>
      <c r="B156" s="11" t="s">
        <v>2516</v>
      </c>
      <c r="C156" s="11" t="s">
        <v>2506</v>
      </c>
      <c r="D156" s="188" t="s">
        <v>3022</v>
      </c>
      <c r="G156" s="11" t="s">
        <v>2954</v>
      </c>
      <c r="H156" s="210" t="s">
        <v>2953</v>
      </c>
      <c r="I156" s="11" t="s">
        <v>2931</v>
      </c>
      <c r="J156" s="188" t="s">
        <v>3038</v>
      </c>
      <c r="K156" s="260" t="s">
        <v>3049</v>
      </c>
      <c r="L156" s="265" t="s">
        <v>1937</v>
      </c>
      <c r="M156" s="265" t="s">
        <v>1937</v>
      </c>
      <c r="N156" s="258" t="s">
        <v>3023</v>
      </c>
      <c r="P156" s="265" t="s">
        <v>3090</v>
      </c>
      <c r="Q156" s="265" t="s">
        <v>2153</v>
      </c>
      <c r="R156" s="265" t="s">
        <v>3073</v>
      </c>
      <c r="S156" s="265" t="s">
        <v>3120</v>
      </c>
      <c r="T156" s="11" t="s">
        <v>2955</v>
      </c>
      <c r="U156" s="11" t="s">
        <v>2517</v>
      </c>
      <c r="V156">
        <v>88.6943165601472</v>
      </c>
      <c r="Z156">
        <v>0.25753036094336401</v>
      </c>
      <c r="AD156" s="188">
        <f t="shared" si="7"/>
        <v>4.4851958124052365</v>
      </c>
      <c r="AE156" s="188">
        <f t="shared" si="8"/>
        <v>-1.3566176592526094</v>
      </c>
      <c r="AO156" s="8"/>
    </row>
    <row r="157" spans="1:41" x14ac:dyDescent="0.35">
      <c r="A157" s="11" t="s">
        <v>2553</v>
      </c>
      <c r="B157" s="11" t="s">
        <v>2516</v>
      </c>
      <c r="C157" s="11" t="s">
        <v>2506</v>
      </c>
      <c r="D157" s="188" t="s">
        <v>3022</v>
      </c>
      <c r="G157" s="11" t="s">
        <v>2954</v>
      </c>
      <c r="H157" s="210" t="s">
        <v>2953</v>
      </c>
      <c r="I157" s="11" t="s">
        <v>2931</v>
      </c>
      <c r="J157" s="188" t="s">
        <v>3038</v>
      </c>
      <c r="K157" s="260" t="s">
        <v>3049</v>
      </c>
      <c r="L157" s="265" t="s">
        <v>1937</v>
      </c>
      <c r="M157" s="265" t="s">
        <v>1937</v>
      </c>
      <c r="N157" s="258" t="s">
        <v>3023</v>
      </c>
      <c r="P157" s="265" t="s">
        <v>3090</v>
      </c>
      <c r="Q157" s="265" t="s">
        <v>2153</v>
      </c>
      <c r="R157" s="265" t="s">
        <v>3073</v>
      </c>
      <c r="S157" s="265" t="s">
        <v>3120</v>
      </c>
      <c r="T157" s="11" t="s">
        <v>2955</v>
      </c>
      <c r="U157" s="11" t="s">
        <v>2517</v>
      </c>
      <c r="V157">
        <v>108.66061138545901</v>
      </c>
      <c r="Z157">
        <v>0.22389049913744899</v>
      </c>
      <c r="AD157" s="188">
        <f t="shared" si="7"/>
        <v>4.688229367699293</v>
      </c>
      <c r="AE157" s="188">
        <f t="shared" si="8"/>
        <v>-1.496598189786245</v>
      </c>
      <c r="AO157" s="8"/>
    </row>
    <row r="158" spans="1:41" x14ac:dyDescent="0.35">
      <c r="A158" s="11" t="s">
        <v>2553</v>
      </c>
      <c r="B158" s="11" t="s">
        <v>2516</v>
      </c>
      <c r="C158" s="11" t="s">
        <v>2506</v>
      </c>
      <c r="D158" s="188" t="s">
        <v>3022</v>
      </c>
      <c r="G158" s="11" t="s">
        <v>2954</v>
      </c>
      <c r="H158" s="210" t="s">
        <v>2953</v>
      </c>
      <c r="I158" s="11" t="s">
        <v>2931</v>
      </c>
      <c r="J158" s="188" t="s">
        <v>3038</v>
      </c>
      <c r="K158" s="260" t="s">
        <v>3049</v>
      </c>
      <c r="L158" s="265" t="s">
        <v>1937</v>
      </c>
      <c r="M158" s="265" t="s">
        <v>1937</v>
      </c>
      <c r="N158" s="258" t="s">
        <v>3023</v>
      </c>
      <c r="P158" s="265" t="s">
        <v>3090</v>
      </c>
      <c r="Q158" s="265" t="s">
        <v>2153</v>
      </c>
      <c r="R158" s="265" t="s">
        <v>3073</v>
      </c>
      <c r="S158" s="265" t="s">
        <v>3120</v>
      </c>
      <c r="T158" s="11" t="s">
        <v>2955</v>
      </c>
      <c r="U158" s="11" t="s">
        <v>2517</v>
      </c>
      <c r="V158">
        <v>90.346602118105295</v>
      </c>
      <c r="Z158">
        <v>0.45176919368547802</v>
      </c>
      <c r="AD158" s="188">
        <f t="shared" si="7"/>
        <v>4.5036534083410595</v>
      </c>
      <c r="AE158" s="188">
        <f t="shared" si="8"/>
        <v>-0.79458386300676742</v>
      </c>
      <c r="AO158" s="8"/>
    </row>
    <row r="159" spans="1:41" x14ac:dyDescent="0.35">
      <c r="A159" s="11" t="s">
        <v>2553</v>
      </c>
      <c r="B159" s="11" t="s">
        <v>2516</v>
      </c>
      <c r="C159" s="11" t="s">
        <v>2506</v>
      </c>
      <c r="D159" s="188" t="s">
        <v>3022</v>
      </c>
      <c r="G159" s="11" t="s">
        <v>2954</v>
      </c>
      <c r="H159" s="210" t="s">
        <v>2953</v>
      </c>
      <c r="I159" s="11" t="s">
        <v>2931</v>
      </c>
      <c r="J159" s="188" t="s">
        <v>3038</v>
      </c>
      <c r="K159" s="260" t="s">
        <v>3049</v>
      </c>
      <c r="L159" s="265" t="s">
        <v>1937</v>
      </c>
      <c r="M159" s="265" t="s">
        <v>1937</v>
      </c>
      <c r="N159" s="258" t="s">
        <v>3023</v>
      </c>
      <c r="P159" s="265" t="s">
        <v>3090</v>
      </c>
      <c r="Q159" s="265" t="s">
        <v>2153</v>
      </c>
      <c r="R159" s="265" t="s">
        <v>3073</v>
      </c>
      <c r="S159" s="265" t="s">
        <v>3120</v>
      </c>
      <c r="T159" s="11" t="s">
        <v>2955</v>
      </c>
      <c r="U159" s="11" t="s">
        <v>2517</v>
      </c>
      <c r="V159">
        <v>100.927151463057</v>
      </c>
      <c r="Z159">
        <v>0.37469936675968601</v>
      </c>
      <c r="AD159" s="188">
        <f t="shared" si="7"/>
        <v>4.6143989839560025</v>
      </c>
      <c r="AE159" s="188">
        <f t="shared" si="8"/>
        <v>-0.98163126317675498</v>
      </c>
      <c r="AO159" s="8"/>
    </row>
    <row r="160" spans="1:41" x14ac:dyDescent="0.35">
      <c r="A160" s="11" t="s">
        <v>2553</v>
      </c>
      <c r="B160" s="11" t="s">
        <v>2516</v>
      </c>
      <c r="C160" s="11" t="s">
        <v>2506</v>
      </c>
      <c r="D160" s="188" t="s">
        <v>3022</v>
      </c>
      <c r="G160" s="11" t="s">
        <v>2954</v>
      </c>
      <c r="H160" s="210" t="s">
        <v>2953</v>
      </c>
      <c r="I160" s="11" t="s">
        <v>2931</v>
      </c>
      <c r="J160" s="188" t="s">
        <v>3038</v>
      </c>
      <c r="K160" s="260" t="s">
        <v>3049</v>
      </c>
      <c r="L160" s="265" t="s">
        <v>1937</v>
      </c>
      <c r="M160" s="265" t="s">
        <v>1937</v>
      </c>
      <c r="N160" s="258" t="s">
        <v>3023</v>
      </c>
      <c r="P160" s="265" t="s">
        <v>3090</v>
      </c>
      <c r="Q160" s="265" t="s">
        <v>2153</v>
      </c>
      <c r="R160" s="265" t="s">
        <v>3073</v>
      </c>
      <c r="S160" s="265" t="s">
        <v>3120</v>
      </c>
      <c r="T160" s="11" t="s">
        <v>2955</v>
      </c>
      <c r="U160" s="11" t="s">
        <v>2517</v>
      </c>
      <c r="V160">
        <v>112.746795824494</v>
      </c>
      <c r="Z160">
        <v>0.41160742811045498</v>
      </c>
      <c r="AD160" s="188">
        <f t="shared" si="7"/>
        <v>4.7251445595709418</v>
      </c>
      <c r="AE160" s="188">
        <f t="shared" si="8"/>
        <v>-0.88768522826950069</v>
      </c>
      <c r="AO160" s="8"/>
    </row>
    <row r="161" spans="1:41" x14ac:dyDescent="0.35">
      <c r="A161" s="11" t="s">
        <v>2553</v>
      </c>
      <c r="B161" s="11" t="s">
        <v>2516</v>
      </c>
      <c r="C161" s="11" t="s">
        <v>2506</v>
      </c>
      <c r="D161" s="188" t="s">
        <v>3022</v>
      </c>
      <c r="G161" s="11" t="s">
        <v>2954</v>
      </c>
      <c r="H161" s="210" t="s">
        <v>2953</v>
      </c>
      <c r="I161" s="11" t="s">
        <v>2931</v>
      </c>
      <c r="J161" s="188" t="s">
        <v>3038</v>
      </c>
      <c r="K161" s="260" t="s">
        <v>3049</v>
      </c>
      <c r="L161" s="265" t="s">
        <v>1937</v>
      </c>
      <c r="M161" s="265" t="s">
        <v>1937</v>
      </c>
      <c r="N161" s="258" t="s">
        <v>3023</v>
      </c>
      <c r="P161" s="265" t="s">
        <v>3090</v>
      </c>
      <c r="Q161" s="265" t="s">
        <v>2153</v>
      </c>
      <c r="R161" s="265" t="s">
        <v>3073</v>
      </c>
      <c r="S161" s="265" t="s">
        <v>3120</v>
      </c>
      <c r="T161" s="11" t="s">
        <v>2955</v>
      </c>
      <c r="U161" s="11" t="s">
        <v>2517</v>
      </c>
      <c r="V161">
        <v>106.673393773485</v>
      </c>
      <c r="Z161">
        <v>0.47362979341161998</v>
      </c>
      <c r="AD161" s="188">
        <f t="shared" si="7"/>
        <v>4.6697717717634681</v>
      </c>
      <c r="AE161" s="188">
        <f t="shared" si="8"/>
        <v>-0.74732928900496876</v>
      </c>
      <c r="AO161" s="8"/>
    </row>
    <row r="162" spans="1:41" x14ac:dyDescent="0.35">
      <c r="A162" s="11" t="s">
        <v>2553</v>
      </c>
      <c r="B162" s="11" t="s">
        <v>2516</v>
      </c>
      <c r="C162" s="11" t="s">
        <v>2506</v>
      </c>
      <c r="D162" s="188" t="s">
        <v>3022</v>
      </c>
      <c r="G162" s="11" t="s">
        <v>2954</v>
      </c>
      <c r="H162" s="210" t="s">
        <v>2953</v>
      </c>
      <c r="I162" s="11" t="s">
        <v>2931</v>
      </c>
      <c r="J162" s="188" t="s">
        <v>3038</v>
      </c>
      <c r="K162" s="260" t="s">
        <v>3049</v>
      </c>
      <c r="L162" s="265" t="s">
        <v>1937</v>
      </c>
      <c r="M162" s="265" t="s">
        <v>1937</v>
      </c>
      <c r="N162" s="258" t="s">
        <v>3023</v>
      </c>
      <c r="P162" s="265" t="s">
        <v>3090</v>
      </c>
      <c r="Q162" s="265" t="s">
        <v>2153</v>
      </c>
      <c r="R162" s="265" t="s">
        <v>3073</v>
      </c>
      <c r="S162" s="265" t="s">
        <v>3120</v>
      </c>
      <c r="T162" s="11" t="s">
        <v>2955</v>
      </c>
      <c r="U162" s="11" t="s">
        <v>2517</v>
      </c>
      <c r="V162">
        <v>104.72251898884301</v>
      </c>
      <c r="Z162">
        <v>0.55796258101184903</v>
      </c>
      <c r="AD162" s="188">
        <f t="shared" si="7"/>
        <v>4.6513141758276468</v>
      </c>
      <c r="AE162" s="188">
        <f t="shared" si="8"/>
        <v>-0.58346337796793946</v>
      </c>
      <c r="AO162" s="8"/>
    </row>
    <row r="163" spans="1:41" x14ac:dyDescent="0.35">
      <c r="A163" s="11" t="s">
        <v>2553</v>
      </c>
      <c r="B163" s="11" t="s">
        <v>2516</v>
      </c>
      <c r="C163" s="11" t="s">
        <v>2506</v>
      </c>
      <c r="D163" s="188" t="s">
        <v>3022</v>
      </c>
      <c r="G163" s="11" t="s">
        <v>2954</v>
      </c>
      <c r="H163" s="210" t="s">
        <v>2953</v>
      </c>
      <c r="I163" s="11" t="s">
        <v>2931</v>
      </c>
      <c r="J163" s="188" t="s">
        <v>3038</v>
      </c>
      <c r="K163" s="260" t="s">
        <v>3049</v>
      </c>
      <c r="L163" s="265" t="s">
        <v>1937</v>
      </c>
      <c r="M163" s="265" t="s">
        <v>1937</v>
      </c>
      <c r="N163" s="258" t="s">
        <v>3023</v>
      </c>
      <c r="P163" s="265" t="s">
        <v>3090</v>
      </c>
      <c r="Q163" s="265" t="s">
        <v>2153</v>
      </c>
      <c r="R163" s="265" t="s">
        <v>3073</v>
      </c>
      <c r="S163" s="265" t="s">
        <v>3120</v>
      </c>
      <c r="T163" s="11" t="s">
        <v>2955</v>
      </c>
      <c r="U163" s="11" t="s">
        <v>2517</v>
      </c>
      <c r="V163">
        <v>130.68702297433401</v>
      </c>
      <c r="Z163">
        <v>0.598905230581533</v>
      </c>
      <c r="AD163" s="188">
        <f t="shared" si="7"/>
        <v>4.8728053270575344</v>
      </c>
      <c r="AE163" s="188">
        <f t="shared" si="8"/>
        <v>-0.51265190610228284</v>
      </c>
      <c r="AO163" s="8"/>
    </row>
    <row r="164" spans="1:41" x14ac:dyDescent="0.35">
      <c r="A164" s="11" t="s">
        <v>2553</v>
      </c>
      <c r="B164" s="11" t="s">
        <v>2516</v>
      </c>
      <c r="C164" s="11" t="s">
        <v>2506</v>
      </c>
      <c r="D164" s="188" t="s">
        <v>3022</v>
      </c>
      <c r="G164" s="11" t="s">
        <v>2954</v>
      </c>
      <c r="H164" s="210" t="s">
        <v>2953</v>
      </c>
      <c r="I164" s="11" t="s">
        <v>2931</v>
      </c>
      <c r="J164" s="188" t="s">
        <v>3038</v>
      </c>
      <c r="K164" s="260" t="s">
        <v>3049</v>
      </c>
      <c r="L164" s="265" t="s">
        <v>1937</v>
      </c>
      <c r="M164" s="265" t="s">
        <v>1937</v>
      </c>
      <c r="N164" s="258" t="s">
        <v>3023</v>
      </c>
      <c r="P164" s="265" t="s">
        <v>3090</v>
      </c>
      <c r="Q164" s="265" t="s">
        <v>2153</v>
      </c>
      <c r="R164" s="265" t="s">
        <v>3073</v>
      </c>
      <c r="S164" s="265" t="s">
        <v>3120</v>
      </c>
      <c r="T164" s="11" t="s">
        <v>2955</v>
      </c>
      <c r="U164" s="11" t="s">
        <v>2517</v>
      </c>
      <c r="V164">
        <v>135.601511056563</v>
      </c>
      <c r="Z164">
        <v>0.496641415818175</v>
      </c>
      <c r="AD164" s="188">
        <f t="shared" si="7"/>
        <v>4.909720518929185</v>
      </c>
      <c r="AE164" s="188">
        <f t="shared" si="8"/>
        <v>-0.69988701063771774</v>
      </c>
      <c r="AO164" s="8"/>
    </row>
    <row r="165" spans="1:41" x14ac:dyDescent="0.35">
      <c r="A165" s="11" t="s">
        <v>2553</v>
      </c>
      <c r="B165" s="11" t="s">
        <v>2516</v>
      </c>
      <c r="C165" s="11" t="s">
        <v>2506</v>
      </c>
      <c r="D165" s="188" t="s">
        <v>3022</v>
      </c>
      <c r="G165" s="11" t="s">
        <v>2954</v>
      </c>
      <c r="H165" s="210" t="s">
        <v>2953</v>
      </c>
      <c r="I165" s="11" t="s">
        <v>2931</v>
      </c>
      <c r="J165" s="188" t="s">
        <v>3038</v>
      </c>
      <c r="K165" s="260" t="s">
        <v>3049</v>
      </c>
      <c r="L165" s="265" t="s">
        <v>1937</v>
      </c>
      <c r="M165" s="265" t="s">
        <v>1937</v>
      </c>
      <c r="N165" s="258" t="s">
        <v>3023</v>
      </c>
      <c r="P165" s="265" t="s">
        <v>3090</v>
      </c>
      <c r="Q165" s="265" t="s">
        <v>2153</v>
      </c>
      <c r="R165" s="265" t="s">
        <v>3073</v>
      </c>
      <c r="S165" s="265" t="s">
        <v>3120</v>
      </c>
      <c r="T165" s="11" t="s">
        <v>2955</v>
      </c>
      <c r="U165" s="11" t="s">
        <v>2517</v>
      </c>
      <c r="V165">
        <v>154.30384691835599</v>
      </c>
      <c r="Z165">
        <v>0.62788557652506705</v>
      </c>
      <c r="AD165" s="188">
        <f t="shared" si="7"/>
        <v>5.0389236904799528</v>
      </c>
      <c r="AE165" s="188">
        <f t="shared" si="8"/>
        <v>-0.4653973321004809</v>
      </c>
      <c r="AO165" s="8"/>
    </row>
    <row r="166" spans="1:41" x14ac:dyDescent="0.35">
      <c r="A166" s="11" t="s">
        <v>2553</v>
      </c>
      <c r="B166" s="11" t="s">
        <v>2516</v>
      </c>
      <c r="C166" s="11" t="s">
        <v>2506</v>
      </c>
      <c r="D166" s="188" t="s">
        <v>3022</v>
      </c>
      <c r="G166" s="11" t="s">
        <v>2954</v>
      </c>
      <c r="H166" s="210" t="s">
        <v>2953</v>
      </c>
      <c r="I166" s="11" t="s">
        <v>2931</v>
      </c>
      <c r="J166" s="188" t="s">
        <v>3038</v>
      </c>
      <c r="K166" s="260" t="s">
        <v>3049</v>
      </c>
      <c r="L166" s="265" t="s">
        <v>1937</v>
      </c>
      <c r="M166" s="265" t="s">
        <v>1937</v>
      </c>
      <c r="N166" s="258" t="s">
        <v>3023</v>
      </c>
      <c r="P166" s="265" t="s">
        <v>3090</v>
      </c>
      <c r="Q166" s="265" t="s">
        <v>2153</v>
      </c>
      <c r="R166" s="265" t="s">
        <v>3073</v>
      </c>
      <c r="S166" s="265" t="s">
        <v>3120</v>
      </c>
      <c r="T166" s="11" t="s">
        <v>2955</v>
      </c>
      <c r="U166" s="11" t="s">
        <v>2517</v>
      </c>
      <c r="V166">
        <v>169.222035164103</v>
      </c>
      <c r="Z166">
        <v>0.81254385881411895</v>
      </c>
      <c r="AD166" s="188">
        <f t="shared" si="7"/>
        <v>5.1312116701590718</v>
      </c>
      <c r="AE166" s="188">
        <f t="shared" si="8"/>
        <v>-0.2075853861562009</v>
      </c>
      <c r="AO166" s="8"/>
    </row>
    <row r="167" spans="1:41" x14ac:dyDescent="0.35">
      <c r="A167" s="11" t="s">
        <v>2553</v>
      </c>
      <c r="B167" s="11" t="s">
        <v>2516</v>
      </c>
      <c r="C167" s="11" t="s">
        <v>2506</v>
      </c>
      <c r="D167" s="188" t="s">
        <v>3022</v>
      </c>
      <c r="G167" s="11" t="s">
        <v>2954</v>
      </c>
      <c r="H167" s="210" t="s">
        <v>2953</v>
      </c>
      <c r="I167" s="11" t="s">
        <v>2931</v>
      </c>
      <c r="J167" s="188" t="s">
        <v>3038</v>
      </c>
      <c r="K167" s="260" t="s">
        <v>3049</v>
      </c>
      <c r="L167" s="265" t="s">
        <v>1937</v>
      </c>
      <c r="M167" s="265" t="s">
        <v>1937</v>
      </c>
      <c r="N167" s="258" t="s">
        <v>3023</v>
      </c>
      <c r="P167" s="265" t="s">
        <v>3090</v>
      </c>
      <c r="Q167" s="265" t="s">
        <v>2153</v>
      </c>
      <c r="R167" s="265" t="s">
        <v>3073</v>
      </c>
      <c r="S167" s="265" t="s">
        <v>3120</v>
      </c>
      <c r="T167" s="11" t="s">
        <v>2955</v>
      </c>
      <c r="U167" s="11" t="s">
        <v>2517</v>
      </c>
      <c r="V167">
        <v>211.17830444482399</v>
      </c>
      <c r="Z167">
        <v>0.91398449176069096</v>
      </c>
      <c r="AD167" s="188">
        <f t="shared" si="7"/>
        <v>5.352702821388962</v>
      </c>
      <c r="AE167" s="188">
        <f t="shared" si="8"/>
        <v>-8.9941675111004635E-2</v>
      </c>
      <c r="AO167" s="8"/>
    </row>
    <row r="168" spans="1:41" x14ac:dyDescent="0.35">
      <c r="A168" s="11" t="s">
        <v>2553</v>
      </c>
      <c r="B168" s="11" t="s">
        <v>2516</v>
      </c>
      <c r="C168" s="11" t="s">
        <v>2506</v>
      </c>
      <c r="D168" s="188" t="s">
        <v>3022</v>
      </c>
      <c r="G168" s="11" t="s">
        <v>2954</v>
      </c>
      <c r="H168" s="210" t="s">
        <v>2953</v>
      </c>
      <c r="I168" s="11" t="s">
        <v>2931</v>
      </c>
      <c r="J168" s="188" t="s">
        <v>3038</v>
      </c>
      <c r="K168" s="260" t="s">
        <v>3049</v>
      </c>
      <c r="L168" s="265" t="s">
        <v>1937</v>
      </c>
      <c r="M168" s="265" t="s">
        <v>1937</v>
      </c>
      <c r="N168" s="258" t="s">
        <v>3023</v>
      </c>
      <c r="P168" s="265" t="s">
        <v>3090</v>
      </c>
      <c r="Q168" s="265" t="s">
        <v>2153</v>
      </c>
      <c r="R168" s="265" t="s">
        <v>3073</v>
      </c>
      <c r="S168" s="265" t="s">
        <v>3120</v>
      </c>
      <c r="T168" s="11" t="s">
        <v>2955</v>
      </c>
      <c r="U168" s="11" t="s">
        <v>2517</v>
      </c>
      <c r="V168">
        <v>278.541416324176</v>
      </c>
      <c r="Z168">
        <v>1.3303208180116599</v>
      </c>
      <c r="AD168" s="188">
        <f t="shared" si="7"/>
        <v>5.6295667604263215</v>
      </c>
      <c r="AE168" s="188">
        <f t="shared" si="8"/>
        <v>0.2854201296957482</v>
      </c>
      <c r="AO168" s="8"/>
    </row>
    <row r="169" spans="1:41" x14ac:dyDescent="0.35">
      <c r="A169" s="11" t="s">
        <v>2553</v>
      </c>
      <c r="B169" s="11" t="s">
        <v>2516</v>
      </c>
      <c r="C169" s="11" t="s">
        <v>2506</v>
      </c>
      <c r="D169" s="188" t="s">
        <v>3022</v>
      </c>
      <c r="G169" s="11" t="s">
        <v>2954</v>
      </c>
      <c r="H169" s="210" t="s">
        <v>2953</v>
      </c>
      <c r="I169" s="11" t="s">
        <v>2932</v>
      </c>
      <c r="J169" s="188" t="s">
        <v>2618</v>
      </c>
      <c r="K169" s="260" t="s">
        <v>3049</v>
      </c>
      <c r="L169" s="265" t="s">
        <v>1937</v>
      </c>
      <c r="M169" s="265" t="s">
        <v>1937</v>
      </c>
      <c r="N169" s="258" t="s">
        <v>3023</v>
      </c>
      <c r="P169" s="265" t="s">
        <v>3090</v>
      </c>
      <c r="Q169" s="265" t="s">
        <v>2153</v>
      </c>
      <c r="R169" s="265" t="s">
        <v>3073</v>
      </c>
      <c r="S169" s="265" t="s">
        <v>3120</v>
      </c>
      <c r="T169" s="11" t="s">
        <v>2955</v>
      </c>
      <c r="U169" s="11" t="s">
        <v>2517</v>
      </c>
      <c r="V169">
        <v>874.74963015544097</v>
      </c>
      <c r="Z169">
        <v>3.8268994371615102</v>
      </c>
      <c r="AD169" s="188">
        <f t="shared" si="7"/>
        <v>6.7739377084474119</v>
      </c>
      <c r="AE169" s="188">
        <f t="shared" si="8"/>
        <v>1.342054928899858</v>
      </c>
      <c r="AO169" s="8"/>
    </row>
    <row r="170" spans="1:41" x14ac:dyDescent="0.35">
      <c r="A170" s="11" t="s">
        <v>2553</v>
      </c>
      <c r="B170" s="11" t="s">
        <v>2516</v>
      </c>
      <c r="C170" s="11" t="s">
        <v>2506</v>
      </c>
      <c r="D170" s="188" t="s">
        <v>3022</v>
      </c>
      <c r="G170" s="11" t="s">
        <v>2954</v>
      </c>
      <c r="H170" s="210" t="s">
        <v>2953</v>
      </c>
      <c r="I170" s="11" t="s">
        <v>2932</v>
      </c>
      <c r="J170" s="188" t="s">
        <v>2618</v>
      </c>
      <c r="K170" s="260" t="s">
        <v>3049</v>
      </c>
      <c r="L170" s="265" t="s">
        <v>1937</v>
      </c>
      <c r="M170" s="265" t="s">
        <v>1937</v>
      </c>
      <c r="N170" s="258" t="s">
        <v>3023</v>
      </c>
      <c r="P170" s="265" t="s">
        <v>3090</v>
      </c>
      <c r="Q170" s="265" t="s">
        <v>2153</v>
      </c>
      <c r="R170" s="265" t="s">
        <v>3073</v>
      </c>
      <c r="S170" s="265" t="s">
        <v>3120</v>
      </c>
      <c r="T170" s="11" t="s">
        <v>2955</v>
      </c>
      <c r="U170" s="11" t="s">
        <v>2517</v>
      </c>
      <c r="V170">
        <v>959.32094779382498</v>
      </c>
      <c r="Z170">
        <v>2.45317544943277</v>
      </c>
      <c r="AD170" s="188">
        <f t="shared" si="7"/>
        <v>6.8662256881265336</v>
      </c>
      <c r="AE170" s="188">
        <f t="shared" si="8"/>
        <v>0.89738328715103988</v>
      </c>
      <c r="AO170" s="8"/>
    </row>
    <row r="171" spans="1:41" x14ac:dyDescent="0.35">
      <c r="A171" s="11" t="s">
        <v>2553</v>
      </c>
      <c r="B171" s="11" t="s">
        <v>2516</v>
      </c>
      <c r="C171" s="11" t="s">
        <v>2506</v>
      </c>
      <c r="D171" s="188" t="s">
        <v>3022</v>
      </c>
      <c r="G171" s="11" t="s">
        <v>2954</v>
      </c>
      <c r="H171" s="210" t="s">
        <v>2953</v>
      </c>
      <c r="I171" s="11" t="s">
        <v>2932</v>
      </c>
      <c r="J171" s="188" t="s">
        <v>2618</v>
      </c>
      <c r="K171" s="260" t="s">
        <v>3049</v>
      </c>
      <c r="L171" s="265" t="s">
        <v>1937</v>
      </c>
      <c r="M171" s="265" t="s">
        <v>1937</v>
      </c>
      <c r="N171" s="258" t="s">
        <v>3023</v>
      </c>
      <c r="P171" s="265" t="s">
        <v>3090</v>
      </c>
      <c r="Q171" s="265" t="s">
        <v>2153</v>
      </c>
      <c r="R171" s="265" t="s">
        <v>3073</v>
      </c>
      <c r="S171" s="265" t="s">
        <v>3120</v>
      </c>
      <c r="T171" s="11" t="s">
        <v>2955</v>
      </c>
      <c r="U171" s="11" t="s">
        <v>2517</v>
      </c>
      <c r="V171">
        <v>891.04533248215205</v>
      </c>
      <c r="Z171">
        <v>2.0337199953238998</v>
      </c>
      <c r="AD171" s="188">
        <f t="shared" si="7"/>
        <v>6.7923953043832377</v>
      </c>
      <c r="AE171" s="188">
        <f t="shared" si="8"/>
        <v>0.7098666260674289</v>
      </c>
      <c r="AO171" s="8"/>
    </row>
    <row r="172" spans="1:41" x14ac:dyDescent="0.35">
      <c r="A172" s="11" t="s">
        <v>2553</v>
      </c>
      <c r="B172" s="11" t="s">
        <v>2516</v>
      </c>
      <c r="C172" s="11" t="s">
        <v>2506</v>
      </c>
      <c r="D172" s="188" t="s">
        <v>3022</v>
      </c>
      <c r="G172" s="11" t="s">
        <v>2954</v>
      </c>
      <c r="H172" s="210" t="s">
        <v>2953</v>
      </c>
      <c r="I172" s="11" t="s">
        <v>2932</v>
      </c>
      <c r="J172" s="188" t="s">
        <v>2618</v>
      </c>
      <c r="K172" s="260" t="s">
        <v>3049</v>
      </c>
      <c r="L172" s="265" t="s">
        <v>1937</v>
      </c>
      <c r="M172" s="265" t="s">
        <v>1937</v>
      </c>
      <c r="N172" s="258" t="s">
        <v>3023</v>
      </c>
      <c r="P172" s="265" t="s">
        <v>3090</v>
      </c>
      <c r="Q172" s="265" t="s">
        <v>2153</v>
      </c>
      <c r="R172" s="265" t="s">
        <v>3073</v>
      </c>
      <c r="S172" s="265" t="s">
        <v>3120</v>
      </c>
      <c r="T172" s="11" t="s">
        <v>2955</v>
      </c>
      <c r="U172" s="11" t="s">
        <v>2517</v>
      </c>
      <c r="V172">
        <v>941.77660068695297</v>
      </c>
      <c r="Z172">
        <v>1.57212795790702</v>
      </c>
      <c r="AD172" s="188">
        <f t="shared" si="7"/>
        <v>6.8477680921907096</v>
      </c>
      <c r="AE172" s="188">
        <f t="shared" si="8"/>
        <v>0.45243008885404629</v>
      </c>
      <c r="AO172" s="8"/>
    </row>
    <row r="173" spans="1:41" x14ac:dyDescent="0.35">
      <c r="A173" s="11" t="s">
        <v>2553</v>
      </c>
      <c r="B173" s="11" t="s">
        <v>2516</v>
      </c>
      <c r="C173" s="11" t="s">
        <v>2506</v>
      </c>
      <c r="D173" s="188" t="s">
        <v>3022</v>
      </c>
      <c r="G173" s="11" t="s">
        <v>2954</v>
      </c>
      <c r="H173" s="210" t="s">
        <v>2953</v>
      </c>
      <c r="I173" s="11" t="s">
        <v>2932</v>
      </c>
      <c r="J173" s="188" t="s">
        <v>2618</v>
      </c>
      <c r="K173" s="260" t="s">
        <v>3049</v>
      </c>
      <c r="L173" s="265" t="s">
        <v>1937</v>
      </c>
      <c r="M173" s="265" t="s">
        <v>1937</v>
      </c>
      <c r="N173" s="258" t="s">
        <v>3023</v>
      </c>
      <c r="P173" s="265" t="s">
        <v>3090</v>
      </c>
      <c r="Q173" s="265" t="s">
        <v>2153</v>
      </c>
      <c r="R173" s="265" t="s">
        <v>3073</v>
      </c>
      <c r="S173" s="265" t="s">
        <v>3120</v>
      </c>
      <c r="T173" s="11" t="s">
        <v>2955</v>
      </c>
      <c r="U173" s="11" t="s">
        <v>2517</v>
      </c>
      <c r="V173">
        <v>1013.93945767529</v>
      </c>
      <c r="Z173">
        <v>0.56119240253898806</v>
      </c>
      <c r="AD173" s="188">
        <f t="shared" si="7"/>
        <v>6.9215984759340028</v>
      </c>
      <c r="AE173" s="188">
        <f t="shared" si="8"/>
        <v>-0.57769146873038002</v>
      </c>
      <c r="AO173" s="8"/>
    </row>
    <row r="174" spans="1:41" x14ac:dyDescent="0.35">
      <c r="A174" s="11" t="s">
        <v>2553</v>
      </c>
      <c r="B174" s="11" t="s">
        <v>2516</v>
      </c>
      <c r="C174" s="11" t="s">
        <v>2506</v>
      </c>
      <c r="D174" s="188" t="s">
        <v>3022</v>
      </c>
      <c r="G174" s="11" t="s">
        <v>2954</v>
      </c>
      <c r="H174" s="210" t="s">
        <v>2953</v>
      </c>
      <c r="I174" s="11" t="s">
        <v>2932</v>
      </c>
      <c r="J174" s="188" t="s">
        <v>2618</v>
      </c>
      <c r="K174" s="260" t="s">
        <v>3049</v>
      </c>
      <c r="L174" s="265" t="s">
        <v>1937</v>
      </c>
      <c r="M174" s="265" t="s">
        <v>1937</v>
      </c>
      <c r="N174" s="258" t="s">
        <v>3023</v>
      </c>
      <c r="P174" s="265" t="s">
        <v>3090</v>
      </c>
      <c r="Q174" s="265" t="s">
        <v>2153</v>
      </c>
      <c r="R174" s="265" t="s">
        <v>3073</v>
      </c>
      <c r="S174" s="265" t="s">
        <v>3120</v>
      </c>
      <c r="T174" s="11" t="s">
        <v>2955</v>
      </c>
      <c r="U174" s="11" t="s">
        <v>2517</v>
      </c>
      <c r="V174">
        <v>1091.6317341936101</v>
      </c>
      <c r="Z174">
        <v>1.8099554199699599</v>
      </c>
      <c r="AD174" s="188">
        <f t="shared" si="7"/>
        <v>6.9954288596772969</v>
      </c>
      <c r="AE174" s="188">
        <f t="shared" si="8"/>
        <v>0.59330221512356374</v>
      </c>
      <c r="AO174" s="8"/>
    </row>
    <row r="175" spans="1:41" x14ac:dyDescent="0.35">
      <c r="A175" s="11" t="s">
        <v>2553</v>
      </c>
      <c r="B175" s="11" t="s">
        <v>2516</v>
      </c>
      <c r="C175" s="11" t="s">
        <v>2506</v>
      </c>
      <c r="D175" s="188" t="s">
        <v>3022</v>
      </c>
      <c r="G175" s="11" t="s">
        <v>2954</v>
      </c>
      <c r="H175" s="210" t="s">
        <v>2953</v>
      </c>
      <c r="I175" s="11" t="s">
        <v>2932</v>
      </c>
      <c r="J175" s="188" t="s">
        <v>2618</v>
      </c>
      <c r="K175" s="260" t="s">
        <v>3049</v>
      </c>
      <c r="L175" s="265" t="s">
        <v>1937</v>
      </c>
      <c r="M175" s="265" t="s">
        <v>1937</v>
      </c>
      <c r="N175" s="258" t="s">
        <v>3023</v>
      </c>
      <c r="P175" s="265" t="s">
        <v>3090</v>
      </c>
      <c r="Q175" s="265" t="s">
        <v>2153</v>
      </c>
      <c r="R175" s="265" t="s">
        <v>3073</v>
      </c>
      <c r="S175" s="265" t="s">
        <v>3120</v>
      </c>
      <c r="T175" s="11" t="s">
        <v>2955</v>
      </c>
      <c r="U175" s="11" t="s">
        <v>2517</v>
      </c>
      <c r="V175">
        <v>1132.6825671361501</v>
      </c>
      <c r="Z175">
        <v>2.3419253326521901</v>
      </c>
      <c r="AD175" s="188">
        <f t="shared" si="7"/>
        <v>7.0323440515489457</v>
      </c>
      <c r="AE175" s="188">
        <f t="shared" si="8"/>
        <v>0.85097338279375667</v>
      </c>
      <c r="AO175" s="8"/>
    </row>
    <row r="176" spans="1:41" x14ac:dyDescent="0.35">
      <c r="A176" s="11" t="s">
        <v>2553</v>
      </c>
      <c r="B176" s="11" t="s">
        <v>2516</v>
      </c>
      <c r="C176" s="11" t="s">
        <v>2506</v>
      </c>
      <c r="D176" s="188" t="s">
        <v>3022</v>
      </c>
      <c r="G176" s="11" t="s">
        <v>2954</v>
      </c>
      <c r="H176" s="210" t="s">
        <v>2953</v>
      </c>
      <c r="I176" s="11" t="s">
        <v>2932</v>
      </c>
      <c r="J176" s="188" t="s">
        <v>2618</v>
      </c>
      <c r="K176" s="260" t="s">
        <v>3049</v>
      </c>
      <c r="L176" s="265" t="s">
        <v>1937</v>
      </c>
      <c r="M176" s="265" t="s">
        <v>1937</v>
      </c>
      <c r="N176" s="258" t="s">
        <v>3023</v>
      </c>
      <c r="P176" s="265" t="s">
        <v>3090</v>
      </c>
      <c r="Q176" s="265" t="s">
        <v>2153</v>
      </c>
      <c r="R176" s="265" t="s">
        <v>3073</v>
      </c>
      <c r="S176" s="265" t="s">
        <v>3120</v>
      </c>
      <c r="T176" s="11" t="s">
        <v>2955</v>
      </c>
      <c r="U176" s="11" t="s">
        <v>2517</v>
      </c>
      <c r="V176">
        <v>1153.78329962966</v>
      </c>
      <c r="Z176">
        <v>2.7591789290992899</v>
      </c>
      <c r="AD176" s="188">
        <f t="shared" si="7"/>
        <v>7.0508016474847723</v>
      </c>
      <c r="AE176" s="188">
        <f t="shared" si="8"/>
        <v>1.0149331460135131</v>
      </c>
      <c r="AO176" s="8"/>
    </row>
    <row r="177" spans="1:41" x14ac:dyDescent="0.35">
      <c r="A177" s="11" t="s">
        <v>2553</v>
      </c>
      <c r="B177" s="11" t="s">
        <v>2516</v>
      </c>
      <c r="C177" s="11" t="s">
        <v>2506</v>
      </c>
      <c r="D177" s="188" t="s">
        <v>3022</v>
      </c>
      <c r="G177" s="11" t="s">
        <v>2954</v>
      </c>
      <c r="H177" s="210" t="s">
        <v>2953</v>
      </c>
      <c r="I177" s="11" t="s">
        <v>2932</v>
      </c>
      <c r="J177" s="188" t="s">
        <v>2618</v>
      </c>
      <c r="K177" s="260" t="s">
        <v>3049</v>
      </c>
      <c r="L177" s="265" t="s">
        <v>1937</v>
      </c>
      <c r="M177" s="265" t="s">
        <v>1937</v>
      </c>
      <c r="N177" s="258" t="s">
        <v>3023</v>
      </c>
      <c r="P177" s="265" t="s">
        <v>3090</v>
      </c>
      <c r="Q177" s="265" t="s">
        <v>2153</v>
      </c>
      <c r="R177" s="265" t="s">
        <v>3073</v>
      </c>
      <c r="S177" s="265" t="s">
        <v>3120</v>
      </c>
      <c r="T177" s="11" t="s">
        <v>2955</v>
      </c>
      <c r="U177" s="11" t="s">
        <v>2517</v>
      </c>
      <c r="V177">
        <v>1413.51558483539</v>
      </c>
      <c r="Z177">
        <v>2.3987616271054999</v>
      </c>
      <c r="AD177" s="188">
        <f t="shared" si="7"/>
        <v>7.2538352027788333</v>
      </c>
      <c r="AE177" s="188">
        <f t="shared" si="8"/>
        <v>0.87495261547987513</v>
      </c>
      <c r="AO177" s="8"/>
    </row>
    <row r="178" spans="1:41" x14ac:dyDescent="0.35">
      <c r="A178" s="11" t="s">
        <v>2553</v>
      </c>
      <c r="B178" s="11" t="s">
        <v>2516</v>
      </c>
      <c r="C178" s="11" t="s">
        <v>2506</v>
      </c>
      <c r="D178" s="188" t="s">
        <v>3022</v>
      </c>
      <c r="G178" s="11" t="s">
        <v>2954</v>
      </c>
      <c r="H178" s="210" t="s">
        <v>2953</v>
      </c>
      <c r="I178" s="11" t="s">
        <v>2932</v>
      </c>
      <c r="J178" s="188" t="s">
        <v>2618</v>
      </c>
      <c r="K178" s="260" t="s">
        <v>3049</v>
      </c>
      <c r="L178" s="265" t="s">
        <v>1937</v>
      </c>
      <c r="M178" s="265" t="s">
        <v>1937</v>
      </c>
      <c r="N178" s="258" t="s">
        <v>3023</v>
      </c>
      <c r="P178" s="265" t="s">
        <v>3090</v>
      </c>
      <c r="Q178" s="265" t="s">
        <v>2153</v>
      </c>
      <c r="R178" s="265" t="s">
        <v>3073</v>
      </c>
      <c r="S178" s="265" t="s">
        <v>3120</v>
      </c>
      <c r="T178" s="11" t="s">
        <v>2955</v>
      </c>
      <c r="U178" s="11" t="s">
        <v>2517</v>
      </c>
      <c r="V178">
        <v>1219.47343669673</v>
      </c>
      <c r="Z178">
        <v>4.0137735660089104</v>
      </c>
      <c r="AD178" s="188">
        <f t="shared" si="7"/>
        <v>7.106174435292238</v>
      </c>
      <c r="AE178" s="188">
        <f t="shared" si="8"/>
        <v>1.3897318377239172</v>
      </c>
      <c r="AO178" s="8"/>
    </row>
    <row r="179" spans="1:41" x14ac:dyDescent="0.35">
      <c r="A179" s="11" t="s">
        <v>2553</v>
      </c>
      <c r="B179" s="11" t="s">
        <v>2516</v>
      </c>
      <c r="C179" s="11" t="s">
        <v>2506</v>
      </c>
      <c r="D179" s="188" t="s">
        <v>3022</v>
      </c>
      <c r="G179" s="11" t="s">
        <v>2954</v>
      </c>
      <c r="H179" s="210" t="s">
        <v>2953</v>
      </c>
      <c r="I179" s="11" t="s">
        <v>2932</v>
      </c>
      <c r="J179" s="188" t="s">
        <v>2618</v>
      </c>
      <c r="K179" s="260" t="s">
        <v>3049</v>
      </c>
      <c r="L179" s="265" t="s">
        <v>1937</v>
      </c>
      <c r="M179" s="265" t="s">
        <v>1937</v>
      </c>
      <c r="N179" s="258" t="s">
        <v>3023</v>
      </c>
      <c r="P179" s="265" t="s">
        <v>3090</v>
      </c>
      <c r="Q179" s="265" t="s">
        <v>2153</v>
      </c>
      <c r="R179" s="265" t="s">
        <v>3073</v>
      </c>
      <c r="S179" s="265" t="s">
        <v>3120</v>
      </c>
      <c r="T179" s="11" t="s">
        <v>2955</v>
      </c>
      <c r="U179" s="11" t="s">
        <v>2517</v>
      </c>
      <c r="V179">
        <v>1387.66479098131</v>
      </c>
      <c r="Z179">
        <v>3.1033525810580702</v>
      </c>
      <c r="AD179" s="188">
        <f t="shared" si="7"/>
        <v>7.2353776068430147</v>
      </c>
      <c r="AE179" s="188">
        <f t="shared" si="8"/>
        <v>1.1324830048759833</v>
      </c>
      <c r="AO179" s="8"/>
    </row>
    <row r="180" spans="1:41" x14ac:dyDescent="0.35">
      <c r="A180" s="11" t="s">
        <v>2553</v>
      </c>
      <c r="B180" s="11" t="s">
        <v>2516</v>
      </c>
      <c r="C180" s="11" t="s">
        <v>2506</v>
      </c>
      <c r="D180" s="188" t="s">
        <v>3022</v>
      </c>
      <c r="G180" s="11" t="s">
        <v>2954</v>
      </c>
      <c r="H180" s="210" t="s">
        <v>2953</v>
      </c>
      <c r="I180" s="11" t="s">
        <v>2932</v>
      </c>
      <c r="J180" s="188" t="s">
        <v>2618</v>
      </c>
      <c r="K180" s="260" t="s">
        <v>3049</v>
      </c>
      <c r="L180" s="265" t="s">
        <v>1937</v>
      </c>
      <c r="M180" s="265" t="s">
        <v>1937</v>
      </c>
      <c r="N180" s="258" t="s">
        <v>3023</v>
      </c>
      <c r="P180" s="265" t="s">
        <v>3090</v>
      </c>
      <c r="Q180" s="265" t="s">
        <v>2153</v>
      </c>
      <c r="R180" s="265" t="s">
        <v>3073</v>
      </c>
      <c r="S180" s="265" t="s">
        <v>3120</v>
      </c>
      <c r="T180" s="11" t="s">
        <v>2955</v>
      </c>
      <c r="U180" s="11" t="s">
        <v>2517</v>
      </c>
      <c r="V180">
        <v>1668.9560099780199</v>
      </c>
      <c r="Z180">
        <v>2.6354117421357199</v>
      </c>
      <c r="AD180" s="188">
        <f t="shared" si="7"/>
        <v>7.4199535662012508</v>
      </c>
      <c r="AE180" s="188">
        <f t="shared" si="8"/>
        <v>0.96903942866121529</v>
      </c>
      <c r="AO180" s="8"/>
    </row>
    <row r="181" spans="1:41" x14ac:dyDescent="0.35">
      <c r="A181" s="11" t="s">
        <v>2553</v>
      </c>
      <c r="B181" s="11" t="s">
        <v>2516</v>
      </c>
      <c r="C181" s="11" t="s">
        <v>2506</v>
      </c>
      <c r="D181" s="188" t="s">
        <v>3022</v>
      </c>
      <c r="G181" s="11" t="s">
        <v>2954</v>
      </c>
      <c r="H181" s="210" t="s">
        <v>2953</v>
      </c>
      <c r="I181" s="11" t="s">
        <v>2932</v>
      </c>
      <c r="J181" s="188" t="s">
        <v>2618</v>
      </c>
      <c r="K181" s="260" t="s">
        <v>3049</v>
      </c>
      <c r="L181" s="265" t="s">
        <v>1937</v>
      </c>
      <c r="M181" s="265" t="s">
        <v>1937</v>
      </c>
      <c r="N181" s="258" t="s">
        <v>3023</v>
      </c>
      <c r="P181" s="265" t="s">
        <v>3090</v>
      </c>
      <c r="Q181" s="265" t="s">
        <v>2153</v>
      </c>
      <c r="R181" s="265" t="s">
        <v>3073</v>
      </c>
      <c r="S181" s="265" t="s">
        <v>3120</v>
      </c>
      <c r="T181" s="11" t="s">
        <v>2955</v>
      </c>
      <c r="U181" s="11" t="s">
        <v>2517</v>
      </c>
      <c r="V181">
        <v>1830.31167562061</v>
      </c>
      <c r="Z181">
        <v>3.1791155075904198</v>
      </c>
      <c r="AD181" s="188">
        <f t="shared" si="7"/>
        <v>7.5122415458803724</v>
      </c>
      <c r="AE181" s="188">
        <f t="shared" si="8"/>
        <v>1.1566030158361873</v>
      </c>
      <c r="AO181" s="8"/>
    </row>
    <row r="182" spans="1:41" x14ac:dyDescent="0.35">
      <c r="A182" s="11" t="s">
        <v>2553</v>
      </c>
      <c r="B182" s="11" t="s">
        <v>2516</v>
      </c>
      <c r="C182" s="11" t="s">
        <v>2506</v>
      </c>
      <c r="D182" s="188" t="s">
        <v>3022</v>
      </c>
      <c r="G182" s="11" t="s">
        <v>2954</v>
      </c>
      <c r="H182" s="210" t="s">
        <v>2953</v>
      </c>
      <c r="I182" s="11" t="s">
        <v>2932</v>
      </c>
      <c r="J182" s="188" t="s">
        <v>2618</v>
      </c>
      <c r="K182" s="260" t="s">
        <v>3049</v>
      </c>
      <c r="L182" s="265" t="s">
        <v>1937</v>
      </c>
      <c r="M182" s="265" t="s">
        <v>1937</v>
      </c>
      <c r="N182" s="258" t="s">
        <v>3023</v>
      </c>
      <c r="P182" s="265" t="s">
        <v>3090</v>
      </c>
      <c r="Q182" s="265" t="s">
        <v>2153</v>
      </c>
      <c r="R182" s="265" t="s">
        <v>3073</v>
      </c>
      <c r="S182" s="265" t="s">
        <v>3120</v>
      </c>
      <c r="T182" s="11" t="s">
        <v>2955</v>
      </c>
      <c r="U182" s="11" t="s">
        <v>2517</v>
      </c>
      <c r="V182">
        <v>2044.6606665791101</v>
      </c>
      <c r="Z182">
        <v>3.4114346836380198</v>
      </c>
      <c r="AD182" s="188">
        <f t="shared" si="7"/>
        <v>7.6229871214953144</v>
      </c>
      <c r="AE182" s="188">
        <f t="shared" si="8"/>
        <v>1.2271329311536696</v>
      </c>
      <c r="AO182" s="8"/>
    </row>
    <row r="183" spans="1:41" x14ac:dyDescent="0.35">
      <c r="A183" s="11" t="s">
        <v>2553</v>
      </c>
      <c r="B183" s="11" t="s">
        <v>2516</v>
      </c>
      <c r="C183" s="11" t="s">
        <v>2506</v>
      </c>
      <c r="D183" s="188" t="s">
        <v>3022</v>
      </c>
      <c r="G183" s="11" t="s">
        <v>2954</v>
      </c>
      <c r="H183" s="210" t="s">
        <v>2953</v>
      </c>
      <c r="I183" s="11" t="s">
        <v>2932</v>
      </c>
      <c r="J183" s="188" t="s">
        <v>2618</v>
      </c>
      <c r="K183" s="260" t="s">
        <v>3049</v>
      </c>
      <c r="L183" s="265" t="s">
        <v>1937</v>
      </c>
      <c r="M183" s="265" t="s">
        <v>1937</v>
      </c>
      <c r="N183" s="258" t="s">
        <v>3023</v>
      </c>
      <c r="P183" s="265" t="s">
        <v>3090</v>
      </c>
      <c r="Q183" s="265" t="s">
        <v>2153</v>
      </c>
      <c r="R183" s="265" t="s">
        <v>3073</v>
      </c>
      <c r="S183" s="265" t="s">
        <v>3120</v>
      </c>
      <c r="T183" s="11" t="s">
        <v>2955</v>
      </c>
      <c r="U183" s="11" t="s">
        <v>2517</v>
      </c>
      <c r="V183">
        <v>1668.9560099780199</v>
      </c>
      <c r="Z183">
        <v>4.1121487448901304</v>
      </c>
      <c r="AD183" s="188">
        <f t="shared" si="7"/>
        <v>7.4199535662012508</v>
      </c>
      <c r="AE183" s="188">
        <f t="shared" si="8"/>
        <v>1.4139457008668459</v>
      </c>
      <c r="AO183" s="8"/>
    </row>
    <row r="184" spans="1:41" x14ac:dyDescent="0.35">
      <c r="A184" s="11" t="s">
        <v>2553</v>
      </c>
      <c r="B184" s="11" t="s">
        <v>2516</v>
      </c>
      <c r="C184" s="11" t="s">
        <v>2506</v>
      </c>
      <c r="D184" s="188" t="s">
        <v>3022</v>
      </c>
      <c r="G184" s="11" t="s">
        <v>2954</v>
      </c>
      <c r="H184" s="210" t="s">
        <v>2953</v>
      </c>
      <c r="I184" s="11" t="s">
        <v>2932</v>
      </c>
      <c r="J184" s="188" t="s">
        <v>2618</v>
      </c>
      <c r="K184" s="260" t="s">
        <v>3049</v>
      </c>
      <c r="L184" s="265" t="s">
        <v>1937</v>
      </c>
      <c r="M184" s="265" t="s">
        <v>1937</v>
      </c>
      <c r="N184" s="258" t="s">
        <v>3023</v>
      </c>
      <c r="P184" s="265" t="s">
        <v>3090</v>
      </c>
      <c r="Q184" s="265" t="s">
        <v>2153</v>
      </c>
      <c r="R184" s="265" t="s">
        <v>3073</v>
      </c>
      <c r="S184" s="265" t="s">
        <v>3120</v>
      </c>
      <c r="T184" s="11" t="s">
        <v>2955</v>
      </c>
      <c r="U184" s="11" t="s">
        <v>2517</v>
      </c>
      <c r="V184">
        <v>1550.17511733577</v>
      </c>
      <c r="Z184">
        <v>5.7063732871286597</v>
      </c>
      <c r="AD184" s="188">
        <f t="shared" si="7"/>
        <v>7.3461231824579576</v>
      </c>
      <c r="AE184" s="188">
        <f t="shared" si="8"/>
        <v>1.7415836707581764</v>
      </c>
      <c r="AO184" s="8"/>
    </row>
    <row r="185" spans="1:41" x14ac:dyDescent="0.35">
      <c r="A185" s="11" t="s">
        <v>2553</v>
      </c>
      <c r="B185" s="11" t="s">
        <v>2516</v>
      </c>
      <c r="C185" s="11" t="s">
        <v>2506</v>
      </c>
      <c r="D185" s="188" t="s">
        <v>3022</v>
      </c>
      <c r="G185" s="11" t="s">
        <v>2954</v>
      </c>
      <c r="H185" s="210" t="s">
        <v>2953</v>
      </c>
      <c r="I185" s="11" t="s">
        <v>2932</v>
      </c>
      <c r="J185" s="188" t="s">
        <v>2618</v>
      </c>
      <c r="K185" s="260" t="s">
        <v>3049</v>
      </c>
      <c r="L185" s="265" t="s">
        <v>1937</v>
      </c>
      <c r="M185" s="265" t="s">
        <v>1937</v>
      </c>
      <c r="N185" s="258" t="s">
        <v>3023</v>
      </c>
      <c r="P185" s="265" t="s">
        <v>3090</v>
      </c>
      <c r="Q185" s="265" t="s">
        <v>2153</v>
      </c>
      <c r="R185" s="265" t="s">
        <v>3073</v>
      </c>
      <c r="S185" s="265" t="s">
        <v>3120</v>
      </c>
      <c r="T185" s="11" t="s">
        <v>2955</v>
      </c>
      <c r="U185" s="11" t="s">
        <v>2517</v>
      </c>
      <c r="V185">
        <v>1796.8383907677101</v>
      </c>
      <c r="Z185">
        <v>5.0778019530149097</v>
      </c>
      <c r="AD185" s="188">
        <f t="shared" si="7"/>
        <v>7.493783949944544</v>
      </c>
      <c r="AE185" s="188">
        <f t="shared" si="8"/>
        <v>1.6248784815402251</v>
      </c>
      <c r="AO185" s="8"/>
    </row>
    <row r="186" spans="1:41" x14ac:dyDescent="0.35">
      <c r="A186" s="11" t="s">
        <v>2553</v>
      </c>
      <c r="B186" s="11" t="s">
        <v>2516</v>
      </c>
      <c r="C186" s="11" t="s">
        <v>2506</v>
      </c>
      <c r="D186" s="188" t="s">
        <v>3022</v>
      </c>
      <c r="G186" s="11" t="s">
        <v>2954</v>
      </c>
      <c r="H186" s="210" t="s">
        <v>2953</v>
      </c>
      <c r="I186" s="11" t="s">
        <v>2932</v>
      </c>
      <c r="J186" s="188" t="s">
        <v>2618</v>
      </c>
      <c r="K186" s="260" t="s">
        <v>3049</v>
      </c>
      <c r="L186" s="265" t="s">
        <v>1937</v>
      </c>
      <c r="M186" s="265" t="s">
        <v>1937</v>
      </c>
      <c r="N186" s="258" t="s">
        <v>3023</v>
      </c>
      <c r="P186" s="265" t="s">
        <v>3090</v>
      </c>
      <c r="Q186" s="265" t="s">
        <v>2153</v>
      </c>
      <c r="R186" s="265" t="s">
        <v>3073</v>
      </c>
      <c r="S186" s="265" t="s">
        <v>3120</v>
      </c>
      <c r="T186" s="11" t="s">
        <v>2955</v>
      </c>
      <c r="U186" s="11" t="s">
        <v>2517</v>
      </c>
      <c r="V186">
        <v>2044.6606665791101</v>
      </c>
      <c r="Z186">
        <v>4.5182572992265699</v>
      </c>
      <c r="AD186" s="188">
        <f t="shared" si="7"/>
        <v>7.6229871214953144</v>
      </c>
      <c r="AE186" s="188">
        <f t="shared" si="8"/>
        <v>1.5081263662309106</v>
      </c>
      <c r="AO186" s="8"/>
    </row>
    <row r="187" spans="1:41" x14ac:dyDescent="0.35">
      <c r="A187" s="11" t="s">
        <v>2553</v>
      </c>
      <c r="B187" s="11" t="s">
        <v>2516</v>
      </c>
      <c r="C187" s="11" t="s">
        <v>2506</v>
      </c>
      <c r="D187" s="188" t="s">
        <v>3022</v>
      </c>
      <c r="G187" s="11" t="s">
        <v>2954</v>
      </c>
      <c r="H187" s="210" t="s">
        <v>2953</v>
      </c>
      <c r="I187" s="11" t="s">
        <v>2932</v>
      </c>
      <c r="J187" s="188" t="s">
        <v>2618</v>
      </c>
      <c r="K187" s="260" t="s">
        <v>3049</v>
      </c>
      <c r="L187" s="265" t="s">
        <v>1937</v>
      </c>
      <c r="M187" s="265" t="s">
        <v>1937</v>
      </c>
      <c r="N187" s="258" t="s">
        <v>3023</v>
      </c>
      <c r="P187" s="265" t="s">
        <v>3090</v>
      </c>
      <c r="Q187" s="265" t="s">
        <v>2153</v>
      </c>
      <c r="R187" s="265" t="s">
        <v>3073</v>
      </c>
      <c r="S187" s="265" t="s">
        <v>3120</v>
      </c>
      <c r="T187" s="11" t="s">
        <v>2955</v>
      </c>
      <c r="U187" s="11" t="s">
        <v>2517</v>
      </c>
      <c r="V187">
        <v>2201.3311074930298</v>
      </c>
      <c r="Z187">
        <v>6.1271126858783704</v>
      </c>
      <c r="AD187" s="188">
        <f t="shared" si="7"/>
        <v>7.696817505238613</v>
      </c>
      <c r="AE187" s="188">
        <f t="shared" si="8"/>
        <v>1.8127236252633709</v>
      </c>
      <c r="AO187" s="8"/>
    </row>
    <row r="188" spans="1:41" x14ac:dyDescent="0.35">
      <c r="A188" s="11" t="s">
        <v>2553</v>
      </c>
      <c r="B188" s="11" t="s">
        <v>2516</v>
      </c>
      <c r="C188" s="11" t="s">
        <v>2506</v>
      </c>
      <c r="D188" s="188" t="s">
        <v>3022</v>
      </c>
      <c r="G188" s="11" t="s">
        <v>2954</v>
      </c>
      <c r="H188" s="210" t="s">
        <v>2953</v>
      </c>
      <c r="I188" s="11" t="s">
        <v>2932</v>
      </c>
      <c r="J188" s="188" t="s">
        <v>2618</v>
      </c>
      <c r="K188" s="260" t="s">
        <v>3049</v>
      </c>
      <c r="L188" s="265" t="s">
        <v>1937</v>
      </c>
      <c r="M188" s="265" t="s">
        <v>1937</v>
      </c>
      <c r="N188" s="258" t="s">
        <v>3023</v>
      </c>
      <c r="P188" s="265" t="s">
        <v>3090</v>
      </c>
      <c r="Q188" s="265" t="s">
        <v>2153</v>
      </c>
      <c r="R188" s="265" t="s">
        <v>3073</v>
      </c>
      <c r="S188" s="265" t="s">
        <v>3120</v>
      </c>
      <c r="T188" s="11" t="s">
        <v>2955</v>
      </c>
      <c r="U188" s="11" t="s">
        <v>2517</v>
      </c>
      <c r="V188">
        <v>2798.2968756551199</v>
      </c>
      <c r="Z188">
        <v>3.4141572194622301</v>
      </c>
      <c r="AD188" s="188">
        <f t="shared" si="7"/>
        <v>7.9367662524043272</v>
      </c>
      <c r="AE188" s="188">
        <f t="shared" si="8"/>
        <v>1.2279306747068282</v>
      </c>
      <c r="AO188" s="8"/>
    </row>
    <row r="189" spans="1:41" x14ac:dyDescent="0.35">
      <c r="A189" s="11" t="s">
        <v>2553</v>
      </c>
      <c r="B189" s="11" t="s">
        <v>2516</v>
      </c>
      <c r="C189" s="11" t="s">
        <v>2506</v>
      </c>
      <c r="D189" s="188" t="s">
        <v>3022</v>
      </c>
      <c r="G189" s="11" t="s">
        <v>2954</v>
      </c>
      <c r="H189" s="210" t="s">
        <v>2953</v>
      </c>
      <c r="I189" s="11" t="s">
        <v>2932</v>
      </c>
      <c r="J189" s="188" t="s">
        <v>2618</v>
      </c>
      <c r="K189" s="260" t="s">
        <v>3049</v>
      </c>
      <c r="L189" s="265" t="s">
        <v>1937</v>
      </c>
      <c r="M189" s="265" t="s">
        <v>1937</v>
      </c>
      <c r="N189" s="258" t="s">
        <v>3023</v>
      </c>
      <c r="P189" s="265" t="s">
        <v>3090</v>
      </c>
      <c r="Q189" s="265" t="s">
        <v>2153</v>
      </c>
      <c r="R189" s="265" t="s">
        <v>3073</v>
      </c>
      <c r="S189" s="265" t="s">
        <v>3120</v>
      </c>
      <c r="T189" s="11" t="s">
        <v>2955</v>
      </c>
      <c r="U189" s="11" t="s">
        <v>2517</v>
      </c>
      <c r="V189">
        <v>3184.2416015046501</v>
      </c>
      <c r="Z189">
        <v>3.1835941632806599</v>
      </c>
      <c r="AD189" s="188">
        <f t="shared" si="7"/>
        <v>8.0659694239550923</v>
      </c>
      <c r="AE189" s="188">
        <f t="shared" si="8"/>
        <v>1.1580107985770574</v>
      </c>
      <c r="AO189" s="8"/>
    </row>
    <row r="190" spans="1:41" x14ac:dyDescent="0.35">
      <c r="A190" s="11" t="s">
        <v>2553</v>
      </c>
      <c r="B190" s="11" t="s">
        <v>2516</v>
      </c>
      <c r="C190" s="11" t="s">
        <v>2506</v>
      </c>
      <c r="D190" s="188" t="s">
        <v>3022</v>
      </c>
      <c r="G190" s="11" t="s">
        <v>2954</v>
      </c>
      <c r="H190" s="210" t="s">
        <v>2953</v>
      </c>
      <c r="I190" s="11" t="s">
        <v>2932</v>
      </c>
      <c r="J190" s="188" t="s">
        <v>2618</v>
      </c>
      <c r="K190" s="260" t="s">
        <v>3049</v>
      </c>
      <c r="L190" s="265" t="s">
        <v>1937</v>
      </c>
      <c r="M190" s="265" t="s">
        <v>1937</v>
      </c>
      <c r="N190" s="258" t="s">
        <v>3023</v>
      </c>
      <c r="P190" s="265" t="s">
        <v>3090</v>
      </c>
      <c r="Q190" s="265" t="s">
        <v>2153</v>
      </c>
      <c r="R190" s="265" t="s">
        <v>3073</v>
      </c>
      <c r="S190" s="265" t="s">
        <v>3120</v>
      </c>
      <c r="T190" s="11" t="s">
        <v>2955</v>
      </c>
      <c r="U190" s="11" t="s">
        <v>2517</v>
      </c>
      <c r="V190">
        <v>2647.5592705670601</v>
      </c>
      <c r="Z190">
        <v>8.1188321606837306</v>
      </c>
      <c r="AD190" s="188">
        <f t="shared" si="7"/>
        <v>7.8813934645968509</v>
      </c>
      <c r="AE190" s="188">
        <f t="shared" si="8"/>
        <v>2.0941863212542331</v>
      </c>
      <c r="AO190" s="8"/>
    </row>
    <row r="191" spans="1:41" x14ac:dyDescent="0.35">
      <c r="A191" s="11" t="s">
        <v>2553</v>
      </c>
      <c r="B191" s="11" t="s">
        <v>2516</v>
      </c>
      <c r="C191" s="11" t="s">
        <v>2506</v>
      </c>
      <c r="D191" s="188" t="s">
        <v>3022</v>
      </c>
      <c r="G191" s="11" t="s">
        <v>2954</v>
      </c>
      <c r="H191" s="210" t="s">
        <v>2953</v>
      </c>
      <c r="I191" s="11" t="s">
        <v>2932</v>
      </c>
      <c r="J191" s="188" t="s">
        <v>2618</v>
      </c>
      <c r="K191" s="260" t="s">
        <v>3049</v>
      </c>
      <c r="L191" s="265" t="s">
        <v>1937</v>
      </c>
      <c r="M191" s="265" t="s">
        <v>1937</v>
      </c>
      <c r="N191" s="258" t="s">
        <v>3023</v>
      </c>
      <c r="P191" s="265" t="s">
        <v>3090</v>
      </c>
      <c r="Q191" s="265" t="s">
        <v>2153</v>
      </c>
      <c r="R191" s="265" t="s">
        <v>3073</v>
      </c>
      <c r="S191" s="265" t="s">
        <v>3120</v>
      </c>
      <c r="T191" s="11" t="s">
        <v>2955</v>
      </c>
      <c r="U191" s="11" t="s">
        <v>2517</v>
      </c>
      <c r="V191">
        <v>3303.9850698718601</v>
      </c>
      <c r="Z191">
        <v>5.4557789316326302</v>
      </c>
      <c r="AD191" s="188">
        <f t="shared" si="7"/>
        <v>8.102884615826742</v>
      </c>
      <c r="AE191" s="188">
        <f t="shared" si="8"/>
        <v>1.6966754013244896</v>
      </c>
      <c r="AO191" s="8"/>
    </row>
    <row r="192" spans="1:41" x14ac:dyDescent="0.35">
      <c r="A192" s="11" t="s">
        <v>2553</v>
      </c>
      <c r="B192" s="11" t="s">
        <v>2516</v>
      </c>
      <c r="C192" s="11" t="s">
        <v>2506</v>
      </c>
      <c r="D192" s="188" t="s">
        <v>3022</v>
      </c>
      <c r="G192" s="11" t="s">
        <v>2954</v>
      </c>
      <c r="H192" s="210" t="s">
        <v>2953</v>
      </c>
      <c r="I192" s="11" t="s">
        <v>2932</v>
      </c>
      <c r="J192" s="188" t="s">
        <v>2618</v>
      </c>
      <c r="K192" s="260" t="s">
        <v>3049</v>
      </c>
      <c r="L192" s="265" t="s">
        <v>1937</v>
      </c>
      <c r="M192" s="265" t="s">
        <v>1937</v>
      </c>
      <c r="N192" s="258" t="s">
        <v>3023</v>
      </c>
      <c r="P192" s="265" t="s">
        <v>3090</v>
      </c>
      <c r="Q192" s="265" t="s">
        <v>2153</v>
      </c>
      <c r="R192" s="265" t="s">
        <v>3073</v>
      </c>
      <c r="S192" s="265" t="s">
        <v>3120</v>
      </c>
      <c r="T192" s="11" t="s">
        <v>2955</v>
      </c>
      <c r="U192" s="11" t="s">
        <v>2517</v>
      </c>
      <c r="V192">
        <v>4868.2710401222803</v>
      </c>
      <c r="Z192">
        <v>10.0390246042912</v>
      </c>
      <c r="AD192" s="188">
        <f t="shared" si="7"/>
        <v>8.4904941304790462</v>
      </c>
      <c r="AE192" s="188">
        <f t="shared" si="8"/>
        <v>2.3064799585771101</v>
      </c>
      <c r="AO192" s="8"/>
    </row>
    <row r="193" spans="1:41" x14ac:dyDescent="0.35">
      <c r="A193" s="11" t="s">
        <v>2554</v>
      </c>
      <c r="B193" s="11" t="s">
        <v>2516</v>
      </c>
      <c r="C193" s="11" t="s">
        <v>2506</v>
      </c>
      <c r="D193" s="188" t="s">
        <v>3022</v>
      </c>
      <c r="G193" s="11" t="s">
        <v>2956</v>
      </c>
      <c r="H193" s="210" t="s">
        <v>2957</v>
      </c>
      <c r="I193" s="11" t="s">
        <v>2596</v>
      </c>
      <c r="J193" s="258" t="s">
        <v>2613</v>
      </c>
      <c r="K193" s="188" t="s">
        <v>3012</v>
      </c>
      <c r="L193" s="265" t="s">
        <v>1937</v>
      </c>
      <c r="M193" s="265" t="s">
        <v>1937</v>
      </c>
      <c r="N193" s="258" t="s">
        <v>3023</v>
      </c>
      <c r="P193" s="265" t="s">
        <v>3106</v>
      </c>
      <c r="Q193" s="265" t="s">
        <v>3079</v>
      </c>
      <c r="R193" s="265" t="s">
        <v>3073</v>
      </c>
      <c r="S193" s="265" t="s">
        <v>3120</v>
      </c>
      <c r="T193" s="11" t="s">
        <v>2955</v>
      </c>
      <c r="U193" s="11" t="s">
        <v>2517</v>
      </c>
      <c r="V193">
        <v>0.71097094323124299</v>
      </c>
      <c r="Z193">
        <v>7.9614119988508907E-3</v>
      </c>
      <c r="AD193" s="188">
        <f t="shared" si="7"/>
        <v>-0.34112371748060005</v>
      </c>
      <c r="AE193" s="188">
        <f t="shared" si="8"/>
        <v>-4.8331489080667085</v>
      </c>
      <c r="AO193" s="8"/>
    </row>
    <row r="194" spans="1:41" x14ac:dyDescent="0.35">
      <c r="A194" s="11" t="s">
        <v>2554</v>
      </c>
      <c r="B194" s="11" t="s">
        <v>2516</v>
      </c>
      <c r="C194" s="11" t="s">
        <v>2506</v>
      </c>
      <c r="D194" s="188" t="s">
        <v>3022</v>
      </c>
      <c r="G194" s="11" t="s">
        <v>2956</v>
      </c>
      <c r="H194" s="210" t="s">
        <v>2957</v>
      </c>
      <c r="I194" s="11" t="s">
        <v>2596</v>
      </c>
      <c r="J194" s="258" t="s">
        <v>2613</v>
      </c>
      <c r="K194" s="188" t="s">
        <v>3012</v>
      </c>
      <c r="L194" s="265" t="s">
        <v>1937</v>
      </c>
      <c r="M194" s="265" t="s">
        <v>1937</v>
      </c>
      <c r="N194" s="258" t="s">
        <v>3023</v>
      </c>
      <c r="P194" s="265" t="s">
        <v>3106</v>
      </c>
      <c r="Q194" s="265" t="s">
        <v>3079</v>
      </c>
      <c r="R194" s="265" t="s">
        <v>3073</v>
      </c>
      <c r="S194" s="265" t="s">
        <v>3120</v>
      </c>
      <c r="T194" s="11" t="s">
        <v>2955</v>
      </c>
      <c r="U194" s="11" t="s">
        <v>2517</v>
      </c>
      <c r="V194">
        <v>0.77774675294780804</v>
      </c>
      <c r="Z194">
        <v>5.6555552251424104E-3</v>
      </c>
      <c r="AD194" s="188">
        <f t="shared" si="7"/>
        <v>-0.25135431814360004</v>
      </c>
      <c r="AE194" s="188">
        <f t="shared" si="8"/>
        <v>-5.1751169911846375</v>
      </c>
      <c r="AO194" s="8"/>
    </row>
    <row r="195" spans="1:41" x14ac:dyDescent="0.35">
      <c r="A195" s="11" t="s">
        <v>2554</v>
      </c>
      <c r="B195" s="11" t="s">
        <v>2516</v>
      </c>
      <c r="C195" s="11" t="s">
        <v>2506</v>
      </c>
      <c r="D195" s="188" t="s">
        <v>3022</v>
      </c>
      <c r="G195" s="11" t="s">
        <v>2956</v>
      </c>
      <c r="H195" s="210" t="s">
        <v>2957</v>
      </c>
      <c r="I195" s="11" t="s">
        <v>2596</v>
      </c>
      <c r="J195" s="258" t="s">
        <v>2613</v>
      </c>
      <c r="K195" s="188" t="s">
        <v>3012</v>
      </c>
      <c r="L195" s="265" t="s">
        <v>1937</v>
      </c>
      <c r="M195" s="265" t="s">
        <v>1937</v>
      </c>
      <c r="N195" s="258" t="s">
        <v>3023</v>
      </c>
      <c r="P195" s="265" t="s">
        <v>3106</v>
      </c>
      <c r="Q195" s="265" t="s">
        <v>3079</v>
      </c>
      <c r="R195" s="265" t="s">
        <v>3073</v>
      </c>
      <c r="S195" s="265" t="s">
        <v>3120</v>
      </c>
      <c r="T195" s="11" t="s">
        <v>2955</v>
      </c>
      <c r="U195" s="11" t="s">
        <v>2517</v>
      </c>
      <c r="V195">
        <v>0.91414196271026305</v>
      </c>
      <c r="Z195">
        <v>8.1450000087092897E-3</v>
      </c>
      <c r="AD195" s="188">
        <f t="shared" si="7"/>
        <v>-8.9769399336999581E-2</v>
      </c>
      <c r="AE195" s="188">
        <f t="shared" si="8"/>
        <v>-4.8103510358588482</v>
      </c>
      <c r="AO195" s="8"/>
    </row>
    <row r="196" spans="1:41" x14ac:dyDescent="0.35">
      <c r="A196" s="11" t="s">
        <v>2554</v>
      </c>
      <c r="B196" s="11" t="s">
        <v>2516</v>
      </c>
      <c r="C196" s="11" t="s">
        <v>2506</v>
      </c>
      <c r="D196" s="188" t="s">
        <v>3022</v>
      </c>
      <c r="G196" s="11" t="s">
        <v>2956</v>
      </c>
      <c r="H196" s="210" t="s">
        <v>2957</v>
      </c>
      <c r="I196" s="11" t="s">
        <v>2596</v>
      </c>
      <c r="J196" s="258" t="s">
        <v>2613</v>
      </c>
      <c r="K196" s="188" t="s">
        <v>3012</v>
      </c>
      <c r="L196" s="265" t="s">
        <v>1937</v>
      </c>
      <c r="M196" s="265" t="s">
        <v>1937</v>
      </c>
      <c r="N196" s="258" t="s">
        <v>3023</v>
      </c>
      <c r="P196" s="265" t="s">
        <v>3106</v>
      </c>
      <c r="Q196" s="265" t="s">
        <v>3079</v>
      </c>
      <c r="R196" s="265" t="s">
        <v>3073</v>
      </c>
      <c r="S196" s="265" t="s">
        <v>3120</v>
      </c>
      <c r="T196" s="11" t="s">
        <v>2955</v>
      </c>
      <c r="U196" s="11" t="s">
        <v>2517</v>
      </c>
      <c r="V196">
        <v>0.88189951408752298</v>
      </c>
      <c r="Z196">
        <v>6.6341025141874298E-3</v>
      </c>
      <c r="AD196" s="188">
        <f t="shared" ref="AD196:AD259" si="9">LN(V196)</f>
        <v>-0.1256771590717993</v>
      </c>
      <c r="AE196" s="188">
        <f t="shared" si="8"/>
        <v>-5.0155318857296054</v>
      </c>
      <c r="AO196" s="8"/>
    </row>
    <row r="197" spans="1:41" x14ac:dyDescent="0.35">
      <c r="A197" s="11" t="s">
        <v>2554</v>
      </c>
      <c r="B197" s="11" t="s">
        <v>2516</v>
      </c>
      <c r="C197" s="11" t="s">
        <v>2506</v>
      </c>
      <c r="D197" s="188" t="s">
        <v>3022</v>
      </c>
      <c r="G197" s="11" t="s">
        <v>2956</v>
      </c>
      <c r="H197" s="210" t="s">
        <v>2957</v>
      </c>
      <c r="I197" s="11" t="s">
        <v>2596</v>
      </c>
      <c r="J197" s="258" t="s">
        <v>2613</v>
      </c>
      <c r="K197" s="188" t="s">
        <v>3012</v>
      </c>
      <c r="L197" s="265" t="s">
        <v>1937</v>
      </c>
      <c r="M197" s="265" t="s">
        <v>1937</v>
      </c>
      <c r="N197" s="258" t="s">
        <v>3023</v>
      </c>
      <c r="P197" s="265" t="s">
        <v>3106</v>
      </c>
      <c r="Q197" s="265" t="s">
        <v>3079</v>
      </c>
      <c r="R197" s="265" t="s">
        <v>3073</v>
      </c>
      <c r="S197" s="265" t="s">
        <v>3120</v>
      </c>
      <c r="T197" s="11" t="s">
        <v>2955</v>
      </c>
      <c r="U197" s="11" t="s">
        <v>2517</v>
      </c>
      <c r="V197">
        <v>1.0181160196611401</v>
      </c>
      <c r="Z197">
        <v>5.4034765035835004E-3</v>
      </c>
      <c r="AD197" s="188">
        <f t="shared" si="9"/>
        <v>1.7953879867392358E-2</v>
      </c>
      <c r="AE197" s="188">
        <f t="shared" ref="AE197:AE260" si="10">LN(Z197)</f>
        <v>-5.2207127356003609</v>
      </c>
      <c r="AO197" s="8"/>
    </row>
    <row r="198" spans="1:41" x14ac:dyDescent="0.35">
      <c r="A198" s="11" t="s">
        <v>2554</v>
      </c>
      <c r="B198" s="11" t="s">
        <v>2516</v>
      </c>
      <c r="C198" s="11" t="s">
        <v>2506</v>
      </c>
      <c r="D198" s="188" t="s">
        <v>3022</v>
      </c>
      <c r="G198" s="11" t="s">
        <v>2956</v>
      </c>
      <c r="H198" s="210" t="s">
        <v>2957</v>
      </c>
      <c r="I198" s="11" t="s">
        <v>2596</v>
      </c>
      <c r="J198" s="258" t="s">
        <v>2613</v>
      </c>
      <c r="K198" s="188" t="s">
        <v>3012</v>
      </c>
      <c r="L198" s="265" t="s">
        <v>1937</v>
      </c>
      <c r="M198" s="265" t="s">
        <v>1937</v>
      </c>
      <c r="N198" s="258" t="s">
        <v>3023</v>
      </c>
      <c r="P198" s="265" t="s">
        <v>3106</v>
      </c>
      <c r="Q198" s="265" t="s">
        <v>3079</v>
      </c>
      <c r="R198" s="265" t="s">
        <v>3073</v>
      </c>
      <c r="S198" s="265" t="s">
        <v>3120</v>
      </c>
      <c r="T198" s="11" t="s">
        <v>2955</v>
      </c>
      <c r="U198" s="11" t="s">
        <v>2517</v>
      </c>
      <c r="V198">
        <v>1.15445807985795</v>
      </c>
      <c r="Z198">
        <v>3.34774581070574E-3</v>
      </c>
      <c r="AD198" s="188">
        <f t="shared" si="9"/>
        <v>0.14363103893919249</v>
      </c>
      <c r="AE198" s="188">
        <f t="shared" si="10"/>
        <v>-5.6994680519654581</v>
      </c>
      <c r="AO198" s="8"/>
    </row>
    <row r="199" spans="1:41" x14ac:dyDescent="0.35">
      <c r="A199" s="11" t="s">
        <v>2554</v>
      </c>
      <c r="B199" s="11" t="s">
        <v>2516</v>
      </c>
      <c r="C199" s="11" t="s">
        <v>2506</v>
      </c>
      <c r="D199" s="188" t="s">
        <v>3022</v>
      </c>
      <c r="G199" s="11" t="s">
        <v>2956</v>
      </c>
      <c r="H199" s="210" t="s">
        <v>2957</v>
      </c>
      <c r="I199" s="11" t="s">
        <v>2596</v>
      </c>
      <c r="J199" s="258" t="s">
        <v>2613</v>
      </c>
      <c r="K199" s="188" t="s">
        <v>3012</v>
      </c>
      <c r="L199" s="265" t="s">
        <v>1937</v>
      </c>
      <c r="M199" s="265" t="s">
        <v>1937</v>
      </c>
      <c r="N199" s="258" t="s">
        <v>3023</v>
      </c>
      <c r="P199" s="265" t="s">
        <v>3106</v>
      </c>
      <c r="Q199" s="265" t="s">
        <v>3079</v>
      </c>
      <c r="R199" s="265" t="s">
        <v>3073</v>
      </c>
      <c r="S199" s="265" t="s">
        <v>3120</v>
      </c>
      <c r="T199" s="11" t="s">
        <v>2955</v>
      </c>
      <c r="U199" s="11" t="s">
        <v>2517</v>
      </c>
      <c r="V199">
        <v>1.2404156913634701</v>
      </c>
      <c r="Z199">
        <v>6.0558933443988303E-3</v>
      </c>
      <c r="AD199" s="188">
        <f t="shared" si="9"/>
        <v>0.21544655840879817</v>
      </c>
      <c r="AE199" s="188">
        <f t="shared" si="10"/>
        <v>-5.106723374561053</v>
      </c>
      <c r="AO199" s="8"/>
    </row>
    <row r="200" spans="1:41" x14ac:dyDescent="0.35">
      <c r="A200" s="11" t="s">
        <v>2554</v>
      </c>
      <c r="B200" s="11" t="s">
        <v>2516</v>
      </c>
      <c r="C200" s="11" t="s">
        <v>2506</v>
      </c>
      <c r="D200" s="188" t="s">
        <v>3022</v>
      </c>
      <c r="G200" s="11" t="s">
        <v>2956</v>
      </c>
      <c r="H200" s="210" t="s">
        <v>2957</v>
      </c>
      <c r="I200" s="11" t="s">
        <v>2596</v>
      </c>
      <c r="J200" s="258" t="s">
        <v>2613</v>
      </c>
      <c r="K200" s="188" t="s">
        <v>3012</v>
      </c>
      <c r="L200" s="265" t="s">
        <v>1937</v>
      </c>
      <c r="M200" s="265" t="s">
        <v>1937</v>
      </c>
      <c r="N200" s="258" t="s">
        <v>3023</v>
      </c>
      <c r="P200" s="265" t="s">
        <v>3106</v>
      </c>
      <c r="Q200" s="265" t="s">
        <v>3079</v>
      </c>
      <c r="R200" s="265" t="s">
        <v>3073</v>
      </c>
      <c r="S200" s="265" t="s">
        <v>3120</v>
      </c>
      <c r="T200" s="11" t="s">
        <v>2955</v>
      </c>
      <c r="U200" s="11" t="s">
        <v>2517</v>
      </c>
      <c r="V200">
        <v>1.2404156913634701</v>
      </c>
      <c r="Z200">
        <v>7.7819620561904801E-3</v>
      </c>
      <c r="AD200" s="188">
        <f t="shared" si="9"/>
        <v>0.21544655840879817</v>
      </c>
      <c r="AE200" s="188">
        <f t="shared" si="10"/>
        <v>-4.8559467802745715</v>
      </c>
      <c r="AO200" s="8"/>
    </row>
    <row r="201" spans="1:41" x14ac:dyDescent="0.35">
      <c r="A201" s="11" t="s">
        <v>2554</v>
      </c>
      <c r="B201" s="11" t="s">
        <v>2516</v>
      </c>
      <c r="C201" s="11" t="s">
        <v>2506</v>
      </c>
      <c r="D201" s="188" t="s">
        <v>3022</v>
      </c>
      <c r="G201" s="11" t="s">
        <v>2956</v>
      </c>
      <c r="H201" s="210" t="s">
        <v>2957</v>
      </c>
      <c r="I201" s="11" t="s">
        <v>2596</v>
      </c>
      <c r="J201" s="258" t="s">
        <v>2613</v>
      </c>
      <c r="K201" s="188" t="s">
        <v>3012</v>
      </c>
      <c r="L201" s="265" t="s">
        <v>1937</v>
      </c>
      <c r="M201" s="265" t="s">
        <v>1937</v>
      </c>
      <c r="N201" s="258" t="s">
        <v>3023</v>
      </c>
      <c r="P201" s="265" t="s">
        <v>3106</v>
      </c>
      <c r="Q201" s="265" t="s">
        <v>3079</v>
      </c>
      <c r="R201" s="265" t="s">
        <v>3073</v>
      </c>
      <c r="S201" s="265" t="s">
        <v>3120</v>
      </c>
      <c r="T201" s="11" t="s">
        <v>2955</v>
      </c>
      <c r="U201" s="11" t="s">
        <v>2517</v>
      </c>
      <c r="V201">
        <v>1.11373950785786</v>
      </c>
      <c r="Z201">
        <v>8.5249741212886903E-3</v>
      </c>
      <c r="AD201" s="188">
        <f t="shared" si="9"/>
        <v>0.10772327920439835</v>
      </c>
      <c r="AE201" s="188">
        <f t="shared" si="10"/>
        <v>-4.7647552914431239</v>
      </c>
      <c r="AO201" s="8"/>
    </row>
    <row r="202" spans="1:41" x14ac:dyDescent="0.35">
      <c r="A202" s="11" t="s">
        <v>2554</v>
      </c>
      <c r="B202" s="11" t="s">
        <v>2516</v>
      </c>
      <c r="C202" s="11" t="s">
        <v>2506</v>
      </c>
      <c r="D202" s="188" t="s">
        <v>3022</v>
      </c>
      <c r="G202" s="11" t="s">
        <v>2956</v>
      </c>
      <c r="H202" s="210" t="s">
        <v>2957</v>
      </c>
      <c r="I202" s="11" t="s">
        <v>2596</v>
      </c>
      <c r="J202" s="258" t="s">
        <v>2613</v>
      </c>
      <c r="K202" s="188" t="s">
        <v>3012</v>
      </c>
      <c r="L202" s="265" t="s">
        <v>1937</v>
      </c>
      <c r="M202" s="265" t="s">
        <v>1937</v>
      </c>
      <c r="N202" s="258" t="s">
        <v>3023</v>
      </c>
      <c r="P202" s="265" t="s">
        <v>3106</v>
      </c>
      <c r="Q202" s="265" t="s">
        <v>3079</v>
      </c>
      <c r="R202" s="265" t="s">
        <v>3073</v>
      </c>
      <c r="S202" s="265" t="s">
        <v>3120</v>
      </c>
      <c r="T202" s="11" t="s">
        <v>2955</v>
      </c>
      <c r="U202" s="11" t="s">
        <v>2517</v>
      </c>
      <c r="V202">
        <v>1.30905852811637</v>
      </c>
      <c r="Z202">
        <v>0.01</v>
      </c>
      <c r="AD202" s="188">
        <f t="shared" si="9"/>
        <v>0.26930819801099593</v>
      </c>
      <c r="AE202" s="188">
        <f t="shared" si="10"/>
        <v>-4.6051701859880909</v>
      </c>
      <c r="AO202" s="8"/>
    </row>
    <row r="203" spans="1:41" x14ac:dyDescent="0.35">
      <c r="A203" s="11" t="s">
        <v>2554</v>
      </c>
      <c r="B203" s="11" t="s">
        <v>2516</v>
      </c>
      <c r="C203" s="11" t="s">
        <v>2506</v>
      </c>
      <c r="D203" s="188" t="s">
        <v>3022</v>
      </c>
      <c r="G203" s="11" t="s">
        <v>2956</v>
      </c>
      <c r="H203" s="210" t="s">
        <v>2957</v>
      </c>
      <c r="I203" s="11" t="s">
        <v>2596</v>
      </c>
      <c r="J203" s="258" t="s">
        <v>2613</v>
      </c>
      <c r="K203" s="188" t="s">
        <v>3012</v>
      </c>
      <c r="L203" s="265" t="s">
        <v>1937</v>
      </c>
      <c r="M203" s="265" t="s">
        <v>1937</v>
      </c>
      <c r="N203" s="258" t="s">
        <v>3023</v>
      </c>
      <c r="P203" s="265" t="s">
        <v>3106</v>
      </c>
      <c r="Q203" s="265" t="s">
        <v>3079</v>
      </c>
      <c r="R203" s="265" t="s">
        <v>3073</v>
      </c>
      <c r="S203" s="265" t="s">
        <v>3120</v>
      </c>
      <c r="T203" s="11" t="s">
        <v>2955</v>
      </c>
      <c r="U203" s="11" t="s">
        <v>2517</v>
      </c>
      <c r="V203">
        <v>1.0939219954799799</v>
      </c>
      <c r="Z203">
        <v>1.34497084831302E-2</v>
      </c>
      <c r="AD203" s="188">
        <f t="shared" si="9"/>
        <v>8.9769399336995931E-2</v>
      </c>
      <c r="AE203" s="188">
        <f t="shared" si="10"/>
        <v>-4.3087978472858897</v>
      </c>
      <c r="AO203" s="8"/>
    </row>
    <row r="204" spans="1:41" x14ac:dyDescent="0.35">
      <c r="A204" s="11" t="s">
        <v>2554</v>
      </c>
      <c r="B204" s="11" t="s">
        <v>2516</v>
      </c>
      <c r="C204" s="11" t="s">
        <v>2506</v>
      </c>
      <c r="D204" s="188" t="s">
        <v>3022</v>
      </c>
      <c r="G204" s="11" t="s">
        <v>2956</v>
      </c>
      <c r="H204" s="210" t="s">
        <v>2957</v>
      </c>
      <c r="I204" s="11" t="s">
        <v>2596</v>
      </c>
      <c r="J204" s="258" t="s">
        <v>2613</v>
      </c>
      <c r="K204" s="188" t="s">
        <v>3012</v>
      </c>
      <c r="L204" s="265" t="s">
        <v>1937</v>
      </c>
      <c r="M204" s="265" t="s">
        <v>1937</v>
      </c>
      <c r="N204" s="258" t="s">
        <v>3023</v>
      </c>
      <c r="P204" s="265" t="s">
        <v>3106</v>
      </c>
      <c r="Q204" s="265" t="s">
        <v>3079</v>
      </c>
      <c r="R204" s="265" t="s">
        <v>3073</v>
      </c>
      <c r="S204" s="265" t="s">
        <v>3120</v>
      </c>
      <c r="T204" s="11" t="s">
        <v>2955</v>
      </c>
      <c r="U204" s="11" t="s">
        <v>2517</v>
      </c>
      <c r="V204">
        <v>1.2628870864162001</v>
      </c>
      <c r="Z204">
        <v>1.22774708278787E-2</v>
      </c>
      <c r="AD204" s="188">
        <f t="shared" si="9"/>
        <v>0.23340043827619267</v>
      </c>
      <c r="AE204" s="188">
        <f t="shared" si="10"/>
        <v>-4.3999893361173337</v>
      </c>
      <c r="AO204" s="8"/>
    </row>
    <row r="205" spans="1:41" x14ac:dyDescent="0.35">
      <c r="A205" s="11" t="s">
        <v>2554</v>
      </c>
      <c r="B205" s="11" t="s">
        <v>2516</v>
      </c>
      <c r="C205" s="11" t="s">
        <v>2506</v>
      </c>
      <c r="D205" s="188" t="s">
        <v>3022</v>
      </c>
      <c r="G205" s="11" t="s">
        <v>2956</v>
      </c>
      <c r="H205" s="210" t="s">
        <v>2957</v>
      </c>
      <c r="I205" s="11" t="s">
        <v>2596</v>
      </c>
      <c r="J205" s="258" t="s">
        <v>2613</v>
      </c>
      <c r="K205" s="188" t="s">
        <v>3012</v>
      </c>
      <c r="L205" s="265" t="s">
        <v>1937</v>
      </c>
      <c r="M205" s="265" t="s">
        <v>1937</v>
      </c>
      <c r="N205" s="258" t="s">
        <v>3023</v>
      </c>
      <c r="P205" s="265" t="s">
        <v>3106</v>
      </c>
      <c r="Q205" s="265" t="s">
        <v>3079</v>
      </c>
      <c r="R205" s="265" t="s">
        <v>3073</v>
      </c>
      <c r="S205" s="265" t="s">
        <v>3120</v>
      </c>
      <c r="T205" s="11" t="s">
        <v>2955</v>
      </c>
      <c r="U205" s="11" t="s">
        <v>2517</v>
      </c>
      <c r="V205">
        <v>1.43200791727715</v>
      </c>
      <c r="Z205">
        <v>1.3759855127211699E-2</v>
      </c>
      <c r="AD205" s="188">
        <f t="shared" si="9"/>
        <v>0.35907759734799544</v>
      </c>
      <c r="AE205" s="188">
        <f t="shared" si="10"/>
        <v>-4.2859999750780267</v>
      </c>
      <c r="AO205" s="8"/>
    </row>
    <row r="206" spans="1:41" x14ac:dyDescent="0.35">
      <c r="A206" s="11" t="s">
        <v>2554</v>
      </c>
      <c r="B206" s="11" t="s">
        <v>2516</v>
      </c>
      <c r="C206" s="11" t="s">
        <v>2506</v>
      </c>
      <c r="D206" s="188" t="s">
        <v>3022</v>
      </c>
      <c r="G206" s="11" t="s">
        <v>2956</v>
      </c>
      <c r="H206" s="210" t="s">
        <v>2957</v>
      </c>
      <c r="I206" s="11" t="s">
        <v>2596</v>
      </c>
      <c r="J206" s="258" t="s">
        <v>2613</v>
      </c>
      <c r="K206" s="188" t="s">
        <v>3012</v>
      </c>
      <c r="L206" s="265" t="s">
        <v>1937</v>
      </c>
      <c r="M206" s="265" t="s">
        <v>1937</v>
      </c>
      <c r="N206" s="258" t="s">
        <v>3023</v>
      </c>
      <c r="P206" s="265" t="s">
        <v>3106</v>
      </c>
      <c r="Q206" s="265" t="s">
        <v>3079</v>
      </c>
      <c r="R206" s="265" t="s">
        <v>3073</v>
      </c>
      <c r="S206" s="265" t="s">
        <v>3120</v>
      </c>
      <c r="T206" s="11" t="s">
        <v>2955</v>
      </c>
      <c r="U206" s="11" t="s">
        <v>2517</v>
      </c>
      <c r="V206">
        <v>1.6531931105211799</v>
      </c>
      <c r="Z206">
        <v>1.31465525333508E-2</v>
      </c>
      <c r="AD206" s="188">
        <f t="shared" si="9"/>
        <v>0.50270863628719953</v>
      </c>
      <c r="AE206" s="188">
        <f t="shared" si="10"/>
        <v>-4.33159571949375</v>
      </c>
      <c r="AO206" s="8"/>
    </row>
    <row r="207" spans="1:41" x14ac:dyDescent="0.35">
      <c r="A207" s="11" t="s">
        <v>2554</v>
      </c>
      <c r="B207" s="11" t="s">
        <v>2516</v>
      </c>
      <c r="C207" s="11" t="s">
        <v>2506</v>
      </c>
      <c r="D207" s="188" t="s">
        <v>3022</v>
      </c>
      <c r="G207" s="11" t="s">
        <v>2956</v>
      </c>
      <c r="H207" s="210" t="s">
        <v>2957</v>
      </c>
      <c r="I207" s="11" t="s">
        <v>2596</v>
      </c>
      <c r="J207" s="258" t="s">
        <v>2613</v>
      </c>
      <c r="K207" s="188" t="s">
        <v>3012</v>
      </c>
      <c r="L207" s="265" t="s">
        <v>1937</v>
      </c>
      <c r="M207" s="265" t="s">
        <v>1937</v>
      </c>
      <c r="N207" s="258" t="s">
        <v>3023</v>
      </c>
      <c r="P207" s="265" t="s">
        <v>3106</v>
      </c>
      <c r="Q207" s="265" t="s">
        <v>3079</v>
      </c>
      <c r="R207" s="265" t="s">
        <v>3073</v>
      </c>
      <c r="S207" s="265" t="s">
        <v>3120</v>
      </c>
      <c r="T207" s="11" t="s">
        <v>2955</v>
      </c>
      <c r="U207" s="11" t="s">
        <v>2517</v>
      </c>
      <c r="V207">
        <v>2.08779623062944</v>
      </c>
      <c r="Z207">
        <v>1.0707867049863901E-2</v>
      </c>
      <c r="AD207" s="188">
        <f t="shared" si="9"/>
        <v>0.73610907456339791</v>
      </c>
      <c r="AE207" s="188">
        <f t="shared" si="10"/>
        <v>-4.5367765693645108</v>
      </c>
      <c r="AO207" s="8"/>
    </row>
    <row r="208" spans="1:41" x14ac:dyDescent="0.35">
      <c r="A208" s="11" t="s">
        <v>2554</v>
      </c>
      <c r="B208" s="11" t="s">
        <v>2516</v>
      </c>
      <c r="C208" s="11" t="s">
        <v>2506</v>
      </c>
      <c r="D208" s="188" t="s">
        <v>3022</v>
      </c>
      <c r="G208" s="11" t="s">
        <v>2956</v>
      </c>
      <c r="H208" s="210" t="s">
        <v>2957</v>
      </c>
      <c r="I208" s="11" t="s">
        <v>2596</v>
      </c>
      <c r="J208" s="258" t="s">
        <v>2613</v>
      </c>
      <c r="K208" s="188" t="s">
        <v>3012</v>
      </c>
      <c r="L208" s="265" t="s">
        <v>1937</v>
      </c>
      <c r="M208" s="265" t="s">
        <v>1937</v>
      </c>
      <c r="N208" s="258" t="s">
        <v>3023</v>
      </c>
      <c r="P208" s="265" t="s">
        <v>3106</v>
      </c>
      <c r="Q208" s="265" t="s">
        <v>3079</v>
      </c>
      <c r="R208" s="265" t="s">
        <v>3073</v>
      </c>
      <c r="S208" s="265" t="s">
        <v>3120</v>
      </c>
      <c r="T208" s="11" t="s">
        <v>2955</v>
      </c>
      <c r="U208" s="11" t="s">
        <v>2517</v>
      </c>
      <c r="V208">
        <v>2.1256187881919901</v>
      </c>
      <c r="Z208">
        <v>1.6512840354510401E-2</v>
      </c>
      <c r="AD208" s="188">
        <f t="shared" si="9"/>
        <v>0.75406295443079641</v>
      </c>
      <c r="AE208" s="188">
        <f t="shared" si="10"/>
        <v>-4.1036169974151306</v>
      </c>
      <c r="AO208" s="8"/>
    </row>
    <row r="209" spans="1:41" x14ac:dyDescent="0.35">
      <c r="A209" s="11" t="s">
        <v>2554</v>
      </c>
      <c r="B209" s="11" t="s">
        <v>2516</v>
      </c>
      <c r="C209" s="11" t="s">
        <v>2506</v>
      </c>
      <c r="D209" s="188" t="s">
        <v>3022</v>
      </c>
      <c r="G209" s="11" t="s">
        <v>2956</v>
      </c>
      <c r="H209" s="210" t="s">
        <v>2957</v>
      </c>
      <c r="I209" s="11" t="s">
        <v>2596</v>
      </c>
      <c r="J209" s="258" t="s">
        <v>2613</v>
      </c>
      <c r="K209" s="188" t="s">
        <v>3012</v>
      </c>
      <c r="L209" s="265" t="s">
        <v>1937</v>
      </c>
      <c r="M209" s="265" t="s">
        <v>1937</v>
      </c>
      <c r="N209" s="258" t="s">
        <v>3023</v>
      </c>
      <c r="P209" s="265" t="s">
        <v>3106</v>
      </c>
      <c r="Q209" s="265" t="s">
        <v>3079</v>
      </c>
      <c r="R209" s="265" t="s">
        <v>3073</v>
      </c>
      <c r="S209" s="265" t="s">
        <v>3120</v>
      </c>
      <c r="T209" s="11" t="s">
        <v>2955</v>
      </c>
      <c r="U209" s="11" t="s">
        <v>2517</v>
      </c>
      <c r="V209">
        <v>2.4102732275471399</v>
      </c>
      <c r="Z209">
        <v>1.31465525333508E-2</v>
      </c>
      <c r="AD209" s="188">
        <f t="shared" si="9"/>
        <v>0.87974011350259496</v>
      </c>
      <c r="AE209" s="188">
        <f t="shared" si="10"/>
        <v>-4.33159571949375</v>
      </c>
      <c r="AO209" s="8"/>
    </row>
    <row r="210" spans="1:41" x14ac:dyDescent="0.35">
      <c r="A210" s="11" t="s">
        <v>2554</v>
      </c>
      <c r="B210" s="11" t="s">
        <v>2516</v>
      </c>
      <c r="C210" s="11" t="s">
        <v>2506</v>
      </c>
      <c r="D210" s="188" t="s">
        <v>3022</v>
      </c>
      <c r="G210" s="11" t="s">
        <v>2956</v>
      </c>
      <c r="H210" s="210" t="s">
        <v>2957</v>
      </c>
      <c r="I210" s="11" t="s">
        <v>2596</v>
      </c>
      <c r="J210" s="258" t="s">
        <v>2613</v>
      </c>
      <c r="K210" s="188" t="s">
        <v>3012</v>
      </c>
      <c r="L210" s="265" t="s">
        <v>1937</v>
      </c>
      <c r="M210" s="265" t="s">
        <v>1937</v>
      </c>
      <c r="N210" s="258" t="s">
        <v>3023</v>
      </c>
      <c r="P210" s="265" t="s">
        <v>3106</v>
      </c>
      <c r="Q210" s="265" t="s">
        <v>3079</v>
      </c>
      <c r="R210" s="265" t="s">
        <v>3073</v>
      </c>
      <c r="S210" s="265" t="s">
        <v>3120</v>
      </c>
      <c r="T210" s="11" t="s">
        <v>2955</v>
      </c>
      <c r="U210" s="11" t="s">
        <v>2517</v>
      </c>
      <c r="V210">
        <v>2.8329683030458201</v>
      </c>
      <c r="Z210">
        <v>1.98166255423942E-2</v>
      </c>
      <c r="AD210" s="188">
        <f t="shared" si="9"/>
        <v>1.0413250323091978</v>
      </c>
      <c r="AE210" s="188">
        <f t="shared" si="10"/>
        <v>-3.9212340197522351</v>
      </c>
      <c r="AO210" s="8"/>
    </row>
    <row r="211" spans="1:41" x14ac:dyDescent="0.35">
      <c r="A211" s="11" t="s">
        <v>2554</v>
      </c>
      <c r="B211" s="11" t="s">
        <v>2516</v>
      </c>
      <c r="C211" s="11" t="s">
        <v>2506</v>
      </c>
      <c r="D211" s="188" t="s">
        <v>3022</v>
      </c>
      <c r="G211" s="11" t="s">
        <v>2956</v>
      </c>
      <c r="H211" s="210" t="s">
        <v>2957</v>
      </c>
      <c r="I211" s="11" t="s">
        <v>2931</v>
      </c>
      <c r="J211" s="188" t="s">
        <v>3038</v>
      </c>
      <c r="K211" s="188" t="s">
        <v>3012</v>
      </c>
      <c r="L211" s="265" t="s">
        <v>1937</v>
      </c>
      <c r="M211" s="265" t="s">
        <v>1937</v>
      </c>
      <c r="N211" s="258" t="s">
        <v>3023</v>
      </c>
      <c r="P211" s="265" t="s">
        <v>3106</v>
      </c>
      <c r="Q211" s="265" t="s">
        <v>3079</v>
      </c>
      <c r="R211" s="265" t="s">
        <v>3073</v>
      </c>
      <c r="S211" s="265" t="s">
        <v>3120</v>
      </c>
      <c r="T211" s="11" t="s">
        <v>2955</v>
      </c>
      <c r="U211" s="11" t="s">
        <v>2517</v>
      </c>
      <c r="V211">
        <v>47.469346766395702</v>
      </c>
      <c r="Z211">
        <v>6.9435914292142895E-2</v>
      </c>
      <c r="AD211" s="188">
        <f t="shared" si="9"/>
        <v>3.8600841714909935</v>
      </c>
      <c r="AE211" s="188">
        <f t="shared" si="10"/>
        <v>-2.6673510483198344</v>
      </c>
      <c r="AO211" s="8"/>
    </row>
    <row r="212" spans="1:41" x14ac:dyDescent="0.35">
      <c r="A212" s="11" t="s">
        <v>2554</v>
      </c>
      <c r="B212" s="11" t="s">
        <v>2516</v>
      </c>
      <c r="C212" s="11" t="s">
        <v>2506</v>
      </c>
      <c r="D212" s="188" t="s">
        <v>3022</v>
      </c>
      <c r="G212" s="11" t="s">
        <v>2956</v>
      </c>
      <c r="H212" s="210" t="s">
        <v>2957</v>
      </c>
      <c r="I212" s="11" t="s">
        <v>2931</v>
      </c>
      <c r="J212" s="188" t="s">
        <v>3038</v>
      </c>
      <c r="K212" s="188" t="s">
        <v>3012</v>
      </c>
      <c r="L212" s="265" t="s">
        <v>1937</v>
      </c>
      <c r="M212" s="265" t="s">
        <v>1937</v>
      </c>
      <c r="N212" s="258" t="s">
        <v>3023</v>
      </c>
      <c r="P212" s="265" t="s">
        <v>3106</v>
      </c>
      <c r="Q212" s="265" t="s">
        <v>3079</v>
      </c>
      <c r="R212" s="265" t="s">
        <v>3073</v>
      </c>
      <c r="S212" s="265" t="s">
        <v>3120</v>
      </c>
      <c r="T212" s="11" t="s">
        <v>2955</v>
      </c>
      <c r="U212" s="11" t="s">
        <v>2517</v>
      </c>
      <c r="V212">
        <v>57.834000694152998</v>
      </c>
      <c r="Z212">
        <v>7.6065569088409404E-2</v>
      </c>
      <c r="AD212" s="188">
        <f t="shared" si="9"/>
        <v>4.057576850032393</v>
      </c>
      <c r="AE212" s="188">
        <f t="shared" si="10"/>
        <v>-2.5761595594883877</v>
      </c>
      <c r="AO212" s="8"/>
    </row>
    <row r="213" spans="1:41" x14ac:dyDescent="0.35">
      <c r="A213" s="11" t="s">
        <v>2554</v>
      </c>
      <c r="B213" s="11" t="s">
        <v>2516</v>
      </c>
      <c r="C213" s="11" t="s">
        <v>2506</v>
      </c>
      <c r="D213" s="188" t="s">
        <v>3022</v>
      </c>
      <c r="G213" s="11" t="s">
        <v>2956</v>
      </c>
      <c r="H213" s="210" t="s">
        <v>2957</v>
      </c>
      <c r="I213" s="11" t="s">
        <v>2931</v>
      </c>
      <c r="J213" s="188" t="s">
        <v>3038</v>
      </c>
      <c r="K213" s="188" t="s">
        <v>3012</v>
      </c>
      <c r="L213" s="265" t="s">
        <v>1937</v>
      </c>
      <c r="M213" s="265" t="s">
        <v>1937</v>
      </c>
      <c r="N213" s="258" t="s">
        <v>3023</v>
      </c>
      <c r="P213" s="265" t="s">
        <v>3106</v>
      </c>
      <c r="Q213" s="265" t="s">
        <v>3079</v>
      </c>
      <c r="R213" s="265" t="s">
        <v>3073</v>
      </c>
      <c r="S213" s="265" t="s">
        <v>3120</v>
      </c>
      <c r="T213" s="11" t="s">
        <v>2955</v>
      </c>
      <c r="U213" s="11" t="s">
        <v>2517</v>
      </c>
      <c r="V213">
        <v>62.140153208663698</v>
      </c>
      <c r="Z213">
        <v>5.6555552251424099E-2</v>
      </c>
      <c r="AD213" s="188">
        <f t="shared" si="9"/>
        <v>4.1293923695019918</v>
      </c>
      <c r="AE213" s="188">
        <f t="shared" si="10"/>
        <v>-2.8725318981905921</v>
      </c>
      <c r="AO213" s="8"/>
    </row>
    <row r="214" spans="1:41" x14ac:dyDescent="0.35">
      <c r="A214" s="11" t="s">
        <v>2554</v>
      </c>
      <c r="B214" s="11" t="s">
        <v>2516</v>
      </c>
      <c r="C214" s="11" t="s">
        <v>2506</v>
      </c>
      <c r="D214" s="188" t="s">
        <v>3022</v>
      </c>
      <c r="G214" s="11" t="s">
        <v>2956</v>
      </c>
      <c r="H214" s="210" t="s">
        <v>2957</v>
      </c>
      <c r="I214" s="11" t="s">
        <v>2931</v>
      </c>
      <c r="J214" s="188" t="s">
        <v>3038</v>
      </c>
      <c r="K214" s="188" t="s">
        <v>3012</v>
      </c>
      <c r="L214" s="265" t="s">
        <v>1937</v>
      </c>
      <c r="M214" s="265" t="s">
        <v>1937</v>
      </c>
      <c r="N214" s="258" t="s">
        <v>3023</v>
      </c>
      <c r="P214" s="265" t="s">
        <v>3106</v>
      </c>
      <c r="Q214" s="265" t="s">
        <v>3079</v>
      </c>
      <c r="R214" s="265" t="s">
        <v>3073</v>
      </c>
      <c r="S214" s="265" t="s">
        <v>3120</v>
      </c>
      <c r="T214" s="11" t="s">
        <v>2955</v>
      </c>
      <c r="U214" s="11" t="s">
        <v>2517</v>
      </c>
      <c r="V214">
        <v>65.5789007367718</v>
      </c>
      <c r="Z214">
        <v>4.7126732222448203E-2</v>
      </c>
      <c r="AD214" s="188">
        <f t="shared" si="9"/>
        <v>4.1832540091041919</v>
      </c>
      <c r="AE214" s="188">
        <f t="shared" si="10"/>
        <v>-3.0549148758534863</v>
      </c>
      <c r="AO214" s="8"/>
    </row>
    <row r="215" spans="1:41" x14ac:dyDescent="0.35">
      <c r="A215" s="11" t="s">
        <v>2554</v>
      </c>
      <c r="B215" s="11" t="s">
        <v>2516</v>
      </c>
      <c r="C215" s="11" t="s">
        <v>2506</v>
      </c>
      <c r="D215" s="188" t="s">
        <v>3022</v>
      </c>
      <c r="G215" s="11" t="s">
        <v>2956</v>
      </c>
      <c r="H215" s="210" t="s">
        <v>2957</v>
      </c>
      <c r="I215" s="11" t="s">
        <v>2931</v>
      </c>
      <c r="J215" s="188" t="s">
        <v>3038</v>
      </c>
      <c r="K215" s="188" t="s">
        <v>3012</v>
      </c>
      <c r="L215" s="265" t="s">
        <v>1937</v>
      </c>
      <c r="M215" s="265" t="s">
        <v>1937</v>
      </c>
      <c r="N215" s="258" t="s">
        <v>3023</v>
      </c>
      <c r="P215" s="265" t="s">
        <v>3106</v>
      </c>
      <c r="Q215" s="265" t="s">
        <v>3079</v>
      </c>
      <c r="R215" s="265" t="s">
        <v>3073</v>
      </c>
      <c r="S215" s="265" t="s">
        <v>3120</v>
      </c>
      <c r="T215" s="11" t="s">
        <v>2955</v>
      </c>
      <c r="U215" s="11" t="s">
        <v>2517</v>
      </c>
      <c r="V215">
        <v>65.5789007367718</v>
      </c>
      <c r="Z215">
        <v>9.3389280548893797E-2</v>
      </c>
      <c r="AD215" s="188">
        <f t="shared" si="9"/>
        <v>4.1832540091041919</v>
      </c>
      <c r="AE215" s="188">
        <f t="shared" si="10"/>
        <v>-2.3709787096176305</v>
      </c>
      <c r="AO215" s="8"/>
    </row>
    <row r="216" spans="1:41" x14ac:dyDescent="0.35">
      <c r="A216" s="11" t="s">
        <v>2554</v>
      </c>
      <c r="B216" s="11" t="s">
        <v>2516</v>
      </c>
      <c r="C216" s="11" t="s">
        <v>2506</v>
      </c>
      <c r="D216" s="188" t="s">
        <v>3022</v>
      </c>
      <c r="G216" s="11" t="s">
        <v>2956</v>
      </c>
      <c r="H216" s="210" t="s">
        <v>2957</v>
      </c>
      <c r="I216" s="11" t="s">
        <v>2931</v>
      </c>
      <c r="J216" s="188" t="s">
        <v>3038</v>
      </c>
      <c r="K216" s="188" t="s">
        <v>3012</v>
      </c>
      <c r="L216" s="265" t="s">
        <v>1937</v>
      </c>
      <c r="M216" s="265" t="s">
        <v>1937</v>
      </c>
      <c r="N216" s="258" t="s">
        <v>3023</v>
      </c>
      <c r="P216" s="265" t="s">
        <v>3106</v>
      </c>
      <c r="Q216" s="265" t="s">
        <v>3079</v>
      </c>
      <c r="R216" s="265" t="s">
        <v>3073</v>
      </c>
      <c r="S216" s="265" t="s">
        <v>3120</v>
      </c>
      <c r="T216" s="11" t="s">
        <v>2955</v>
      </c>
      <c r="U216" s="11" t="s">
        <v>2517</v>
      </c>
      <c r="V216">
        <v>73.037812632431695</v>
      </c>
      <c r="Z216">
        <v>0.10707867049863901</v>
      </c>
      <c r="AD216" s="188">
        <f t="shared" si="9"/>
        <v>4.2909772883085902</v>
      </c>
      <c r="AE216" s="188">
        <f t="shared" si="10"/>
        <v>-2.2341914763704653</v>
      </c>
      <c r="AO216" s="8"/>
    </row>
    <row r="217" spans="1:41" x14ac:dyDescent="0.35">
      <c r="A217" s="11" t="s">
        <v>2554</v>
      </c>
      <c r="B217" s="11" t="s">
        <v>2516</v>
      </c>
      <c r="C217" s="11" t="s">
        <v>2506</v>
      </c>
      <c r="D217" s="188" t="s">
        <v>3022</v>
      </c>
      <c r="G217" s="11" t="s">
        <v>2956</v>
      </c>
      <c r="H217" s="210" t="s">
        <v>2957</v>
      </c>
      <c r="I217" s="11" t="s">
        <v>2931</v>
      </c>
      <c r="J217" s="188" t="s">
        <v>3038</v>
      </c>
      <c r="K217" s="188" t="s">
        <v>3012</v>
      </c>
      <c r="L217" s="265" t="s">
        <v>1937</v>
      </c>
      <c r="M217" s="265" t="s">
        <v>1937</v>
      </c>
      <c r="N217" s="258" t="s">
        <v>3023</v>
      </c>
      <c r="P217" s="265" t="s">
        <v>3106</v>
      </c>
      <c r="Q217" s="265" t="s">
        <v>3079</v>
      </c>
      <c r="R217" s="265" t="s">
        <v>3073</v>
      </c>
      <c r="S217" s="265" t="s">
        <v>3120</v>
      </c>
      <c r="T217" s="11" t="s">
        <v>2955</v>
      </c>
      <c r="U217" s="11" t="s">
        <v>2517</v>
      </c>
      <c r="V217">
        <v>75.708091823769195</v>
      </c>
      <c r="Z217">
        <v>0.131465525333508</v>
      </c>
      <c r="AD217" s="188">
        <f t="shared" si="9"/>
        <v>4.3268850480433914</v>
      </c>
      <c r="AE217" s="188">
        <f t="shared" si="10"/>
        <v>-2.0290106264997045</v>
      </c>
      <c r="AO217" s="8"/>
    </row>
    <row r="218" spans="1:41" x14ac:dyDescent="0.35">
      <c r="A218" s="11" t="s">
        <v>2554</v>
      </c>
      <c r="B218" s="11" t="s">
        <v>2516</v>
      </c>
      <c r="C218" s="11" t="s">
        <v>2506</v>
      </c>
      <c r="D218" s="188" t="s">
        <v>3022</v>
      </c>
      <c r="G218" s="11" t="s">
        <v>2956</v>
      </c>
      <c r="H218" s="210" t="s">
        <v>2957</v>
      </c>
      <c r="I218" s="11" t="s">
        <v>2931</v>
      </c>
      <c r="J218" s="188" t="s">
        <v>3038</v>
      </c>
      <c r="K218" s="188" t="s">
        <v>3012</v>
      </c>
      <c r="L218" s="265" t="s">
        <v>1937</v>
      </c>
      <c r="M218" s="265" t="s">
        <v>1937</v>
      </c>
      <c r="N218" s="258" t="s">
        <v>3023</v>
      </c>
      <c r="P218" s="265" t="s">
        <v>3106</v>
      </c>
      <c r="Q218" s="265" t="s">
        <v>3079</v>
      </c>
      <c r="R218" s="265" t="s">
        <v>3073</v>
      </c>
      <c r="S218" s="265" t="s">
        <v>3120</v>
      </c>
      <c r="T218" s="11" t="s">
        <v>2955</v>
      </c>
      <c r="U218" s="11" t="s">
        <v>2517</v>
      </c>
      <c r="V218">
        <v>78.475997035146193</v>
      </c>
      <c r="Z218">
        <v>9.7746003564615103E-2</v>
      </c>
      <c r="AD218" s="188">
        <f t="shared" si="9"/>
        <v>4.3627928077781926</v>
      </c>
      <c r="AE218" s="188">
        <f t="shared" si="10"/>
        <v>-2.3253829652019076</v>
      </c>
      <c r="AO218" s="8"/>
    </row>
    <row r="219" spans="1:41" x14ac:dyDescent="0.35">
      <c r="A219" s="11" t="s">
        <v>2554</v>
      </c>
      <c r="B219" s="11" t="s">
        <v>2516</v>
      </c>
      <c r="C219" s="11" t="s">
        <v>2506</v>
      </c>
      <c r="D219" s="188" t="s">
        <v>3022</v>
      </c>
      <c r="G219" s="11" t="s">
        <v>2956</v>
      </c>
      <c r="H219" s="210" t="s">
        <v>2957</v>
      </c>
      <c r="I219" s="11" t="s">
        <v>2931</v>
      </c>
      <c r="J219" s="188" t="s">
        <v>3038</v>
      </c>
      <c r="K219" s="188" t="s">
        <v>3012</v>
      </c>
      <c r="L219" s="265" t="s">
        <v>1937</v>
      </c>
      <c r="M219" s="265" t="s">
        <v>1937</v>
      </c>
      <c r="N219" s="258" t="s">
        <v>3023</v>
      </c>
      <c r="P219" s="265" t="s">
        <v>3106</v>
      </c>
      <c r="Q219" s="265" t="s">
        <v>3079</v>
      </c>
      <c r="R219" s="265" t="s">
        <v>3073</v>
      </c>
      <c r="S219" s="265" t="s">
        <v>3120</v>
      </c>
      <c r="T219" s="11" t="s">
        <v>2955</v>
      </c>
      <c r="U219" s="11" t="s">
        <v>2517</v>
      </c>
      <c r="V219">
        <v>81.345097496259299</v>
      </c>
      <c r="Z219">
        <v>8.1450000087092897E-2</v>
      </c>
      <c r="AD219" s="188">
        <f t="shared" si="9"/>
        <v>4.3987005675129911</v>
      </c>
      <c r="AE219" s="188">
        <f t="shared" si="10"/>
        <v>-2.5077659428648023</v>
      </c>
      <c r="AO219" s="8"/>
    </row>
    <row r="220" spans="1:41" x14ac:dyDescent="0.35">
      <c r="A220" s="11" t="s">
        <v>2554</v>
      </c>
      <c r="B220" s="11" t="s">
        <v>2516</v>
      </c>
      <c r="C220" s="11" t="s">
        <v>2506</v>
      </c>
      <c r="D220" s="188" t="s">
        <v>3022</v>
      </c>
      <c r="G220" s="11" t="s">
        <v>2956</v>
      </c>
      <c r="H220" s="210" t="s">
        <v>2957</v>
      </c>
      <c r="I220" s="11" t="s">
        <v>2931</v>
      </c>
      <c r="J220" s="188" t="s">
        <v>3038</v>
      </c>
      <c r="K220" s="188" t="s">
        <v>3012</v>
      </c>
      <c r="L220" s="265" t="s">
        <v>1937</v>
      </c>
      <c r="M220" s="265" t="s">
        <v>1937</v>
      </c>
      <c r="N220" s="258" t="s">
        <v>3023</v>
      </c>
      <c r="P220" s="265" t="s">
        <v>3106</v>
      </c>
      <c r="Q220" s="265" t="s">
        <v>3079</v>
      </c>
      <c r="R220" s="265" t="s">
        <v>3073</v>
      </c>
      <c r="S220" s="265" t="s">
        <v>3120</v>
      </c>
      <c r="T220" s="11" t="s">
        <v>2955</v>
      </c>
      <c r="U220" s="11" t="s">
        <v>2517</v>
      </c>
      <c r="V220">
        <v>90.597248852133703</v>
      </c>
      <c r="Z220">
        <v>9.12842894942901E-2</v>
      </c>
      <c r="AD220" s="188">
        <f t="shared" si="9"/>
        <v>4.506423846717392</v>
      </c>
      <c r="AE220" s="188">
        <f t="shared" si="10"/>
        <v>-2.3937765818254926</v>
      </c>
      <c r="AO220" s="8"/>
    </row>
    <row r="221" spans="1:41" x14ac:dyDescent="0.35">
      <c r="A221" s="11" t="s">
        <v>2554</v>
      </c>
      <c r="B221" s="11" t="s">
        <v>2516</v>
      </c>
      <c r="C221" s="11" t="s">
        <v>2506</v>
      </c>
      <c r="D221" s="188" t="s">
        <v>3022</v>
      </c>
      <c r="G221" s="11" t="s">
        <v>2956</v>
      </c>
      <c r="H221" s="210" t="s">
        <v>2957</v>
      </c>
      <c r="I221" s="11" t="s">
        <v>2931</v>
      </c>
      <c r="J221" s="188" t="s">
        <v>3038</v>
      </c>
      <c r="K221" s="188" t="s">
        <v>3012</v>
      </c>
      <c r="L221" s="265" t="s">
        <v>1937</v>
      </c>
      <c r="M221" s="265" t="s">
        <v>1937</v>
      </c>
      <c r="N221" s="258" t="s">
        <v>3023</v>
      </c>
      <c r="P221" s="265" t="s">
        <v>3106</v>
      </c>
      <c r="Q221" s="265" t="s">
        <v>3079</v>
      </c>
      <c r="R221" s="265" t="s">
        <v>3073</v>
      </c>
      <c r="S221" s="265" t="s">
        <v>3120</v>
      </c>
      <c r="T221" s="11" t="s">
        <v>2955</v>
      </c>
      <c r="U221" s="11" t="s">
        <v>2517</v>
      </c>
      <c r="V221">
        <v>108.41458689358301</v>
      </c>
      <c r="Z221">
        <v>8.5249741212886795E-2</v>
      </c>
      <c r="AD221" s="188">
        <f t="shared" si="9"/>
        <v>4.6859626453913865</v>
      </c>
      <c r="AE221" s="188">
        <f t="shared" si="10"/>
        <v>-2.4621701984490798</v>
      </c>
      <c r="AO221" s="8"/>
    </row>
    <row r="222" spans="1:41" x14ac:dyDescent="0.35">
      <c r="A222" s="11" t="s">
        <v>2554</v>
      </c>
      <c r="B222" s="11" t="s">
        <v>2516</v>
      </c>
      <c r="C222" s="11" t="s">
        <v>2506</v>
      </c>
      <c r="D222" s="188" t="s">
        <v>3022</v>
      </c>
      <c r="G222" s="11" t="s">
        <v>2956</v>
      </c>
      <c r="H222" s="210" t="s">
        <v>2957</v>
      </c>
      <c r="I222" s="11" t="s">
        <v>2931</v>
      </c>
      <c r="J222" s="188" t="s">
        <v>3038</v>
      </c>
      <c r="K222" s="188" t="s">
        <v>3012</v>
      </c>
      <c r="L222" s="265" t="s">
        <v>1937</v>
      </c>
      <c r="M222" s="265" t="s">
        <v>1937</v>
      </c>
      <c r="N222" s="258" t="s">
        <v>3023</v>
      </c>
      <c r="P222" s="265" t="s">
        <v>3106</v>
      </c>
      <c r="Q222" s="265" t="s">
        <v>3079</v>
      </c>
      <c r="R222" s="265" t="s">
        <v>3073</v>
      </c>
      <c r="S222" s="265" t="s">
        <v>3120</v>
      </c>
      <c r="T222" s="11" t="s">
        <v>2955</v>
      </c>
      <c r="U222" s="11" t="s">
        <v>2517</v>
      </c>
      <c r="V222">
        <v>136.91538176705399</v>
      </c>
      <c r="Z222">
        <v>8.5249741212886795E-2</v>
      </c>
      <c r="AD222" s="188">
        <f t="shared" si="9"/>
        <v>4.9193630836675872</v>
      </c>
      <c r="AE222" s="188">
        <f t="shared" si="10"/>
        <v>-2.4621701984490798</v>
      </c>
      <c r="AO222" s="8"/>
    </row>
    <row r="223" spans="1:41" x14ac:dyDescent="0.35">
      <c r="A223" s="11" t="s">
        <v>2554</v>
      </c>
      <c r="B223" s="11" t="s">
        <v>2516</v>
      </c>
      <c r="C223" s="11" t="s">
        <v>2506</v>
      </c>
      <c r="D223" s="188" t="s">
        <v>3022</v>
      </c>
      <c r="G223" s="11" t="s">
        <v>2956</v>
      </c>
      <c r="H223" s="210" t="s">
        <v>2957</v>
      </c>
      <c r="I223" s="11" t="s">
        <v>2931</v>
      </c>
      <c r="J223" s="188" t="s">
        <v>3038</v>
      </c>
      <c r="K223" s="188" t="s">
        <v>3012</v>
      </c>
      <c r="L223" s="265" t="s">
        <v>1937</v>
      </c>
      <c r="M223" s="265" t="s">
        <v>1937</v>
      </c>
      <c r="N223" s="258" t="s">
        <v>3023</v>
      </c>
      <c r="P223" s="265" t="s">
        <v>3106</v>
      </c>
      <c r="Q223" s="265" t="s">
        <v>3079</v>
      </c>
      <c r="R223" s="265" t="s">
        <v>3073</v>
      </c>
      <c r="S223" s="265" t="s">
        <v>3120</v>
      </c>
      <c r="T223" s="11" t="s">
        <v>2955</v>
      </c>
      <c r="U223" s="11" t="s">
        <v>2517</v>
      </c>
      <c r="V223">
        <v>104.59072595024701</v>
      </c>
      <c r="Z223">
        <v>0.10230597298425</v>
      </c>
      <c r="AD223" s="188">
        <f t="shared" si="9"/>
        <v>4.6500548856565835</v>
      </c>
      <c r="AE223" s="188">
        <f t="shared" si="10"/>
        <v>-2.2797872207861922</v>
      </c>
      <c r="AO223" s="8"/>
    </row>
    <row r="224" spans="1:41" x14ac:dyDescent="0.35">
      <c r="A224" s="11" t="s">
        <v>2554</v>
      </c>
      <c r="B224" s="11" t="s">
        <v>2516</v>
      </c>
      <c r="C224" s="11" t="s">
        <v>2506</v>
      </c>
      <c r="D224" s="188" t="s">
        <v>3022</v>
      </c>
      <c r="G224" s="11" t="s">
        <v>2956</v>
      </c>
      <c r="H224" s="210" t="s">
        <v>2957</v>
      </c>
      <c r="I224" s="11" t="s">
        <v>2931</v>
      </c>
      <c r="J224" s="188" t="s">
        <v>3038</v>
      </c>
      <c r="K224" s="188" t="s">
        <v>3012</v>
      </c>
      <c r="L224" s="265" t="s">
        <v>1937</v>
      </c>
      <c r="M224" s="265" t="s">
        <v>1937</v>
      </c>
      <c r="N224" s="258" t="s">
        <v>3023</v>
      </c>
      <c r="P224" s="265" t="s">
        <v>3106</v>
      </c>
      <c r="Q224" s="265" t="s">
        <v>3079</v>
      </c>
      <c r="R224" s="265" t="s">
        <v>3073</v>
      </c>
      <c r="S224" s="265" t="s">
        <v>3120</v>
      </c>
      <c r="T224" s="11" t="s">
        <v>2955</v>
      </c>
      <c r="U224" s="11" t="s">
        <v>2517</v>
      </c>
      <c r="V224">
        <v>90.597248852133703</v>
      </c>
      <c r="Z224">
        <v>0.114658416757562</v>
      </c>
      <c r="AD224" s="188">
        <f t="shared" si="9"/>
        <v>4.506423846717392</v>
      </c>
      <c r="AE224" s="188">
        <f t="shared" si="10"/>
        <v>-2.1657978597468763</v>
      </c>
      <c r="AO224" s="8"/>
    </row>
    <row r="225" spans="1:41" x14ac:dyDescent="0.35">
      <c r="A225" s="11" t="s">
        <v>2554</v>
      </c>
      <c r="B225" s="11" t="s">
        <v>2516</v>
      </c>
      <c r="C225" s="11" t="s">
        <v>2506</v>
      </c>
      <c r="D225" s="188" t="s">
        <v>3022</v>
      </c>
      <c r="G225" s="11" t="s">
        <v>2956</v>
      </c>
      <c r="H225" s="210" t="s">
        <v>2957</v>
      </c>
      <c r="I225" s="11" t="s">
        <v>2931</v>
      </c>
      <c r="J225" s="188" t="s">
        <v>3038</v>
      </c>
      <c r="K225" s="188" t="s">
        <v>3012</v>
      </c>
      <c r="L225" s="265" t="s">
        <v>1937</v>
      </c>
      <c r="M225" s="265" t="s">
        <v>1937</v>
      </c>
      <c r="N225" s="258" t="s">
        <v>3023</v>
      </c>
      <c r="P225" s="265" t="s">
        <v>3106</v>
      </c>
      <c r="Q225" s="265" t="s">
        <v>3079</v>
      </c>
      <c r="R225" s="265" t="s">
        <v>3073</v>
      </c>
      <c r="S225" s="265" t="s">
        <v>3120</v>
      </c>
      <c r="T225" s="11" t="s">
        <v>2955</v>
      </c>
      <c r="U225" s="11" t="s">
        <v>2517</v>
      </c>
      <c r="V225">
        <v>81.345097496259299</v>
      </c>
      <c r="Z225">
        <v>0.15421222805264601</v>
      </c>
      <c r="AD225" s="188">
        <f t="shared" si="9"/>
        <v>4.3987005675129911</v>
      </c>
      <c r="AE225" s="188">
        <f t="shared" si="10"/>
        <v>-1.8694255210446742</v>
      </c>
      <c r="AO225" s="8"/>
    </row>
    <row r="226" spans="1:41" x14ac:dyDescent="0.35">
      <c r="A226" s="11" t="s">
        <v>2554</v>
      </c>
      <c r="B226" s="11" t="s">
        <v>2516</v>
      </c>
      <c r="C226" s="11" t="s">
        <v>2506</v>
      </c>
      <c r="D226" s="188" t="s">
        <v>3022</v>
      </c>
      <c r="G226" s="11" t="s">
        <v>2956</v>
      </c>
      <c r="H226" s="210" t="s">
        <v>2957</v>
      </c>
      <c r="I226" s="11" t="s">
        <v>2931</v>
      </c>
      <c r="J226" s="188" t="s">
        <v>3038</v>
      </c>
      <c r="K226" s="188" t="s">
        <v>3012</v>
      </c>
      <c r="L226" s="265" t="s">
        <v>1937</v>
      </c>
      <c r="M226" s="265" t="s">
        <v>1937</v>
      </c>
      <c r="N226" s="258" t="s">
        <v>3023</v>
      </c>
      <c r="P226" s="265" t="s">
        <v>3106</v>
      </c>
      <c r="Q226" s="265" t="s">
        <v>3079</v>
      </c>
      <c r="R226" s="265" t="s">
        <v>3073</v>
      </c>
      <c r="S226" s="265" t="s">
        <v>3120</v>
      </c>
      <c r="T226" s="11" t="s">
        <v>2955</v>
      </c>
      <c r="U226" s="11" t="s">
        <v>2517</v>
      </c>
      <c r="V226">
        <v>95.610771501450799</v>
      </c>
      <c r="Z226">
        <v>0.172831843512152</v>
      </c>
      <c r="AD226" s="188">
        <f t="shared" si="9"/>
        <v>4.5602854863195921</v>
      </c>
      <c r="AE226" s="188">
        <f t="shared" si="10"/>
        <v>-1.7554361600053656</v>
      </c>
      <c r="AO226" s="8"/>
    </row>
    <row r="227" spans="1:41" x14ac:dyDescent="0.35">
      <c r="A227" s="11" t="s">
        <v>2554</v>
      </c>
      <c r="B227" s="11" t="s">
        <v>2516</v>
      </c>
      <c r="C227" s="11" t="s">
        <v>2506</v>
      </c>
      <c r="D227" s="188" t="s">
        <v>3022</v>
      </c>
      <c r="G227" s="11" t="s">
        <v>2956</v>
      </c>
      <c r="H227" s="210" t="s">
        <v>2957</v>
      </c>
      <c r="I227" s="11" t="s">
        <v>2931</v>
      </c>
      <c r="J227" s="188" t="s">
        <v>3038</v>
      </c>
      <c r="K227" s="188" t="s">
        <v>3012</v>
      </c>
      <c r="L227" s="265" t="s">
        <v>1937</v>
      </c>
      <c r="M227" s="265" t="s">
        <v>1937</v>
      </c>
      <c r="N227" s="258" t="s">
        <v>3023</v>
      </c>
      <c r="P227" s="265" t="s">
        <v>3106</v>
      </c>
      <c r="Q227" s="265" t="s">
        <v>3079</v>
      </c>
      <c r="R227" s="265" t="s">
        <v>3073</v>
      </c>
      <c r="S227" s="265" t="s">
        <v>3120</v>
      </c>
      <c r="T227" s="11" t="s">
        <v>2955</v>
      </c>
      <c r="U227" s="11" t="s">
        <v>2517</v>
      </c>
      <c r="V227">
        <v>108.41458689358301</v>
      </c>
      <c r="Z227">
        <v>0.157768320369951</v>
      </c>
      <c r="AD227" s="188">
        <f t="shared" si="9"/>
        <v>4.6859626453913865</v>
      </c>
      <c r="AE227" s="188">
        <f t="shared" si="10"/>
        <v>-1.8466276488368145</v>
      </c>
      <c r="AO227" s="8"/>
    </row>
    <row r="228" spans="1:41" x14ac:dyDescent="0.35">
      <c r="A228" s="11" t="s">
        <v>2554</v>
      </c>
      <c r="B228" s="11" t="s">
        <v>2516</v>
      </c>
      <c r="C228" s="11" t="s">
        <v>2506</v>
      </c>
      <c r="D228" s="188" t="s">
        <v>3022</v>
      </c>
      <c r="G228" s="11" t="s">
        <v>2956</v>
      </c>
      <c r="H228" s="210" t="s">
        <v>2957</v>
      </c>
      <c r="I228" s="11" t="s">
        <v>2931</v>
      </c>
      <c r="J228" s="188" t="s">
        <v>3038</v>
      </c>
      <c r="K228" s="188" t="s">
        <v>3012</v>
      </c>
      <c r="L228" s="265" t="s">
        <v>1937</v>
      </c>
      <c r="M228" s="265" t="s">
        <v>1937</v>
      </c>
      <c r="N228" s="258" t="s">
        <v>3023</v>
      </c>
      <c r="P228" s="265" t="s">
        <v>3106</v>
      </c>
      <c r="Q228" s="265" t="s">
        <v>3079</v>
      </c>
      <c r="R228" s="265" t="s">
        <v>3073</v>
      </c>
      <c r="S228" s="265" t="s">
        <v>3120</v>
      </c>
      <c r="T228" s="11" t="s">
        <v>2955</v>
      </c>
      <c r="U228" s="11" t="s">
        <v>2517</v>
      </c>
      <c r="V228">
        <v>122.9330384718</v>
      </c>
      <c r="Z228">
        <v>0.16893621992017799</v>
      </c>
      <c r="AD228" s="188">
        <f t="shared" si="9"/>
        <v>4.8116398044631881</v>
      </c>
      <c r="AE228" s="188">
        <f t="shared" si="10"/>
        <v>-1.7782340322132282</v>
      </c>
      <c r="AO228" s="8"/>
    </row>
    <row r="229" spans="1:41" x14ac:dyDescent="0.35">
      <c r="A229" s="11" t="s">
        <v>2554</v>
      </c>
      <c r="B229" s="11" t="s">
        <v>2516</v>
      </c>
      <c r="C229" s="11" t="s">
        <v>2506</v>
      </c>
      <c r="D229" s="188" t="s">
        <v>3022</v>
      </c>
      <c r="G229" s="11" t="s">
        <v>2956</v>
      </c>
      <c r="H229" s="210" t="s">
        <v>2957</v>
      </c>
      <c r="I229" s="11" t="s">
        <v>2931</v>
      </c>
      <c r="J229" s="188" t="s">
        <v>3038</v>
      </c>
      <c r="K229" s="188" t="s">
        <v>3012</v>
      </c>
      <c r="L229" s="265" t="s">
        <v>1937</v>
      </c>
      <c r="M229" s="265" t="s">
        <v>1937</v>
      </c>
      <c r="N229" s="258" t="s">
        <v>3023</v>
      </c>
      <c r="P229" s="265" t="s">
        <v>3106</v>
      </c>
      <c r="Q229" s="265" t="s">
        <v>3079</v>
      </c>
      <c r="R229" s="265" t="s">
        <v>3073</v>
      </c>
      <c r="S229" s="265" t="s">
        <v>3120</v>
      </c>
      <c r="T229" s="11" t="s">
        <v>2955</v>
      </c>
      <c r="U229" s="11" t="s">
        <v>2517</v>
      </c>
      <c r="V229">
        <v>139.39574351505999</v>
      </c>
      <c r="Z229">
        <v>0.14077153669117201</v>
      </c>
      <c r="AD229" s="188">
        <f t="shared" si="9"/>
        <v>4.9373169635349905</v>
      </c>
      <c r="AE229" s="188">
        <f t="shared" si="10"/>
        <v>-1.9606170098761229</v>
      </c>
      <c r="AO229" s="8"/>
    </row>
    <row r="230" spans="1:41" x14ac:dyDescent="0.35">
      <c r="A230" s="11" t="s">
        <v>2554</v>
      </c>
      <c r="B230" s="11" t="s">
        <v>2516</v>
      </c>
      <c r="C230" s="11" t="s">
        <v>2506</v>
      </c>
      <c r="D230" s="188" t="s">
        <v>3022</v>
      </c>
      <c r="G230" s="11" t="s">
        <v>2956</v>
      </c>
      <c r="H230" s="210" t="s">
        <v>2957</v>
      </c>
      <c r="I230" s="11" t="s">
        <v>2931</v>
      </c>
      <c r="J230" s="188" t="s">
        <v>3038</v>
      </c>
      <c r="K230" s="188" t="s">
        <v>3012</v>
      </c>
      <c r="L230" s="265" t="s">
        <v>1937</v>
      </c>
      <c r="M230" s="265" t="s">
        <v>1937</v>
      </c>
      <c r="N230" s="258" t="s">
        <v>3023</v>
      </c>
      <c r="P230" s="265" t="s">
        <v>3106</v>
      </c>
      <c r="Q230" s="265" t="s">
        <v>3079</v>
      </c>
      <c r="R230" s="265" t="s">
        <v>3073</v>
      </c>
      <c r="S230" s="265" t="s">
        <v>3120</v>
      </c>
      <c r="T230" s="11" t="s">
        <v>2955</v>
      </c>
      <c r="U230" s="11" t="s">
        <v>2517</v>
      </c>
      <c r="V230">
        <v>136.91538176705399</v>
      </c>
      <c r="Z230">
        <v>0.20741095118420899</v>
      </c>
      <c r="AD230" s="188">
        <f t="shared" si="9"/>
        <v>4.9193630836675872</v>
      </c>
      <c r="AE230" s="188">
        <f t="shared" si="10"/>
        <v>-1.5730531823424687</v>
      </c>
      <c r="AO230" s="8"/>
    </row>
    <row r="231" spans="1:41" x14ac:dyDescent="0.35">
      <c r="A231" s="11" t="s">
        <v>2554</v>
      </c>
      <c r="B231" s="11" t="s">
        <v>2516</v>
      </c>
      <c r="C231" s="11" t="s">
        <v>2506</v>
      </c>
      <c r="D231" s="188" t="s">
        <v>3022</v>
      </c>
      <c r="G231" s="11" t="s">
        <v>2956</v>
      </c>
      <c r="H231" s="210" t="s">
        <v>2957</v>
      </c>
      <c r="I231" s="11" t="s">
        <v>2931</v>
      </c>
      <c r="J231" s="188" t="s">
        <v>3038</v>
      </c>
      <c r="K231" s="188" t="s">
        <v>3012</v>
      </c>
      <c r="L231" s="265" t="s">
        <v>1937</v>
      </c>
      <c r="M231" s="265" t="s">
        <v>1937</v>
      </c>
      <c r="N231" s="258" t="s">
        <v>3023</v>
      </c>
      <c r="P231" s="265" t="s">
        <v>3106</v>
      </c>
      <c r="Q231" s="265" t="s">
        <v>3079</v>
      </c>
      <c r="R231" s="265" t="s">
        <v>3073</v>
      </c>
      <c r="S231" s="265" t="s">
        <v>3120</v>
      </c>
      <c r="T231" s="11" t="s">
        <v>2955</v>
      </c>
      <c r="U231" s="11" t="s">
        <v>2517</v>
      </c>
      <c r="V231">
        <v>139.39574351505999</v>
      </c>
      <c r="Z231">
        <v>0.16893621992017799</v>
      </c>
      <c r="AD231" s="188">
        <f t="shared" si="9"/>
        <v>4.9373169635349905</v>
      </c>
      <c r="AE231" s="188">
        <f t="shared" si="10"/>
        <v>-1.7782340322132282</v>
      </c>
      <c r="AO231" s="8"/>
    </row>
    <row r="232" spans="1:41" x14ac:dyDescent="0.35">
      <c r="A232" s="11" t="s">
        <v>2554</v>
      </c>
      <c r="B232" s="11" t="s">
        <v>2516</v>
      </c>
      <c r="C232" s="11" t="s">
        <v>2506</v>
      </c>
      <c r="D232" s="188" t="s">
        <v>3022</v>
      </c>
      <c r="G232" s="11" t="s">
        <v>2956</v>
      </c>
      <c r="H232" s="210" t="s">
        <v>2957</v>
      </c>
      <c r="I232" s="11" t="s">
        <v>2931</v>
      </c>
      <c r="J232" s="188" t="s">
        <v>3038</v>
      </c>
      <c r="K232" s="188" t="s">
        <v>3012</v>
      </c>
      <c r="L232" s="265" t="s">
        <v>1937</v>
      </c>
      <c r="M232" s="265" t="s">
        <v>1937</v>
      </c>
      <c r="N232" s="258" t="s">
        <v>3023</v>
      </c>
      <c r="P232" s="265" t="s">
        <v>3106</v>
      </c>
      <c r="Q232" s="265" t="s">
        <v>3079</v>
      </c>
      <c r="R232" s="265" t="s">
        <v>3073</v>
      </c>
      <c r="S232" s="265" t="s">
        <v>3120</v>
      </c>
      <c r="T232" s="11" t="s">
        <v>2955</v>
      </c>
      <c r="U232" s="11" t="s">
        <v>2517</v>
      </c>
      <c r="V232">
        <v>158.06306873781301</v>
      </c>
      <c r="Z232">
        <v>0.18506604023110201</v>
      </c>
      <c r="AD232" s="188">
        <f t="shared" si="9"/>
        <v>5.0629941226067903</v>
      </c>
      <c r="AE232" s="188">
        <f t="shared" si="10"/>
        <v>-1.6870425433817777</v>
      </c>
      <c r="AO232" s="8"/>
    </row>
    <row r="233" spans="1:41" x14ac:dyDescent="0.35">
      <c r="A233" s="11" t="s">
        <v>2554</v>
      </c>
      <c r="B233" s="11" t="s">
        <v>2516</v>
      </c>
      <c r="C233" s="11" t="s">
        <v>2506</v>
      </c>
      <c r="D233" s="188" t="s">
        <v>3022</v>
      </c>
      <c r="G233" s="11" t="s">
        <v>2956</v>
      </c>
      <c r="H233" s="210" t="s">
        <v>2957</v>
      </c>
      <c r="I233" s="11" t="s">
        <v>2931</v>
      </c>
      <c r="J233" s="188" t="s">
        <v>3038</v>
      </c>
      <c r="K233" s="188" t="s">
        <v>3012</v>
      </c>
      <c r="L233" s="265" t="s">
        <v>1937</v>
      </c>
      <c r="M233" s="265" t="s">
        <v>1937</v>
      </c>
      <c r="N233" s="258" t="s">
        <v>3023</v>
      </c>
      <c r="P233" s="265" t="s">
        <v>3106</v>
      </c>
      <c r="Q233" s="265" t="s">
        <v>3079</v>
      </c>
      <c r="R233" s="265" t="s">
        <v>3073</v>
      </c>
      <c r="S233" s="265" t="s">
        <v>3120</v>
      </c>
      <c r="T233" s="11" t="s">
        <v>2955</v>
      </c>
      <c r="U233" s="11" t="s">
        <v>2517</v>
      </c>
      <c r="V233">
        <v>182.47718683151101</v>
      </c>
      <c r="Z233">
        <v>0.19816625542394101</v>
      </c>
      <c r="AD233" s="188">
        <f t="shared" si="9"/>
        <v>5.2066251615459835</v>
      </c>
      <c r="AE233" s="188">
        <f t="shared" si="10"/>
        <v>-1.6186489267581943</v>
      </c>
      <c r="AO233" s="8"/>
    </row>
    <row r="234" spans="1:41" x14ac:dyDescent="0.35">
      <c r="A234" s="11" t="s">
        <v>2554</v>
      </c>
      <c r="B234" s="11" t="s">
        <v>2516</v>
      </c>
      <c r="C234" s="11" t="s">
        <v>2506</v>
      </c>
      <c r="D234" s="188" t="s">
        <v>3022</v>
      </c>
      <c r="G234" s="11" t="s">
        <v>2956</v>
      </c>
      <c r="H234" s="210" t="s">
        <v>2957</v>
      </c>
      <c r="I234" s="11" t="s">
        <v>2931</v>
      </c>
      <c r="J234" s="188" t="s">
        <v>3038</v>
      </c>
      <c r="K234" s="188" t="s">
        <v>3012</v>
      </c>
      <c r="L234" s="265" t="s">
        <v>1937</v>
      </c>
      <c r="M234" s="265" t="s">
        <v>1937</v>
      </c>
      <c r="N234" s="258" t="s">
        <v>3023</v>
      </c>
      <c r="P234" s="265" t="s">
        <v>3106</v>
      </c>
      <c r="Q234" s="265" t="s">
        <v>3079</v>
      </c>
      <c r="R234" s="265" t="s">
        <v>3073</v>
      </c>
      <c r="S234" s="265" t="s">
        <v>3120</v>
      </c>
      <c r="T234" s="11" t="s">
        <v>2955</v>
      </c>
      <c r="U234" s="11" t="s">
        <v>2517</v>
      </c>
      <c r="V234">
        <v>214.47862442082001</v>
      </c>
      <c r="Z234">
        <v>0.19816625542394101</v>
      </c>
      <c r="AD234" s="188">
        <f t="shared" si="9"/>
        <v>5.3682100803525863</v>
      </c>
      <c r="AE234" s="188">
        <f t="shared" si="10"/>
        <v>-1.6186489267581943</v>
      </c>
      <c r="AO234" s="8"/>
    </row>
    <row r="235" spans="1:41" x14ac:dyDescent="0.35">
      <c r="A235" s="11" t="s">
        <v>2554</v>
      </c>
      <c r="B235" s="11" t="s">
        <v>2516</v>
      </c>
      <c r="C235" s="11" t="s">
        <v>2506</v>
      </c>
      <c r="D235" s="188" t="s">
        <v>3022</v>
      </c>
      <c r="G235" s="11" t="s">
        <v>2956</v>
      </c>
      <c r="H235" s="210" t="s">
        <v>2957</v>
      </c>
      <c r="I235" s="11" t="s">
        <v>2931</v>
      </c>
      <c r="J235" s="188" t="s">
        <v>3038</v>
      </c>
      <c r="K235" s="188" t="s">
        <v>3012</v>
      </c>
      <c r="L235" s="265" t="s">
        <v>1937</v>
      </c>
      <c r="M235" s="265" t="s">
        <v>1937</v>
      </c>
      <c r="N235" s="258" t="s">
        <v>3023</v>
      </c>
      <c r="P235" s="265" t="s">
        <v>3106</v>
      </c>
      <c r="Q235" s="265" t="s">
        <v>3079</v>
      </c>
      <c r="R235" s="265" t="s">
        <v>3073</v>
      </c>
      <c r="S235" s="265" t="s">
        <v>3120</v>
      </c>
      <c r="T235" s="11" t="s">
        <v>2955</v>
      </c>
      <c r="U235" s="11" t="s">
        <v>2517</v>
      </c>
      <c r="V235">
        <v>226.347565861671</v>
      </c>
      <c r="Z235">
        <v>0.30559659773775899</v>
      </c>
      <c r="AD235" s="188">
        <f t="shared" si="9"/>
        <v>5.4220717199547872</v>
      </c>
      <c r="AE235" s="188">
        <f t="shared" si="10"/>
        <v>-1.1854893548088159</v>
      </c>
      <c r="AO235" s="8"/>
    </row>
    <row r="236" spans="1:41" x14ac:dyDescent="0.35">
      <c r="A236" s="11" t="s">
        <v>2554</v>
      </c>
      <c r="B236" s="11" t="s">
        <v>2516</v>
      </c>
      <c r="C236" s="11" t="s">
        <v>2506</v>
      </c>
      <c r="D236" s="188" t="s">
        <v>3022</v>
      </c>
      <c r="G236" s="11" t="s">
        <v>2956</v>
      </c>
      <c r="H236" s="210" t="s">
        <v>2957</v>
      </c>
      <c r="I236" s="11" t="s">
        <v>2931</v>
      </c>
      <c r="J236" s="188" t="s">
        <v>3038</v>
      </c>
      <c r="K236" s="188" t="s">
        <v>3012</v>
      </c>
      <c r="L236" s="265" t="s">
        <v>1937</v>
      </c>
      <c r="M236" s="265" t="s">
        <v>1937</v>
      </c>
      <c r="N236" s="258" t="s">
        <v>3023</v>
      </c>
      <c r="P236" s="265" t="s">
        <v>3106</v>
      </c>
      <c r="Q236" s="265" t="s">
        <v>3079</v>
      </c>
      <c r="R236" s="265" t="s">
        <v>3073</v>
      </c>
      <c r="S236" s="265" t="s">
        <v>3120</v>
      </c>
      <c r="T236" s="11" t="s">
        <v>2955</v>
      </c>
      <c r="U236" s="11" t="s">
        <v>2517</v>
      </c>
      <c r="V236">
        <v>280.76507239674402</v>
      </c>
      <c r="Z236">
        <v>0.31985304904635598</v>
      </c>
      <c r="AD236" s="188">
        <f t="shared" si="9"/>
        <v>5.6375182783635882</v>
      </c>
      <c r="AE236" s="188">
        <f t="shared" si="10"/>
        <v>-1.1398936103930932</v>
      </c>
      <c r="AO236" s="8"/>
    </row>
    <row r="237" spans="1:41" x14ac:dyDescent="0.35">
      <c r="A237" s="11" t="s">
        <v>2554</v>
      </c>
      <c r="B237" s="11" t="s">
        <v>2516</v>
      </c>
      <c r="C237" s="11" t="s">
        <v>2506</v>
      </c>
      <c r="D237" s="188" t="s">
        <v>3022</v>
      </c>
      <c r="G237" s="11" t="s">
        <v>2956</v>
      </c>
      <c r="H237" s="210" t="s">
        <v>2957</v>
      </c>
      <c r="I237" s="11" t="s">
        <v>2931</v>
      </c>
      <c r="J237" s="188" t="s">
        <v>3038</v>
      </c>
      <c r="K237" s="188" t="s">
        <v>3012</v>
      </c>
      <c r="L237" s="265" t="s">
        <v>1937</v>
      </c>
      <c r="M237" s="265" t="s">
        <v>1937</v>
      </c>
      <c r="N237" s="258" t="s">
        <v>3023</v>
      </c>
      <c r="P237" s="265" t="s">
        <v>3106</v>
      </c>
      <c r="Q237" s="265" t="s">
        <v>3079</v>
      </c>
      <c r="R237" s="265" t="s">
        <v>3073</v>
      </c>
      <c r="S237" s="265" t="s">
        <v>3120</v>
      </c>
      <c r="T237" s="11" t="s">
        <v>2955</v>
      </c>
      <c r="U237" s="11" t="s">
        <v>2517</v>
      </c>
      <c r="V237">
        <v>280.76507239674402</v>
      </c>
      <c r="Z237">
        <v>0.375195331382431</v>
      </c>
      <c r="AD237" s="188">
        <f t="shared" si="9"/>
        <v>5.6375182783635882</v>
      </c>
      <c r="AE237" s="188">
        <f t="shared" si="10"/>
        <v>-0.98030850493806065</v>
      </c>
      <c r="AO237" s="8"/>
    </row>
    <row r="238" spans="1:41" x14ac:dyDescent="0.35">
      <c r="A238" s="11" t="s">
        <v>2554</v>
      </c>
      <c r="B238" s="11" t="s">
        <v>2516</v>
      </c>
      <c r="C238" s="11" t="s">
        <v>2506</v>
      </c>
      <c r="D238" s="188" t="s">
        <v>3022</v>
      </c>
      <c r="G238" s="11" t="s">
        <v>2956</v>
      </c>
      <c r="H238" s="210" t="s">
        <v>2957</v>
      </c>
      <c r="I238" s="11" t="s">
        <v>2932</v>
      </c>
      <c r="J238" s="188" t="s">
        <v>2618</v>
      </c>
      <c r="K238" s="188" t="s">
        <v>3012</v>
      </c>
      <c r="L238" s="265" t="s">
        <v>1937</v>
      </c>
      <c r="M238" s="265" t="s">
        <v>1937</v>
      </c>
      <c r="N238" s="258" t="s">
        <v>3023</v>
      </c>
      <c r="P238" s="265" t="s">
        <v>3106</v>
      </c>
      <c r="Q238" s="265" t="s">
        <v>3079</v>
      </c>
      <c r="R238" s="265" t="s">
        <v>3073</v>
      </c>
      <c r="S238" s="265" t="s">
        <v>3120</v>
      </c>
      <c r="T238" s="11" t="s">
        <v>2955</v>
      </c>
      <c r="U238" s="11" t="s">
        <v>2517</v>
      </c>
      <c r="V238">
        <v>1060.0860770265199</v>
      </c>
      <c r="Z238">
        <v>7.6065569088409404E-2</v>
      </c>
      <c r="AD238" s="188">
        <f t="shared" si="9"/>
        <v>6.9661053885511866</v>
      </c>
      <c r="AE238" s="188">
        <f t="shared" si="10"/>
        <v>-2.5761595594883877</v>
      </c>
      <c r="AO238" s="8"/>
    </row>
    <row r="239" spans="1:41" x14ac:dyDescent="0.35">
      <c r="A239" s="11" t="s">
        <v>2554</v>
      </c>
      <c r="B239" s="11" t="s">
        <v>2516</v>
      </c>
      <c r="C239" s="11" t="s">
        <v>2506</v>
      </c>
      <c r="D239" s="188" t="s">
        <v>3022</v>
      </c>
      <c r="G239" s="11" t="s">
        <v>2956</v>
      </c>
      <c r="H239" s="210" t="s">
        <v>2957</v>
      </c>
      <c r="I239" s="11" t="s">
        <v>2932</v>
      </c>
      <c r="J239" s="188" t="s">
        <v>2618</v>
      </c>
      <c r="K239" s="188" t="s">
        <v>3012</v>
      </c>
      <c r="L239" s="265" t="s">
        <v>1937</v>
      </c>
      <c r="M239" s="265" t="s">
        <v>1937</v>
      </c>
      <c r="N239" s="258" t="s">
        <v>3023</v>
      </c>
      <c r="P239" s="265" t="s">
        <v>3106</v>
      </c>
      <c r="Q239" s="265" t="s">
        <v>3079</v>
      </c>
      <c r="R239" s="265" t="s">
        <v>3073</v>
      </c>
      <c r="S239" s="265" t="s">
        <v>3120</v>
      </c>
      <c r="T239" s="11" t="s">
        <v>2955</v>
      </c>
      <c r="U239" s="11" t="s">
        <v>2517</v>
      </c>
      <c r="V239">
        <v>934.88939622063594</v>
      </c>
      <c r="Z239">
        <v>0.26052030872682602</v>
      </c>
      <c r="AD239" s="188">
        <f t="shared" si="9"/>
        <v>6.8404282294793868</v>
      </c>
      <c r="AE239" s="188">
        <f t="shared" si="10"/>
        <v>-1.3450744602638507</v>
      </c>
      <c r="AO239" s="8"/>
    </row>
    <row r="240" spans="1:41" x14ac:dyDescent="0.35">
      <c r="A240" s="11" t="s">
        <v>2554</v>
      </c>
      <c r="B240" s="11" t="s">
        <v>2516</v>
      </c>
      <c r="C240" s="11" t="s">
        <v>2506</v>
      </c>
      <c r="D240" s="188" t="s">
        <v>3022</v>
      </c>
      <c r="G240" s="11" t="s">
        <v>2956</v>
      </c>
      <c r="H240" s="210" t="s">
        <v>2957</v>
      </c>
      <c r="I240" s="11" t="s">
        <v>2932</v>
      </c>
      <c r="J240" s="188" t="s">
        <v>2618</v>
      </c>
      <c r="K240" s="188" t="s">
        <v>3012</v>
      </c>
      <c r="L240" s="265" t="s">
        <v>1937</v>
      </c>
      <c r="M240" s="265" t="s">
        <v>1937</v>
      </c>
      <c r="N240" s="258" t="s">
        <v>3023</v>
      </c>
      <c r="P240" s="265" t="s">
        <v>3106</v>
      </c>
      <c r="Q240" s="265" t="s">
        <v>3079</v>
      </c>
      <c r="R240" s="265" t="s">
        <v>3073</v>
      </c>
      <c r="S240" s="265" t="s">
        <v>3120</v>
      </c>
      <c r="T240" s="11" t="s">
        <v>2955</v>
      </c>
      <c r="U240" s="11" t="s">
        <v>2517</v>
      </c>
      <c r="V240">
        <v>1118.7497298938599</v>
      </c>
      <c r="Z240">
        <v>0.18089465828118501</v>
      </c>
      <c r="AD240" s="188">
        <f t="shared" si="9"/>
        <v>7.0199670281533804</v>
      </c>
      <c r="AE240" s="188">
        <f t="shared" si="10"/>
        <v>-1.7098404155896394</v>
      </c>
      <c r="AO240" s="8"/>
    </row>
    <row r="241" spans="1:41" x14ac:dyDescent="0.35">
      <c r="A241" s="11" t="s">
        <v>2554</v>
      </c>
      <c r="B241" s="11" t="s">
        <v>2516</v>
      </c>
      <c r="C241" s="11" t="s">
        <v>2506</v>
      </c>
      <c r="D241" s="188" t="s">
        <v>3022</v>
      </c>
      <c r="G241" s="11" t="s">
        <v>2956</v>
      </c>
      <c r="H241" s="210" t="s">
        <v>2957</v>
      </c>
      <c r="I241" s="11" t="s">
        <v>2932</v>
      </c>
      <c r="J241" s="188" t="s">
        <v>2618</v>
      </c>
      <c r="K241" s="188" t="s">
        <v>3012</v>
      </c>
      <c r="L241" s="265" t="s">
        <v>1937</v>
      </c>
      <c r="M241" s="265" t="s">
        <v>1937</v>
      </c>
      <c r="N241" s="258" t="s">
        <v>3023</v>
      </c>
      <c r="P241" s="265" t="s">
        <v>3106</v>
      </c>
      <c r="Q241" s="265" t="s">
        <v>3079</v>
      </c>
      <c r="R241" s="265" t="s">
        <v>3073</v>
      </c>
      <c r="S241" s="265" t="s">
        <v>3120</v>
      </c>
      <c r="T241" s="11" t="s">
        <v>2955</v>
      </c>
      <c r="U241" s="11" t="s">
        <v>2517</v>
      </c>
      <c r="V241">
        <v>1363.0221830031301</v>
      </c>
      <c r="Z241">
        <v>0.18933361312185401</v>
      </c>
      <c r="AD241" s="188">
        <f t="shared" si="9"/>
        <v>7.2174597066947834</v>
      </c>
      <c r="AE241" s="188">
        <f t="shared" si="10"/>
        <v>-1.6642446711739161</v>
      </c>
      <c r="AO241" s="8"/>
    </row>
    <row r="242" spans="1:41" x14ac:dyDescent="0.35">
      <c r="A242" s="11" t="s">
        <v>2554</v>
      </c>
      <c r="B242" s="11" t="s">
        <v>2516</v>
      </c>
      <c r="C242" s="11" t="s">
        <v>2506</v>
      </c>
      <c r="D242" s="188" t="s">
        <v>3022</v>
      </c>
      <c r="G242" s="11" t="s">
        <v>2956</v>
      </c>
      <c r="H242" s="210" t="s">
        <v>2957</v>
      </c>
      <c r="I242" s="11" t="s">
        <v>2932</v>
      </c>
      <c r="J242" s="188" t="s">
        <v>2618</v>
      </c>
      <c r="K242" s="188" t="s">
        <v>3012</v>
      </c>
      <c r="L242" s="265" t="s">
        <v>1937</v>
      </c>
      <c r="M242" s="265" t="s">
        <v>1937</v>
      </c>
      <c r="N242" s="258" t="s">
        <v>3023</v>
      </c>
      <c r="P242" s="265" t="s">
        <v>3106</v>
      </c>
      <c r="Q242" s="265" t="s">
        <v>3079</v>
      </c>
      <c r="R242" s="265" t="s">
        <v>3073</v>
      </c>
      <c r="S242" s="265" t="s">
        <v>3120</v>
      </c>
      <c r="T242" s="11" t="s">
        <v>2955</v>
      </c>
      <c r="U242" s="11" t="s">
        <v>2517</v>
      </c>
      <c r="V242">
        <v>918.25428356562998</v>
      </c>
      <c r="Z242">
        <v>0.46064497358040701</v>
      </c>
      <c r="AD242" s="188">
        <f t="shared" si="9"/>
        <v>6.8224743496119888</v>
      </c>
      <c r="AE242" s="188">
        <f t="shared" si="10"/>
        <v>-0.77512765506730508</v>
      </c>
      <c r="AO242" s="8"/>
    </row>
    <row r="243" spans="1:41" x14ac:dyDescent="0.35">
      <c r="A243" s="11" t="s">
        <v>2554</v>
      </c>
      <c r="B243" s="11" t="s">
        <v>2516</v>
      </c>
      <c r="C243" s="11" t="s">
        <v>2506</v>
      </c>
      <c r="D243" s="188" t="s">
        <v>3022</v>
      </c>
      <c r="G243" s="11" t="s">
        <v>2956</v>
      </c>
      <c r="H243" s="210" t="s">
        <v>2957</v>
      </c>
      <c r="I243" s="11" t="s">
        <v>2932</v>
      </c>
      <c r="J243" s="188" t="s">
        <v>2618</v>
      </c>
      <c r="K243" s="188" t="s">
        <v>3012</v>
      </c>
      <c r="L243" s="265" t="s">
        <v>1937</v>
      </c>
      <c r="M243" s="265" t="s">
        <v>1937</v>
      </c>
      <c r="N243" s="258" t="s">
        <v>3023</v>
      </c>
      <c r="P243" s="265" t="s">
        <v>3106</v>
      </c>
      <c r="Q243" s="265" t="s">
        <v>3079</v>
      </c>
      <c r="R243" s="265" t="s">
        <v>3073</v>
      </c>
      <c r="S243" s="265" t="s">
        <v>3120</v>
      </c>
      <c r="T243" s="11" t="s">
        <v>2955</v>
      </c>
      <c r="U243" s="11" t="s">
        <v>2517</v>
      </c>
      <c r="V243">
        <v>885.86679041008301</v>
      </c>
      <c r="Z243">
        <v>1.4077153669117199</v>
      </c>
      <c r="AD243" s="188">
        <f t="shared" si="9"/>
        <v>6.7865665898771876</v>
      </c>
      <c r="AE243" s="188">
        <f t="shared" si="10"/>
        <v>0.34196808311792276</v>
      </c>
      <c r="AO243" s="8"/>
    </row>
    <row r="244" spans="1:41" x14ac:dyDescent="0.35">
      <c r="A244" s="11" t="s">
        <v>2554</v>
      </c>
      <c r="B244" s="11" t="s">
        <v>2516</v>
      </c>
      <c r="C244" s="11" t="s">
        <v>2506</v>
      </c>
      <c r="D244" s="188" t="s">
        <v>3022</v>
      </c>
      <c r="G244" s="11" t="s">
        <v>2956</v>
      </c>
      <c r="H244" s="210" t="s">
        <v>2957</v>
      </c>
      <c r="I244" s="11" t="s">
        <v>2932</v>
      </c>
      <c r="J244" s="188" t="s">
        <v>2618</v>
      </c>
      <c r="K244" s="188" t="s">
        <v>3012</v>
      </c>
      <c r="L244" s="265" t="s">
        <v>1937</v>
      </c>
      <c r="M244" s="265" t="s">
        <v>1937</v>
      </c>
      <c r="N244" s="258" t="s">
        <v>3023</v>
      </c>
      <c r="P244" s="265" t="s">
        <v>3106</v>
      </c>
      <c r="Q244" s="265" t="s">
        <v>3079</v>
      </c>
      <c r="R244" s="265" t="s">
        <v>3073</v>
      </c>
      <c r="S244" s="265" t="s">
        <v>3120</v>
      </c>
      <c r="T244" s="11" t="s">
        <v>2955</v>
      </c>
      <c r="U244" s="11" t="s">
        <v>2517</v>
      </c>
      <c r="V244">
        <v>1060.0860770265199</v>
      </c>
      <c r="Z244">
        <v>0.72675183768641805</v>
      </c>
      <c r="AD244" s="188">
        <f t="shared" si="9"/>
        <v>6.9661053885511866</v>
      </c>
      <c r="AE244" s="188">
        <f t="shared" si="10"/>
        <v>-0.31917021091006659</v>
      </c>
      <c r="AO244" s="8"/>
    </row>
    <row r="245" spans="1:41" x14ac:dyDescent="0.35">
      <c r="A245" s="11" t="s">
        <v>2554</v>
      </c>
      <c r="B245" s="11" t="s">
        <v>2516</v>
      </c>
      <c r="C245" s="11" t="s">
        <v>2506</v>
      </c>
      <c r="D245" s="188" t="s">
        <v>3022</v>
      </c>
      <c r="G245" s="11" t="s">
        <v>2956</v>
      </c>
      <c r="H245" s="210" t="s">
        <v>2957</v>
      </c>
      <c r="I245" s="11" t="s">
        <v>2932</v>
      </c>
      <c r="J245" s="188" t="s">
        <v>2618</v>
      </c>
      <c r="K245" s="188" t="s">
        <v>3012</v>
      </c>
      <c r="L245" s="265" t="s">
        <v>1937</v>
      </c>
      <c r="M245" s="265" t="s">
        <v>1937</v>
      </c>
      <c r="N245" s="258" t="s">
        <v>3023</v>
      </c>
      <c r="P245" s="265" t="s">
        <v>3106</v>
      </c>
      <c r="Q245" s="265" t="s">
        <v>3079</v>
      </c>
      <c r="R245" s="265" t="s">
        <v>3073</v>
      </c>
      <c r="S245" s="265" t="s">
        <v>3120</v>
      </c>
      <c r="T245" s="11" t="s">
        <v>2955</v>
      </c>
      <c r="U245" s="11" t="s">
        <v>2517</v>
      </c>
      <c r="V245">
        <v>1268.5682575201399</v>
      </c>
      <c r="Z245">
        <v>0.91284289494290005</v>
      </c>
      <c r="AD245" s="188">
        <f t="shared" si="9"/>
        <v>7.1456441872251855</v>
      </c>
      <c r="AE245" s="188">
        <f t="shared" si="10"/>
        <v>-9.119148883144812E-2</v>
      </c>
      <c r="AO245" s="8"/>
    </row>
    <row r="246" spans="1:41" x14ac:dyDescent="0.35">
      <c r="A246" s="11" t="s">
        <v>2554</v>
      </c>
      <c r="B246" s="11" t="s">
        <v>2516</v>
      </c>
      <c r="C246" s="11" t="s">
        <v>2506</v>
      </c>
      <c r="D246" s="188" t="s">
        <v>3022</v>
      </c>
      <c r="G246" s="11" t="s">
        <v>2956</v>
      </c>
      <c r="H246" s="210" t="s">
        <v>2957</v>
      </c>
      <c r="I246" s="11" t="s">
        <v>2932</v>
      </c>
      <c r="J246" s="188" t="s">
        <v>2618</v>
      </c>
      <c r="K246" s="188" t="s">
        <v>3012</v>
      </c>
      <c r="L246" s="265" t="s">
        <v>1937</v>
      </c>
      <c r="M246" s="265" t="s">
        <v>1937</v>
      </c>
      <c r="N246" s="258" t="s">
        <v>3023</v>
      </c>
      <c r="P246" s="265" t="s">
        <v>3106</v>
      </c>
      <c r="Q246" s="265" t="s">
        <v>3079</v>
      </c>
      <c r="R246" s="265" t="s">
        <v>3073</v>
      </c>
      <c r="S246" s="265" t="s">
        <v>3120</v>
      </c>
      <c r="T246" s="11" t="s">
        <v>2955</v>
      </c>
      <c r="U246" s="11" t="s">
        <v>2517</v>
      </c>
      <c r="V246">
        <v>1159.6514767613901</v>
      </c>
      <c r="Z246">
        <v>0.42049649122403598</v>
      </c>
      <c r="AD246" s="188">
        <f t="shared" si="9"/>
        <v>7.055874787888178</v>
      </c>
      <c r="AE246" s="188">
        <f t="shared" si="10"/>
        <v>-0.86631914389874964</v>
      </c>
      <c r="AO246" s="8"/>
    </row>
    <row r="247" spans="1:41" x14ac:dyDescent="0.35">
      <c r="A247" s="11" t="s">
        <v>2554</v>
      </c>
      <c r="B247" s="11" t="s">
        <v>2516</v>
      </c>
      <c r="C247" s="11" t="s">
        <v>2506</v>
      </c>
      <c r="D247" s="188" t="s">
        <v>3022</v>
      </c>
      <c r="G247" s="11" t="s">
        <v>2956</v>
      </c>
      <c r="H247" s="210" t="s">
        <v>2957</v>
      </c>
      <c r="I247" s="11" t="s">
        <v>2932</v>
      </c>
      <c r="J247" s="188" t="s">
        <v>2618</v>
      </c>
      <c r="K247" s="188" t="s">
        <v>3012</v>
      </c>
      <c r="L247" s="265" t="s">
        <v>1937</v>
      </c>
      <c r="M247" s="265" t="s">
        <v>1937</v>
      </c>
      <c r="N247" s="258" t="s">
        <v>3023</v>
      </c>
      <c r="P247" s="265" t="s">
        <v>3106</v>
      </c>
      <c r="Q247" s="265" t="s">
        <v>3079</v>
      </c>
      <c r="R247" s="265" t="s">
        <v>3073</v>
      </c>
      <c r="S247" s="265" t="s">
        <v>3120</v>
      </c>
      <c r="T247" s="11" t="s">
        <v>2955</v>
      </c>
      <c r="U247" s="11" t="s">
        <v>2517</v>
      </c>
      <c r="V247">
        <v>1223.8249369681901</v>
      </c>
      <c r="Z247">
        <v>0.38384723436228002</v>
      </c>
      <c r="AD247" s="188">
        <f t="shared" si="9"/>
        <v>7.1097364274903843</v>
      </c>
      <c r="AE247" s="188">
        <f t="shared" si="10"/>
        <v>-0.95751063273019965</v>
      </c>
      <c r="AO247" s="8"/>
    </row>
    <row r="248" spans="1:41" x14ac:dyDescent="0.35">
      <c r="A248" s="11" t="s">
        <v>2554</v>
      </c>
      <c r="B248" s="11" t="s">
        <v>2516</v>
      </c>
      <c r="C248" s="11" t="s">
        <v>2506</v>
      </c>
      <c r="D248" s="188" t="s">
        <v>3022</v>
      </c>
      <c r="G248" s="11" t="s">
        <v>2956</v>
      </c>
      <c r="H248" s="210" t="s">
        <v>2957</v>
      </c>
      <c r="I248" s="11" t="s">
        <v>2932</v>
      </c>
      <c r="J248" s="188" t="s">
        <v>2618</v>
      </c>
      <c r="K248" s="188" t="s">
        <v>3012</v>
      </c>
      <c r="L248" s="265" t="s">
        <v>1937</v>
      </c>
      <c r="M248" s="265" t="s">
        <v>1937</v>
      </c>
      <c r="N248" s="258" t="s">
        <v>3023</v>
      </c>
      <c r="P248" s="265" t="s">
        <v>3106</v>
      </c>
      <c r="Q248" s="265" t="s">
        <v>3079</v>
      </c>
      <c r="R248" s="265" t="s">
        <v>3073</v>
      </c>
      <c r="S248" s="265" t="s">
        <v>3120</v>
      </c>
      <c r="T248" s="11" t="s">
        <v>2955</v>
      </c>
      <c r="U248" s="11" t="s">
        <v>2517</v>
      </c>
      <c r="V248">
        <v>1412.85458681458</v>
      </c>
      <c r="Z248">
        <v>0.34249439246819902</v>
      </c>
      <c r="AD248" s="188">
        <f t="shared" si="9"/>
        <v>7.2533674664295811</v>
      </c>
      <c r="AE248" s="188">
        <f t="shared" si="10"/>
        <v>-1.0714999937695089</v>
      </c>
      <c r="AO248" s="8"/>
    </row>
    <row r="249" spans="1:41" x14ac:dyDescent="0.35">
      <c r="A249" s="11" t="s">
        <v>2554</v>
      </c>
      <c r="B249" s="11" t="s">
        <v>2516</v>
      </c>
      <c r="C249" s="11" t="s">
        <v>2506</v>
      </c>
      <c r="D249" s="188" t="s">
        <v>3022</v>
      </c>
      <c r="G249" s="11" t="s">
        <v>2956</v>
      </c>
      <c r="H249" s="210" t="s">
        <v>2957</v>
      </c>
      <c r="I249" s="11" t="s">
        <v>2932</v>
      </c>
      <c r="J249" s="188" t="s">
        <v>2618</v>
      </c>
      <c r="K249" s="188" t="s">
        <v>3012</v>
      </c>
      <c r="L249" s="265" t="s">
        <v>1937</v>
      </c>
      <c r="M249" s="265" t="s">
        <v>1937</v>
      </c>
      <c r="N249" s="258" t="s">
        <v>3023</v>
      </c>
      <c r="P249" s="265" t="s">
        <v>3106</v>
      </c>
      <c r="Q249" s="265" t="s">
        <v>3079</v>
      </c>
      <c r="R249" s="265" t="s">
        <v>3073</v>
      </c>
      <c r="S249" s="265" t="s">
        <v>3120</v>
      </c>
      <c r="T249" s="11" t="s">
        <v>2955</v>
      </c>
      <c r="U249" s="11" t="s">
        <v>2517</v>
      </c>
      <c r="V249">
        <v>1883.0150935310101</v>
      </c>
      <c r="Z249">
        <v>0.31264357272238102</v>
      </c>
      <c r="AD249" s="188">
        <f t="shared" si="9"/>
        <v>7.5406295443079854</v>
      </c>
      <c r="AE249" s="188">
        <f t="shared" si="10"/>
        <v>-1.1626914826009556</v>
      </c>
      <c r="AO249" s="8"/>
    </row>
    <row r="250" spans="1:41" x14ac:dyDescent="0.35">
      <c r="A250" s="11" t="s">
        <v>2554</v>
      </c>
      <c r="B250" s="11" t="s">
        <v>2516</v>
      </c>
      <c r="C250" s="11" t="s">
        <v>2506</v>
      </c>
      <c r="D250" s="188" t="s">
        <v>3022</v>
      </c>
      <c r="G250" s="11" t="s">
        <v>2956</v>
      </c>
      <c r="H250" s="210" t="s">
        <v>2957</v>
      </c>
      <c r="I250" s="11" t="s">
        <v>2932</v>
      </c>
      <c r="J250" s="188" t="s">
        <v>2618</v>
      </c>
      <c r="K250" s="188" t="s">
        <v>3012</v>
      </c>
      <c r="L250" s="265" t="s">
        <v>1937</v>
      </c>
      <c r="M250" s="265" t="s">
        <v>1937</v>
      </c>
      <c r="N250" s="258" t="s">
        <v>3023</v>
      </c>
      <c r="P250" s="265" t="s">
        <v>3106</v>
      </c>
      <c r="Q250" s="265" t="s">
        <v>3079</v>
      </c>
      <c r="R250" s="265" t="s">
        <v>3073</v>
      </c>
      <c r="S250" s="265" t="s">
        <v>3120</v>
      </c>
      <c r="T250" s="11" t="s">
        <v>2955</v>
      </c>
      <c r="U250" s="11" t="s">
        <v>2517</v>
      </c>
      <c r="V250">
        <v>1438.4498882876601</v>
      </c>
      <c r="Z250">
        <v>0.56555552251424102</v>
      </c>
      <c r="AD250" s="188">
        <f t="shared" si="9"/>
        <v>7.2713213462969843</v>
      </c>
      <c r="AE250" s="188">
        <f t="shared" si="10"/>
        <v>-0.56994680519654628</v>
      </c>
      <c r="AO250" s="8"/>
    </row>
    <row r="251" spans="1:41" x14ac:dyDescent="0.35">
      <c r="A251" s="11" t="s">
        <v>2554</v>
      </c>
      <c r="B251" s="11" t="s">
        <v>2516</v>
      </c>
      <c r="C251" s="11" t="s">
        <v>2506</v>
      </c>
      <c r="D251" s="188" t="s">
        <v>3022</v>
      </c>
      <c r="G251" s="11" t="s">
        <v>2956</v>
      </c>
      <c r="H251" s="210" t="s">
        <v>2957</v>
      </c>
      <c r="I251" s="11" t="s">
        <v>2932</v>
      </c>
      <c r="J251" s="188" t="s">
        <v>2618</v>
      </c>
      <c r="K251" s="188" t="s">
        <v>3012</v>
      </c>
      <c r="L251" s="265" t="s">
        <v>1937</v>
      </c>
      <c r="M251" s="265" t="s">
        <v>1937</v>
      </c>
      <c r="N251" s="258" t="s">
        <v>3023</v>
      </c>
      <c r="P251" s="265" t="s">
        <v>3106</v>
      </c>
      <c r="Q251" s="265" t="s">
        <v>3079</v>
      </c>
      <c r="R251" s="265" t="s">
        <v>3073</v>
      </c>
      <c r="S251" s="265" t="s">
        <v>3120</v>
      </c>
      <c r="T251" s="11" t="s">
        <v>2955</v>
      </c>
      <c r="U251" s="11" t="s">
        <v>2517</v>
      </c>
      <c r="V251">
        <v>1660.63009600447</v>
      </c>
      <c r="Z251">
        <v>0.48213461935858098</v>
      </c>
      <c r="AD251" s="188">
        <f t="shared" si="9"/>
        <v>7.4149523852361865</v>
      </c>
      <c r="AE251" s="188">
        <f t="shared" si="10"/>
        <v>-0.72953191065157863</v>
      </c>
      <c r="AO251" s="8"/>
    </row>
    <row r="252" spans="1:41" x14ac:dyDescent="0.35">
      <c r="A252" s="11" t="s">
        <v>2554</v>
      </c>
      <c r="B252" s="11" t="s">
        <v>2516</v>
      </c>
      <c r="C252" s="11" t="s">
        <v>2506</v>
      </c>
      <c r="D252" s="188" t="s">
        <v>3022</v>
      </c>
      <c r="G252" s="11" t="s">
        <v>2956</v>
      </c>
      <c r="H252" s="210" t="s">
        <v>2957</v>
      </c>
      <c r="I252" s="11" t="s">
        <v>2932</v>
      </c>
      <c r="J252" s="188" t="s">
        <v>2618</v>
      </c>
      <c r="K252" s="188" t="s">
        <v>3012</v>
      </c>
      <c r="L252" s="265" t="s">
        <v>1937</v>
      </c>
      <c r="M252" s="265" t="s">
        <v>1937</v>
      </c>
      <c r="N252" s="258" t="s">
        <v>3023</v>
      </c>
      <c r="P252" s="265" t="s">
        <v>3106</v>
      </c>
      <c r="Q252" s="265" t="s">
        <v>3079</v>
      </c>
      <c r="R252" s="265" t="s">
        <v>3073</v>
      </c>
      <c r="S252" s="265" t="s">
        <v>3120</v>
      </c>
      <c r="T252" s="11" t="s">
        <v>2955</v>
      </c>
      <c r="U252" s="11" t="s">
        <v>2517</v>
      </c>
      <c r="V252">
        <v>2213.2437157587201</v>
      </c>
      <c r="Z252">
        <v>0.43019302671138498</v>
      </c>
      <c r="AD252" s="188">
        <f t="shared" si="9"/>
        <v>7.7022144631145846</v>
      </c>
      <c r="AE252" s="188">
        <f t="shared" si="10"/>
        <v>-0.84352127169088786</v>
      </c>
      <c r="AO252" s="8"/>
    </row>
    <row r="253" spans="1:41" x14ac:dyDescent="0.35">
      <c r="A253" s="11" t="s">
        <v>2554</v>
      </c>
      <c r="B253" s="11" t="s">
        <v>2516</v>
      </c>
      <c r="C253" s="11" t="s">
        <v>2506</v>
      </c>
      <c r="D253" s="188" t="s">
        <v>3022</v>
      </c>
      <c r="G253" s="11" t="s">
        <v>2956</v>
      </c>
      <c r="H253" s="210" t="s">
        <v>2957</v>
      </c>
      <c r="I253" s="11" t="s">
        <v>2932</v>
      </c>
      <c r="J253" s="188" t="s">
        <v>2618</v>
      </c>
      <c r="K253" s="188" t="s">
        <v>3012</v>
      </c>
      <c r="L253" s="265" t="s">
        <v>1937</v>
      </c>
      <c r="M253" s="265" t="s">
        <v>1937</v>
      </c>
      <c r="N253" s="258" t="s">
        <v>3023</v>
      </c>
      <c r="P253" s="265" t="s">
        <v>3106</v>
      </c>
      <c r="Q253" s="265" t="s">
        <v>3079</v>
      </c>
      <c r="R253" s="265" t="s">
        <v>3073</v>
      </c>
      <c r="S253" s="265" t="s">
        <v>3120</v>
      </c>
      <c r="T253" s="11" t="s">
        <v>2955</v>
      </c>
      <c r="U253" s="11" t="s">
        <v>2517</v>
      </c>
      <c r="V253">
        <v>2173.8619892213601</v>
      </c>
      <c r="Z253">
        <v>0.50462678313251497</v>
      </c>
      <c r="AD253" s="188">
        <f t="shared" si="9"/>
        <v>7.6842605832471831</v>
      </c>
      <c r="AE253" s="188">
        <f t="shared" si="10"/>
        <v>-0.68393616623585496</v>
      </c>
      <c r="AO253" s="8"/>
    </row>
    <row r="254" spans="1:41" x14ac:dyDescent="0.35">
      <c r="A254" s="11" t="s">
        <v>2554</v>
      </c>
      <c r="B254" s="11" t="s">
        <v>2516</v>
      </c>
      <c r="C254" s="11" t="s">
        <v>2506</v>
      </c>
      <c r="D254" s="188" t="s">
        <v>3022</v>
      </c>
      <c r="G254" s="11" t="s">
        <v>2956</v>
      </c>
      <c r="H254" s="210" t="s">
        <v>2957</v>
      </c>
      <c r="I254" s="11" t="s">
        <v>2932</v>
      </c>
      <c r="J254" s="188" t="s">
        <v>2618</v>
      </c>
      <c r="K254" s="188" t="s">
        <v>3012</v>
      </c>
      <c r="L254" s="265" t="s">
        <v>1937</v>
      </c>
      <c r="M254" s="265" t="s">
        <v>1937</v>
      </c>
      <c r="N254" s="258" t="s">
        <v>3023</v>
      </c>
      <c r="P254" s="265" t="s">
        <v>3106</v>
      </c>
      <c r="Q254" s="265" t="s">
        <v>3079</v>
      </c>
      <c r="R254" s="265" t="s">
        <v>3073</v>
      </c>
      <c r="S254" s="265" t="s">
        <v>3120</v>
      </c>
      <c r="T254" s="11" t="s">
        <v>2955</v>
      </c>
      <c r="U254" s="11" t="s">
        <v>2517</v>
      </c>
      <c r="V254">
        <v>1752.5269990996601</v>
      </c>
      <c r="Z254">
        <v>0.57859708007435795</v>
      </c>
      <c r="AD254" s="188">
        <f t="shared" si="9"/>
        <v>7.4688140248383812</v>
      </c>
      <c r="AE254" s="188">
        <f t="shared" si="10"/>
        <v>-0.54714893298868483</v>
      </c>
      <c r="AO254" s="8"/>
    </row>
    <row r="255" spans="1:41" x14ac:dyDescent="0.35">
      <c r="A255" s="11" t="s">
        <v>2554</v>
      </c>
      <c r="B255" s="11" t="s">
        <v>2516</v>
      </c>
      <c r="C255" s="11" t="s">
        <v>2506</v>
      </c>
      <c r="D255" s="188" t="s">
        <v>3022</v>
      </c>
      <c r="G255" s="11" t="s">
        <v>2956</v>
      </c>
      <c r="H255" s="210" t="s">
        <v>2957</v>
      </c>
      <c r="I255" s="11" t="s">
        <v>2932</v>
      </c>
      <c r="J255" s="188" t="s">
        <v>2618</v>
      </c>
      <c r="K255" s="188" t="s">
        <v>3012</v>
      </c>
      <c r="L255" s="265" t="s">
        <v>1937</v>
      </c>
      <c r="M255" s="265" t="s">
        <v>1937</v>
      </c>
      <c r="N255" s="258" t="s">
        <v>3023</v>
      </c>
      <c r="P255" s="265" t="s">
        <v>3106</v>
      </c>
      <c r="Q255" s="265" t="s">
        <v>3079</v>
      </c>
      <c r="R255" s="265" t="s">
        <v>3073</v>
      </c>
      <c r="S255" s="265" t="s">
        <v>3120</v>
      </c>
      <c r="T255" s="11" t="s">
        <v>2955</v>
      </c>
      <c r="U255" s="11" t="s">
        <v>2517</v>
      </c>
      <c r="V255">
        <v>1917.1278319876501</v>
      </c>
      <c r="Z255">
        <v>0.51626334042284505</v>
      </c>
      <c r="AD255" s="188">
        <f t="shared" si="9"/>
        <v>7.5585834241753824</v>
      </c>
      <c r="AE255" s="188">
        <f t="shared" si="10"/>
        <v>-0.66113829402799285</v>
      </c>
      <c r="AO255" s="8"/>
    </row>
    <row r="256" spans="1:41" x14ac:dyDescent="0.35">
      <c r="A256" s="11" t="s">
        <v>2554</v>
      </c>
      <c r="B256" s="11" t="s">
        <v>2516</v>
      </c>
      <c r="C256" s="11" t="s">
        <v>2506</v>
      </c>
      <c r="D256" s="188" t="s">
        <v>3022</v>
      </c>
      <c r="G256" s="11" t="s">
        <v>2956</v>
      </c>
      <c r="H256" s="210" t="s">
        <v>2957</v>
      </c>
      <c r="I256" s="11" t="s">
        <v>2932</v>
      </c>
      <c r="J256" s="188" t="s">
        <v>2618</v>
      </c>
      <c r="K256" s="188" t="s">
        <v>3012</v>
      </c>
      <c r="L256" s="265" t="s">
        <v>1937</v>
      </c>
      <c r="M256" s="265" t="s">
        <v>1937</v>
      </c>
      <c r="N256" s="258" t="s">
        <v>3023</v>
      </c>
      <c r="P256" s="265" t="s">
        <v>3106</v>
      </c>
      <c r="Q256" s="265" t="s">
        <v>3079</v>
      </c>
      <c r="R256" s="265" t="s">
        <v>3073</v>
      </c>
      <c r="S256" s="265" t="s">
        <v>3120</v>
      </c>
      <c r="T256" s="11" t="s">
        <v>2955</v>
      </c>
      <c r="U256" s="11" t="s">
        <v>2517</v>
      </c>
      <c r="V256">
        <v>1660.63009600447</v>
      </c>
      <c r="Z256">
        <v>0.77819620561904701</v>
      </c>
      <c r="AD256" s="188">
        <f t="shared" si="9"/>
        <v>7.4149523852361865</v>
      </c>
      <c r="AE256" s="188">
        <f t="shared" si="10"/>
        <v>-0.25077659428648136</v>
      </c>
      <c r="AO256" s="8"/>
    </row>
    <row r="257" spans="1:41" x14ac:dyDescent="0.35">
      <c r="A257" s="11" t="s">
        <v>2554</v>
      </c>
      <c r="B257" s="11" t="s">
        <v>2516</v>
      </c>
      <c r="C257" s="11" t="s">
        <v>2506</v>
      </c>
      <c r="D257" s="188" t="s">
        <v>3022</v>
      </c>
      <c r="G257" s="11" t="s">
        <v>2956</v>
      </c>
      <c r="H257" s="210" t="s">
        <v>2957</v>
      </c>
      <c r="I257" s="11" t="s">
        <v>2932</v>
      </c>
      <c r="J257" s="188" t="s">
        <v>2618</v>
      </c>
      <c r="K257" s="188" t="s">
        <v>3012</v>
      </c>
      <c r="L257" s="265" t="s">
        <v>1937</v>
      </c>
      <c r="M257" s="265" t="s">
        <v>1937</v>
      </c>
      <c r="N257" s="258" t="s">
        <v>3023</v>
      </c>
      <c r="P257" s="265" t="s">
        <v>3106</v>
      </c>
      <c r="Q257" s="265" t="s">
        <v>3079</v>
      </c>
      <c r="R257" s="265" t="s">
        <v>3073</v>
      </c>
      <c r="S257" s="265" t="s">
        <v>3120</v>
      </c>
      <c r="T257" s="11" t="s">
        <v>2955</v>
      </c>
      <c r="U257" s="11" t="s">
        <v>2517</v>
      </c>
      <c r="V257">
        <v>1721.3431134134801</v>
      </c>
      <c r="Z257">
        <v>1</v>
      </c>
      <c r="AD257" s="188">
        <f t="shared" si="9"/>
        <v>7.4508601449709815</v>
      </c>
      <c r="AE257" s="188">
        <f t="shared" si="10"/>
        <v>0</v>
      </c>
      <c r="AO257" s="8"/>
    </row>
    <row r="258" spans="1:41" x14ac:dyDescent="0.35">
      <c r="A258" s="11" t="s">
        <v>2554</v>
      </c>
      <c r="B258" s="11" t="s">
        <v>2516</v>
      </c>
      <c r="C258" s="11" t="s">
        <v>2506</v>
      </c>
      <c r="D258" s="188" t="s">
        <v>3022</v>
      </c>
      <c r="G258" s="11" t="s">
        <v>2956</v>
      </c>
      <c r="H258" s="210" t="s">
        <v>2957</v>
      </c>
      <c r="I258" s="11" t="s">
        <v>2932</v>
      </c>
      <c r="J258" s="188" t="s">
        <v>2618</v>
      </c>
      <c r="K258" s="188" t="s">
        <v>3012</v>
      </c>
      <c r="L258" s="265" t="s">
        <v>1937</v>
      </c>
      <c r="M258" s="265" t="s">
        <v>1937</v>
      </c>
      <c r="N258" s="258" t="s">
        <v>3023</v>
      </c>
      <c r="P258" s="265" t="s">
        <v>3106</v>
      </c>
      <c r="Q258" s="265" t="s">
        <v>3079</v>
      </c>
      <c r="R258" s="265" t="s">
        <v>3073</v>
      </c>
      <c r="S258" s="265" t="s">
        <v>3120</v>
      </c>
      <c r="T258" s="11" t="s">
        <v>2955</v>
      </c>
      <c r="U258" s="11" t="s">
        <v>2517</v>
      </c>
      <c r="V258">
        <v>1602.0584706596901</v>
      </c>
      <c r="Z258">
        <v>1.1730240887216099</v>
      </c>
      <c r="AD258" s="188">
        <f t="shared" si="9"/>
        <v>7.3790446255013817</v>
      </c>
      <c r="AE258" s="188">
        <f t="shared" si="10"/>
        <v>0.1595851054550301</v>
      </c>
      <c r="AO258" s="8"/>
    </row>
    <row r="259" spans="1:41" x14ac:dyDescent="0.35">
      <c r="A259" s="11" t="s">
        <v>2554</v>
      </c>
      <c r="B259" s="11" t="s">
        <v>2516</v>
      </c>
      <c r="C259" s="11" t="s">
        <v>2506</v>
      </c>
      <c r="D259" s="188" t="s">
        <v>3022</v>
      </c>
      <c r="G259" s="11" t="s">
        <v>2956</v>
      </c>
      <c r="H259" s="210" t="s">
        <v>2957</v>
      </c>
      <c r="I259" s="11" t="s">
        <v>2932</v>
      </c>
      <c r="J259" s="188" t="s">
        <v>2618</v>
      </c>
      <c r="K259" s="188" t="s">
        <v>3012</v>
      </c>
      <c r="L259" s="265" t="s">
        <v>1937</v>
      </c>
      <c r="M259" s="265" t="s">
        <v>1937</v>
      </c>
      <c r="N259" s="258" t="s">
        <v>3023</v>
      </c>
      <c r="P259" s="265" t="s">
        <v>3106</v>
      </c>
      <c r="Q259" s="265" t="s">
        <v>3079</v>
      </c>
      <c r="R259" s="265" t="s">
        <v>3073</v>
      </c>
      <c r="S259" s="265" t="s">
        <v>3120</v>
      </c>
      <c r="T259" s="11" t="s">
        <v>2955</v>
      </c>
      <c r="U259" s="11" t="s">
        <v>2517</v>
      </c>
      <c r="V259">
        <v>1291.54966501488</v>
      </c>
      <c r="Z259">
        <v>1.6512840354510301</v>
      </c>
      <c r="AD259" s="188">
        <f t="shared" si="9"/>
        <v>7.1635980670925834</v>
      </c>
      <c r="AE259" s="188">
        <f t="shared" si="10"/>
        <v>0.50155318857295472</v>
      </c>
      <c r="AO259" s="8"/>
    </row>
    <row r="260" spans="1:41" x14ac:dyDescent="0.35">
      <c r="A260" s="11" t="s">
        <v>2554</v>
      </c>
      <c r="B260" s="11" t="s">
        <v>2516</v>
      </c>
      <c r="C260" s="11" t="s">
        <v>2506</v>
      </c>
      <c r="D260" s="188" t="s">
        <v>3022</v>
      </c>
      <c r="G260" s="11" t="s">
        <v>2956</v>
      </c>
      <c r="H260" s="210" t="s">
        <v>2957</v>
      </c>
      <c r="I260" s="11" t="s">
        <v>2932</v>
      </c>
      <c r="J260" s="188" t="s">
        <v>2618</v>
      </c>
      <c r="K260" s="188" t="s">
        <v>3012</v>
      </c>
      <c r="L260" s="265" t="s">
        <v>1937</v>
      </c>
      <c r="M260" s="265" t="s">
        <v>1937</v>
      </c>
      <c r="N260" s="258" t="s">
        <v>3023</v>
      </c>
      <c r="P260" s="265" t="s">
        <v>3106</v>
      </c>
      <c r="Q260" s="265" t="s">
        <v>3079</v>
      </c>
      <c r="R260" s="265" t="s">
        <v>3073</v>
      </c>
      <c r="S260" s="265" t="s">
        <v>3120</v>
      </c>
      <c r="T260" s="11" t="s">
        <v>2955</v>
      </c>
      <c r="U260" s="11" t="s">
        <v>2517</v>
      </c>
      <c r="V260">
        <v>1816.59978837532</v>
      </c>
      <c r="Z260">
        <v>1.2850229707873</v>
      </c>
      <c r="AD260" s="188">
        <f t="shared" ref="AD260:AD323" si="11">LN(V260)</f>
        <v>7.5047217845731815</v>
      </c>
      <c r="AE260" s="188">
        <f t="shared" si="10"/>
        <v>0.2507765942864737</v>
      </c>
      <c r="AO260" s="8"/>
    </row>
    <row r="261" spans="1:41" x14ac:dyDescent="0.35">
      <c r="A261" s="11" t="s">
        <v>2554</v>
      </c>
      <c r="B261" s="11" t="s">
        <v>2516</v>
      </c>
      <c r="C261" s="11" t="s">
        <v>2506</v>
      </c>
      <c r="D261" s="188" t="s">
        <v>3022</v>
      </c>
      <c r="G261" s="11" t="s">
        <v>2956</v>
      </c>
      <c r="H261" s="210" t="s">
        <v>2957</v>
      </c>
      <c r="I261" s="11" t="s">
        <v>2932</v>
      </c>
      <c r="J261" s="188" t="s">
        <v>2618</v>
      </c>
      <c r="K261" s="188" t="s">
        <v>3012</v>
      </c>
      <c r="L261" s="265" t="s">
        <v>1937</v>
      </c>
      <c r="M261" s="265" t="s">
        <v>1937</v>
      </c>
      <c r="N261" s="258" t="s">
        <v>3023</v>
      </c>
      <c r="P261" s="265" t="s">
        <v>3106</v>
      </c>
      <c r="Q261" s="265" t="s">
        <v>3079</v>
      </c>
      <c r="R261" s="265" t="s">
        <v>3073</v>
      </c>
      <c r="S261" s="265" t="s">
        <v>3120</v>
      </c>
      <c r="T261" s="11" t="s">
        <v>2955</v>
      </c>
      <c r="U261" s="11" t="s">
        <v>2517</v>
      </c>
      <c r="V261">
        <v>2097.18830355815</v>
      </c>
      <c r="Z261">
        <v>1.22774708278786</v>
      </c>
      <c r="AD261" s="188">
        <f t="shared" si="11"/>
        <v>7.6483528235123837</v>
      </c>
      <c r="AE261" s="188">
        <f t="shared" ref="AE261:AE324" si="12">LN(Z261)</f>
        <v>0.20518084987074925</v>
      </c>
      <c r="AO261" s="8"/>
    </row>
    <row r="262" spans="1:41" x14ac:dyDescent="0.35">
      <c r="A262" s="11" t="s">
        <v>2554</v>
      </c>
      <c r="B262" s="11" t="s">
        <v>2516</v>
      </c>
      <c r="C262" s="11" t="s">
        <v>2506</v>
      </c>
      <c r="D262" s="188" t="s">
        <v>3022</v>
      </c>
      <c r="G262" s="11" t="s">
        <v>2956</v>
      </c>
      <c r="H262" s="210" t="s">
        <v>2957</v>
      </c>
      <c r="I262" s="11" t="s">
        <v>2932</v>
      </c>
      <c r="J262" s="188" t="s">
        <v>2618</v>
      </c>
      <c r="K262" s="188" t="s">
        <v>3012</v>
      </c>
      <c r="L262" s="265" t="s">
        <v>1937</v>
      </c>
      <c r="M262" s="265" t="s">
        <v>1937</v>
      </c>
      <c r="N262" s="258" t="s">
        <v>3023</v>
      </c>
      <c r="P262" s="265" t="s">
        <v>3106</v>
      </c>
      <c r="Q262" s="265" t="s">
        <v>3079</v>
      </c>
      <c r="R262" s="265" t="s">
        <v>3073</v>
      </c>
      <c r="S262" s="265" t="s">
        <v>3120</v>
      </c>
      <c r="T262" s="11" t="s">
        <v>2955</v>
      </c>
      <c r="U262" s="11" t="s">
        <v>2517</v>
      </c>
      <c r="V262">
        <v>2294.1604139256101</v>
      </c>
      <c r="Z262">
        <v>0.814500000870929</v>
      </c>
      <c r="AD262" s="188">
        <f t="shared" si="11"/>
        <v>7.7381222228493813</v>
      </c>
      <c r="AE262" s="188">
        <f t="shared" si="12"/>
        <v>-0.20518084987075669</v>
      </c>
      <c r="AO262" s="8"/>
    </row>
    <row r="263" spans="1:41" x14ac:dyDescent="0.35">
      <c r="A263" s="11" t="s">
        <v>2554</v>
      </c>
      <c r="B263" s="11" t="s">
        <v>2516</v>
      </c>
      <c r="C263" s="11" t="s">
        <v>2506</v>
      </c>
      <c r="D263" s="188" t="s">
        <v>3022</v>
      </c>
      <c r="G263" s="11" t="s">
        <v>2956</v>
      </c>
      <c r="H263" s="210" t="s">
        <v>2957</v>
      </c>
      <c r="I263" s="11" t="s">
        <v>2932</v>
      </c>
      <c r="J263" s="188" t="s">
        <v>2618</v>
      </c>
      <c r="K263" s="188" t="s">
        <v>3012</v>
      </c>
      <c r="L263" s="265" t="s">
        <v>1937</v>
      </c>
      <c r="M263" s="265" t="s">
        <v>1937</v>
      </c>
      <c r="N263" s="258" t="s">
        <v>3023</v>
      </c>
      <c r="P263" s="265" t="s">
        <v>3106</v>
      </c>
      <c r="Q263" s="265" t="s">
        <v>3079</v>
      </c>
      <c r="R263" s="265" t="s">
        <v>3073</v>
      </c>
      <c r="S263" s="265" t="s">
        <v>3120</v>
      </c>
      <c r="T263" s="11" t="s">
        <v>2955</v>
      </c>
      <c r="U263" s="11" t="s">
        <v>2517</v>
      </c>
      <c r="V263">
        <v>2745.3422338387199</v>
      </c>
      <c r="Z263">
        <v>1.04665121082542</v>
      </c>
      <c r="AD263" s="188">
        <f t="shared" si="11"/>
        <v>7.9176610215233874</v>
      </c>
      <c r="AE263" s="188">
        <f t="shared" si="12"/>
        <v>4.5595744415717392E-2</v>
      </c>
      <c r="AO263" s="8"/>
    </row>
    <row r="264" spans="1:41" x14ac:dyDescent="0.35">
      <c r="A264" s="11" t="s">
        <v>2554</v>
      </c>
      <c r="B264" s="11" t="s">
        <v>2516</v>
      </c>
      <c r="C264" s="11" t="s">
        <v>2506</v>
      </c>
      <c r="D264" s="188" t="s">
        <v>3022</v>
      </c>
      <c r="G264" s="11" t="s">
        <v>2956</v>
      </c>
      <c r="H264" s="210" t="s">
        <v>2957</v>
      </c>
      <c r="I264" s="11" t="s">
        <v>2932</v>
      </c>
      <c r="J264" s="188" t="s">
        <v>2618</v>
      </c>
      <c r="K264" s="188" t="s">
        <v>3012</v>
      </c>
      <c r="L264" s="265" t="s">
        <v>1937</v>
      </c>
      <c r="M264" s="265" t="s">
        <v>1937</v>
      </c>
      <c r="N264" s="258" t="s">
        <v>3023</v>
      </c>
      <c r="P264" s="265" t="s">
        <v>3106</v>
      </c>
      <c r="Q264" s="265" t="s">
        <v>3079</v>
      </c>
      <c r="R264" s="265" t="s">
        <v>3073</v>
      </c>
      <c r="S264" s="265" t="s">
        <v>3120</v>
      </c>
      <c r="T264" s="11" t="s">
        <v>2955</v>
      </c>
      <c r="U264" s="11" t="s">
        <v>2517</v>
      </c>
      <c r="V264">
        <v>2845.7125759382502</v>
      </c>
      <c r="Z264">
        <v>0.892267448630223</v>
      </c>
      <c r="AD264" s="188">
        <f t="shared" si="11"/>
        <v>7.9535687812581832</v>
      </c>
      <c r="AE264" s="188">
        <f t="shared" si="12"/>
        <v>-0.11398936103930965</v>
      </c>
      <c r="AO264" s="8"/>
    </row>
    <row r="265" spans="1:41" x14ac:dyDescent="0.35">
      <c r="A265" s="11" t="s">
        <v>2554</v>
      </c>
      <c r="B265" s="11" t="s">
        <v>2516</v>
      </c>
      <c r="C265" s="11" t="s">
        <v>2506</v>
      </c>
      <c r="D265" s="188" t="s">
        <v>3022</v>
      </c>
      <c r="G265" s="11" t="s">
        <v>2956</v>
      </c>
      <c r="H265" s="210" t="s">
        <v>2957</v>
      </c>
      <c r="I265" s="11" t="s">
        <v>2932</v>
      </c>
      <c r="J265" s="188" t="s">
        <v>2618</v>
      </c>
      <c r="K265" s="188" t="s">
        <v>3012</v>
      </c>
      <c r="L265" s="265" t="s">
        <v>1937</v>
      </c>
      <c r="M265" s="265" t="s">
        <v>1937</v>
      </c>
      <c r="N265" s="258" t="s">
        <v>3023</v>
      </c>
      <c r="P265" s="265" t="s">
        <v>3106</v>
      </c>
      <c r="Q265" s="265" t="s">
        <v>3079</v>
      </c>
      <c r="R265" s="265" t="s">
        <v>3073</v>
      </c>
      <c r="S265" s="265" t="s">
        <v>3120</v>
      </c>
      <c r="T265" s="11" t="s">
        <v>2955</v>
      </c>
      <c r="U265" s="11" t="s">
        <v>2517</v>
      </c>
      <c r="V265">
        <v>3344.7716362912802</v>
      </c>
      <c r="Z265">
        <v>0.77819620561904701</v>
      </c>
      <c r="AD265" s="188">
        <f t="shared" si="11"/>
        <v>8.1151537000647842</v>
      </c>
      <c r="AE265" s="188">
        <f t="shared" si="12"/>
        <v>-0.25077659428648136</v>
      </c>
      <c r="AO265" s="8"/>
    </row>
    <row r="266" spans="1:41" x14ac:dyDescent="0.35">
      <c r="A266" s="11" t="s">
        <v>2554</v>
      </c>
      <c r="B266" s="11" t="s">
        <v>2516</v>
      </c>
      <c r="C266" s="11" t="s">
        <v>2506</v>
      </c>
      <c r="D266" s="188" t="s">
        <v>3022</v>
      </c>
      <c r="G266" s="11" t="s">
        <v>2956</v>
      </c>
      <c r="H266" s="210" t="s">
        <v>2957</v>
      </c>
      <c r="I266" s="11" t="s">
        <v>2932</v>
      </c>
      <c r="J266" s="188" t="s">
        <v>2618</v>
      </c>
      <c r="K266" s="188" t="s">
        <v>3012</v>
      </c>
      <c r="L266" s="265" t="s">
        <v>1937</v>
      </c>
      <c r="M266" s="265" t="s">
        <v>1937</v>
      </c>
      <c r="N266" s="258" t="s">
        <v>3023</v>
      </c>
      <c r="P266" s="265" t="s">
        <v>3106</v>
      </c>
      <c r="Q266" s="265" t="s">
        <v>3079</v>
      </c>
      <c r="R266" s="265" t="s">
        <v>3073</v>
      </c>
      <c r="S266" s="265" t="s">
        <v>3120</v>
      </c>
      <c r="T266" s="11" t="s">
        <v>2955</v>
      </c>
      <c r="U266" s="11" t="s">
        <v>2517</v>
      </c>
      <c r="V266">
        <v>3285.25587624532</v>
      </c>
      <c r="Z266">
        <v>0.23781411280961401</v>
      </c>
      <c r="AD266" s="188">
        <f t="shared" si="11"/>
        <v>8.0971998201973836</v>
      </c>
      <c r="AE266" s="188">
        <f t="shared" si="12"/>
        <v>-1.4362659490952985</v>
      </c>
      <c r="AO266" s="8"/>
    </row>
    <row r="267" spans="1:41" x14ac:dyDescent="0.35">
      <c r="A267" s="11" t="s">
        <v>2554</v>
      </c>
      <c r="B267" s="11" t="s">
        <v>2516</v>
      </c>
      <c r="C267" s="11" t="s">
        <v>2506</v>
      </c>
      <c r="D267" s="188" t="s">
        <v>3022</v>
      </c>
      <c r="G267" s="11" t="s">
        <v>2956</v>
      </c>
      <c r="H267" s="210" t="s">
        <v>2957</v>
      </c>
      <c r="I267" s="11" t="s">
        <v>2932</v>
      </c>
      <c r="J267" s="188" t="s">
        <v>2618</v>
      </c>
      <c r="K267" s="188" t="s">
        <v>3012</v>
      </c>
      <c r="L267" s="265" t="s">
        <v>1937</v>
      </c>
      <c r="M267" s="265" t="s">
        <v>1937</v>
      </c>
      <c r="N267" s="258" t="s">
        <v>3023</v>
      </c>
      <c r="O267" s="258"/>
      <c r="P267" s="265" t="s">
        <v>3106</v>
      </c>
      <c r="Q267" s="265" t="s">
        <v>3079</v>
      </c>
      <c r="R267" s="265" t="s">
        <v>3073</v>
      </c>
      <c r="S267" s="265" t="s">
        <v>3120</v>
      </c>
      <c r="T267" s="11" t="s">
        <v>2955</v>
      </c>
      <c r="U267" s="11" t="s">
        <v>2517</v>
      </c>
      <c r="V267">
        <v>5054.7968211912403</v>
      </c>
      <c r="Z267">
        <v>2.2721429101683799</v>
      </c>
      <c r="AD267" s="188">
        <f t="shared" si="11"/>
        <v>8.5280929370149838</v>
      </c>
      <c r="AE267" s="188">
        <f t="shared" si="12"/>
        <v>0.82072339948302486</v>
      </c>
      <c r="AO267" s="8"/>
    </row>
    <row r="268" spans="1:41" x14ac:dyDescent="0.35">
      <c r="A268" s="11" t="s">
        <v>2924</v>
      </c>
      <c r="B268" s="11" t="s">
        <v>2516</v>
      </c>
      <c r="C268" s="11" t="s">
        <v>2506</v>
      </c>
      <c r="D268" s="188" t="s">
        <v>3022</v>
      </c>
      <c r="G268" s="11" t="s">
        <v>2929</v>
      </c>
      <c r="H268" s="210" t="s">
        <v>2582</v>
      </c>
      <c r="I268" s="11" t="s">
        <v>2596</v>
      </c>
      <c r="J268" s="258" t="s">
        <v>2613</v>
      </c>
      <c r="K268" s="265" t="s">
        <v>3092</v>
      </c>
      <c r="L268" s="265" t="s">
        <v>1937</v>
      </c>
      <c r="M268" s="265" t="s">
        <v>1937</v>
      </c>
      <c r="N268" s="258" t="s">
        <v>3023</v>
      </c>
      <c r="P268" s="265" t="s">
        <v>3091</v>
      </c>
      <c r="Q268" s="265" t="s">
        <v>2153</v>
      </c>
      <c r="R268" s="265" t="s">
        <v>2120</v>
      </c>
      <c r="S268" s="265" t="s">
        <v>3120</v>
      </c>
      <c r="T268" s="11" t="s">
        <v>2930</v>
      </c>
      <c r="U268" s="11" t="s">
        <v>2517</v>
      </c>
      <c r="V268">
        <v>0.71217498269785995</v>
      </c>
      <c r="Z268">
        <v>1.34781296490845E-2</v>
      </c>
      <c r="AD268" s="188">
        <f t="shared" si="11"/>
        <v>-0.33943163554865224</v>
      </c>
      <c r="AE268" s="188">
        <f t="shared" si="12"/>
        <v>-4.306686933192573</v>
      </c>
      <c r="AO268" s="8"/>
    </row>
    <row r="269" spans="1:41" x14ac:dyDescent="0.35">
      <c r="A269" s="11" t="s">
        <v>2924</v>
      </c>
      <c r="B269" s="11" t="s">
        <v>2516</v>
      </c>
      <c r="C269" s="11" t="s">
        <v>2506</v>
      </c>
      <c r="D269" s="188" t="s">
        <v>3022</v>
      </c>
      <c r="G269" s="11" t="s">
        <v>2929</v>
      </c>
      <c r="H269" s="210" t="s">
        <v>2582</v>
      </c>
      <c r="I269" s="11" t="s">
        <v>2596</v>
      </c>
      <c r="J269" s="258" t="s">
        <v>2613</v>
      </c>
      <c r="K269" s="265" t="s">
        <v>3092</v>
      </c>
      <c r="L269" s="265" t="s">
        <v>1937</v>
      </c>
      <c r="M269" s="265" t="s">
        <v>1937</v>
      </c>
      <c r="N269" s="258" t="s">
        <v>3023</v>
      </c>
      <c r="P269" s="265" t="s">
        <v>3091</v>
      </c>
      <c r="Q269" s="265" t="s">
        <v>2153</v>
      </c>
      <c r="R269" s="265" t="s">
        <v>2120</v>
      </c>
      <c r="S269" s="265" t="s">
        <v>3120</v>
      </c>
      <c r="T269" s="11" t="s">
        <v>2930</v>
      </c>
      <c r="U269" s="11" t="s">
        <v>2517</v>
      </c>
      <c r="V269">
        <v>0.782296786291236</v>
      </c>
      <c r="Z269">
        <v>1.85574593761565E-2</v>
      </c>
      <c r="AD269" s="188">
        <f t="shared" si="11"/>
        <v>-0.24552108832557101</v>
      </c>
      <c r="AE269" s="188">
        <f t="shared" si="12"/>
        <v>-3.9868834480545048</v>
      </c>
      <c r="AO269" s="8"/>
    </row>
    <row r="270" spans="1:41" x14ac:dyDescent="0.35">
      <c r="A270" s="11" t="s">
        <v>2924</v>
      </c>
      <c r="B270" s="11" t="s">
        <v>2516</v>
      </c>
      <c r="C270" s="11" t="s">
        <v>2506</v>
      </c>
      <c r="D270" s="188" t="s">
        <v>3022</v>
      </c>
      <c r="G270" s="11" t="s">
        <v>2929</v>
      </c>
      <c r="H270" s="210" t="s">
        <v>2582</v>
      </c>
      <c r="I270" s="11" t="s">
        <v>2596</v>
      </c>
      <c r="J270" s="258" t="s">
        <v>2613</v>
      </c>
      <c r="K270" s="265" t="s">
        <v>3092</v>
      </c>
      <c r="L270" s="265" t="s">
        <v>1937</v>
      </c>
      <c r="M270" s="265" t="s">
        <v>1937</v>
      </c>
      <c r="N270" s="258" t="s">
        <v>3023</v>
      </c>
      <c r="P270" s="265" t="s">
        <v>3091</v>
      </c>
      <c r="Q270" s="265" t="s">
        <v>2153</v>
      </c>
      <c r="R270" s="265" t="s">
        <v>2120</v>
      </c>
      <c r="S270" s="265" t="s">
        <v>3120</v>
      </c>
      <c r="T270" s="11" t="s">
        <v>2930</v>
      </c>
      <c r="U270" s="11" t="s">
        <v>2517</v>
      </c>
      <c r="V270">
        <v>0.84012899379405404</v>
      </c>
      <c r="Z270">
        <v>1.4835298744128899E-2</v>
      </c>
      <c r="AD270" s="188">
        <f t="shared" si="11"/>
        <v>-0.17419983489398755</v>
      </c>
      <c r="AE270" s="188">
        <f t="shared" si="12"/>
        <v>-4.2107458876511537</v>
      </c>
      <c r="AO270" s="8"/>
    </row>
    <row r="271" spans="1:41" x14ac:dyDescent="0.35">
      <c r="A271" s="11" t="s">
        <v>2924</v>
      </c>
      <c r="B271" s="11" t="s">
        <v>2516</v>
      </c>
      <c r="C271" s="11" t="s">
        <v>2506</v>
      </c>
      <c r="D271" s="188" t="s">
        <v>3022</v>
      </c>
      <c r="G271" s="11" t="s">
        <v>2929</v>
      </c>
      <c r="H271" s="210" t="s">
        <v>2582</v>
      </c>
      <c r="I271" s="11" t="s">
        <v>2596</v>
      </c>
      <c r="J271" s="258" t="s">
        <v>2613</v>
      </c>
      <c r="K271" s="265" t="s">
        <v>3092</v>
      </c>
      <c r="L271" s="265" t="s">
        <v>1937</v>
      </c>
      <c r="M271" s="265" t="s">
        <v>1937</v>
      </c>
      <c r="N271" s="258" t="s">
        <v>3023</v>
      </c>
      <c r="P271" s="265" t="s">
        <v>3091</v>
      </c>
      <c r="Q271" s="265" t="s">
        <v>2153</v>
      </c>
      <c r="R271" s="265" t="s">
        <v>2120</v>
      </c>
      <c r="S271" s="265" t="s">
        <v>3120</v>
      </c>
      <c r="T271" s="11" t="s">
        <v>2930</v>
      </c>
      <c r="U271" s="11" t="s">
        <v>2517</v>
      </c>
      <c r="V271">
        <v>1.0658701297663999</v>
      </c>
      <c r="Z271">
        <v>1.5647481416580199E-2</v>
      </c>
      <c r="AD271" s="188">
        <f t="shared" si="11"/>
        <v>6.37914888344083E-2</v>
      </c>
      <c r="AE271" s="188">
        <f t="shared" si="12"/>
        <v>-4.1574453067948047</v>
      </c>
      <c r="AO271" s="8"/>
    </row>
    <row r="272" spans="1:41" x14ac:dyDescent="0.35">
      <c r="A272" s="11" t="s">
        <v>2924</v>
      </c>
      <c r="B272" s="11" t="s">
        <v>2516</v>
      </c>
      <c r="C272" s="11" t="s">
        <v>2506</v>
      </c>
      <c r="D272" s="188" t="s">
        <v>3022</v>
      </c>
      <c r="G272" s="11" t="s">
        <v>2929</v>
      </c>
      <c r="H272" s="210" t="s">
        <v>2582</v>
      </c>
      <c r="I272" s="11" t="s">
        <v>2596</v>
      </c>
      <c r="J272" s="258" t="s">
        <v>2613</v>
      </c>
      <c r="K272" s="265" t="s">
        <v>3092</v>
      </c>
      <c r="L272" s="265" t="s">
        <v>1937</v>
      </c>
      <c r="M272" s="265" t="s">
        <v>1937</v>
      </c>
      <c r="N272" s="258" t="s">
        <v>3023</v>
      </c>
      <c r="P272" s="265" t="s">
        <v>3091</v>
      </c>
      <c r="Q272" s="265" t="s">
        <v>2153</v>
      </c>
      <c r="R272" s="265" t="s">
        <v>2120</v>
      </c>
      <c r="S272" s="265" t="s">
        <v>3120</v>
      </c>
      <c r="T272" s="11" t="s">
        <v>2930</v>
      </c>
      <c r="U272" s="11" t="s">
        <v>2517</v>
      </c>
      <c r="V272">
        <v>1.18908557306234</v>
      </c>
      <c r="Z272">
        <v>1.5154986560002699E-2</v>
      </c>
      <c r="AD272" s="188">
        <f t="shared" si="11"/>
        <v>0.1731845857348136</v>
      </c>
      <c r="AE272" s="188">
        <f t="shared" si="12"/>
        <v>-4.1894256553086135</v>
      </c>
      <c r="AO272" s="8"/>
    </row>
    <row r="273" spans="1:41" x14ac:dyDescent="0.35">
      <c r="A273" s="11" t="s">
        <v>2924</v>
      </c>
      <c r="B273" s="11" t="s">
        <v>2516</v>
      </c>
      <c r="C273" s="11" t="s">
        <v>2506</v>
      </c>
      <c r="D273" s="188" t="s">
        <v>3022</v>
      </c>
      <c r="G273" s="11" t="s">
        <v>2929</v>
      </c>
      <c r="H273" s="210" t="s">
        <v>2582</v>
      </c>
      <c r="I273" s="11" t="s">
        <v>2596</v>
      </c>
      <c r="J273" s="258" t="s">
        <v>2613</v>
      </c>
      <c r="K273" s="265" t="s">
        <v>3092</v>
      </c>
      <c r="L273" s="265" t="s">
        <v>1937</v>
      </c>
      <c r="M273" s="265" t="s">
        <v>1937</v>
      </c>
      <c r="N273" s="258" t="s">
        <v>3023</v>
      </c>
      <c r="P273" s="265" t="s">
        <v>3091</v>
      </c>
      <c r="Q273" s="265" t="s">
        <v>2153</v>
      </c>
      <c r="R273" s="265" t="s">
        <v>2120</v>
      </c>
      <c r="S273" s="265" t="s">
        <v>3120</v>
      </c>
      <c r="T273" s="11" t="s">
        <v>2930</v>
      </c>
      <c r="U273" s="11" t="s">
        <v>2517</v>
      </c>
      <c r="V273">
        <v>0.95413007142825501</v>
      </c>
      <c r="Z273">
        <v>1.36225766197722E-2</v>
      </c>
      <c r="AD273" s="188">
        <f t="shared" si="11"/>
        <v>-4.6955273611541844E-2</v>
      </c>
      <c r="AE273" s="188">
        <f t="shared" si="12"/>
        <v>-4.2960268170212998</v>
      </c>
      <c r="AO273" s="8"/>
    </row>
    <row r="274" spans="1:41" x14ac:dyDescent="0.35">
      <c r="A274" s="11" t="s">
        <v>2924</v>
      </c>
      <c r="B274" s="11" t="s">
        <v>2516</v>
      </c>
      <c r="C274" s="11" t="s">
        <v>2506</v>
      </c>
      <c r="D274" s="188" t="s">
        <v>3022</v>
      </c>
      <c r="G274" s="11" t="s">
        <v>2929</v>
      </c>
      <c r="H274" s="210" t="s">
        <v>2582</v>
      </c>
      <c r="I274" s="11" t="s">
        <v>2596</v>
      </c>
      <c r="J274" s="258" t="s">
        <v>2613</v>
      </c>
      <c r="K274" s="265" t="s">
        <v>3092</v>
      </c>
      <c r="L274" s="265" t="s">
        <v>1937</v>
      </c>
      <c r="M274" s="265" t="s">
        <v>1937</v>
      </c>
      <c r="N274" s="258" t="s">
        <v>3023</v>
      </c>
      <c r="P274" s="265" t="s">
        <v>3091</v>
      </c>
      <c r="Q274" s="265" t="s">
        <v>2153</v>
      </c>
      <c r="R274" s="265" t="s">
        <v>2120</v>
      </c>
      <c r="S274" s="265" t="s">
        <v>3120</v>
      </c>
      <c r="T274" s="11" t="s">
        <v>2930</v>
      </c>
      <c r="U274" s="11" t="s">
        <v>2517</v>
      </c>
      <c r="V274">
        <v>0.95380723280735802</v>
      </c>
      <c r="Z274">
        <v>1.30539138055415E-2</v>
      </c>
      <c r="AD274" s="188">
        <f t="shared" si="11"/>
        <v>-4.7293689997930849E-2</v>
      </c>
      <c r="AE274" s="188">
        <f t="shared" si="12"/>
        <v>-4.3386672817063774</v>
      </c>
      <c r="AO274" s="8"/>
    </row>
    <row r="275" spans="1:41" x14ac:dyDescent="0.35">
      <c r="A275" s="11" t="s">
        <v>2924</v>
      </c>
      <c r="B275" s="11" t="s">
        <v>2516</v>
      </c>
      <c r="C275" s="11" t="s">
        <v>2506</v>
      </c>
      <c r="D275" s="188" t="s">
        <v>3022</v>
      </c>
      <c r="G275" s="11" t="s">
        <v>2929</v>
      </c>
      <c r="H275" s="210" t="s">
        <v>2582</v>
      </c>
      <c r="I275" s="11" t="s">
        <v>2596</v>
      </c>
      <c r="J275" s="258" t="s">
        <v>2613</v>
      </c>
      <c r="K275" s="265" t="s">
        <v>3092</v>
      </c>
      <c r="L275" s="265" t="s">
        <v>1937</v>
      </c>
      <c r="M275" s="265" t="s">
        <v>1937</v>
      </c>
      <c r="N275" s="258" t="s">
        <v>3023</v>
      </c>
      <c r="P275" s="265" t="s">
        <v>3091</v>
      </c>
      <c r="Q275" s="265" t="s">
        <v>2153</v>
      </c>
      <c r="R275" s="265" t="s">
        <v>2120</v>
      </c>
      <c r="S275" s="265" t="s">
        <v>3120</v>
      </c>
      <c r="T275" s="11" t="s">
        <v>2930</v>
      </c>
      <c r="U275" s="11" t="s">
        <v>2517</v>
      </c>
      <c r="V275">
        <v>1.0252722719590499</v>
      </c>
      <c r="Z275">
        <v>1.17339557049307E-2</v>
      </c>
      <c r="AD275" s="188">
        <f t="shared" si="11"/>
        <v>2.4958208496217004E-2</v>
      </c>
      <c r="AE275" s="188">
        <f t="shared" si="12"/>
        <v>-4.445268443419061</v>
      </c>
      <c r="AO275" s="8"/>
    </row>
    <row r="276" spans="1:41" x14ac:dyDescent="0.35">
      <c r="A276" s="11" t="s">
        <v>2924</v>
      </c>
      <c r="B276" s="11" t="s">
        <v>2516</v>
      </c>
      <c r="C276" s="11" t="s">
        <v>2506</v>
      </c>
      <c r="D276" s="188" t="s">
        <v>3022</v>
      </c>
      <c r="G276" s="11" t="s">
        <v>2929</v>
      </c>
      <c r="H276" s="210" t="s">
        <v>2582</v>
      </c>
      <c r="I276" s="11" t="s">
        <v>2596</v>
      </c>
      <c r="J276" s="258" t="s">
        <v>2613</v>
      </c>
      <c r="K276" s="265" t="s">
        <v>3092</v>
      </c>
      <c r="L276" s="265" t="s">
        <v>1937</v>
      </c>
      <c r="M276" s="265" t="s">
        <v>1937</v>
      </c>
      <c r="N276" s="258" t="s">
        <v>3023</v>
      </c>
      <c r="P276" s="265" t="s">
        <v>3091</v>
      </c>
      <c r="Q276" s="265" t="s">
        <v>2153</v>
      </c>
      <c r="R276" s="265" t="s">
        <v>2120</v>
      </c>
      <c r="S276" s="265" t="s">
        <v>3120</v>
      </c>
      <c r="T276" s="11" t="s">
        <v>2930</v>
      </c>
      <c r="U276" s="11" t="s">
        <v>2517</v>
      </c>
      <c r="V276">
        <v>1.1448595325205799</v>
      </c>
      <c r="Z276">
        <v>1.2778547200855001E-2</v>
      </c>
      <c r="AD276" s="188">
        <f t="shared" si="11"/>
        <v>0.13528195045918875</v>
      </c>
      <c r="AE276" s="188">
        <f t="shared" si="12"/>
        <v>-4.359987514048913</v>
      </c>
      <c r="AO276" s="8"/>
    </row>
    <row r="277" spans="1:41" x14ac:dyDescent="0.35">
      <c r="A277" s="11" t="s">
        <v>2924</v>
      </c>
      <c r="B277" s="11" t="s">
        <v>2516</v>
      </c>
      <c r="C277" s="11" t="s">
        <v>2506</v>
      </c>
      <c r="D277" s="188" t="s">
        <v>3022</v>
      </c>
      <c r="G277" s="11" t="s">
        <v>2929</v>
      </c>
      <c r="H277" s="210" t="s">
        <v>2582</v>
      </c>
      <c r="I277" s="11" t="s">
        <v>2596</v>
      </c>
      <c r="J277" s="258" t="s">
        <v>2613</v>
      </c>
      <c r="K277" s="265" t="s">
        <v>3092</v>
      </c>
      <c r="L277" s="265" t="s">
        <v>1937</v>
      </c>
      <c r="M277" s="265" t="s">
        <v>1937</v>
      </c>
      <c r="N277" s="258" t="s">
        <v>3023</v>
      </c>
      <c r="P277" s="265" t="s">
        <v>3091</v>
      </c>
      <c r="Q277" s="265" t="s">
        <v>2153</v>
      </c>
      <c r="R277" s="265" t="s">
        <v>2120</v>
      </c>
      <c r="S277" s="265" t="s">
        <v>3120</v>
      </c>
      <c r="T277" s="11" t="s">
        <v>2930</v>
      </c>
      <c r="U277" s="11" t="s">
        <v>2517</v>
      </c>
      <c r="V277">
        <v>1.2322021203764799</v>
      </c>
      <c r="Z277">
        <v>1.34781296490845E-2</v>
      </c>
      <c r="AD277" s="188">
        <f t="shared" si="11"/>
        <v>0.20880291040230628</v>
      </c>
      <c r="AE277" s="188">
        <f t="shared" si="12"/>
        <v>-4.306686933192573</v>
      </c>
      <c r="AO277" s="8"/>
    </row>
    <row r="278" spans="1:41" x14ac:dyDescent="0.35">
      <c r="A278" s="11" t="s">
        <v>2924</v>
      </c>
      <c r="B278" s="11" t="s">
        <v>2516</v>
      </c>
      <c r="C278" s="11" t="s">
        <v>2506</v>
      </c>
      <c r="D278" s="188" t="s">
        <v>3022</v>
      </c>
      <c r="G278" s="11" t="s">
        <v>2929</v>
      </c>
      <c r="H278" s="210" t="s">
        <v>2582</v>
      </c>
      <c r="I278" s="11" t="s">
        <v>2596</v>
      </c>
      <c r="J278" s="258" t="s">
        <v>2613</v>
      </c>
      <c r="K278" s="265" t="s">
        <v>3092</v>
      </c>
      <c r="L278" s="265" t="s">
        <v>1937</v>
      </c>
      <c r="M278" s="265" t="s">
        <v>1937</v>
      </c>
      <c r="N278" s="258" t="s">
        <v>3023</v>
      </c>
      <c r="P278" s="265" t="s">
        <v>3091</v>
      </c>
      <c r="Q278" s="265" t="s">
        <v>2153</v>
      </c>
      <c r="R278" s="265" t="s">
        <v>2120</v>
      </c>
      <c r="S278" s="265" t="s">
        <v>3120</v>
      </c>
      <c r="T278" s="11" t="s">
        <v>2930</v>
      </c>
      <c r="U278" s="11" t="s">
        <v>2517</v>
      </c>
      <c r="V278">
        <v>1.40058991069021</v>
      </c>
      <c r="Z278">
        <v>1.37685716485276E-2</v>
      </c>
      <c r="AD278" s="188">
        <f t="shared" si="11"/>
        <v>0.33689351265072565</v>
      </c>
      <c r="AE278" s="188">
        <f t="shared" si="12"/>
        <v>-4.2853667008500285</v>
      </c>
      <c r="AO278" s="8"/>
    </row>
    <row r="279" spans="1:41" x14ac:dyDescent="0.35">
      <c r="A279" s="11" t="s">
        <v>2924</v>
      </c>
      <c r="B279" s="11" t="s">
        <v>2516</v>
      </c>
      <c r="C279" s="11" t="s">
        <v>2506</v>
      </c>
      <c r="D279" s="188" t="s">
        <v>3022</v>
      </c>
      <c r="G279" s="11" t="s">
        <v>2929</v>
      </c>
      <c r="H279" s="210" t="s">
        <v>2582</v>
      </c>
      <c r="I279" s="11" t="s">
        <v>2596</v>
      </c>
      <c r="J279" s="258" t="s">
        <v>2613</v>
      </c>
      <c r="K279" s="265" t="s">
        <v>3092</v>
      </c>
      <c r="L279" s="265" t="s">
        <v>1937</v>
      </c>
      <c r="M279" s="265" t="s">
        <v>1937</v>
      </c>
      <c r="N279" s="258" t="s">
        <v>3023</v>
      </c>
      <c r="P279" s="265" t="s">
        <v>3091</v>
      </c>
      <c r="Q279" s="265" t="s">
        <v>2153</v>
      </c>
      <c r="R279" s="265" t="s">
        <v>2120</v>
      </c>
      <c r="S279" s="265" t="s">
        <v>3120</v>
      </c>
      <c r="T279" s="11" t="s">
        <v>2930</v>
      </c>
      <c r="U279" s="11" t="s">
        <v>2517</v>
      </c>
      <c r="V279">
        <v>1.1019986689644901</v>
      </c>
      <c r="Z279">
        <v>1.04356262977539E-2</v>
      </c>
      <c r="AD279" s="188">
        <f t="shared" si="11"/>
        <v>9.7125502893777388E-2</v>
      </c>
      <c r="AE279" s="188">
        <f t="shared" si="12"/>
        <v>-4.5625297213030178</v>
      </c>
      <c r="AO279" s="8"/>
    </row>
    <row r="280" spans="1:41" x14ac:dyDescent="0.35">
      <c r="A280" s="11" t="s">
        <v>2924</v>
      </c>
      <c r="B280" s="11" t="s">
        <v>2516</v>
      </c>
      <c r="C280" s="11" t="s">
        <v>2506</v>
      </c>
      <c r="D280" s="188" t="s">
        <v>3022</v>
      </c>
      <c r="G280" s="11" t="s">
        <v>2929</v>
      </c>
      <c r="H280" s="210" t="s">
        <v>2582</v>
      </c>
      <c r="I280" s="11" t="s">
        <v>2596</v>
      </c>
      <c r="J280" s="258" t="s">
        <v>2613</v>
      </c>
      <c r="K280" s="265" t="s">
        <v>3092</v>
      </c>
      <c r="L280" s="265" t="s">
        <v>1937</v>
      </c>
      <c r="M280" s="265" t="s">
        <v>1937</v>
      </c>
      <c r="N280" s="258" t="s">
        <v>3023</v>
      </c>
      <c r="P280" s="265" t="s">
        <v>3091</v>
      </c>
      <c r="Q280" s="265" t="s">
        <v>2153</v>
      </c>
      <c r="R280" s="265" t="s">
        <v>2120</v>
      </c>
      <c r="S280" s="265" t="s">
        <v>3120</v>
      </c>
      <c r="T280" s="11" t="s">
        <v>2930</v>
      </c>
      <c r="U280" s="11" t="s">
        <v>2517</v>
      </c>
      <c r="V280">
        <v>1.1631163558133499</v>
      </c>
      <c r="Z280">
        <v>9.3804186663981499E-3</v>
      </c>
      <c r="AD280" s="188">
        <f t="shared" si="11"/>
        <v>0.15110291652290353</v>
      </c>
      <c r="AE280" s="188">
        <f t="shared" si="12"/>
        <v>-4.6691308830157032</v>
      </c>
      <c r="AO280" s="8"/>
    </row>
    <row r="281" spans="1:41" x14ac:dyDescent="0.35">
      <c r="A281" s="11" t="s">
        <v>2924</v>
      </c>
      <c r="B281" s="11" t="s">
        <v>2516</v>
      </c>
      <c r="C281" s="11" t="s">
        <v>2506</v>
      </c>
      <c r="D281" s="188" t="s">
        <v>3022</v>
      </c>
      <c r="G281" s="11" t="s">
        <v>2929</v>
      </c>
      <c r="H281" s="210" t="s">
        <v>2582</v>
      </c>
      <c r="I281" s="11" t="s">
        <v>2596</v>
      </c>
      <c r="J281" s="258" t="s">
        <v>2613</v>
      </c>
      <c r="K281" s="265" t="s">
        <v>3092</v>
      </c>
      <c r="L281" s="265" t="s">
        <v>1937</v>
      </c>
      <c r="M281" s="265" t="s">
        <v>1937</v>
      </c>
      <c r="N281" s="258" t="s">
        <v>3023</v>
      </c>
      <c r="P281" s="265" t="s">
        <v>3091</v>
      </c>
      <c r="Q281" s="265" t="s">
        <v>2153</v>
      </c>
      <c r="R281" s="265" t="s">
        <v>2120</v>
      </c>
      <c r="S281" s="265" t="s">
        <v>3120</v>
      </c>
      <c r="T281" s="11" t="s">
        <v>2930</v>
      </c>
      <c r="U281" s="11" t="s">
        <v>2517</v>
      </c>
      <c r="V281">
        <v>1.2975735409656299</v>
      </c>
      <c r="Z281">
        <v>9.0851757565168795E-3</v>
      </c>
      <c r="AD281" s="188">
        <f t="shared" si="11"/>
        <v>0.2604960134232982</v>
      </c>
      <c r="AE281" s="188">
        <f t="shared" si="12"/>
        <v>-4.7011112315295085</v>
      </c>
      <c r="AO281" s="8"/>
    </row>
    <row r="282" spans="1:41" x14ac:dyDescent="0.35">
      <c r="A282" s="11" t="s">
        <v>2924</v>
      </c>
      <c r="B282" s="11" t="s">
        <v>2516</v>
      </c>
      <c r="C282" s="11" t="s">
        <v>2506</v>
      </c>
      <c r="D282" s="188" t="s">
        <v>3022</v>
      </c>
      <c r="G282" s="11" t="s">
        <v>2929</v>
      </c>
      <c r="H282" s="210" t="s">
        <v>2582</v>
      </c>
      <c r="I282" s="11" t="s">
        <v>2596</v>
      </c>
      <c r="J282" s="258" t="s">
        <v>2613</v>
      </c>
      <c r="K282" s="265" t="s">
        <v>3092</v>
      </c>
      <c r="L282" s="265" t="s">
        <v>1937</v>
      </c>
      <c r="M282" s="265" t="s">
        <v>1937</v>
      </c>
      <c r="N282" s="258" t="s">
        <v>3023</v>
      </c>
      <c r="P282" s="265" t="s">
        <v>3091</v>
      </c>
      <c r="Q282" s="265" t="s">
        <v>2153</v>
      </c>
      <c r="R282" s="265" t="s">
        <v>2120</v>
      </c>
      <c r="S282" s="265" t="s">
        <v>3120</v>
      </c>
      <c r="T282" s="11" t="s">
        <v>2930</v>
      </c>
      <c r="U282" s="11" t="s">
        <v>2517</v>
      </c>
      <c r="V282">
        <v>1.2726758791102799</v>
      </c>
      <c r="Z282">
        <v>7.9094839324178705E-3</v>
      </c>
      <c r="AD282" s="188">
        <f t="shared" si="11"/>
        <v>0.24112167530249989</v>
      </c>
      <c r="AE282" s="188">
        <f t="shared" si="12"/>
        <v>-4.8396927417560018</v>
      </c>
      <c r="AO282" s="8"/>
    </row>
    <row r="283" spans="1:41" x14ac:dyDescent="0.35">
      <c r="A283" s="11" t="s">
        <v>2924</v>
      </c>
      <c r="B283" s="11" t="s">
        <v>2516</v>
      </c>
      <c r="C283" s="11" t="s">
        <v>2506</v>
      </c>
      <c r="D283" s="188" t="s">
        <v>3022</v>
      </c>
      <c r="G283" s="11" t="s">
        <v>2929</v>
      </c>
      <c r="H283" s="210" t="s">
        <v>2582</v>
      </c>
      <c r="I283" s="11" t="s">
        <v>2596</v>
      </c>
      <c r="J283" s="258" t="s">
        <v>2613</v>
      </c>
      <c r="K283" s="265" t="s">
        <v>3092</v>
      </c>
      <c r="L283" s="265" t="s">
        <v>1937</v>
      </c>
      <c r="M283" s="265" t="s">
        <v>1937</v>
      </c>
      <c r="N283" s="258" t="s">
        <v>3023</v>
      </c>
      <c r="P283" s="265" t="s">
        <v>3091</v>
      </c>
      <c r="Q283" s="265" t="s">
        <v>2153</v>
      </c>
      <c r="R283" s="265" t="s">
        <v>2120</v>
      </c>
      <c r="S283" s="265" t="s">
        <v>3120</v>
      </c>
      <c r="T283" s="11" t="s">
        <v>2930</v>
      </c>
      <c r="U283" s="11" t="s">
        <v>2517</v>
      </c>
      <c r="V283">
        <v>1.25301734867526</v>
      </c>
      <c r="Z283">
        <v>1.11249046219393E-2</v>
      </c>
      <c r="AD283" s="188">
        <f t="shared" si="11"/>
        <v>0.2255545215285831</v>
      </c>
      <c r="AE283" s="188">
        <f t="shared" si="12"/>
        <v>-4.4985690242754108</v>
      </c>
      <c r="AO283" s="8"/>
    </row>
    <row r="284" spans="1:41" x14ac:dyDescent="0.35">
      <c r="A284" s="11" t="s">
        <v>2924</v>
      </c>
      <c r="B284" s="11" t="s">
        <v>2516</v>
      </c>
      <c r="C284" s="11" t="s">
        <v>2506</v>
      </c>
      <c r="D284" s="188" t="s">
        <v>3022</v>
      </c>
      <c r="G284" s="11" t="s">
        <v>2929</v>
      </c>
      <c r="H284" s="210" t="s">
        <v>2582</v>
      </c>
      <c r="I284" s="11" t="s">
        <v>2596</v>
      </c>
      <c r="J284" s="258" t="s">
        <v>2613</v>
      </c>
      <c r="K284" s="265" t="s">
        <v>3092</v>
      </c>
      <c r="L284" s="265" t="s">
        <v>1937</v>
      </c>
      <c r="M284" s="265" t="s">
        <v>1937</v>
      </c>
      <c r="N284" s="258" t="s">
        <v>3023</v>
      </c>
      <c r="P284" s="265" t="s">
        <v>3091</v>
      </c>
      <c r="Q284" s="265" t="s">
        <v>2153</v>
      </c>
      <c r="R284" s="265" t="s">
        <v>2120</v>
      </c>
      <c r="S284" s="265" t="s">
        <v>3120</v>
      </c>
      <c r="T284" s="11" t="s">
        <v>2930</v>
      </c>
      <c r="U284" s="11" t="s">
        <v>2517</v>
      </c>
      <c r="V284">
        <v>1.44941231137129</v>
      </c>
      <c r="Z284">
        <v>1.03249721500098E-2</v>
      </c>
      <c r="AD284" s="188">
        <f t="shared" si="11"/>
        <v>0.37115817177266536</v>
      </c>
      <c r="AE284" s="188">
        <f t="shared" si="12"/>
        <v>-4.573189837474291</v>
      </c>
      <c r="AO284" s="8"/>
    </row>
    <row r="285" spans="1:41" x14ac:dyDescent="0.35">
      <c r="A285" s="11" t="s">
        <v>2924</v>
      </c>
      <c r="B285" s="11" t="s">
        <v>2516</v>
      </c>
      <c r="C285" s="11" t="s">
        <v>2506</v>
      </c>
      <c r="D285" s="188" t="s">
        <v>3022</v>
      </c>
      <c r="G285" s="11" t="s">
        <v>2929</v>
      </c>
      <c r="H285" s="210" t="s">
        <v>2582</v>
      </c>
      <c r="I285" s="11" t="s">
        <v>2596</v>
      </c>
      <c r="J285" s="258" t="s">
        <v>2613</v>
      </c>
      <c r="K285" s="265" t="s">
        <v>3092</v>
      </c>
      <c r="L285" s="265" t="s">
        <v>1937</v>
      </c>
      <c r="M285" s="265" t="s">
        <v>1937</v>
      </c>
      <c r="N285" s="258" t="s">
        <v>3023</v>
      </c>
      <c r="P285" s="265" t="s">
        <v>3091</v>
      </c>
      <c r="Q285" s="265" t="s">
        <v>2153</v>
      </c>
      <c r="R285" s="265" t="s">
        <v>2120</v>
      </c>
      <c r="S285" s="265" t="s">
        <v>3120</v>
      </c>
      <c r="T285" s="11" t="s">
        <v>2930</v>
      </c>
      <c r="U285" s="11" t="s">
        <v>2517</v>
      </c>
      <c r="V285">
        <v>1.2751547828095899</v>
      </c>
      <c r="Z285">
        <v>1.01071713764806E-2</v>
      </c>
      <c r="AD285" s="188">
        <f t="shared" si="11"/>
        <v>0.24306756952424566</v>
      </c>
      <c r="AE285" s="188">
        <f t="shared" si="12"/>
        <v>-4.594510069816824</v>
      </c>
      <c r="AO285" s="8"/>
    </row>
    <row r="286" spans="1:41" x14ac:dyDescent="0.35">
      <c r="A286" s="11" t="s">
        <v>2924</v>
      </c>
      <c r="B286" s="11" t="s">
        <v>2516</v>
      </c>
      <c r="C286" s="11" t="s">
        <v>2506</v>
      </c>
      <c r="D286" s="188" t="s">
        <v>3022</v>
      </c>
      <c r="G286" s="11" t="s">
        <v>2929</v>
      </c>
      <c r="H286" s="210" t="s">
        <v>2582</v>
      </c>
      <c r="I286" s="11" t="s">
        <v>2596</v>
      </c>
      <c r="J286" s="258" t="s">
        <v>2613</v>
      </c>
      <c r="K286" s="265" t="s">
        <v>3092</v>
      </c>
      <c r="L286" s="265" t="s">
        <v>1937</v>
      </c>
      <c r="M286" s="265" t="s">
        <v>1937</v>
      </c>
      <c r="N286" s="258" t="s">
        <v>3023</v>
      </c>
      <c r="P286" s="265" t="s">
        <v>3091</v>
      </c>
      <c r="Q286" s="265" t="s">
        <v>2153</v>
      </c>
      <c r="R286" s="265" t="s">
        <v>2120</v>
      </c>
      <c r="S286" s="265" t="s">
        <v>3120</v>
      </c>
      <c r="T286" s="11" t="s">
        <v>2930</v>
      </c>
      <c r="U286" s="11" t="s">
        <v>2517</v>
      </c>
      <c r="V286">
        <v>1.6467864018101399</v>
      </c>
      <c r="Z286">
        <v>0.01</v>
      </c>
      <c r="AD286" s="188">
        <f t="shared" si="11"/>
        <v>0.49882575353809466</v>
      </c>
      <c r="AE286" s="188">
        <f t="shared" si="12"/>
        <v>-4.6051701859880909</v>
      </c>
      <c r="AO286" s="8"/>
    </row>
    <row r="287" spans="1:41" x14ac:dyDescent="0.35">
      <c r="A287" s="11" t="s">
        <v>2924</v>
      </c>
      <c r="B287" s="11" t="s">
        <v>2516</v>
      </c>
      <c r="C287" s="11" t="s">
        <v>2506</v>
      </c>
      <c r="D287" s="188" t="s">
        <v>3022</v>
      </c>
      <c r="G287" s="11" t="s">
        <v>2929</v>
      </c>
      <c r="H287" s="210" t="s">
        <v>2582</v>
      </c>
      <c r="I287" s="11" t="s">
        <v>2596</v>
      </c>
      <c r="J287" s="258" t="s">
        <v>2613</v>
      </c>
      <c r="K287" s="265" t="s">
        <v>3092</v>
      </c>
      <c r="L287" s="265" t="s">
        <v>1937</v>
      </c>
      <c r="M287" s="265" t="s">
        <v>1937</v>
      </c>
      <c r="N287" s="258" t="s">
        <v>3023</v>
      </c>
      <c r="P287" s="265" t="s">
        <v>3091</v>
      </c>
      <c r="Q287" s="265" t="s">
        <v>2153</v>
      </c>
      <c r="R287" s="265" t="s">
        <v>2120</v>
      </c>
      <c r="S287" s="265" t="s">
        <v>3120</v>
      </c>
      <c r="T287" s="11" t="s">
        <v>2930</v>
      </c>
      <c r="U287" s="11" t="s">
        <v>2517</v>
      </c>
      <c r="V287">
        <v>1.5895663467835099</v>
      </c>
      <c r="Z287">
        <v>1.1609534723271401E-2</v>
      </c>
      <c r="AD287" s="188">
        <f t="shared" si="11"/>
        <v>0.46346124116039639</v>
      </c>
      <c r="AE287" s="188">
        <f t="shared" si="12"/>
        <v>-4.4559285595903342</v>
      </c>
      <c r="AO287" s="8"/>
    </row>
    <row r="288" spans="1:41" x14ac:dyDescent="0.35">
      <c r="A288" s="11" t="s">
        <v>2924</v>
      </c>
      <c r="B288" s="11" t="s">
        <v>2516</v>
      </c>
      <c r="C288" s="11" t="s">
        <v>2506</v>
      </c>
      <c r="D288" s="188" t="s">
        <v>3022</v>
      </c>
      <c r="G288" s="11" t="s">
        <v>2929</v>
      </c>
      <c r="H288" s="210" t="s">
        <v>2582</v>
      </c>
      <c r="I288" s="11" t="s">
        <v>2596</v>
      </c>
      <c r="J288" s="258" t="s">
        <v>2613</v>
      </c>
      <c r="K288" s="265" t="s">
        <v>3092</v>
      </c>
      <c r="L288" s="265" t="s">
        <v>1937</v>
      </c>
      <c r="M288" s="265" t="s">
        <v>1937</v>
      </c>
      <c r="N288" s="258" t="s">
        <v>3023</v>
      </c>
      <c r="P288" s="265" t="s">
        <v>3091</v>
      </c>
      <c r="Q288" s="265" t="s">
        <v>2153</v>
      </c>
      <c r="R288" s="265" t="s">
        <v>2120</v>
      </c>
      <c r="S288" s="265" t="s">
        <v>3120</v>
      </c>
      <c r="T288" s="11" t="s">
        <v>2930</v>
      </c>
      <c r="U288" s="11" t="s">
        <v>2517</v>
      </c>
      <c r="V288">
        <v>1.7108361046472</v>
      </c>
      <c r="Z288">
        <v>1.2245117673105399E-2</v>
      </c>
      <c r="AD288" s="188">
        <f t="shared" si="11"/>
        <v>0.53698220110350758</v>
      </c>
      <c r="AE288" s="188">
        <f t="shared" si="12"/>
        <v>-4.4026279787339888</v>
      </c>
      <c r="AO288" s="8"/>
    </row>
    <row r="289" spans="1:41" x14ac:dyDescent="0.35">
      <c r="A289" s="11" t="s">
        <v>2924</v>
      </c>
      <c r="B289" s="11" t="s">
        <v>2516</v>
      </c>
      <c r="C289" s="11" t="s">
        <v>2506</v>
      </c>
      <c r="D289" s="188" t="s">
        <v>3022</v>
      </c>
      <c r="G289" s="11" t="s">
        <v>2929</v>
      </c>
      <c r="H289" s="210" t="s">
        <v>2582</v>
      </c>
      <c r="I289" s="11" t="s">
        <v>2596</v>
      </c>
      <c r="J289" s="258" t="s">
        <v>2613</v>
      </c>
      <c r="K289" s="265" t="s">
        <v>3092</v>
      </c>
      <c r="L289" s="265" t="s">
        <v>1937</v>
      </c>
      <c r="M289" s="265" t="s">
        <v>1937</v>
      </c>
      <c r="N289" s="258" t="s">
        <v>3023</v>
      </c>
      <c r="P289" s="265" t="s">
        <v>3091</v>
      </c>
      <c r="Q289" s="265" t="s">
        <v>2153</v>
      </c>
      <c r="R289" s="265" t="s">
        <v>2120</v>
      </c>
      <c r="S289" s="265" t="s">
        <v>3120</v>
      </c>
      <c r="T289" s="11" t="s">
        <v>2930</v>
      </c>
      <c r="U289" s="11" t="s">
        <v>2517</v>
      </c>
      <c r="V289">
        <v>2.0559587803272898</v>
      </c>
      <c r="Z289">
        <v>1.3916131326102E-2</v>
      </c>
      <c r="AD289" s="188">
        <f t="shared" si="11"/>
        <v>0.72074229891300057</v>
      </c>
      <c r="AE289" s="188">
        <f t="shared" si="12"/>
        <v>-4.2747065846787642</v>
      </c>
      <c r="AO289" s="8"/>
    </row>
    <row r="290" spans="1:41" x14ac:dyDescent="0.35">
      <c r="A290" s="11" t="s">
        <v>2924</v>
      </c>
      <c r="B290" s="11" t="s">
        <v>2516</v>
      </c>
      <c r="C290" s="11" t="s">
        <v>2506</v>
      </c>
      <c r="D290" s="188" t="s">
        <v>3022</v>
      </c>
      <c r="G290" s="11" t="s">
        <v>2929</v>
      </c>
      <c r="H290" s="210" t="s">
        <v>2582</v>
      </c>
      <c r="I290" s="11" t="s">
        <v>2596</v>
      </c>
      <c r="J290" s="258" t="s">
        <v>2613</v>
      </c>
      <c r="K290" s="265" t="s">
        <v>3092</v>
      </c>
      <c r="L290" s="265" t="s">
        <v>1937</v>
      </c>
      <c r="M290" s="265" t="s">
        <v>1937</v>
      </c>
      <c r="N290" s="258" t="s">
        <v>3023</v>
      </c>
      <c r="P290" s="265" t="s">
        <v>3091</v>
      </c>
      <c r="Q290" s="265" t="s">
        <v>2153</v>
      </c>
      <c r="R290" s="265" t="s">
        <v>2120</v>
      </c>
      <c r="S290" s="265" t="s">
        <v>3120</v>
      </c>
      <c r="T290" s="11" t="s">
        <v>2930</v>
      </c>
      <c r="U290" s="11" t="s">
        <v>2517</v>
      </c>
      <c r="V290">
        <v>2.0917510425813699</v>
      </c>
      <c r="Z290">
        <v>1.2245117673105399E-2</v>
      </c>
      <c r="AD290" s="188">
        <f t="shared" si="11"/>
        <v>0.73800153461886564</v>
      </c>
      <c r="AE290" s="188">
        <f t="shared" si="12"/>
        <v>-4.4026279787339888</v>
      </c>
      <c r="AO290" s="8"/>
    </row>
    <row r="291" spans="1:41" x14ac:dyDescent="0.35">
      <c r="A291" s="11" t="s">
        <v>2924</v>
      </c>
      <c r="B291" s="11" t="s">
        <v>2516</v>
      </c>
      <c r="C291" s="11" t="s">
        <v>2506</v>
      </c>
      <c r="D291" s="188" t="s">
        <v>3022</v>
      </c>
      <c r="G291" s="11" t="s">
        <v>2929</v>
      </c>
      <c r="H291" s="210" t="s">
        <v>2582</v>
      </c>
      <c r="I291" s="11" t="s">
        <v>2596</v>
      </c>
      <c r="J291" s="258" t="s">
        <v>2613</v>
      </c>
      <c r="K291" s="265" t="s">
        <v>3092</v>
      </c>
      <c r="L291" s="265" t="s">
        <v>1937</v>
      </c>
      <c r="M291" s="265" t="s">
        <v>1937</v>
      </c>
      <c r="N291" s="258" t="s">
        <v>3023</v>
      </c>
      <c r="P291" s="265" t="s">
        <v>3091</v>
      </c>
      <c r="Q291" s="265" t="s">
        <v>2153</v>
      </c>
      <c r="R291" s="265" t="s">
        <v>2120</v>
      </c>
      <c r="S291" s="265" t="s">
        <v>3120</v>
      </c>
      <c r="T291" s="11" t="s">
        <v>2930</v>
      </c>
      <c r="U291" s="11" t="s">
        <v>2517</v>
      </c>
      <c r="V291">
        <v>2.5132894280037799</v>
      </c>
      <c r="Z291">
        <v>1.36225766197722E-2</v>
      </c>
      <c r="AD291" s="188">
        <f t="shared" si="11"/>
        <v>0.92159242423515753</v>
      </c>
      <c r="AE291" s="188">
        <f t="shared" si="12"/>
        <v>-4.2960268170212998</v>
      </c>
      <c r="AO291" s="8"/>
    </row>
    <row r="292" spans="1:41" x14ac:dyDescent="0.35">
      <c r="A292" s="11" t="s">
        <v>2924</v>
      </c>
      <c r="B292" s="11" t="s">
        <v>2516</v>
      </c>
      <c r="C292" s="11" t="s">
        <v>2506</v>
      </c>
      <c r="D292" s="188" t="s">
        <v>3022</v>
      </c>
      <c r="G292" s="11" t="s">
        <v>2929</v>
      </c>
      <c r="H292" s="210" t="s">
        <v>2582</v>
      </c>
      <c r="I292" s="11" t="s">
        <v>2596</v>
      </c>
      <c r="J292" s="258" t="s">
        <v>2613</v>
      </c>
      <c r="K292" s="265" t="s">
        <v>3092</v>
      </c>
      <c r="L292" s="265" t="s">
        <v>1937</v>
      </c>
      <c r="M292" s="265" t="s">
        <v>1937</v>
      </c>
      <c r="N292" s="258" t="s">
        <v>3023</v>
      </c>
      <c r="P292" s="265" t="s">
        <v>3091</v>
      </c>
      <c r="Q292" s="265" t="s">
        <v>2153</v>
      </c>
      <c r="R292" s="265" t="s">
        <v>2120</v>
      </c>
      <c r="S292" s="265" t="s">
        <v>3120</v>
      </c>
      <c r="T292" s="11" t="s">
        <v>2930</v>
      </c>
      <c r="U292" s="11" t="s">
        <v>2517</v>
      </c>
      <c r="V292">
        <v>2.8014565550849602</v>
      </c>
      <c r="Z292">
        <v>1.18597101233767E-2</v>
      </c>
      <c r="AD292" s="188">
        <f t="shared" si="11"/>
        <v>1.0301394801695847</v>
      </c>
      <c r="AE292" s="188">
        <f t="shared" si="12"/>
        <v>-4.4346083272477914</v>
      </c>
      <c r="AO292" s="8"/>
    </row>
    <row r="293" spans="1:41" x14ac:dyDescent="0.35">
      <c r="A293" s="11" t="s">
        <v>2924</v>
      </c>
      <c r="B293" s="11" t="s">
        <v>2516</v>
      </c>
      <c r="C293" s="11" t="s">
        <v>2506</v>
      </c>
      <c r="D293" s="188" t="s">
        <v>3022</v>
      </c>
      <c r="G293" s="11" t="s">
        <v>2929</v>
      </c>
      <c r="H293" s="210" t="s">
        <v>2582</v>
      </c>
      <c r="I293" s="11" t="s">
        <v>2596</v>
      </c>
      <c r="J293" s="258" t="s">
        <v>2613</v>
      </c>
      <c r="K293" s="265" t="s">
        <v>3092</v>
      </c>
      <c r="L293" s="265" t="s">
        <v>1937</v>
      </c>
      <c r="M293" s="265" t="s">
        <v>1937</v>
      </c>
      <c r="N293" s="258" t="s">
        <v>3023</v>
      </c>
      <c r="P293" s="265" t="s">
        <v>3091</v>
      </c>
      <c r="Q293" s="265" t="s">
        <v>2153</v>
      </c>
      <c r="R293" s="265" t="s">
        <v>2120</v>
      </c>
      <c r="S293" s="265" t="s">
        <v>3120</v>
      </c>
      <c r="T293" s="11" t="s">
        <v>2930</v>
      </c>
      <c r="U293" s="11" t="s">
        <v>2517</v>
      </c>
      <c r="V293">
        <v>1.1375218029840599</v>
      </c>
      <c r="Z293">
        <v>5.68368014577607E-3</v>
      </c>
      <c r="AD293" s="188">
        <f t="shared" si="11"/>
        <v>0.12885203911778925</v>
      </c>
      <c r="AE293" s="188">
        <f t="shared" si="12"/>
        <v>-5.1701563430653339</v>
      </c>
      <c r="AO293" s="8"/>
    </row>
    <row r="294" spans="1:41" x14ac:dyDescent="0.35">
      <c r="A294" s="11" t="s">
        <v>2924</v>
      </c>
      <c r="B294" s="11" t="s">
        <v>2516</v>
      </c>
      <c r="C294" s="11" t="s">
        <v>2506</v>
      </c>
      <c r="D294" s="188" t="s">
        <v>3022</v>
      </c>
      <c r="G294" s="11" t="s">
        <v>2929</v>
      </c>
      <c r="H294" s="210" t="s">
        <v>2582</v>
      </c>
      <c r="I294" s="11" t="s">
        <v>2596</v>
      </c>
      <c r="J294" s="258" t="s">
        <v>2613</v>
      </c>
      <c r="K294" s="265" t="s">
        <v>3092</v>
      </c>
      <c r="L294" s="265" t="s">
        <v>1937</v>
      </c>
      <c r="M294" s="265" t="s">
        <v>1937</v>
      </c>
      <c r="N294" s="258" t="s">
        <v>3023</v>
      </c>
      <c r="P294" s="265" t="s">
        <v>3091</v>
      </c>
      <c r="Q294" s="265" t="s">
        <v>2153</v>
      </c>
      <c r="R294" s="265" t="s">
        <v>2120</v>
      </c>
      <c r="S294" s="265" t="s">
        <v>3120</v>
      </c>
      <c r="T294" s="11" t="s">
        <v>2930</v>
      </c>
      <c r="U294" s="11" t="s">
        <v>2517</v>
      </c>
      <c r="V294">
        <v>1.3035152252923701</v>
      </c>
      <c r="Z294">
        <v>1.61559809843987E-3</v>
      </c>
      <c r="AD294" s="188">
        <f t="shared" si="11"/>
        <v>0.26506463463956104</v>
      </c>
      <c r="AE294" s="188">
        <f t="shared" si="12"/>
        <v>-6.4280500512750471</v>
      </c>
      <c r="AO294" s="8"/>
    </row>
    <row r="295" spans="1:41" x14ac:dyDescent="0.35">
      <c r="A295" s="11" t="s">
        <v>2924</v>
      </c>
      <c r="B295" s="11" t="s">
        <v>2516</v>
      </c>
      <c r="C295" s="11" t="s">
        <v>2506</v>
      </c>
      <c r="D295" s="188" t="s">
        <v>3022</v>
      </c>
      <c r="G295" s="11" t="s">
        <v>2929</v>
      </c>
      <c r="H295" s="210" t="s">
        <v>2582</v>
      </c>
      <c r="I295" s="11" t="s">
        <v>2931</v>
      </c>
      <c r="J295" s="188" t="s">
        <v>3038</v>
      </c>
      <c r="K295" s="265" t="s">
        <v>3092</v>
      </c>
      <c r="L295" s="265" t="s">
        <v>1937</v>
      </c>
      <c r="M295" s="265" t="s">
        <v>1937</v>
      </c>
      <c r="N295" s="258" t="s">
        <v>3023</v>
      </c>
      <c r="P295" s="265" t="s">
        <v>3091</v>
      </c>
      <c r="Q295" s="265" t="s">
        <v>2153</v>
      </c>
      <c r="R295" s="265" t="s">
        <v>2120</v>
      </c>
      <c r="S295" s="265" t="s">
        <v>3120</v>
      </c>
      <c r="T295" s="11" t="s">
        <v>2930</v>
      </c>
      <c r="U295" s="11" t="s">
        <v>2517</v>
      </c>
      <c r="V295">
        <v>56.191330074965002</v>
      </c>
      <c r="Z295">
        <v>1.45223546029667E-2</v>
      </c>
      <c r="AD295" s="188">
        <f t="shared" si="11"/>
        <v>4.0287624758702032</v>
      </c>
      <c r="AE295" s="188">
        <f t="shared" si="12"/>
        <v>-4.2320661199936893</v>
      </c>
      <c r="AO295" s="8"/>
    </row>
    <row r="296" spans="1:41" x14ac:dyDescent="0.35">
      <c r="A296" s="11" t="s">
        <v>2924</v>
      </c>
      <c r="B296" s="11" t="s">
        <v>2516</v>
      </c>
      <c r="C296" s="11" t="s">
        <v>2506</v>
      </c>
      <c r="D296" s="188" t="s">
        <v>3022</v>
      </c>
      <c r="G296" s="11" t="s">
        <v>2929</v>
      </c>
      <c r="H296" s="210" t="s">
        <v>2582</v>
      </c>
      <c r="I296" s="11" t="s">
        <v>2931</v>
      </c>
      <c r="J296" s="188" t="s">
        <v>3038</v>
      </c>
      <c r="K296" s="265" t="s">
        <v>3092</v>
      </c>
      <c r="L296" s="265" t="s">
        <v>1937</v>
      </c>
      <c r="M296" s="265" t="s">
        <v>1937</v>
      </c>
      <c r="N296" s="258" t="s">
        <v>3023</v>
      </c>
      <c r="P296" s="265" t="s">
        <v>3091</v>
      </c>
      <c r="Q296" s="265" t="s">
        <v>2153</v>
      </c>
      <c r="R296" s="265" t="s">
        <v>2120</v>
      </c>
      <c r="S296" s="265" t="s">
        <v>3120</v>
      </c>
      <c r="T296" s="11" t="s">
        <v>2930</v>
      </c>
      <c r="U296" s="11" t="s">
        <v>2517</v>
      </c>
      <c r="V296">
        <v>67.429614388557894</v>
      </c>
      <c r="Z296">
        <v>1.37685716485276E-2</v>
      </c>
      <c r="AD296" s="188">
        <f t="shared" si="11"/>
        <v>4.2110843040375379</v>
      </c>
      <c r="AE296" s="188">
        <f t="shared" si="12"/>
        <v>-4.2853667008500285</v>
      </c>
      <c r="AO296" s="8"/>
    </row>
    <row r="297" spans="1:41" x14ac:dyDescent="0.35">
      <c r="A297" s="11" t="s">
        <v>2924</v>
      </c>
      <c r="B297" s="11" t="s">
        <v>2516</v>
      </c>
      <c r="C297" s="11" t="s">
        <v>2506</v>
      </c>
      <c r="D297" s="188" t="s">
        <v>3022</v>
      </c>
      <c r="G297" s="11" t="s">
        <v>2929</v>
      </c>
      <c r="H297" s="210" t="s">
        <v>2582</v>
      </c>
      <c r="I297" s="11" t="s">
        <v>2931</v>
      </c>
      <c r="J297" s="188" t="s">
        <v>3038</v>
      </c>
      <c r="K297" s="265" t="s">
        <v>3092</v>
      </c>
      <c r="L297" s="265" t="s">
        <v>1937</v>
      </c>
      <c r="M297" s="265" t="s">
        <v>1937</v>
      </c>
      <c r="N297" s="258" t="s">
        <v>3023</v>
      </c>
      <c r="P297" s="265" t="s">
        <v>3091</v>
      </c>
      <c r="Q297" s="265" t="s">
        <v>2153</v>
      </c>
      <c r="R297" s="265" t="s">
        <v>2120</v>
      </c>
      <c r="S297" s="265" t="s">
        <v>3120</v>
      </c>
      <c r="T297" s="11" t="s">
        <v>2930</v>
      </c>
      <c r="U297" s="11" t="s">
        <v>2517</v>
      </c>
      <c r="V297">
        <v>73.862327117717001</v>
      </c>
      <c r="Z297">
        <v>1.3335214321633201E-2</v>
      </c>
      <c r="AD297" s="188">
        <f t="shared" si="11"/>
        <v>4.3022029160729058</v>
      </c>
      <c r="AE297" s="188">
        <f t="shared" si="12"/>
        <v>-4.3173470493638391</v>
      </c>
      <c r="AO297" s="8"/>
    </row>
    <row r="298" spans="1:41" x14ac:dyDescent="0.35">
      <c r="A298" s="11" t="s">
        <v>2924</v>
      </c>
      <c r="B298" s="11" t="s">
        <v>2516</v>
      </c>
      <c r="C298" s="11" t="s">
        <v>2506</v>
      </c>
      <c r="D298" s="188" t="s">
        <v>3022</v>
      </c>
      <c r="G298" s="11" t="s">
        <v>2929</v>
      </c>
      <c r="H298" s="210" t="s">
        <v>2582</v>
      </c>
      <c r="I298" s="11" t="s">
        <v>2931</v>
      </c>
      <c r="J298" s="188" t="s">
        <v>3038</v>
      </c>
      <c r="K298" s="265" t="s">
        <v>3092</v>
      </c>
      <c r="L298" s="265" t="s">
        <v>1937</v>
      </c>
      <c r="M298" s="265" t="s">
        <v>1937</v>
      </c>
      <c r="N298" s="258" t="s">
        <v>3023</v>
      </c>
      <c r="P298" s="265" t="s">
        <v>3091</v>
      </c>
      <c r="Q298" s="265" t="s">
        <v>2153</v>
      </c>
      <c r="R298" s="265" t="s">
        <v>2120</v>
      </c>
      <c r="S298" s="265" t="s">
        <v>3120</v>
      </c>
      <c r="T298" s="11" t="s">
        <v>2930</v>
      </c>
      <c r="U298" s="11" t="s">
        <v>2517</v>
      </c>
      <c r="V298">
        <v>79.504091052219195</v>
      </c>
      <c r="Z298">
        <v>1.4216011881646199E-2</v>
      </c>
      <c r="AD298" s="188">
        <f t="shared" si="11"/>
        <v>4.3758084801126191</v>
      </c>
      <c r="AE298" s="188">
        <f t="shared" si="12"/>
        <v>-4.2533863523362276</v>
      </c>
      <c r="AO298" s="8"/>
    </row>
    <row r="299" spans="1:41" x14ac:dyDescent="0.35">
      <c r="A299" s="11" t="s">
        <v>2924</v>
      </c>
      <c r="B299" s="11" t="s">
        <v>2516</v>
      </c>
      <c r="C299" s="11" t="s">
        <v>2506</v>
      </c>
      <c r="D299" s="188" t="s">
        <v>3022</v>
      </c>
      <c r="G299" s="11" t="s">
        <v>2929</v>
      </c>
      <c r="H299" s="210" t="s">
        <v>2582</v>
      </c>
      <c r="I299" s="11" t="s">
        <v>2931</v>
      </c>
      <c r="J299" s="188" t="s">
        <v>3038</v>
      </c>
      <c r="K299" s="265" t="s">
        <v>3092</v>
      </c>
      <c r="L299" s="265" t="s">
        <v>1937</v>
      </c>
      <c r="M299" s="265" t="s">
        <v>1937</v>
      </c>
      <c r="N299" s="258" t="s">
        <v>3023</v>
      </c>
      <c r="P299" s="265" t="s">
        <v>3091</v>
      </c>
      <c r="Q299" s="265" t="s">
        <v>2153</v>
      </c>
      <c r="R299" s="265" t="s">
        <v>2120</v>
      </c>
      <c r="S299" s="265" t="s">
        <v>3120</v>
      </c>
      <c r="T299" s="11" t="s">
        <v>2930</v>
      </c>
      <c r="U299" s="11" t="s">
        <v>2517</v>
      </c>
      <c r="V299">
        <v>90.300016711707201</v>
      </c>
      <c r="Z299">
        <v>1.31938143966414E-2</v>
      </c>
      <c r="AD299" s="188">
        <f t="shared" si="11"/>
        <v>4.5031376454916625</v>
      </c>
      <c r="AE299" s="188">
        <f t="shared" si="12"/>
        <v>-4.3280071655351096</v>
      </c>
      <c r="AO299" s="8"/>
    </row>
    <row r="300" spans="1:41" x14ac:dyDescent="0.35">
      <c r="A300" s="11" t="s">
        <v>2924</v>
      </c>
      <c r="B300" s="11" t="s">
        <v>2516</v>
      </c>
      <c r="C300" s="11" t="s">
        <v>2506</v>
      </c>
      <c r="D300" s="188" t="s">
        <v>3022</v>
      </c>
      <c r="G300" s="11" t="s">
        <v>2929</v>
      </c>
      <c r="H300" s="210" t="s">
        <v>2582</v>
      </c>
      <c r="I300" s="11" t="s">
        <v>2931</v>
      </c>
      <c r="J300" s="188" t="s">
        <v>3038</v>
      </c>
      <c r="K300" s="265" t="s">
        <v>3092</v>
      </c>
      <c r="L300" s="265" t="s">
        <v>1937</v>
      </c>
      <c r="M300" s="265" t="s">
        <v>1937</v>
      </c>
      <c r="N300" s="258" t="s">
        <v>3023</v>
      </c>
      <c r="P300" s="265" t="s">
        <v>3091</v>
      </c>
      <c r="Q300" s="265" t="s">
        <v>2153</v>
      </c>
      <c r="R300" s="265" t="s">
        <v>2120</v>
      </c>
      <c r="S300" s="265" t="s">
        <v>3120</v>
      </c>
      <c r="T300" s="11" t="s">
        <v>2930</v>
      </c>
      <c r="U300" s="11" t="s">
        <v>2517</v>
      </c>
      <c r="V300">
        <v>88.627318043010305</v>
      </c>
      <c r="Z300">
        <v>1.2508989334306801E-2</v>
      </c>
      <c r="AD300" s="188">
        <f t="shared" si="11"/>
        <v>4.4844401401436418</v>
      </c>
      <c r="AE300" s="188">
        <f t="shared" si="12"/>
        <v>-4.3813077463914505</v>
      </c>
      <c r="AO300" s="8"/>
    </row>
    <row r="301" spans="1:41" x14ac:dyDescent="0.35">
      <c r="A301" s="11" t="s">
        <v>2924</v>
      </c>
      <c r="B301" s="11" t="s">
        <v>2516</v>
      </c>
      <c r="C301" s="11" t="s">
        <v>2506</v>
      </c>
      <c r="D301" s="188" t="s">
        <v>3022</v>
      </c>
      <c r="G301" s="11" t="s">
        <v>2929</v>
      </c>
      <c r="H301" s="210" t="s">
        <v>2582</v>
      </c>
      <c r="I301" s="11" t="s">
        <v>2931</v>
      </c>
      <c r="J301" s="188" t="s">
        <v>3038</v>
      </c>
      <c r="K301" s="265" t="s">
        <v>3092</v>
      </c>
      <c r="L301" s="265" t="s">
        <v>1937</v>
      </c>
      <c r="M301" s="265" t="s">
        <v>1937</v>
      </c>
      <c r="N301" s="258" t="s">
        <v>3023</v>
      </c>
      <c r="P301" s="265" t="s">
        <v>3091</v>
      </c>
      <c r="Q301" s="265" t="s">
        <v>2153</v>
      </c>
      <c r="R301" s="265" t="s">
        <v>2120</v>
      </c>
      <c r="S301" s="265" t="s">
        <v>3120</v>
      </c>
      <c r="T301" s="11" t="s">
        <v>2930</v>
      </c>
      <c r="U301" s="11" t="s">
        <v>2517</v>
      </c>
      <c r="V301">
        <v>88.589834800774597</v>
      </c>
      <c r="Z301">
        <v>1.18597101233767E-2</v>
      </c>
      <c r="AD301" s="188">
        <f t="shared" si="11"/>
        <v>4.4840171196606562</v>
      </c>
      <c r="AE301" s="188">
        <f t="shared" si="12"/>
        <v>-4.4346083272477914</v>
      </c>
      <c r="AO301" s="8"/>
    </row>
    <row r="302" spans="1:41" x14ac:dyDescent="0.35">
      <c r="A302" s="11" t="s">
        <v>2924</v>
      </c>
      <c r="B302" s="11" t="s">
        <v>2516</v>
      </c>
      <c r="C302" s="11" t="s">
        <v>2506</v>
      </c>
      <c r="D302" s="188" t="s">
        <v>3022</v>
      </c>
      <c r="G302" s="11" t="s">
        <v>2929</v>
      </c>
      <c r="H302" s="210" t="s">
        <v>2582</v>
      </c>
      <c r="I302" s="11" t="s">
        <v>2931</v>
      </c>
      <c r="J302" s="188" t="s">
        <v>3038</v>
      </c>
      <c r="K302" s="265" t="s">
        <v>3092</v>
      </c>
      <c r="L302" s="265" t="s">
        <v>1937</v>
      </c>
      <c r="M302" s="265" t="s">
        <v>1937</v>
      </c>
      <c r="N302" s="258" t="s">
        <v>3023</v>
      </c>
      <c r="P302" s="265" t="s">
        <v>3091</v>
      </c>
      <c r="Q302" s="265" t="s">
        <v>2153</v>
      </c>
      <c r="R302" s="265" t="s">
        <v>2120</v>
      </c>
      <c r="S302" s="265" t="s">
        <v>3120</v>
      </c>
      <c r="T302" s="11" t="s">
        <v>2930</v>
      </c>
      <c r="U302" s="11" t="s">
        <v>2517</v>
      </c>
      <c r="V302">
        <v>100.721726805093</v>
      </c>
      <c r="Z302">
        <v>1.2508989334306801E-2</v>
      </c>
      <c r="AD302" s="188">
        <f t="shared" si="11"/>
        <v>4.6123615341988646</v>
      </c>
      <c r="AE302" s="188">
        <f t="shared" si="12"/>
        <v>-4.3813077463914505</v>
      </c>
      <c r="AO302" s="8"/>
    </row>
    <row r="303" spans="1:41" x14ac:dyDescent="0.35">
      <c r="A303" s="11" t="s">
        <v>2924</v>
      </c>
      <c r="B303" s="11" t="s">
        <v>2516</v>
      </c>
      <c r="C303" s="11" t="s">
        <v>2506</v>
      </c>
      <c r="D303" s="188" t="s">
        <v>3022</v>
      </c>
      <c r="G303" s="11" t="s">
        <v>2929</v>
      </c>
      <c r="H303" s="210" t="s">
        <v>2582</v>
      </c>
      <c r="I303" s="11" t="s">
        <v>2931</v>
      </c>
      <c r="J303" s="188" t="s">
        <v>3038</v>
      </c>
      <c r="K303" s="265" t="s">
        <v>3092</v>
      </c>
      <c r="L303" s="265" t="s">
        <v>1937</v>
      </c>
      <c r="M303" s="265" t="s">
        <v>1937</v>
      </c>
      <c r="N303" s="258" t="s">
        <v>3023</v>
      </c>
      <c r="P303" s="265" t="s">
        <v>3091</v>
      </c>
      <c r="Q303" s="265" t="s">
        <v>2153</v>
      </c>
      <c r="R303" s="265" t="s">
        <v>2120</v>
      </c>
      <c r="S303" s="265" t="s">
        <v>3120</v>
      </c>
      <c r="T303" s="11" t="s">
        <v>2930</v>
      </c>
      <c r="U303" s="11" t="s">
        <v>2517</v>
      </c>
      <c r="V303">
        <v>116.58749453935999</v>
      </c>
      <c r="Z303">
        <v>1.26430498948407E-2</v>
      </c>
      <c r="AD303" s="188">
        <f t="shared" si="11"/>
        <v>4.7586420172157124</v>
      </c>
      <c r="AE303" s="188">
        <f t="shared" si="12"/>
        <v>-4.3706476302201809</v>
      </c>
      <c r="AO303" s="8"/>
    </row>
    <row r="304" spans="1:41" x14ac:dyDescent="0.35">
      <c r="A304" s="11" t="s">
        <v>2924</v>
      </c>
      <c r="B304" s="11" t="s">
        <v>2516</v>
      </c>
      <c r="C304" s="11" t="s">
        <v>2506</v>
      </c>
      <c r="D304" s="188" t="s">
        <v>3022</v>
      </c>
      <c r="G304" s="11" t="s">
        <v>2929</v>
      </c>
      <c r="H304" s="210" t="s">
        <v>2582</v>
      </c>
      <c r="I304" s="11" t="s">
        <v>2931</v>
      </c>
      <c r="J304" s="188" t="s">
        <v>3038</v>
      </c>
      <c r="K304" s="265" t="s">
        <v>3092</v>
      </c>
      <c r="L304" s="265" t="s">
        <v>1937</v>
      </c>
      <c r="M304" s="265" t="s">
        <v>1937</v>
      </c>
      <c r="N304" s="258" t="s">
        <v>3023</v>
      </c>
      <c r="P304" s="265" t="s">
        <v>3091</v>
      </c>
      <c r="Q304" s="265" t="s">
        <v>2153</v>
      </c>
      <c r="R304" s="265" t="s">
        <v>2120</v>
      </c>
      <c r="S304" s="265" t="s">
        <v>3120</v>
      </c>
      <c r="T304" s="11" t="s">
        <v>2930</v>
      </c>
      <c r="U304" s="11" t="s">
        <v>2517</v>
      </c>
      <c r="V304">
        <v>116.646692241094</v>
      </c>
      <c r="Z304">
        <v>1.34781296490845E-2</v>
      </c>
      <c r="AD304" s="188">
        <f t="shared" si="11"/>
        <v>4.7591496417953021</v>
      </c>
      <c r="AE304" s="188">
        <f t="shared" si="12"/>
        <v>-4.306686933192573</v>
      </c>
      <c r="AO304" s="8"/>
    </row>
    <row r="305" spans="1:41" x14ac:dyDescent="0.35">
      <c r="A305" s="11" t="s">
        <v>2924</v>
      </c>
      <c r="B305" s="11" t="s">
        <v>2516</v>
      </c>
      <c r="C305" s="11" t="s">
        <v>2506</v>
      </c>
      <c r="D305" s="188" t="s">
        <v>3022</v>
      </c>
      <c r="G305" s="11" t="s">
        <v>2929</v>
      </c>
      <c r="H305" s="210" t="s">
        <v>2582</v>
      </c>
      <c r="I305" s="11" t="s">
        <v>2931</v>
      </c>
      <c r="J305" s="188" t="s">
        <v>3038</v>
      </c>
      <c r="K305" s="265" t="s">
        <v>3092</v>
      </c>
      <c r="L305" s="265" t="s">
        <v>1937</v>
      </c>
      <c r="M305" s="265" t="s">
        <v>1937</v>
      </c>
      <c r="N305" s="258" t="s">
        <v>3023</v>
      </c>
      <c r="P305" s="265" t="s">
        <v>3091</v>
      </c>
      <c r="Q305" s="265" t="s">
        <v>2153</v>
      </c>
      <c r="R305" s="265" t="s">
        <v>2120</v>
      </c>
      <c r="S305" s="265" t="s">
        <v>3120</v>
      </c>
      <c r="T305" s="11" t="s">
        <v>2930</v>
      </c>
      <c r="U305" s="11" t="s">
        <v>2517</v>
      </c>
      <c r="V305">
        <v>150.705989036419</v>
      </c>
      <c r="Z305">
        <v>1.4065272421052301E-2</v>
      </c>
      <c r="AD305" s="188">
        <f t="shared" si="11"/>
        <v>5.0153308462921427</v>
      </c>
      <c r="AE305" s="188">
        <f t="shared" si="12"/>
        <v>-4.2640464685074972</v>
      </c>
      <c r="AO305" s="8"/>
    </row>
    <row r="306" spans="1:41" x14ac:dyDescent="0.35">
      <c r="A306" s="11" t="s">
        <v>2924</v>
      </c>
      <c r="B306" s="11" t="s">
        <v>2516</v>
      </c>
      <c r="C306" s="11" t="s">
        <v>2506</v>
      </c>
      <c r="D306" s="188" t="s">
        <v>3022</v>
      </c>
      <c r="G306" s="11" t="s">
        <v>2929</v>
      </c>
      <c r="H306" s="210" t="s">
        <v>2582</v>
      </c>
      <c r="I306" s="11" t="s">
        <v>2931</v>
      </c>
      <c r="J306" s="188" t="s">
        <v>3038</v>
      </c>
      <c r="K306" s="265" t="s">
        <v>3092</v>
      </c>
      <c r="L306" s="265" t="s">
        <v>1937</v>
      </c>
      <c r="M306" s="265" t="s">
        <v>1937</v>
      </c>
      <c r="N306" s="258" t="s">
        <v>3023</v>
      </c>
      <c r="P306" s="265" t="s">
        <v>3091</v>
      </c>
      <c r="Q306" s="265" t="s">
        <v>2153</v>
      </c>
      <c r="R306" s="265" t="s">
        <v>2120</v>
      </c>
      <c r="S306" s="265" t="s">
        <v>3120</v>
      </c>
      <c r="T306" s="11" t="s">
        <v>2930</v>
      </c>
      <c r="U306" s="11" t="s">
        <v>2517</v>
      </c>
      <c r="V306">
        <v>114.602244041909</v>
      </c>
      <c r="Z306">
        <v>1.45223546029667E-2</v>
      </c>
      <c r="AD306" s="188">
        <f t="shared" si="11"/>
        <v>4.7414673856064544</v>
      </c>
      <c r="AE306" s="188">
        <f t="shared" si="12"/>
        <v>-4.2320661199936893</v>
      </c>
      <c r="AO306" s="8"/>
    </row>
    <row r="307" spans="1:41" x14ac:dyDescent="0.35">
      <c r="A307" s="11" t="s">
        <v>2924</v>
      </c>
      <c r="B307" s="11" t="s">
        <v>2516</v>
      </c>
      <c r="C307" s="11" t="s">
        <v>2506</v>
      </c>
      <c r="D307" s="188" t="s">
        <v>3022</v>
      </c>
      <c r="G307" s="11" t="s">
        <v>2929</v>
      </c>
      <c r="H307" s="210" t="s">
        <v>2582</v>
      </c>
      <c r="I307" s="11" t="s">
        <v>2931</v>
      </c>
      <c r="J307" s="188" t="s">
        <v>3038</v>
      </c>
      <c r="K307" s="265" t="s">
        <v>3092</v>
      </c>
      <c r="L307" s="265" t="s">
        <v>1937</v>
      </c>
      <c r="M307" s="265" t="s">
        <v>1937</v>
      </c>
      <c r="N307" s="258" t="s">
        <v>3023</v>
      </c>
      <c r="P307" s="265" t="s">
        <v>3091</v>
      </c>
      <c r="Q307" s="265" t="s">
        <v>2153</v>
      </c>
      <c r="R307" s="265" t="s">
        <v>2120</v>
      </c>
      <c r="S307" s="265" t="s">
        <v>3120</v>
      </c>
      <c r="T307" s="11" t="s">
        <v>2930</v>
      </c>
      <c r="U307" s="11" t="s">
        <v>2517</v>
      </c>
      <c r="V307">
        <v>93.732787884035005</v>
      </c>
      <c r="Z307">
        <v>1.45223546029667E-2</v>
      </c>
      <c r="AD307" s="188">
        <f t="shared" si="11"/>
        <v>4.5404480520911026</v>
      </c>
      <c r="AE307" s="188">
        <f t="shared" si="12"/>
        <v>-4.2320661199936893</v>
      </c>
      <c r="AO307" s="8"/>
    </row>
    <row r="308" spans="1:41" x14ac:dyDescent="0.35">
      <c r="A308" s="11" t="s">
        <v>2924</v>
      </c>
      <c r="B308" s="11" t="s">
        <v>2516</v>
      </c>
      <c r="C308" s="11" t="s">
        <v>2506</v>
      </c>
      <c r="D308" s="188" t="s">
        <v>3022</v>
      </c>
      <c r="G308" s="11" t="s">
        <v>2929</v>
      </c>
      <c r="H308" s="210" t="s">
        <v>2582</v>
      </c>
      <c r="I308" s="11" t="s">
        <v>2931</v>
      </c>
      <c r="J308" s="188" t="s">
        <v>3038</v>
      </c>
      <c r="K308" s="265" t="s">
        <v>3092</v>
      </c>
      <c r="L308" s="265" t="s">
        <v>1937</v>
      </c>
      <c r="M308" s="265" t="s">
        <v>1937</v>
      </c>
      <c r="N308" s="258" t="s">
        <v>3023</v>
      </c>
      <c r="P308" s="265" t="s">
        <v>3091</v>
      </c>
      <c r="Q308" s="265" t="s">
        <v>2153</v>
      </c>
      <c r="R308" s="265" t="s">
        <v>2120</v>
      </c>
      <c r="S308" s="265" t="s">
        <v>3120</v>
      </c>
      <c r="T308" s="11" t="s">
        <v>2930</v>
      </c>
      <c r="U308" s="11" t="s">
        <v>2517</v>
      </c>
      <c r="V308">
        <v>95.566504775980505</v>
      </c>
      <c r="Z308">
        <v>1.6681005372000599E-2</v>
      </c>
      <c r="AD308" s="188">
        <f t="shared" si="11"/>
        <v>4.5598223902119024</v>
      </c>
      <c r="AE308" s="188">
        <f t="shared" si="12"/>
        <v>-4.0934846097671915</v>
      </c>
      <c r="AO308" s="8"/>
    </row>
    <row r="309" spans="1:41" x14ac:dyDescent="0.35">
      <c r="A309" s="11" t="s">
        <v>2924</v>
      </c>
      <c r="B309" s="11" t="s">
        <v>2516</v>
      </c>
      <c r="C309" s="11" t="s">
        <v>2506</v>
      </c>
      <c r="D309" s="188" t="s">
        <v>3022</v>
      </c>
      <c r="G309" s="11" t="s">
        <v>2929</v>
      </c>
      <c r="H309" s="210" t="s">
        <v>2582</v>
      </c>
      <c r="I309" s="11" t="s">
        <v>2931</v>
      </c>
      <c r="J309" s="188" t="s">
        <v>3038</v>
      </c>
      <c r="K309" s="265" t="s">
        <v>3092</v>
      </c>
      <c r="L309" s="265" t="s">
        <v>1937</v>
      </c>
      <c r="M309" s="265" t="s">
        <v>1937</v>
      </c>
      <c r="N309" s="258" t="s">
        <v>3023</v>
      </c>
      <c r="P309" s="265" t="s">
        <v>3091</v>
      </c>
      <c r="Q309" s="265" t="s">
        <v>2153</v>
      </c>
      <c r="R309" s="265" t="s">
        <v>2120</v>
      </c>
      <c r="S309" s="265" t="s">
        <v>3120</v>
      </c>
      <c r="T309" s="11" t="s">
        <v>2930</v>
      </c>
      <c r="U309" s="11" t="s">
        <v>2517</v>
      </c>
      <c r="V309">
        <v>81.128057186311295</v>
      </c>
      <c r="Z309">
        <v>1.8165997883753199E-2</v>
      </c>
      <c r="AD309" s="188">
        <f t="shared" si="11"/>
        <v>4.3960288591993901</v>
      </c>
      <c r="AE309" s="188">
        <f t="shared" si="12"/>
        <v>-4.0082036803970471</v>
      </c>
      <c r="AO309" s="8"/>
    </row>
    <row r="310" spans="1:41" x14ac:dyDescent="0.35">
      <c r="A310" s="11" t="s">
        <v>2924</v>
      </c>
      <c r="B310" s="11" t="s">
        <v>2516</v>
      </c>
      <c r="C310" s="11" t="s">
        <v>2506</v>
      </c>
      <c r="D310" s="188" t="s">
        <v>3022</v>
      </c>
      <c r="G310" s="11" t="s">
        <v>2929</v>
      </c>
      <c r="H310" s="210" t="s">
        <v>2582</v>
      </c>
      <c r="I310" s="11" t="s">
        <v>2931</v>
      </c>
      <c r="J310" s="188" t="s">
        <v>3038</v>
      </c>
      <c r="K310" s="265" t="s">
        <v>3092</v>
      </c>
      <c r="L310" s="265" t="s">
        <v>1937</v>
      </c>
      <c r="M310" s="265" t="s">
        <v>1937</v>
      </c>
      <c r="N310" s="258" t="s">
        <v>3023</v>
      </c>
      <c r="P310" s="265" t="s">
        <v>3091</v>
      </c>
      <c r="Q310" s="265" t="s">
        <v>2153</v>
      </c>
      <c r="R310" s="265" t="s">
        <v>2120</v>
      </c>
      <c r="S310" s="265" t="s">
        <v>3120</v>
      </c>
      <c r="T310" s="11" t="s">
        <v>2930</v>
      </c>
      <c r="U310" s="11" t="s">
        <v>2517</v>
      </c>
      <c r="V310">
        <v>106.722364312184</v>
      </c>
      <c r="Z310">
        <v>1.8360685383587799E-2</v>
      </c>
      <c r="AD310" s="188">
        <f t="shared" si="11"/>
        <v>4.6702307362714599</v>
      </c>
      <c r="AE310" s="188">
        <f t="shared" si="12"/>
        <v>-3.9975435642257762</v>
      </c>
      <c r="AO310" s="8"/>
    </row>
    <row r="311" spans="1:41" x14ac:dyDescent="0.35">
      <c r="A311" s="11" t="s">
        <v>2924</v>
      </c>
      <c r="B311" s="11" t="s">
        <v>2516</v>
      </c>
      <c r="C311" s="11" t="s">
        <v>2506</v>
      </c>
      <c r="D311" s="188" t="s">
        <v>3022</v>
      </c>
      <c r="G311" s="11" t="s">
        <v>2929</v>
      </c>
      <c r="H311" s="210" t="s">
        <v>2582</v>
      </c>
      <c r="I311" s="11" t="s">
        <v>2931</v>
      </c>
      <c r="J311" s="188" t="s">
        <v>3038</v>
      </c>
      <c r="K311" s="265" t="s">
        <v>3092</v>
      </c>
      <c r="L311" s="265" t="s">
        <v>1937</v>
      </c>
      <c r="M311" s="265" t="s">
        <v>1937</v>
      </c>
      <c r="N311" s="258" t="s">
        <v>3023</v>
      </c>
      <c r="P311" s="265" t="s">
        <v>3091</v>
      </c>
      <c r="Q311" s="265" t="s">
        <v>2153</v>
      </c>
      <c r="R311" s="265" t="s">
        <v>2120</v>
      </c>
      <c r="S311" s="265" t="s">
        <v>3120</v>
      </c>
      <c r="T311" s="11" t="s">
        <v>2930</v>
      </c>
      <c r="U311" s="11" t="s">
        <v>2517</v>
      </c>
      <c r="V311">
        <v>130.37358094102299</v>
      </c>
      <c r="Z311">
        <v>1.6504128356641199E-2</v>
      </c>
      <c r="AD311" s="188">
        <f t="shared" si="11"/>
        <v>4.8704040288208414</v>
      </c>
      <c r="AE311" s="188">
        <f t="shared" si="12"/>
        <v>-4.1041447259384611</v>
      </c>
      <c r="AO311" s="8"/>
    </row>
    <row r="312" spans="1:41" x14ac:dyDescent="0.35">
      <c r="A312" s="11" t="s">
        <v>2924</v>
      </c>
      <c r="B312" s="11" t="s">
        <v>2516</v>
      </c>
      <c r="C312" s="11" t="s">
        <v>2506</v>
      </c>
      <c r="D312" s="188" t="s">
        <v>3022</v>
      </c>
      <c r="G312" s="11" t="s">
        <v>2929</v>
      </c>
      <c r="H312" s="210" t="s">
        <v>2582</v>
      </c>
      <c r="I312" s="11" t="s">
        <v>2931</v>
      </c>
      <c r="J312" s="188" t="s">
        <v>3038</v>
      </c>
      <c r="K312" s="265" t="s">
        <v>3092</v>
      </c>
      <c r="L312" s="265" t="s">
        <v>1937</v>
      </c>
      <c r="M312" s="265" t="s">
        <v>1937</v>
      </c>
      <c r="N312" s="258" t="s">
        <v>3023</v>
      </c>
      <c r="P312" s="265" t="s">
        <v>3091</v>
      </c>
      <c r="Q312" s="265" t="s">
        <v>2153</v>
      </c>
      <c r="R312" s="265" t="s">
        <v>2120</v>
      </c>
      <c r="S312" s="265" t="s">
        <v>3120</v>
      </c>
      <c r="T312" s="11" t="s">
        <v>2930</v>
      </c>
      <c r="U312" s="11" t="s">
        <v>2517</v>
      </c>
      <c r="V312">
        <v>135.11239094299199</v>
      </c>
      <c r="Z312">
        <v>1.4835298744128899E-2</v>
      </c>
      <c r="AD312" s="188">
        <f t="shared" si="11"/>
        <v>4.9061069575849379</v>
      </c>
      <c r="AE312" s="188">
        <f t="shared" si="12"/>
        <v>-4.2107458876511537</v>
      </c>
      <c r="AO312" s="8"/>
    </row>
    <row r="313" spans="1:41" x14ac:dyDescent="0.35">
      <c r="A313" s="11" t="s">
        <v>2924</v>
      </c>
      <c r="B313" s="11" t="s">
        <v>2516</v>
      </c>
      <c r="C313" s="11" t="s">
        <v>2506</v>
      </c>
      <c r="D313" s="188" t="s">
        <v>3022</v>
      </c>
      <c r="G313" s="11" t="s">
        <v>2929</v>
      </c>
      <c r="H313" s="210" t="s">
        <v>2582</v>
      </c>
      <c r="I313" s="11" t="s">
        <v>2931</v>
      </c>
      <c r="J313" s="188" t="s">
        <v>3038</v>
      </c>
      <c r="K313" s="265" t="s">
        <v>3092</v>
      </c>
      <c r="L313" s="265" t="s">
        <v>1937</v>
      </c>
      <c r="M313" s="265" t="s">
        <v>1937</v>
      </c>
      <c r="N313" s="258" t="s">
        <v>3023</v>
      </c>
      <c r="P313" s="265" t="s">
        <v>3091</v>
      </c>
      <c r="Q313" s="265" t="s">
        <v>2153</v>
      </c>
      <c r="R313" s="265" t="s">
        <v>2120</v>
      </c>
      <c r="S313" s="265" t="s">
        <v>3120</v>
      </c>
      <c r="T313" s="11" t="s">
        <v>2930</v>
      </c>
      <c r="U313" s="11" t="s">
        <v>2517</v>
      </c>
      <c r="V313">
        <v>165.26484554550601</v>
      </c>
      <c r="Z313">
        <v>1.5647481416580199E-2</v>
      </c>
      <c r="AD313" s="188">
        <f t="shared" si="11"/>
        <v>5.1075493115832762</v>
      </c>
      <c r="AE313" s="188">
        <f t="shared" si="12"/>
        <v>-4.1574453067948047</v>
      </c>
      <c r="AO313" s="8"/>
    </row>
    <row r="314" spans="1:41" x14ac:dyDescent="0.35">
      <c r="A314" s="11" t="s">
        <v>2924</v>
      </c>
      <c r="B314" s="11" t="s">
        <v>2516</v>
      </c>
      <c r="C314" s="11" t="s">
        <v>2506</v>
      </c>
      <c r="D314" s="188" t="s">
        <v>3022</v>
      </c>
      <c r="G314" s="11" t="s">
        <v>2929</v>
      </c>
      <c r="H314" s="210" t="s">
        <v>2582</v>
      </c>
      <c r="I314" s="11" t="s">
        <v>2931</v>
      </c>
      <c r="J314" s="188" t="s">
        <v>3038</v>
      </c>
      <c r="K314" s="265" t="s">
        <v>3092</v>
      </c>
      <c r="L314" s="265" t="s">
        <v>1937</v>
      </c>
      <c r="M314" s="265" t="s">
        <v>1937</v>
      </c>
      <c r="N314" s="258" t="s">
        <v>3023</v>
      </c>
      <c r="P314" s="265" t="s">
        <v>3091</v>
      </c>
      <c r="Q314" s="265" t="s">
        <v>2153</v>
      </c>
      <c r="R314" s="265" t="s">
        <v>2120</v>
      </c>
      <c r="S314" s="265" t="s">
        <v>3120</v>
      </c>
      <c r="T314" s="11" t="s">
        <v>2930</v>
      </c>
      <c r="U314" s="11" t="s">
        <v>2517</v>
      </c>
      <c r="V314">
        <v>177.97845438814201</v>
      </c>
      <c r="Z314">
        <v>1.7782794100389201E-2</v>
      </c>
      <c r="AD314" s="188">
        <f t="shared" si="11"/>
        <v>5.1816625002025711</v>
      </c>
      <c r="AE314" s="188">
        <f t="shared" si="12"/>
        <v>-4.0295239127395819</v>
      </c>
      <c r="AO314" s="8"/>
    </row>
    <row r="315" spans="1:41" x14ac:dyDescent="0.35">
      <c r="A315" s="11" t="s">
        <v>2924</v>
      </c>
      <c r="B315" s="11" t="s">
        <v>2516</v>
      </c>
      <c r="C315" s="11" t="s">
        <v>2506</v>
      </c>
      <c r="D315" s="188" t="s">
        <v>3022</v>
      </c>
      <c r="G315" s="11" t="s">
        <v>2929</v>
      </c>
      <c r="H315" s="210" t="s">
        <v>2582</v>
      </c>
      <c r="I315" s="11" t="s">
        <v>2931</v>
      </c>
      <c r="J315" s="188" t="s">
        <v>3038</v>
      </c>
      <c r="K315" s="265" t="s">
        <v>3092</v>
      </c>
      <c r="L315" s="265" t="s">
        <v>1937</v>
      </c>
      <c r="M315" s="265" t="s">
        <v>1937</v>
      </c>
      <c r="N315" s="258" t="s">
        <v>3023</v>
      </c>
      <c r="P315" s="265" t="s">
        <v>3091</v>
      </c>
      <c r="Q315" s="265" t="s">
        <v>2153</v>
      </c>
      <c r="R315" s="265" t="s">
        <v>2120</v>
      </c>
      <c r="S315" s="265" t="s">
        <v>3120</v>
      </c>
      <c r="T315" s="11" t="s">
        <v>2930</v>
      </c>
      <c r="U315" s="11" t="s">
        <v>2517</v>
      </c>
      <c r="V315">
        <v>205.92663462042501</v>
      </c>
      <c r="Z315">
        <v>1.70404665642508E-2</v>
      </c>
      <c r="AD315" s="188">
        <f t="shared" si="11"/>
        <v>5.3275199627364414</v>
      </c>
      <c r="AE315" s="188">
        <f t="shared" si="12"/>
        <v>-4.0721643774246568</v>
      </c>
      <c r="AO315" s="8"/>
    </row>
    <row r="316" spans="1:41" x14ac:dyDescent="0.35">
      <c r="A316" s="11" t="s">
        <v>2924</v>
      </c>
      <c r="B316" s="11" t="s">
        <v>2516</v>
      </c>
      <c r="C316" s="11" t="s">
        <v>2506</v>
      </c>
      <c r="D316" s="188" t="s">
        <v>3022</v>
      </c>
      <c r="G316" s="11" t="s">
        <v>2929</v>
      </c>
      <c r="H316" s="210" t="s">
        <v>2582</v>
      </c>
      <c r="I316" s="11" t="s">
        <v>2931</v>
      </c>
      <c r="J316" s="188" t="s">
        <v>3038</v>
      </c>
      <c r="K316" s="265" t="s">
        <v>3092</v>
      </c>
      <c r="L316" s="265" t="s">
        <v>1937</v>
      </c>
      <c r="M316" s="265" t="s">
        <v>1937</v>
      </c>
      <c r="N316" s="258" t="s">
        <v>3023</v>
      </c>
      <c r="P316" s="265" t="s">
        <v>3091</v>
      </c>
      <c r="Q316" s="265" t="s">
        <v>2153</v>
      </c>
      <c r="R316" s="265" t="s">
        <v>2120</v>
      </c>
      <c r="S316" s="265" t="s">
        <v>3120</v>
      </c>
      <c r="T316" s="11" t="s">
        <v>2930</v>
      </c>
      <c r="U316" s="11" t="s">
        <v>2517</v>
      </c>
      <c r="V316">
        <v>229.69304978480301</v>
      </c>
      <c r="Z316">
        <v>1.6155980984398698E-2</v>
      </c>
      <c r="AD316" s="188">
        <f t="shared" si="11"/>
        <v>5.4367438514436452</v>
      </c>
      <c r="AE316" s="188">
        <f t="shared" si="12"/>
        <v>-4.1254649582810012</v>
      </c>
      <c r="AO316" s="8"/>
    </row>
    <row r="317" spans="1:41" x14ac:dyDescent="0.35">
      <c r="A317" s="11" t="s">
        <v>2924</v>
      </c>
      <c r="B317" s="11" t="s">
        <v>2516</v>
      </c>
      <c r="C317" s="11" t="s">
        <v>2506</v>
      </c>
      <c r="D317" s="188" t="s">
        <v>3022</v>
      </c>
      <c r="G317" s="11" t="s">
        <v>2929</v>
      </c>
      <c r="H317" s="210" t="s">
        <v>2582</v>
      </c>
      <c r="I317" s="11" t="s">
        <v>2931</v>
      </c>
      <c r="J317" s="188" t="s">
        <v>3038</v>
      </c>
      <c r="K317" s="265" t="s">
        <v>3092</v>
      </c>
      <c r="L317" s="265" t="s">
        <v>1937</v>
      </c>
      <c r="M317" s="265" t="s">
        <v>1937</v>
      </c>
      <c r="N317" s="258" t="s">
        <v>3023</v>
      </c>
      <c r="P317" s="265" t="s">
        <v>3091</v>
      </c>
      <c r="Q317" s="265" t="s">
        <v>2153</v>
      </c>
      <c r="R317" s="265" t="s">
        <v>2120</v>
      </c>
      <c r="S317" s="265" t="s">
        <v>3120</v>
      </c>
      <c r="T317" s="11" t="s">
        <v>2930</v>
      </c>
      <c r="U317" s="11" t="s">
        <v>2517</v>
      </c>
      <c r="V317">
        <v>238.122487964322</v>
      </c>
      <c r="Z317">
        <v>1.5154986560002699E-2</v>
      </c>
      <c r="AD317" s="188">
        <f t="shared" si="11"/>
        <v>5.4727851965941285</v>
      </c>
      <c r="AE317" s="188">
        <f t="shared" si="12"/>
        <v>-4.1894256553086135</v>
      </c>
      <c r="AO317" s="8"/>
    </row>
    <row r="318" spans="1:41" x14ac:dyDescent="0.35">
      <c r="A318" s="11" t="s">
        <v>2924</v>
      </c>
      <c r="B318" s="11" t="s">
        <v>2516</v>
      </c>
      <c r="C318" s="11" t="s">
        <v>2506</v>
      </c>
      <c r="D318" s="188" t="s">
        <v>3022</v>
      </c>
      <c r="G318" s="11" t="s">
        <v>2929</v>
      </c>
      <c r="H318" s="210" t="s">
        <v>2582</v>
      </c>
      <c r="I318" s="11" t="s">
        <v>2931</v>
      </c>
      <c r="J318" s="188" t="s">
        <v>3038</v>
      </c>
      <c r="K318" s="265" t="s">
        <v>3092</v>
      </c>
      <c r="L318" s="265" t="s">
        <v>1937</v>
      </c>
      <c r="M318" s="265" t="s">
        <v>1937</v>
      </c>
      <c r="N318" s="258" t="s">
        <v>3023</v>
      </c>
      <c r="P318" s="265" t="s">
        <v>3091</v>
      </c>
      <c r="Q318" s="265" t="s">
        <v>2153</v>
      </c>
      <c r="R318" s="265" t="s">
        <v>2120</v>
      </c>
      <c r="S318" s="265" t="s">
        <v>3120</v>
      </c>
      <c r="T318" s="11" t="s">
        <v>2930</v>
      </c>
      <c r="U318" s="11" t="s">
        <v>2517</v>
      </c>
      <c r="V318">
        <v>291.78120884040999</v>
      </c>
      <c r="Z318">
        <v>1.9995207985627199E-2</v>
      </c>
      <c r="AD318" s="188">
        <f t="shared" si="11"/>
        <v>5.6760042366210124</v>
      </c>
      <c r="AE318" s="188">
        <f t="shared" si="12"/>
        <v>-3.9122626348556242</v>
      </c>
      <c r="AO318" s="8"/>
    </row>
    <row r="319" spans="1:41" x14ac:dyDescent="0.35">
      <c r="A319" s="11" t="s">
        <v>2924</v>
      </c>
      <c r="B319" s="11" t="s">
        <v>2516</v>
      </c>
      <c r="C319" s="11" t="s">
        <v>2506</v>
      </c>
      <c r="D319" s="188" t="s">
        <v>3022</v>
      </c>
      <c r="G319" s="11" t="s">
        <v>2929</v>
      </c>
      <c r="H319" s="210" t="s">
        <v>2582</v>
      </c>
      <c r="I319" s="11" t="s">
        <v>2931</v>
      </c>
      <c r="J319" s="188" t="s">
        <v>3038</v>
      </c>
      <c r="K319" s="265" t="s">
        <v>3092</v>
      </c>
      <c r="L319" s="265" t="s">
        <v>1937</v>
      </c>
      <c r="M319" s="265" t="s">
        <v>1937</v>
      </c>
      <c r="N319" s="258" t="s">
        <v>3023</v>
      </c>
      <c r="P319" s="265" t="s">
        <v>3091</v>
      </c>
      <c r="Q319" s="265" t="s">
        <v>2153</v>
      </c>
      <c r="R319" s="265" t="s">
        <v>2120</v>
      </c>
      <c r="S319" s="265" t="s">
        <v>3120</v>
      </c>
      <c r="T319" s="11" t="s">
        <v>2930</v>
      </c>
      <c r="U319" s="11" t="s">
        <v>2517</v>
      </c>
      <c r="V319">
        <v>65.973717770259995</v>
      </c>
      <c r="Z319">
        <v>8.7992254356910708E-3</v>
      </c>
      <c r="AD319" s="188">
        <f t="shared" si="11"/>
        <v>4.1892564471154161</v>
      </c>
      <c r="AE319" s="188">
        <f t="shared" si="12"/>
        <v>-4.7330915800433164</v>
      </c>
      <c r="AO319" s="8"/>
    </row>
    <row r="320" spans="1:41" x14ac:dyDescent="0.35">
      <c r="A320" s="11" t="s">
        <v>2924</v>
      </c>
      <c r="B320" s="11" t="s">
        <v>2516</v>
      </c>
      <c r="C320" s="11" t="s">
        <v>2506</v>
      </c>
      <c r="D320" s="188" t="s">
        <v>3022</v>
      </c>
      <c r="G320" s="11" t="s">
        <v>2929</v>
      </c>
      <c r="H320" s="210" t="s">
        <v>2582</v>
      </c>
      <c r="I320" s="11" t="s">
        <v>2931</v>
      </c>
      <c r="J320" s="188" t="s">
        <v>3038</v>
      </c>
      <c r="K320" s="265" t="s">
        <v>3092</v>
      </c>
      <c r="L320" s="265" t="s">
        <v>1937</v>
      </c>
      <c r="M320" s="265" t="s">
        <v>1937</v>
      </c>
      <c r="N320" s="258" t="s">
        <v>3023</v>
      </c>
      <c r="P320" s="265" t="s">
        <v>3091</v>
      </c>
      <c r="Q320" s="265" t="s">
        <v>2153</v>
      </c>
      <c r="R320" s="265" t="s">
        <v>2120</v>
      </c>
      <c r="S320" s="265" t="s">
        <v>3120</v>
      </c>
      <c r="T320" s="11" t="s">
        <v>2930</v>
      </c>
      <c r="U320" s="11" t="s">
        <v>2517</v>
      </c>
      <c r="V320">
        <v>95.122845321126505</v>
      </c>
      <c r="Z320">
        <v>9.2809534111852297E-3</v>
      </c>
      <c r="AD320" s="188">
        <f t="shared" si="11"/>
        <v>4.5551691648990458</v>
      </c>
      <c r="AE320" s="188">
        <f t="shared" si="12"/>
        <v>-4.6797909991869728</v>
      </c>
      <c r="AO320" s="8"/>
    </row>
    <row r="321" spans="1:41" x14ac:dyDescent="0.35">
      <c r="A321" s="11" t="s">
        <v>2924</v>
      </c>
      <c r="B321" s="11" t="s">
        <v>2516</v>
      </c>
      <c r="C321" s="11" t="s">
        <v>2506</v>
      </c>
      <c r="D321" s="188" t="s">
        <v>3022</v>
      </c>
      <c r="G321" s="11" t="s">
        <v>2929</v>
      </c>
      <c r="H321" s="210" t="s">
        <v>2582</v>
      </c>
      <c r="I321" s="11" t="s">
        <v>2931</v>
      </c>
      <c r="J321" s="188" t="s">
        <v>3038</v>
      </c>
      <c r="K321" s="265" t="s">
        <v>3092</v>
      </c>
      <c r="L321" s="265" t="s">
        <v>1937</v>
      </c>
      <c r="M321" s="265" t="s">
        <v>1937</v>
      </c>
      <c r="N321" s="258" t="s">
        <v>3023</v>
      </c>
      <c r="P321" s="265" t="s">
        <v>3091</v>
      </c>
      <c r="Q321" s="265" t="s">
        <v>2153</v>
      </c>
      <c r="R321" s="265" t="s">
        <v>2120</v>
      </c>
      <c r="S321" s="265" t="s">
        <v>3120</v>
      </c>
      <c r="T321" s="11" t="s">
        <v>2930</v>
      </c>
      <c r="U321" s="11" t="s">
        <v>2517</v>
      </c>
      <c r="V321">
        <v>111.853056001505</v>
      </c>
      <c r="Z321">
        <v>6.8129206905796196E-3</v>
      </c>
      <c r="AD321" s="188">
        <f t="shared" si="11"/>
        <v>4.7171860098830072</v>
      </c>
      <c r="AE321" s="188">
        <f t="shared" si="12"/>
        <v>-4.9889343681537648</v>
      </c>
      <c r="AO321" s="8"/>
    </row>
    <row r="322" spans="1:41" x14ac:dyDescent="0.35">
      <c r="A322" s="11" t="s">
        <v>2924</v>
      </c>
      <c r="B322" s="11" t="s">
        <v>2516</v>
      </c>
      <c r="C322" s="11" t="s">
        <v>2506</v>
      </c>
      <c r="D322" s="188" t="s">
        <v>3022</v>
      </c>
      <c r="G322" s="11" t="s">
        <v>2929</v>
      </c>
      <c r="H322" s="210" t="s">
        <v>2582</v>
      </c>
      <c r="I322" s="11" t="s">
        <v>2932</v>
      </c>
      <c r="J322" s="188" t="s">
        <v>2618</v>
      </c>
      <c r="K322" s="265" t="s">
        <v>3092</v>
      </c>
      <c r="L322" s="265" t="s">
        <v>1937</v>
      </c>
      <c r="M322" s="265" t="s">
        <v>1937</v>
      </c>
      <c r="N322" s="258" t="s">
        <v>3023</v>
      </c>
      <c r="P322" s="265" t="s">
        <v>3091</v>
      </c>
      <c r="Q322" s="265" t="s">
        <v>2153</v>
      </c>
      <c r="R322" s="265" t="s">
        <v>2120</v>
      </c>
      <c r="S322" s="265" t="s">
        <v>3120</v>
      </c>
      <c r="T322" s="11" t="s">
        <v>2930</v>
      </c>
      <c r="U322" s="11" t="s">
        <v>2517</v>
      </c>
      <c r="V322">
        <v>917.78827341009401</v>
      </c>
      <c r="Z322">
        <v>1.02154913233549E-2</v>
      </c>
      <c r="AD322" s="188">
        <f t="shared" si="11"/>
        <v>6.8219667250324036</v>
      </c>
      <c r="AE322" s="188">
        <f t="shared" si="12"/>
        <v>-4.5838499536455535</v>
      </c>
      <c r="AO322" s="8"/>
    </row>
    <row r="323" spans="1:41" x14ac:dyDescent="0.35">
      <c r="A323" s="11" t="s">
        <v>2924</v>
      </c>
      <c r="B323" s="11" t="s">
        <v>2516</v>
      </c>
      <c r="C323" s="11" t="s">
        <v>2506</v>
      </c>
      <c r="D323" s="188" t="s">
        <v>3022</v>
      </c>
      <c r="G323" s="11" t="s">
        <v>2929</v>
      </c>
      <c r="H323" s="210" t="s">
        <v>2582</v>
      </c>
      <c r="I323" s="11" t="s">
        <v>2932</v>
      </c>
      <c r="J323" s="188" t="s">
        <v>2618</v>
      </c>
      <c r="K323" s="265" t="s">
        <v>3092</v>
      </c>
      <c r="L323" s="265" t="s">
        <v>1937</v>
      </c>
      <c r="M323" s="265" t="s">
        <v>1937</v>
      </c>
      <c r="N323" s="258" t="s">
        <v>3023</v>
      </c>
      <c r="P323" s="265" t="s">
        <v>3091</v>
      </c>
      <c r="Q323" s="265" t="s">
        <v>2153</v>
      </c>
      <c r="R323" s="265" t="s">
        <v>2120</v>
      </c>
      <c r="S323" s="265" t="s">
        <v>3120</v>
      </c>
      <c r="T323" s="11" t="s">
        <v>2930</v>
      </c>
      <c r="U323" s="11" t="s">
        <v>2517</v>
      </c>
      <c r="V323">
        <v>1064.3382230278401</v>
      </c>
      <c r="Z323">
        <v>1.30539138055415E-3</v>
      </c>
      <c r="AD323" s="188">
        <f t="shared" si="11"/>
        <v>6.9701084981743966</v>
      </c>
      <c r="AE323" s="188">
        <f t="shared" si="12"/>
        <v>-6.6412523747004233</v>
      </c>
      <c r="AO323" s="8"/>
    </row>
    <row r="324" spans="1:41" x14ac:dyDescent="0.35">
      <c r="A324" s="11" t="s">
        <v>2924</v>
      </c>
      <c r="B324" s="11" t="s">
        <v>2516</v>
      </c>
      <c r="C324" s="11" t="s">
        <v>2506</v>
      </c>
      <c r="D324" s="188" t="s">
        <v>3022</v>
      </c>
      <c r="G324" s="11" t="s">
        <v>2929</v>
      </c>
      <c r="H324" s="210" t="s">
        <v>2582</v>
      </c>
      <c r="I324" s="11" t="s">
        <v>2932</v>
      </c>
      <c r="J324" s="188" t="s">
        <v>2618</v>
      </c>
      <c r="K324" s="265" t="s">
        <v>3092</v>
      </c>
      <c r="L324" s="265" t="s">
        <v>1937</v>
      </c>
      <c r="M324" s="265" t="s">
        <v>1937</v>
      </c>
      <c r="N324" s="258" t="s">
        <v>3023</v>
      </c>
      <c r="P324" s="265" t="s">
        <v>3091</v>
      </c>
      <c r="Q324" s="265" t="s">
        <v>2153</v>
      </c>
      <c r="R324" s="265" t="s">
        <v>2120</v>
      </c>
      <c r="S324" s="265" t="s">
        <v>3120</v>
      </c>
      <c r="T324" s="11" t="s">
        <v>2930</v>
      </c>
      <c r="U324" s="11" t="s">
        <v>2517</v>
      </c>
      <c r="V324">
        <v>980.23144503582796</v>
      </c>
      <c r="Z324">
        <v>4.0842386526745199E-3</v>
      </c>
      <c r="AD324" s="188">
        <f t="shared" ref="AD324:AD387" si="13">LN(V324)</f>
        <v>6.8877887121851566</v>
      </c>
      <c r="AE324" s="188">
        <f t="shared" si="12"/>
        <v>-5.5006199443746651</v>
      </c>
      <c r="AO324" s="8"/>
    </row>
    <row r="325" spans="1:41" x14ac:dyDescent="0.35">
      <c r="A325" s="11" t="s">
        <v>2924</v>
      </c>
      <c r="B325" s="11" t="s">
        <v>2516</v>
      </c>
      <c r="C325" s="11" t="s">
        <v>2506</v>
      </c>
      <c r="D325" s="188" t="s">
        <v>3022</v>
      </c>
      <c r="G325" s="11" t="s">
        <v>2929</v>
      </c>
      <c r="H325" s="210" t="s">
        <v>2582</v>
      </c>
      <c r="I325" s="11" t="s">
        <v>2932</v>
      </c>
      <c r="J325" s="188" t="s">
        <v>2618</v>
      </c>
      <c r="K325" s="265" t="s">
        <v>3092</v>
      </c>
      <c r="L325" s="265" t="s">
        <v>1937</v>
      </c>
      <c r="M325" s="265" t="s">
        <v>1937</v>
      </c>
      <c r="N325" s="258" t="s">
        <v>3023</v>
      </c>
      <c r="P325" s="265" t="s">
        <v>3091</v>
      </c>
      <c r="Q325" s="265" t="s">
        <v>2153</v>
      </c>
      <c r="R325" s="265" t="s">
        <v>2120</v>
      </c>
      <c r="S325" s="265" t="s">
        <v>3120</v>
      </c>
      <c r="T325" s="11" t="s">
        <v>2930</v>
      </c>
      <c r="U325" s="11" t="s">
        <v>2517</v>
      </c>
      <c r="V325">
        <v>1134.92631544101</v>
      </c>
      <c r="Z325">
        <v>4.2621588290153202E-3</v>
      </c>
      <c r="AD325" s="188">
        <f t="shared" si="13"/>
        <v>7.0343230074917971</v>
      </c>
      <c r="AE325" s="188">
        <f t="shared" ref="AE325:AE349" si="14">LN(Z325)</f>
        <v>-5.4579794796895902</v>
      </c>
      <c r="AO325" s="8"/>
    </row>
    <row r="326" spans="1:41" x14ac:dyDescent="0.35">
      <c r="A326" s="11" t="s">
        <v>2924</v>
      </c>
      <c r="B326" s="11" t="s">
        <v>2516</v>
      </c>
      <c r="C326" s="11" t="s">
        <v>2506</v>
      </c>
      <c r="D326" s="188" t="s">
        <v>3022</v>
      </c>
      <c r="G326" s="11" t="s">
        <v>2929</v>
      </c>
      <c r="H326" s="210" t="s">
        <v>2582</v>
      </c>
      <c r="I326" s="11" t="s">
        <v>2932</v>
      </c>
      <c r="J326" s="188" t="s">
        <v>2618</v>
      </c>
      <c r="K326" s="265" t="s">
        <v>3092</v>
      </c>
      <c r="L326" s="265" t="s">
        <v>1937</v>
      </c>
      <c r="M326" s="265" t="s">
        <v>1937</v>
      </c>
      <c r="N326" s="258" t="s">
        <v>3023</v>
      </c>
      <c r="P326" s="265" t="s">
        <v>3091</v>
      </c>
      <c r="Q326" s="265" t="s">
        <v>2153</v>
      </c>
      <c r="R326" s="265" t="s">
        <v>2120</v>
      </c>
      <c r="S326" s="265" t="s">
        <v>3120</v>
      </c>
      <c r="T326" s="11" t="s">
        <v>2930</v>
      </c>
      <c r="U326" s="11" t="s">
        <v>2517</v>
      </c>
      <c r="V326">
        <v>964.60041110950795</v>
      </c>
      <c r="Z326">
        <v>5.3886686734976597E-3</v>
      </c>
      <c r="AD326" s="188">
        <f t="shared" si="13"/>
        <v>6.871713933831658</v>
      </c>
      <c r="AE326" s="188">
        <f t="shared" si="14"/>
        <v>-5.2234569239216784</v>
      </c>
      <c r="AO326" s="8"/>
    </row>
    <row r="327" spans="1:41" x14ac:dyDescent="0.35">
      <c r="A327" s="11" t="s">
        <v>2924</v>
      </c>
      <c r="B327" s="11" t="s">
        <v>2516</v>
      </c>
      <c r="C327" s="11" t="s">
        <v>2506</v>
      </c>
      <c r="D327" s="188" t="s">
        <v>3022</v>
      </c>
      <c r="G327" s="11" t="s">
        <v>2929</v>
      </c>
      <c r="H327" s="210" t="s">
        <v>2582</v>
      </c>
      <c r="I327" s="11" t="s">
        <v>2932</v>
      </c>
      <c r="J327" s="188" t="s">
        <v>2618</v>
      </c>
      <c r="K327" s="265" t="s">
        <v>3092</v>
      </c>
      <c r="L327" s="265" t="s">
        <v>1937</v>
      </c>
      <c r="M327" s="265" t="s">
        <v>1937</v>
      </c>
      <c r="N327" s="258" t="s">
        <v>3023</v>
      </c>
      <c r="P327" s="265" t="s">
        <v>3091</v>
      </c>
      <c r="Q327" s="265" t="s">
        <v>2153</v>
      </c>
      <c r="R327" s="265" t="s">
        <v>2120</v>
      </c>
      <c r="S327" s="265" t="s">
        <v>3120</v>
      </c>
      <c r="T327" s="11" t="s">
        <v>2930</v>
      </c>
      <c r="U327" s="11" t="s">
        <v>2517</v>
      </c>
      <c r="V327">
        <v>965.58021815580105</v>
      </c>
      <c r="Z327">
        <v>6.1240261576210502E-3</v>
      </c>
      <c r="AD327" s="188">
        <f t="shared" si="13"/>
        <v>6.8727291829908266</v>
      </c>
      <c r="AE327" s="188">
        <f t="shared" si="14"/>
        <v>-5.0955355298664538</v>
      </c>
      <c r="AO327" s="8"/>
    </row>
    <row r="328" spans="1:41" x14ac:dyDescent="0.35">
      <c r="A328" s="11" t="s">
        <v>2924</v>
      </c>
      <c r="B328" s="11" t="s">
        <v>2516</v>
      </c>
      <c r="C328" s="11" t="s">
        <v>2506</v>
      </c>
      <c r="D328" s="188" t="s">
        <v>3022</v>
      </c>
      <c r="G328" s="11" t="s">
        <v>2929</v>
      </c>
      <c r="H328" s="210" t="s">
        <v>2582</v>
      </c>
      <c r="I328" s="11" t="s">
        <v>2932</v>
      </c>
      <c r="J328" s="188" t="s">
        <v>2618</v>
      </c>
      <c r="K328" s="265" t="s">
        <v>3092</v>
      </c>
      <c r="L328" s="265" t="s">
        <v>1937</v>
      </c>
      <c r="M328" s="265" t="s">
        <v>1937</v>
      </c>
      <c r="N328" s="258" t="s">
        <v>3023</v>
      </c>
      <c r="P328" s="265" t="s">
        <v>3091</v>
      </c>
      <c r="Q328" s="265" t="s">
        <v>2153</v>
      </c>
      <c r="R328" s="265" t="s">
        <v>2120</v>
      </c>
      <c r="S328" s="265" t="s">
        <v>3120</v>
      </c>
      <c r="T328" s="11" t="s">
        <v>2930</v>
      </c>
      <c r="U328" s="11" t="s">
        <v>2517</v>
      </c>
      <c r="V328">
        <v>1179.06785873166</v>
      </c>
      <c r="Z328">
        <v>5.2190636402757902E-3</v>
      </c>
      <c r="AD328" s="188">
        <f t="shared" si="13"/>
        <v>7.0724794550572101</v>
      </c>
      <c r="AE328" s="188">
        <f t="shared" si="14"/>
        <v>-5.2554372724354845</v>
      </c>
      <c r="AO328" s="8"/>
    </row>
    <row r="329" spans="1:41" x14ac:dyDescent="0.35">
      <c r="A329" s="11" t="s">
        <v>2924</v>
      </c>
      <c r="B329" s="11" t="s">
        <v>2516</v>
      </c>
      <c r="C329" s="11" t="s">
        <v>2506</v>
      </c>
      <c r="D329" s="188" t="s">
        <v>3022</v>
      </c>
      <c r="G329" s="11" t="s">
        <v>2929</v>
      </c>
      <c r="H329" s="210" t="s">
        <v>2582</v>
      </c>
      <c r="I329" s="11" t="s">
        <v>2932</v>
      </c>
      <c r="J329" s="188" t="s">
        <v>2618</v>
      </c>
      <c r="K329" s="265" t="s">
        <v>3092</v>
      </c>
      <c r="L329" s="265" t="s">
        <v>1937</v>
      </c>
      <c r="M329" s="265" t="s">
        <v>1937</v>
      </c>
      <c r="N329" s="258" t="s">
        <v>3023</v>
      </c>
      <c r="P329" s="265" t="s">
        <v>3091</v>
      </c>
      <c r="Q329" s="265" t="s">
        <v>2153</v>
      </c>
      <c r="R329" s="265" t="s">
        <v>2120</v>
      </c>
      <c r="S329" s="265" t="s">
        <v>3120</v>
      </c>
      <c r="T329" s="11" t="s">
        <v>2930</v>
      </c>
      <c r="U329" s="11" t="s">
        <v>2517</v>
      </c>
      <c r="V329">
        <v>1246.8838064970701</v>
      </c>
      <c r="Z329">
        <v>5.99484250318942E-3</v>
      </c>
      <c r="AD329" s="188">
        <f t="shared" si="13"/>
        <v>7.1284027629080793</v>
      </c>
      <c r="AE329" s="188">
        <f t="shared" si="14"/>
        <v>-5.1168557622089885</v>
      </c>
      <c r="AO329" s="8"/>
    </row>
    <row r="330" spans="1:41" x14ac:dyDescent="0.35">
      <c r="A330" s="11" t="s">
        <v>2924</v>
      </c>
      <c r="B330" s="11" t="s">
        <v>2516</v>
      </c>
      <c r="C330" s="11" t="s">
        <v>2506</v>
      </c>
      <c r="D330" s="188" t="s">
        <v>3022</v>
      </c>
      <c r="G330" s="11" t="s">
        <v>2929</v>
      </c>
      <c r="H330" s="210" t="s">
        <v>2582</v>
      </c>
      <c r="I330" s="11" t="s">
        <v>2932</v>
      </c>
      <c r="J330" s="188" t="s">
        <v>2618</v>
      </c>
      <c r="K330" s="265" t="s">
        <v>3092</v>
      </c>
      <c r="L330" s="265" t="s">
        <v>1937</v>
      </c>
      <c r="M330" s="265" t="s">
        <v>1937</v>
      </c>
      <c r="N330" s="258" t="s">
        <v>3023</v>
      </c>
      <c r="P330" s="265" t="s">
        <v>3091</v>
      </c>
      <c r="Q330" s="265" t="s">
        <v>2153</v>
      </c>
      <c r="R330" s="265" t="s">
        <v>2120</v>
      </c>
      <c r="S330" s="265" t="s">
        <v>3120</v>
      </c>
      <c r="T330" s="11" t="s">
        <v>2930</v>
      </c>
      <c r="U330" s="11" t="s">
        <v>2517</v>
      </c>
      <c r="V330">
        <v>1416.31900143964</v>
      </c>
      <c r="Z330">
        <v>5.6234132519034901E-3</v>
      </c>
      <c r="AD330" s="188">
        <f t="shared" si="13"/>
        <v>7.2558165323837178</v>
      </c>
      <c r="AE330" s="188">
        <f t="shared" si="14"/>
        <v>-5.1808164592366026</v>
      </c>
      <c r="AO330" s="8"/>
    </row>
    <row r="331" spans="1:41" x14ac:dyDescent="0.35">
      <c r="A331" s="11" t="s">
        <v>2924</v>
      </c>
      <c r="B331" s="11" t="s">
        <v>2516</v>
      </c>
      <c r="C331" s="11" t="s">
        <v>2506</v>
      </c>
      <c r="D331" s="188" t="s">
        <v>3022</v>
      </c>
      <c r="G331" s="11" t="s">
        <v>2929</v>
      </c>
      <c r="H331" s="210" t="s">
        <v>2582</v>
      </c>
      <c r="I331" s="11" t="s">
        <v>2932</v>
      </c>
      <c r="J331" s="188" t="s">
        <v>2618</v>
      </c>
      <c r="K331" s="265" t="s">
        <v>3092</v>
      </c>
      <c r="L331" s="265" t="s">
        <v>1937</v>
      </c>
      <c r="M331" s="265" t="s">
        <v>1937</v>
      </c>
      <c r="N331" s="258" t="s">
        <v>3023</v>
      </c>
      <c r="P331" s="265" t="s">
        <v>3091</v>
      </c>
      <c r="Q331" s="265" t="s">
        <v>2153</v>
      </c>
      <c r="R331" s="265" t="s">
        <v>2120</v>
      </c>
      <c r="S331" s="265" t="s">
        <v>3120</v>
      </c>
      <c r="T331" s="11" t="s">
        <v>2930</v>
      </c>
      <c r="U331" s="11" t="s">
        <v>2517</v>
      </c>
      <c r="V331">
        <v>1413.8048813201999</v>
      </c>
      <c r="Z331">
        <v>4.4954976790018298E-3</v>
      </c>
      <c r="AD331" s="188">
        <f t="shared" si="13"/>
        <v>7.2540398463551687</v>
      </c>
      <c r="AE331" s="188">
        <f t="shared" si="14"/>
        <v>-5.4046788988332448</v>
      </c>
      <c r="AO331" s="8"/>
    </row>
    <row r="332" spans="1:41" x14ac:dyDescent="0.35">
      <c r="A332" s="11" t="s">
        <v>2924</v>
      </c>
      <c r="B332" s="11" t="s">
        <v>2516</v>
      </c>
      <c r="C332" s="11" t="s">
        <v>2506</v>
      </c>
      <c r="D332" s="188" t="s">
        <v>3022</v>
      </c>
      <c r="G332" s="11" t="s">
        <v>2929</v>
      </c>
      <c r="H332" s="210" t="s">
        <v>2582</v>
      </c>
      <c r="I332" s="11" t="s">
        <v>2932</v>
      </c>
      <c r="J332" s="188" t="s">
        <v>2618</v>
      </c>
      <c r="K332" s="265" t="s">
        <v>3092</v>
      </c>
      <c r="L332" s="265" t="s">
        <v>1937</v>
      </c>
      <c r="M332" s="265" t="s">
        <v>1937</v>
      </c>
      <c r="N332" s="258" t="s">
        <v>3023</v>
      </c>
      <c r="P332" s="265" t="s">
        <v>3091</v>
      </c>
      <c r="Q332" s="265" t="s">
        <v>2153</v>
      </c>
      <c r="R332" s="265" t="s">
        <v>2120</v>
      </c>
      <c r="S332" s="265" t="s">
        <v>3120</v>
      </c>
      <c r="T332" s="11" t="s">
        <v>2930</v>
      </c>
      <c r="U332" s="11" t="s">
        <v>2517</v>
      </c>
      <c r="V332">
        <v>1728.44005045821</v>
      </c>
      <c r="Z332">
        <v>4.4478296761276299E-3</v>
      </c>
      <c r="AD332" s="188">
        <f t="shared" si="13"/>
        <v>7.4549745757739272</v>
      </c>
      <c r="AE332" s="188">
        <f t="shared" si="14"/>
        <v>-5.4153390150045153</v>
      </c>
      <c r="AO332" s="8"/>
    </row>
    <row r="333" spans="1:41" x14ac:dyDescent="0.35">
      <c r="A333" s="11" t="s">
        <v>2924</v>
      </c>
      <c r="B333" s="11" t="s">
        <v>2516</v>
      </c>
      <c r="C333" s="11" t="s">
        <v>2506</v>
      </c>
      <c r="D333" s="188" t="s">
        <v>3022</v>
      </c>
      <c r="G333" s="11" t="s">
        <v>2929</v>
      </c>
      <c r="H333" s="210" t="s">
        <v>2582</v>
      </c>
      <c r="I333" s="11" t="s">
        <v>2932</v>
      </c>
      <c r="J333" s="188" t="s">
        <v>2618</v>
      </c>
      <c r="K333" s="265" t="s">
        <v>3092</v>
      </c>
      <c r="L333" s="265" t="s">
        <v>1937</v>
      </c>
      <c r="M333" s="265" t="s">
        <v>1937</v>
      </c>
      <c r="N333" s="258" t="s">
        <v>3023</v>
      </c>
      <c r="P333" s="265" t="s">
        <v>3091</v>
      </c>
      <c r="Q333" s="265" t="s">
        <v>2153</v>
      </c>
      <c r="R333" s="265" t="s">
        <v>2120</v>
      </c>
      <c r="S333" s="265" t="s">
        <v>3120</v>
      </c>
      <c r="T333" s="11" t="s">
        <v>2930</v>
      </c>
      <c r="U333" s="11" t="s">
        <v>2517</v>
      </c>
      <c r="V333">
        <v>1931.02444639842</v>
      </c>
      <c r="Z333">
        <v>5.1637233068201E-3</v>
      </c>
      <c r="AD333" s="188">
        <f t="shared" si="13"/>
        <v>7.5658059423164872</v>
      </c>
      <c r="AE333" s="188">
        <f t="shared" si="14"/>
        <v>-5.2660973886067532</v>
      </c>
      <c r="AO333" s="8"/>
    </row>
    <row r="334" spans="1:41" x14ac:dyDescent="0.35">
      <c r="A334" s="11" t="s">
        <v>2924</v>
      </c>
      <c r="B334" s="11" t="s">
        <v>2516</v>
      </c>
      <c r="C334" s="11" t="s">
        <v>2506</v>
      </c>
      <c r="D334" s="188" t="s">
        <v>3022</v>
      </c>
      <c r="G334" s="11" t="s">
        <v>2929</v>
      </c>
      <c r="H334" s="210" t="s">
        <v>2582</v>
      </c>
      <c r="I334" s="11" t="s">
        <v>2932</v>
      </c>
      <c r="J334" s="188" t="s">
        <v>2618</v>
      </c>
      <c r="K334" s="265" t="s">
        <v>3092</v>
      </c>
      <c r="L334" s="265" t="s">
        <v>1937</v>
      </c>
      <c r="M334" s="265" t="s">
        <v>1937</v>
      </c>
      <c r="N334" s="258" t="s">
        <v>3023</v>
      </c>
      <c r="P334" s="265" t="s">
        <v>3091</v>
      </c>
      <c r="Q334" s="265" t="s">
        <v>2153</v>
      </c>
      <c r="R334" s="265" t="s">
        <v>2120</v>
      </c>
      <c r="S334" s="265" t="s">
        <v>3120</v>
      </c>
      <c r="T334" s="11" t="s">
        <v>2930</v>
      </c>
      <c r="U334" s="11" t="s">
        <v>2517</v>
      </c>
      <c r="V334">
        <v>2001.21319088629</v>
      </c>
      <c r="Z334">
        <v>4.6415888336127798E-3</v>
      </c>
      <c r="AD334" s="188">
        <f t="shared" si="13"/>
        <v>7.6015088710805783</v>
      </c>
      <c r="AE334" s="188">
        <f t="shared" si="14"/>
        <v>-5.3726985503194395</v>
      </c>
      <c r="AO334" s="8"/>
    </row>
    <row r="335" spans="1:41" x14ac:dyDescent="0.35">
      <c r="A335" s="11" t="s">
        <v>2924</v>
      </c>
      <c r="B335" s="11" t="s">
        <v>2516</v>
      </c>
      <c r="C335" s="11" t="s">
        <v>2506</v>
      </c>
      <c r="D335" s="188" t="s">
        <v>3022</v>
      </c>
      <c r="G335" s="11" t="s">
        <v>2929</v>
      </c>
      <c r="H335" s="210" t="s">
        <v>2582</v>
      </c>
      <c r="I335" s="11" t="s">
        <v>2932</v>
      </c>
      <c r="J335" s="188" t="s">
        <v>2618</v>
      </c>
      <c r="K335" s="265" t="s">
        <v>3092</v>
      </c>
      <c r="L335" s="265" t="s">
        <v>1937</v>
      </c>
      <c r="M335" s="265" t="s">
        <v>1937</v>
      </c>
      <c r="N335" s="258" t="s">
        <v>3023</v>
      </c>
      <c r="P335" s="265" t="s">
        <v>3091</v>
      </c>
      <c r="Q335" s="265" t="s">
        <v>2153</v>
      </c>
      <c r="R335" s="265" t="s">
        <v>2120</v>
      </c>
      <c r="S335" s="265" t="s">
        <v>3120</v>
      </c>
      <c r="T335" s="11" t="s">
        <v>2930</v>
      </c>
      <c r="U335" s="11" t="s">
        <v>2517</v>
      </c>
      <c r="V335">
        <v>2154.0701728711301</v>
      </c>
      <c r="Z335">
        <v>4.9481680921551396E-3</v>
      </c>
      <c r="AD335" s="188">
        <f t="shared" si="13"/>
        <v>7.6751144351202853</v>
      </c>
      <c r="AE335" s="188">
        <f t="shared" si="14"/>
        <v>-5.3087378532918281</v>
      </c>
      <c r="AO335" s="8"/>
    </row>
    <row r="336" spans="1:41" x14ac:dyDescent="0.35">
      <c r="A336" s="11" t="s">
        <v>2924</v>
      </c>
      <c r="B336" s="11" t="s">
        <v>2516</v>
      </c>
      <c r="C336" s="11" t="s">
        <v>2506</v>
      </c>
      <c r="D336" s="188" t="s">
        <v>3022</v>
      </c>
      <c r="G336" s="11" t="s">
        <v>2929</v>
      </c>
      <c r="H336" s="210" t="s">
        <v>2582</v>
      </c>
      <c r="I336" s="11" t="s">
        <v>2932</v>
      </c>
      <c r="J336" s="188" t="s">
        <v>2618</v>
      </c>
      <c r="K336" s="265" t="s">
        <v>3092</v>
      </c>
      <c r="L336" s="265" t="s">
        <v>1937</v>
      </c>
      <c r="M336" s="265" t="s">
        <v>1937</v>
      </c>
      <c r="N336" s="258" t="s">
        <v>3023</v>
      </c>
      <c r="P336" s="265" t="s">
        <v>3091</v>
      </c>
      <c r="Q336" s="265" t="s">
        <v>2153</v>
      </c>
      <c r="R336" s="265" t="s">
        <v>2120</v>
      </c>
      <c r="S336" s="265" t="s">
        <v>3120</v>
      </c>
      <c r="T336" s="11" t="s">
        <v>2930</v>
      </c>
      <c r="U336" s="11" t="s">
        <v>2517</v>
      </c>
      <c r="V336">
        <v>1272.0300014977499</v>
      </c>
      <c r="Z336">
        <v>7.4194270721228799E-3</v>
      </c>
      <c r="AD336" s="188">
        <f t="shared" si="13"/>
        <v>7.1483693297050568</v>
      </c>
      <c r="AE336" s="188">
        <f t="shared" si="14"/>
        <v>-4.9036534387836141</v>
      </c>
      <c r="AO336" s="8"/>
    </row>
    <row r="337" spans="1:41" x14ac:dyDescent="0.35">
      <c r="A337" s="11" t="s">
        <v>2924</v>
      </c>
      <c r="B337" s="11" t="s">
        <v>2516</v>
      </c>
      <c r="C337" s="11" t="s">
        <v>2506</v>
      </c>
      <c r="D337" s="188" t="s">
        <v>3022</v>
      </c>
      <c r="G337" s="11" t="s">
        <v>2929</v>
      </c>
      <c r="H337" s="210" t="s">
        <v>2582</v>
      </c>
      <c r="I337" s="11" t="s">
        <v>2932</v>
      </c>
      <c r="J337" s="188" t="s">
        <v>2618</v>
      </c>
      <c r="K337" s="265" t="s">
        <v>3092</v>
      </c>
      <c r="L337" s="265" t="s">
        <v>1937</v>
      </c>
      <c r="M337" s="265" t="s">
        <v>1937</v>
      </c>
      <c r="N337" s="258" t="s">
        <v>3023</v>
      </c>
      <c r="P337" s="265" t="s">
        <v>3091</v>
      </c>
      <c r="Q337" s="265" t="s">
        <v>2153</v>
      </c>
      <c r="R337" s="265" t="s">
        <v>2120</v>
      </c>
      <c r="S337" s="265" t="s">
        <v>3120</v>
      </c>
      <c r="T337" s="11" t="s">
        <v>2930</v>
      </c>
      <c r="U337" s="11" t="s">
        <v>2517</v>
      </c>
      <c r="V337">
        <v>1320.2747425365301</v>
      </c>
      <c r="Z337">
        <v>8.0799264483829604E-3</v>
      </c>
      <c r="AD337" s="188">
        <f t="shared" si="13"/>
        <v>7.185595132207899</v>
      </c>
      <c r="AE337" s="188">
        <f t="shared" si="14"/>
        <v>-4.8183725094134662</v>
      </c>
      <c r="AO337" s="8"/>
    </row>
    <row r="338" spans="1:41" x14ac:dyDescent="0.35">
      <c r="A338" s="11" t="s">
        <v>2924</v>
      </c>
      <c r="B338" s="11" t="s">
        <v>2516</v>
      </c>
      <c r="C338" s="11" t="s">
        <v>2506</v>
      </c>
      <c r="D338" s="188" t="s">
        <v>3022</v>
      </c>
      <c r="G338" s="11" t="s">
        <v>2929</v>
      </c>
      <c r="H338" s="210" t="s">
        <v>2582</v>
      </c>
      <c r="I338" s="11" t="s">
        <v>2932</v>
      </c>
      <c r="J338" s="188" t="s">
        <v>2618</v>
      </c>
      <c r="K338" s="265" t="s">
        <v>3092</v>
      </c>
      <c r="L338" s="265" t="s">
        <v>1937</v>
      </c>
      <c r="M338" s="265" t="s">
        <v>1937</v>
      </c>
      <c r="N338" s="258" t="s">
        <v>3023</v>
      </c>
      <c r="P338" s="265" t="s">
        <v>3091</v>
      </c>
      <c r="Q338" s="265" t="s">
        <v>2153</v>
      </c>
      <c r="R338" s="265" t="s">
        <v>2120</v>
      </c>
      <c r="S338" s="265" t="s">
        <v>3120</v>
      </c>
      <c r="T338" s="11" t="s">
        <v>2930</v>
      </c>
      <c r="U338" s="11" t="s">
        <v>2517</v>
      </c>
      <c r="V338">
        <v>1472.2766285330499</v>
      </c>
      <c r="Z338">
        <v>7.4194270721228799E-3</v>
      </c>
      <c r="AD338" s="188">
        <f t="shared" si="13"/>
        <v>7.2945652086253174</v>
      </c>
      <c r="AE338" s="188">
        <f t="shared" si="14"/>
        <v>-4.9036534387836141</v>
      </c>
      <c r="AO338" s="8"/>
    </row>
    <row r="339" spans="1:41" x14ac:dyDescent="0.35">
      <c r="A339" s="11" t="s">
        <v>2924</v>
      </c>
      <c r="B339" s="11" t="s">
        <v>2516</v>
      </c>
      <c r="C339" s="11" t="s">
        <v>2506</v>
      </c>
      <c r="D339" s="188" t="s">
        <v>3022</v>
      </c>
      <c r="G339" s="11" t="s">
        <v>2929</v>
      </c>
      <c r="H339" s="210" t="s">
        <v>2582</v>
      </c>
      <c r="I339" s="11" t="s">
        <v>2932</v>
      </c>
      <c r="J339" s="188" t="s">
        <v>2618</v>
      </c>
      <c r="K339" s="265" t="s">
        <v>3092</v>
      </c>
      <c r="L339" s="265" t="s">
        <v>1937</v>
      </c>
      <c r="M339" s="265" t="s">
        <v>1937</v>
      </c>
      <c r="N339" s="258" t="s">
        <v>3023</v>
      </c>
      <c r="P339" s="265" t="s">
        <v>3091</v>
      </c>
      <c r="Q339" s="265" t="s">
        <v>2153</v>
      </c>
      <c r="R339" s="265" t="s">
        <v>2120</v>
      </c>
      <c r="S339" s="265" t="s">
        <v>3120</v>
      </c>
      <c r="T339" s="11" t="s">
        <v>2930</v>
      </c>
      <c r="U339" s="11" t="s">
        <v>2517</v>
      </c>
      <c r="V339">
        <v>1766.58296720509</v>
      </c>
      <c r="Z339">
        <v>6.9597332201321201E-3</v>
      </c>
      <c r="AD339" s="188">
        <f t="shared" si="13"/>
        <v>7.4768024326960525</v>
      </c>
      <c r="AE339" s="188">
        <f t="shared" si="14"/>
        <v>-4.9676141358112265</v>
      </c>
      <c r="AO339" s="8"/>
    </row>
    <row r="340" spans="1:41" x14ac:dyDescent="0.35">
      <c r="A340" s="11" t="s">
        <v>2924</v>
      </c>
      <c r="B340" s="11" t="s">
        <v>2516</v>
      </c>
      <c r="C340" s="11" t="s">
        <v>2506</v>
      </c>
      <c r="D340" s="188" t="s">
        <v>3022</v>
      </c>
      <c r="G340" s="11" t="s">
        <v>2929</v>
      </c>
      <c r="H340" s="210" t="s">
        <v>2582</v>
      </c>
      <c r="I340" s="11" t="s">
        <v>2932</v>
      </c>
      <c r="J340" s="188" t="s">
        <v>2618</v>
      </c>
      <c r="K340" s="265" t="s">
        <v>3092</v>
      </c>
      <c r="L340" s="265" t="s">
        <v>1937</v>
      </c>
      <c r="M340" s="265" t="s">
        <v>1937</v>
      </c>
      <c r="N340" s="258" t="s">
        <v>3023</v>
      </c>
      <c r="P340" s="265" t="s">
        <v>3091</v>
      </c>
      <c r="Q340" s="265" t="s">
        <v>2153</v>
      </c>
      <c r="R340" s="265" t="s">
        <v>2120</v>
      </c>
      <c r="S340" s="265" t="s">
        <v>3120</v>
      </c>
      <c r="T340" s="11" t="s">
        <v>2930</v>
      </c>
      <c r="U340" s="11" t="s">
        <v>2517</v>
      </c>
      <c r="V340">
        <v>1834.2054172451401</v>
      </c>
      <c r="Z340">
        <v>7.9094839324178705E-3</v>
      </c>
      <c r="AD340" s="188">
        <f t="shared" si="13"/>
        <v>7.5143666515852843</v>
      </c>
      <c r="AE340" s="188">
        <f t="shared" si="14"/>
        <v>-4.8396927417560018</v>
      </c>
      <c r="AO340" s="8"/>
    </row>
    <row r="341" spans="1:41" x14ac:dyDescent="0.35">
      <c r="A341" s="11" t="s">
        <v>2924</v>
      </c>
      <c r="B341" s="11" t="s">
        <v>2516</v>
      </c>
      <c r="C341" s="11" t="s">
        <v>2506</v>
      </c>
      <c r="D341" s="188" t="s">
        <v>3022</v>
      </c>
      <c r="G341" s="11" t="s">
        <v>2929</v>
      </c>
      <c r="H341" s="210" t="s">
        <v>2582</v>
      </c>
      <c r="I341" s="11" t="s">
        <v>2932</v>
      </c>
      <c r="J341" s="188" t="s">
        <v>2618</v>
      </c>
      <c r="K341" s="265" t="s">
        <v>3092</v>
      </c>
      <c r="L341" s="265" t="s">
        <v>1937</v>
      </c>
      <c r="M341" s="265" t="s">
        <v>1937</v>
      </c>
      <c r="N341" s="258" t="s">
        <v>3023</v>
      </c>
      <c r="P341" s="265" t="s">
        <v>3091</v>
      </c>
      <c r="Q341" s="265" t="s">
        <v>2153</v>
      </c>
      <c r="R341" s="265" t="s">
        <v>2120</v>
      </c>
      <c r="S341" s="265" t="s">
        <v>3120</v>
      </c>
      <c r="T341" s="11" t="s">
        <v>2930</v>
      </c>
      <c r="U341" s="11" t="s">
        <v>2517</v>
      </c>
      <c r="V341">
        <v>1646.22919659589</v>
      </c>
      <c r="Z341">
        <v>9.5825585496026496E-3</v>
      </c>
      <c r="AD341" s="188">
        <f t="shared" si="13"/>
        <v>7.4062426161338424</v>
      </c>
      <c r="AE341" s="188">
        <f t="shared" si="14"/>
        <v>-4.6478106506731667</v>
      </c>
      <c r="AO341" s="8"/>
    </row>
    <row r="342" spans="1:41" x14ac:dyDescent="0.35">
      <c r="A342" s="11" t="s">
        <v>2924</v>
      </c>
      <c r="B342" s="11" t="s">
        <v>2516</v>
      </c>
      <c r="C342" s="11" t="s">
        <v>2506</v>
      </c>
      <c r="D342" s="188" t="s">
        <v>3022</v>
      </c>
      <c r="G342" s="11" t="s">
        <v>2929</v>
      </c>
      <c r="H342" s="210" t="s">
        <v>2582</v>
      </c>
      <c r="I342" s="11" t="s">
        <v>2932</v>
      </c>
      <c r="J342" s="188" t="s">
        <v>2618</v>
      </c>
      <c r="K342" s="265" t="s">
        <v>3092</v>
      </c>
      <c r="L342" s="265" t="s">
        <v>1937</v>
      </c>
      <c r="M342" s="265" t="s">
        <v>1937</v>
      </c>
      <c r="N342" s="258" t="s">
        <v>3023</v>
      </c>
      <c r="P342" s="265" t="s">
        <v>3091</v>
      </c>
      <c r="Q342" s="265" t="s">
        <v>2153</v>
      </c>
      <c r="R342" s="265" t="s">
        <v>2120</v>
      </c>
      <c r="S342" s="265" t="s">
        <v>3120</v>
      </c>
      <c r="T342" s="11" t="s">
        <v>2930</v>
      </c>
      <c r="U342" s="11" t="s">
        <v>2517</v>
      </c>
      <c r="V342">
        <v>2326.6593610196901</v>
      </c>
      <c r="Z342">
        <v>8.1665201323164998E-3</v>
      </c>
      <c r="AD342" s="188">
        <f t="shared" si="13"/>
        <v>7.7521887671204945</v>
      </c>
      <c r="AE342" s="188">
        <f t="shared" si="14"/>
        <v>-4.8077123932421957</v>
      </c>
      <c r="AO342" s="8"/>
    </row>
    <row r="343" spans="1:41" x14ac:dyDescent="0.35">
      <c r="A343" s="11" t="s">
        <v>2924</v>
      </c>
      <c r="B343" s="11" t="s">
        <v>2516</v>
      </c>
      <c r="C343" s="11" t="s">
        <v>2506</v>
      </c>
      <c r="D343" s="188" t="s">
        <v>3022</v>
      </c>
      <c r="G343" s="11" t="s">
        <v>2929</v>
      </c>
      <c r="H343" s="210" t="s">
        <v>2582</v>
      </c>
      <c r="I343" s="11" t="s">
        <v>2932</v>
      </c>
      <c r="J343" s="188" t="s">
        <v>2618</v>
      </c>
      <c r="K343" s="265" t="s">
        <v>3092</v>
      </c>
      <c r="L343" s="265" t="s">
        <v>1937</v>
      </c>
      <c r="M343" s="265" t="s">
        <v>1937</v>
      </c>
      <c r="N343" s="258" t="s">
        <v>3023</v>
      </c>
      <c r="P343" s="265" t="s">
        <v>3091</v>
      </c>
      <c r="Q343" s="265" t="s">
        <v>2153</v>
      </c>
      <c r="R343" s="265" t="s">
        <v>2120</v>
      </c>
      <c r="S343" s="265" t="s">
        <v>3120</v>
      </c>
      <c r="T343" s="11" t="s">
        <v>2930</v>
      </c>
      <c r="U343" s="11" t="s">
        <v>2517</v>
      </c>
      <c r="V343">
        <v>2119.7207912813701</v>
      </c>
      <c r="Z343">
        <v>6.5285211411278401E-3</v>
      </c>
      <c r="AD343" s="188">
        <f t="shared" si="13"/>
        <v>7.6590396567667893</v>
      </c>
      <c r="AE343" s="188">
        <f t="shared" si="14"/>
        <v>-5.0315748328388414</v>
      </c>
      <c r="AO343" s="8"/>
    </row>
    <row r="344" spans="1:41" x14ac:dyDescent="0.35">
      <c r="A344" s="11" t="s">
        <v>2924</v>
      </c>
      <c r="B344" s="11" t="s">
        <v>2516</v>
      </c>
      <c r="C344" s="11" t="s">
        <v>2506</v>
      </c>
      <c r="D344" s="188" t="s">
        <v>3022</v>
      </c>
      <c r="G344" s="11" t="s">
        <v>2929</v>
      </c>
      <c r="H344" s="210" t="s">
        <v>2582</v>
      </c>
      <c r="I344" s="11" t="s">
        <v>2932</v>
      </c>
      <c r="J344" s="188" t="s">
        <v>2618</v>
      </c>
      <c r="K344" s="265" t="s">
        <v>3092</v>
      </c>
      <c r="L344" s="265" t="s">
        <v>1937</v>
      </c>
      <c r="M344" s="265" t="s">
        <v>1937</v>
      </c>
      <c r="N344" s="258" t="s">
        <v>3023</v>
      </c>
      <c r="P344" s="265" t="s">
        <v>3091</v>
      </c>
      <c r="Q344" s="265" t="s">
        <v>2153</v>
      </c>
      <c r="R344" s="265" t="s">
        <v>2120</v>
      </c>
      <c r="S344" s="265" t="s">
        <v>3120</v>
      </c>
      <c r="T344" s="11" t="s">
        <v>2930</v>
      </c>
      <c r="U344" s="11" t="s">
        <v>2517</v>
      </c>
      <c r="V344">
        <v>2320.1725384875599</v>
      </c>
      <c r="Z344">
        <v>5.7445929282459E-3</v>
      </c>
      <c r="AD344" s="188">
        <f t="shared" si="13"/>
        <v>7.7493968319327831</v>
      </c>
      <c r="AE344" s="188">
        <f t="shared" si="14"/>
        <v>-5.1594962268940661</v>
      </c>
      <c r="AO344" s="8"/>
    </row>
    <row r="345" spans="1:41" x14ac:dyDescent="0.35">
      <c r="A345" s="11" t="s">
        <v>2924</v>
      </c>
      <c r="B345" s="11" t="s">
        <v>2516</v>
      </c>
      <c r="C345" s="11" t="s">
        <v>2506</v>
      </c>
      <c r="D345" s="188" t="s">
        <v>3022</v>
      </c>
      <c r="G345" s="11" t="s">
        <v>2929</v>
      </c>
      <c r="H345" s="210" t="s">
        <v>2582</v>
      </c>
      <c r="I345" s="11" t="s">
        <v>2932</v>
      </c>
      <c r="J345" s="188" t="s">
        <v>2618</v>
      </c>
      <c r="K345" s="265" t="s">
        <v>3092</v>
      </c>
      <c r="L345" s="265" t="s">
        <v>1937</v>
      </c>
      <c r="M345" s="265" t="s">
        <v>1937</v>
      </c>
      <c r="N345" s="258" t="s">
        <v>3023</v>
      </c>
      <c r="P345" s="265" t="s">
        <v>3091</v>
      </c>
      <c r="Q345" s="265" t="s">
        <v>2153</v>
      </c>
      <c r="R345" s="265" t="s">
        <v>2120</v>
      </c>
      <c r="S345" s="265" t="s">
        <v>3120</v>
      </c>
      <c r="T345" s="11" t="s">
        <v>2930</v>
      </c>
      <c r="U345" s="11" t="s">
        <v>2517</v>
      </c>
      <c r="V345">
        <v>2847.8168264033602</v>
      </c>
      <c r="Z345">
        <v>9.3804186663981499E-3</v>
      </c>
      <c r="AD345" s="188">
        <f t="shared" si="13"/>
        <v>7.9543079538916128</v>
      </c>
      <c r="AE345" s="188">
        <f t="shared" si="14"/>
        <v>-4.6691308830157032</v>
      </c>
      <c r="AO345" s="8"/>
    </row>
    <row r="346" spans="1:41" x14ac:dyDescent="0.35">
      <c r="A346" s="11" t="s">
        <v>2924</v>
      </c>
      <c r="B346" s="11" t="s">
        <v>2516</v>
      </c>
      <c r="C346" s="11" t="s">
        <v>2506</v>
      </c>
      <c r="D346" s="188" t="s">
        <v>3022</v>
      </c>
      <c r="G346" s="11" t="s">
        <v>2929</v>
      </c>
      <c r="H346" s="210" t="s">
        <v>2582</v>
      </c>
      <c r="I346" s="11" t="s">
        <v>2932</v>
      </c>
      <c r="J346" s="188" t="s">
        <v>2618</v>
      </c>
      <c r="K346" s="265" t="s">
        <v>3092</v>
      </c>
      <c r="L346" s="265" t="s">
        <v>1937</v>
      </c>
      <c r="M346" s="265" t="s">
        <v>1937</v>
      </c>
      <c r="N346" s="258" t="s">
        <v>3023</v>
      </c>
      <c r="P346" s="265" t="s">
        <v>3091</v>
      </c>
      <c r="Q346" s="265" t="s">
        <v>2153</v>
      </c>
      <c r="R346" s="265" t="s">
        <v>2120</v>
      </c>
      <c r="S346" s="265" t="s">
        <v>3120</v>
      </c>
      <c r="T346" s="11" t="s">
        <v>2930</v>
      </c>
      <c r="U346" s="11" t="s">
        <v>2517</v>
      </c>
      <c r="V346">
        <v>3466.5941375569</v>
      </c>
      <c r="Z346">
        <v>5.3886686734976597E-3</v>
      </c>
      <c r="AD346" s="188">
        <f t="shared" si="13"/>
        <v>8.1509278743839033</v>
      </c>
      <c r="AE346" s="188">
        <f t="shared" si="14"/>
        <v>-5.2234569239216784</v>
      </c>
      <c r="AO346" s="8"/>
    </row>
    <row r="347" spans="1:41" x14ac:dyDescent="0.35">
      <c r="A347" s="11" t="s">
        <v>2924</v>
      </c>
      <c r="B347" s="11" t="s">
        <v>2516</v>
      </c>
      <c r="C347" s="11" t="s">
        <v>2506</v>
      </c>
      <c r="D347" s="188" t="s">
        <v>3022</v>
      </c>
      <c r="G347" s="11" t="s">
        <v>2929</v>
      </c>
      <c r="H347" s="210" t="s">
        <v>2582</v>
      </c>
      <c r="I347" s="11" t="s">
        <v>2932</v>
      </c>
      <c r="J347" s="188" t="s">
        <v>2618</v>
      </c>
      <c r="K347" s="265" t="s">
        <v>3092</v>
      </c>
      <c r="L347" s="265" t="s">
        <v>1937</v>
      </c>
      <c r="M347" s="265" t="s">
        <v>1937</v>
      </c>
      <c r="N347" s="258" t="s">
        <v>3023</v>
      </c>
      <c r="P347" s="265" t="s">
        <v>3091</v>
      </c>
      <c r="Q347" s="265" t="s">
        <v>2153</v>
      </c>
      <c r="R347" s="265" t="s">
        <v>2120</v>
      </c>
      <c r="S347" s="265" t="s">
        <v>3120</v>
      </c>
      <c r="T347" s="11" t="s">
        <v>2930</v>
      </c>
      <c r="U347" s="11" t="s">
        <v>2517</v>
      </c>
      <c r="V347">
        <v>2879.7987569872898</v>
      </c>
      <c r="Z347">
        <v>3.8311868495572898E-3</v>
      </c>
      <c r="AD347" s="188">
        <f t="shared" si="13"/>
        <v>7.9654756946424667</v>
      </c>
      <c r="AE347" s="188">
        <f t="shared" si="14"/>
        <v>-5.5645806414022765</v>
      </c>
      <c r="AO347" s="8"/>
    </row>
    <row r="348" spans="1:41" x14ac:dyDescent="0.35">
      <c r="A348" s="11" t="s">
        <v>2924</v>
      </c>
      <c r="B348" s="11" t="s">
        <v>2516</v>
      </c>
      <c r="C348" s="11" t="s">
        <v>2506</v>
      </c>
      <c r="D348" s="188" t="s">
        <v>3022</v>
      </c>
      <c r="G348" s="11" t="s">
        <v>2929</v>
      </c>
      <c r="H348" s="210" t="s">
        <v>2582</v>
      </c>
      <c r="I348" s="11" t="s">
        <v>2932</v>
      </c>
      <c r="J348" s="188" t="s">
        <v>2618</v>
      </c>
      <c r="K348" s="265" t="s">
        <v>3092</v>
      </c>
      <c r="L348" s="265" t="s">
        <v>1937</v>
      </c>
      <c r="M348" s="265" t="s">
        <v>1937</v>
      </c>
      <c r="N348" s="258" t="s">
        <v>3023</v>
      </c>
      <c r="P348" s="265" t="s">
        <v>3091</v>
      </c>
      <c r="Q348" s="265" t="s">
        <v>2153</v>
      </c>
      <c r="R348" s="265" t="s">
        <v>2120</v>
      </c>
      <c r="S348" s="265" t="s">
        <v>3120</v>
      </c>
      <c r="T348" s="11" t="s">
        <v>2930</v>
      </c>
      <c r="U348" s="11" t="s">
        <v>2517</v>
      </c>
      <c r="V348">
        <v>3389.1640620223702</v>
      </c>
      <c r="Z348">
        <v>3.1287464537575801E-3</v>
      </c>
      <c r="AD348" s="188">
        <f t="shared" si="13"/>
        <v>8.1283385805924055</v>
      </c>
      <c r="AE348" s="188">
        <f t="shared" si="14"/>
        <v>-5.7671228486563821</v>
      </c>
      <c r="AO348" s="8"/>
    </row>
    <row r="349" spans="1:41" x14ac:dyDescent="0.35">
      <c r="A349" s="11" t="s">
        <v>2924</v>
      </c>
      <c r="B349" s="11" t="s">
        <v>2516</v>
      </c>
      <c r="C349" s="11" t="s">
        <v>2506</v>
      </c>
      <c r="D349" s="188" t="s">
        <v>3022</v>
      </c>
      <c r="G349" s="11" t="s">
        <v>2929</v>
      </c>
      <c r="H349" s="210" t="s">
        <v>2582</v>
      </c>
      <c r="I349" s="11" t="s">
        <v>2932</v>
      </c>
      <c r="J349" s="188" t="s">
        <v>2618</v>
      </c>
      <c r="K349" s="265" t="s">
        <v>3092</v>
      </c>
      <c r="L349" s="265" t="s">
        <v>1937</v>
      </c>
      <c r="M349" s="265" t="s">
        <v>1937</v>
      </c>
      <c r="N349" s="258" t="s">
        <v>3023</v>
      </c>
      <c r="P349" s="265" t="s">
        <v>3091</v>
      </c>
      <c r="Q349" s="265" t="s">
        <v>2153</v>
      </c>
      <c r="R349" s="265" t="s">
        <v>2120</v>
      </c>
      <c r="S349" s="265" t="s">
        <v>3120</v>
      </c>
      <c r="T349" s="11" t="s">
        <v>2930</v>
      </c>
      <c r="U349" s="11" t="s">
        <v>2517</v>
      </c>
      <c r="V349">
        <v>5290.6402357493498</v>
      </c>
      <c r="Z349">
        <v>7.3407551883288404E-3</v>
      </c>
      <c r="AD349" s="188">
        <f t="shared" si="13"/>
        <v>8.5736945450809632</v>
      </c>
      <c r="AE349" s="188">
        <f t="shared" si="14"/>
        <v>-4.9143135549548829</v>
      </c>
      <c r="AO349" s="8"/>
    </row>
    <row r="350" spans="1:41" x14ac:dyDescent="0.35">
      <c r="A350" s="11" t="s">
        <v>2926</v>
      </c>
      <c r="B350" s="11" t="s">
        <v>2516</v>
      </c>
      <c r="C350" s="11" t="s">
        <v>2506</v>
      </c>
      <c r="D350" s="188" t="s">
        <v>3022</v>
      </c>
      <c r="G350" s="11" t="s">
        <v>2933</v>
      </c>
      <c r="H350" s="210" t="s">
        <v>2582</v>
      </c>
      <c r="I350" s="11" t="s">
        <v>2596</v>
      </c>
      <c r="J350" s="258" t="s">
        <v>2613</v>
      </c>
      <c r="K350" s="260" t="s">
        <v>3050</v>
      </c>
      <c r="L350" s="265" t="s">
        <v>1937</v>
      </c>
      <c r="M350" s="265" t="s">
        <v>1937</v>
      </c>
      <c r="N350" s="258" t="s">
        <v>3023</v>
      </c>
      <c r="P350" s="265" t="s">
        <v>3107</v>
      </c>
      <c r="Q350" s="265" t="s">
        <v>3079</v>
      </c>
      <c r="R350" s="265" t="s">
        <v>2120</v>
      </c>
      <c r="S350" s="265" t="s">
        <v>3120</v>
      </c>
      <c r="T350" s="11" t="s">
        <v>2930</v>
      </c>
      <c r="U350" s="11" t="s">
        <v>2517</v>
      </c>
      <c r="V350">
        <v>1.32524078354602</v>
      </c>
      <c r="Z350">
        <v>1.89353234154452E-3</v>
      </c>
      <c r="AD350" s="188">
        <f t="shared" si="13"/>
        <v>0.28159416635944146</v>
      </c>
      <c r="AE350" s="188">
        <f>Z350</f>
        <v>1.89353234154452E-3</v>
      </c>
      <c r="AO350" s="8"/>
    </row>
    <row r="351" spans="1:41" x14ac:dyDescent="0.35">
      <c r="A351" s="11" t="s">
        <v>2926</v>
      </c>
      <c r="B351" s="11" t="s">
        <v>2516</v>
      </c>
      <c r="C351" s="11" t="s">
        <v>2506</v>
      </c>
      <c r="D351" s="188" t="s">
        <v>3022</v>
      </c>
      <c r="G351" s="11" t="s">
        <v>2933</v>
      </c>
      <c r="H351" s="210" t="s">
        <v>2582</v>
      </c>
      <c r="I351" s="11" t="s">
        <v>2596</v>
      </c>
      <c r="J351" s="258" t="s">
        <v>2613</v>
      </c>
      <c r="K351" s="260" t="s">
        <v>3050</v>
      </c>
      <c r="L351" s="265" t="s">
        <v>1937</v>
      </c>
      <c r="M351" s="265" t="s">
        <v>1937</v>
      </c>
      <c r="N351" s="258" t="s">
        <v>3023</v>
      </c>
      <c r="P351" s="265" t="s">
        <v>3107</v>
      </c>
      <c r="Q351" s="265" t="s">
        <v>3079</v>
      </c>
      <c r="R351" s="265" t="s">
        <v>2120</v>
      </c>
      <c r="S351" s="265" t="s">
        <v>3120</v>
      </c>
      <c r="T351" s="11" t="s">
        <v>2930</v>
      </c>
      <c r="U351" s="11" t="s">
        <v>2517</v>
      </c>
      <c r="V351">
        <v>1.1812421168445799</v>
      </c>
      <c r="Z351">
        <v>6.3095734448019303E-3</v>
      </c>
      <c r="AD351" s="188">
        <f t="shared" si="13"/>
        <v>0.16656652623282109</v>
      </c>
      <c r="AE351" s="188">
        <f t="shared" ref="AE351:AE414" si="15">Z351</f>
        <v>6.3095734448019303E-3</v>
      </c>
      <c r="AO351" s="8"/>
    </row>
    <row r="352" spans="1:41" x14ac:dyDescent="0.35">
      <c r="A352" s="11" t="s">
        <v>2926</v>
      </c>
      <c r="B352" s="11" t="s">
        <v>2516</v>
      </c>
      <c r="C352" s="11" t="s">
        <v>2506</v>
      </c>
      <c r="D352" s="188" t="s">
        <v>3022</v>
      </c>
      <c r="G352" s="11" t="s">
        <v>2933</v>
      </c>
      <c r="H352" s="210" t="s">
        <v>2582</v>
      </c>
      <c r="I352" s="11" t="s">
        <v>2596</v>
      </c>
      <c r="J352" s="258" t="s">
        <v>2613</v>
      </c>
      <c r="K352" s="260" t="s">
        <v>3050</v>
      </c>
      <c r="L352" s="265" t="s">
        <v>1937</v>
      </c>
      <c r="M352" s="265" t="s">
        <v>1937</v>
      </c>
      <c r="N352" s="258" t="s">
        <v>3023</v>
      </c>
      <c r="P352" s="265" t="s">
        <v>3107</v>
      </c>
      <c r="Q352" s="265" t="s">
        <v>3079</v>
      </c>
      <c r="R352" s="265" t="s">
        <v>2120</v>
      </c>
      <c r="S352" s="265" t="s">
        <v>3120</v>
      </c>
      <c r="T352" s="11" t="s">
        <v>2930</v>
      </c>
      <c r="U352" s="11" t="s">
        <v>2517</v>
      </c>
      <c r="V352">
        <v>0.99699672898508196</v>
      </c>
      <c r="Z352">
        <v>9.3913337048598094E-3</v>
      </c>
      <c r="AD352" s="188">
        <f t="shared" si="13"/>
        <v>-3.0077898831712591E-3</v>
      </c>
      <c r="AE352" s="188">
        <f t="shared" si="15"/>
        <v>9.3913337048598094E-3</v>
      </c>
      <c r="AO352" s="8"/>
    </row>
    <row r="353" spans="1:41" x14ac:dyDescent="0.35">
      <c r="A353" s="11" t="s">
        <v>2926</v>
      </c>
      <c r="B353" s="11" t="s">
        <v>2516</v>
      </c>
      <c r="C353" s="11" t="s">
        <v>2506</v>
      </c>
      <c r="D353" s="188" t="s">
        <v>3022</v>
      </c>
      <c r="G353" s="11" t="s">
        <v>2933</v>
      </c>
      <c r="H353" s="210" t="s">
        <v>2582</v>
      </c>
      <c r="I353" s="11" t="s">
        <v>2596</v>
      </c>
      <c r="J353" s="258" t="s">
        <v>2613</v>
      </c>
      <c r="K353" s="260" t="s">
        <v>3050</v>
      </c>
      <c r="L353" s="265" t="s">
        <v>1937</v>
      </c>
      <c r="M353" s="265" t="s">
        <v>1937</v>
      </c>
      <c r="N353" s="258" t="s">
        <v>3023</v>
      </c>
      <c r="P353" s="265" t="s">
        <v>3107</v>
      </c>
      <c r="Q353" s="265" t="s">
        <v>3079</v>
      </c>
      <c r="R353" s="265" t="s">
        <v>2120</v>
      </c>
      <c r="S353" s="265" t="s">
        <v>3120</v>
      </c>
      <c r="T353" s="11" t="s">
        <v>2930</v>
      </c>
      <c r="U353" s="11" t="s">
        <v>2517</v>
      </c>
      <c r="V353">
        <v>1.0740701737398399</v>
      </c>
      <c r="Z353">
        <v>1.06481148623493E-2</v>
      </c>
      <c r="AD353" s="188">
        <f t="shared" si="13"/>
        <v>7.1455332629885335E-2</v>
      </c>
      <c r="AE353" s="188">
        <f t="shared" si="15"/>
        <v>1.06481148623493E-2</v>
      </c>
      <c r="AO353" s="8"/>
    </row>
    <row r="354" spans="1:41" x14ac:dyDescent="0.35">
      <c r="A354" s="11" t="s">
        <v>2926</v>
      </c>
      <c r="B354" s="11" t="s">
        <v>2516</v>
      </c>
      <c r="C354" s="11" t="s">
        <v>2506</v>
      </c>
      <c r="D354" s="188" t="s">
        <v>3022</v>
      </c>
      <c r="G354" s="11" t="s">
        <v>2933</v>
      </c>
      <c r="H354" s="210" t="s">
        <v>2582</v>
      </c>
      <c r="I354" s="11" t="s">
        <v>2596</v>
      </c>
      <c r="J354" s="258" t="s">
        <v>2613</v>
      </c>
      <c r="K354" s="260" t="s">
        <v>3050</v>
      </c>
      <c r="L354" s="265" t="s">
        <v>1937</v>
      </c>
      <c r="M354" s="265" t="s">
        <v>1937</v>
      </c>
      <c r="N354" s="258" t="s">
        <v>3023</v>
      </c>
      <c r="P354" s="265" t="s">
        <v>3107</v>
      </c>
      <c r="Q354" s="265" t="s">
        <v>3079</v>
      </c>
      <c r="R354" s="265" t="s">
        <v>2120</v>
      </c>
      <c r="S354" s="265" t="s">
        <v>3120</v>
      </c>
      <c r="T354" s="11" t="s">
        <v>2930</v>
      </c>
      <c r="U354" s="11" t="s">
        <v>2517</v>
      </c>
      <c r="V354">
        <v>1.2840934954596801</v>
      </c>
      <c r="Z354">
        <v>1.05372497273607E-2</v>
      </c>
      <c r="AD354" s="188">
        <f t="shared" si="13"/>
        <v>0.25005301839539634</v>
      </c>
      <c r="AE354" s="188">
        <f t="shared" si="15"/>
        <v>1.05372497273607E-2</v>
      </c>
      <c r="AO354" s="8"/>
    </row>
    <row r="355" spans="1:41" x14ac:dyDescent="0.35">
      <c r="A355" s="11" t="s">
        <v>2926</v>
      </c>
      <c r="B355" s="11" t="s">
        <v>2516</v>
      </c>
      <c r="C355" s="11" t="s">
        <v>2506</v>
      </c>
      <c r="D355" s="188" t="s">
        <v>3022</v>
      </c>
      <c r="G355" s="11" t="s">
        <v>2933</v>
      </c>
      <c r="H355" s="210" t="s">
        <v>2582</v>
      </c>
      <c r="I355" s="11" t="s">
        <v>2596</v>
      </c>
      <c r="J355" s="258" t="s">
        <v>2613</v>
      </c>
      <c r="K355" s="260" t="s">
        <v>3050</v>
      </c>
      <c r="L355" s="265" t="s">
        <v>1937</v>
      </c>
      <c r="M355" s="265" t="s">
        <v>1937</v>
      </c>
      <c r="N355" s="258" t="s">
        <v>3023</v>
      </c>
      <c r="P355" s="265" t="s">
        <v>3107</v>
      </c>
      <c r="Q355" s="265" t="s">
        <v>3079</v>
      </c>
      <c r="R355" s="265" t="s">
        <v>2120</v>
      </c>
      <c r="S355" s="265" t="s">
        <v>3120</v>
      </c>
      <c r="T355" s="11" t="s">
        <v>2930</v>
      </c>
      <c r="U355" s="11" t="s">
        <v>2517</v>
      </c>
      <c r="V355">
        <v>1.42676116506171</v>
      </c>
      <c r="Z355">
        <v>9.6908893837768101E-3</v>
      </c>
      <c r="AD355" s="188">
        <f t="shared" si="13"/>
        <v>0.35540695592479715</v>
      </c>
      <c r="AE355" s="188">
        <f t="shared" si="15"/>
        <v>9.6908893837768101E-3</v>
      </c>
      <c r="AO355" s="8"/>
    </row>
    <row r="356" spans="1:41" x14ac:dyDescent="0.35">
      <c r="A356" s="11" t="s">
        <v>2926</v>
      </c>
      <c r="B356" s="11" t="s">
        <v>2516</v>
      </c>
      <c r="C356" s="11" t="s">
        <v>2506</v>
      </c>
      <c r="D356" s="188" t="s">
        <v>3022</v>
      </c>
      <c r="G356" s="11" t="s">
        <v>2933</v>
      </c>
      <c r="H356" s="210" t="s">
        <v>2582</v>
      </c>
      <c r="I356" s="11" t="s">
        <v>2596</v>
      </c>
      <c r="J356" s="258" t="s">
        <v>2613</v>
      </c>
      <c r="K356" s="260" t="s">
        <v>3050</v>
      </c>
      <c r="L356" s="265" t="s">
        <v>1937</v>
      </c>
      <c r="M356" s="265" t="s">
        <v>1937</v>
      </c>
      <c r="N356" s="258" t="s">
        <v>3023</v>
      </c>
      <c r="P356" s="265" t="s">
        <v>3107</v>
      </c>
      <c r="Q356" s="265" t="s">
        <v>3079</v>
      </c>
      <c r="R356" s="265" t="s">
        <v>2120</v>
      </c>
      <c r="S356" s="265" t="s">
        <v>3120</v>
      </c>
      <c r="T356" s="11" t="s">
        <v>2930</v>
      </c>
      <c r="U356" s="11" t="s">
        <v>2517</v>
      </c>
      <c r="V356">
        <v>1.80768470380436</v>
      </c>
      <c r="Z356">
        <v>1.1578075137048701E-2</v>
      </c>
      <c r="AD356" s="188">
        <f t="shared" si="13"/>
        <v>0.59204685727363082</v>
      </c>
      <c r="AE356" s="188">
        <f t="shared" si="15"/>
        <v>1.1578075137048701E-2</v>
      </c>
      <c r="AO356" s="8"/>
    </row>
    <row r="357" spans="1:41" x14ac:dyDescent="0.35">
      <c r="A357" s="11" t="s">
        <v>2926</v>
      </c>
      <c r="B357" s="11" t="s">
        <v>2516</v>
      </c>
      <c r="C357" s="11" t="s">
        <v>2506</v>
      </c>
      <c r="D357" s="188" t="s">
        <v>3022</v>
      </c>
      <c r="G357" s="11" t="s">
        <v>2933</v>
      </c>
      <c r="H357" s="210" t="s">
        <v>2582</v>
      </c>
      <c r="I357" s="11" t="s">
        <v>2596</v>
      </c>
      <c r="J357" s="258" t="s">
        <v>2613</v>
      </c>
      <c r="K357" s="260" t="s">
        <v>3050</v>
      </c>
      <c r="L357" s="265" t="s">
        <v>1937</v>
      </c>
      <c r="M357" s="265" t="s">
        <v>1937</v>
      </c>
      <c r="N357" s="258" t="s">
        <v>3023</v>
      </c>
      <c r="P357" s="265" t="s">
        <v>3107</v>
      </c>
      <c r="Q357" s="265" t="s">
        <v>3079</v>
      </c>
      <c r="R357" s="265" t="s">
        <v>2120</v>
      </c>
      <c r="S357" s="265" t="s">
        <v>3120</v>
      </c>
      <c r="T357" s="11" t="s">
        <v>2930</v>
      </c>
      <c r="U357" s="11" t="s">
        <v>2517</v>
      </c>
      <c r="V357">
        <v>2.2055291284343901</v>
      </c>
      <c r="Z357">
        <v>1.27217089228769E-2</v>
      </c>
      <c r="AD357" s="188">
        <f t="shared" si="13"/>
        <v>0.7909674476551446</v>
      </c>
      <c r="AE357" s="188">
        <f t="shared" si="15"/>
        <v>1.27217089228769E-2</v>
      </c>
      <c r="AO357" s="8"/>
    </row>
    <row r="358" spans="1:41" x14ac:dyDescent="0.35">
      <c r="A358" s="11" t="s">
        <v>2926</v>
      </c>
      <c r="B358" s="11" t="s">
        <v>2516</v>
      </c>
      <c r="C358" s="11" t="s">
        <v>2506</v>
      </c>
      <c r="D358" s="188" t="s">
        <v>3022</v>
      </c>
      <c r="G358" s="11" t="s">
        <v>2933</v>
      </c>
      <c r="H358" s="210" t="s">
        <v>2582</v>
      </c>
      <c r="I358" s="11" t="s">
        <v>2596</v>
      </c>
      <c r="J358" s="258" t="s">
        <v>2613</v>
      </c>
      <c r="K358" s="260" t="s">
        <v>3050</v>
      </c>
      <c r="L358" s="265" t="s">
        <v>1937</v>
      </c>
      <c r="M358" s="265" t="s">
        <v>1937</v>
      </c>
      <c r="N358" s="258" t="s">
        <v>3023</v>
      </c>
      <c r="P358" s="265" t="s">
        <v>3107</v>
      </c>
      <c r="Q358" s="265" t="s">
        <v>3079</v>
      </c>
      <c r="R358" s="265" t="s">
        <v>2120</v>
      </c>
      <c r="S358" s="265" t="s">
        <v>3120</v>
      </c>
      <c r="T358" s="11" t="s">
        <v>2930</v>
      </c>
      <c r="U358" s="11" t="s">
        <v>2517</v>
      </c>
      <c r="V358">
        <v>2.5944851634477399</v>
      </c>
      <c r="Z358">
        <v>1.35462217856168E-2</v>
      </c>
      <c r="AD358" s="188">
        <f t="shared" si="13"/>
        <v>0.95338810134630425</v>
      </c>
      <c r="AE358" s="188">
        <f t="shared" si="15"/>
        <v>1.35462217856168E-2</v>
      </c>
      <c r="AO358" s="8"/>
    </row>
    <row r="359" spans="1:41" x14ac:dyDescent="0.35">
      <c r="A359" s="11" t="s">
        <v>2926</v>
      </c>
      <c r="B359" s="11" t="s">
        <v>2516</v>
      </c>
      <c r="C359" s="11" t="s">
        <v>2506</v>
      </c>
      <c r="D359" s="188" t="s">
        <v>3022</v>
      </c>
      <c r="G359" s="11" t="s">
        <v>2933</v>
      </c>
      <c r="H359" s="210" t="s">
        <v>2582</v>
      </c>
      <c r="I359" s="11" t="s">
        <v>2596</v>
      </c>
      <c r="J359" s="258" t="s">
        <v>2613</v>
      </c>
      <c r="K359" s="260" t="s">
        <v>3050</v>
      </c>
      <c r="L359" s="265" t="s">
        <v>1937</v>
      </c>
      <c r="M359" s="265" t="s">
        <v>1937</v>
      </c>
      <c r="N359" s="258" t="s">
        <v>3023</v>
      </c>
      <c r="P359" s="265" t="s">
        <v>3107</v>
      </c>
      <c r="Q359" s="265" t="s">
        <v>3079</v>
      </c>
      <c r="R359" s="265" t="s">
        <v>2120</v>
      </c>
      <c r="S359" s="265" t="s">
        <v>3120</v>
      </c>
      <c r="T359" s="11" t="s">
        <v>2930</v>
      </c>
      <c r="U359" s="11" t="s">
        <v>2517</v>
      </c>
      <c r="V359">
        <v>3.0662103251260699</v>
      </c>
      <c r="Z359">
        <v>1.75976447200622E-2</v>
      </c>
      <c r="AD359" s="188">
        <f t="shared" si="13"/>
        <v>1.1204423772899137</v>
      </c>
      <c r="AE359" s="188">
        <f t="shared" si="15"/>
        <v>1.75976447200622E-2</v>
      </c>
      <c r="AO359" s="8"/>
    </row>
    <row r="360" spans="1:41" x14ac:dyDescent="0.35">
      <c r="A360" s="11" t="s">
        <v>2926</v>
      </c>
      <c r="B360" s="11" t="s">
        <v>2516</v>
      </c>
      <c r="C360" s="11" t="s">
        <v>2506</v>
      </c>
      <c r="D360" s="188" t="s">
        <v>3022</v>
      </c>
      <c r="G360" s="11" t="s">
        <v>2933</v>
      </c>
      <c r="H360" s="210" t="s">
        <v>2582</v>
      </c>
      <c r="I360" s="11" t="s">
        <v>2596</v>
      </c>
      <c r="J360" s="258" t="s">
        <v>2613</v>
      </c>
      <c r="K360" s="260" t="s">
        <v>3050</v>
      </c>
      <c r="L360" s="265" t="s">
        <v>1937</v>
      </c>
      <c r="M360" s="265" t="s">
        <v>1937</v>
      </c>
      <c r="N360" s="258" t="s">
        <v>3023</v>
      </c>
      <c r="P360" s="265" t="s">
        <v>3107</v>
      </c>
      <c r="Q360" s="265" t="s">
        <v>3079</v>
      </c>
      <c r="R360" s="265" t="s">
        <v>2120</v>
      </c>
      <c r="S360" s="265" t="s">
        <v>3120</v>
      </c>
      <c r="T360" s="11" t="s">
        <v>2930</v>
      </c>
      <c r="U360" s="11" t="s">
        <v>2517</v>
      </c>
      <c r="V360">
        <v>2.2667854421226399</v>
      </c>
      <c r="Z360">
        <v>1.9134546859970399E-2</v>
      </c>
      <c r="AD360" s="188">
        <f t="shared" si="13"/>
        <v>0.818362723077529</v>
      </c>
      <c r="AE360" s="188">
        <f t="shared" si="15"/>
        <v>1.9134546859970399E-2</v>
      </c>
      <c r="AO360" s="8"/>
    </row>
    <row r="361" spans="1:41" x14ac:dyDescent="0.35">
      <c r="A361" s="11" t="s">
        <v>2926</v>
      </c>
      <c r="B361" s="11" t="s">
        <v>2516</v>
      </c>
      <c r="C361" s="11" t="s">
        <v>2506</v>
      </c>
      <c r="D361" s="188" t="s">
        <v>3022</v>
      </c>
      <c r="G361" s="11" t="s">
        <v>2933</v>
      </c>
      <c r="H361" s="210" t="s">
        <v>2582</v>
      </c>
      <c r="I361" s="11" t="s">
        <v>2596</v>
      </c>
      <c r="J361" s="258" t="s">
        <v>2613</v>
      </c>
      <c r="K361" s="260" t="s">
        <v>3050</v>
      </c>
      <c r="L361" s="265" t="s">
        <v>1937</v>
      </c>
      <c r="M361" s="265" t="s">
        <v>1937</v>
      </c>
      <c r="N361" s="258" t="s">
        <v>3023</v>
      </c>
      <c r="P361" s="265" t="s">
        <v>3107</v>
      </c>
      <c r="Q361" s="265" t="s">
        <v>3079</v>
      </c>
      <c r="R361" s="265" t="s">
        <v>2120</v>
      </c>
      <c r="S361" s="265" t="s">
        <v>3120</v>
      </c>
      <c r="T361" s="11" t="s">
        <v>2930</v>
      </c>
      <c r="U361" s="11" t="s">
        <v>2517</v>
      </c>
      <c r="V361">
        <v>1.79436162854713</v>
      </c>
      <c r="Z361">
        <v>1.8158957370333701E-2</v>
      </c>
      <c r="AD361" s="188">
        <f t="shared" si="13"/>
        <v>0.5846493199933982</v>
      </c>
      <c r="AE361" s="188">
        <f t="shared" si="15"/>
        <v>1.8158957370333701E-2</v>
      </c>
      <c r="AO361" s="8"/>
    </row>
    <row r="362" spans="1:41" x14ac:dyDescent="0.35">
      <c r="A362" s="11" t="s">
        <v>2926</v>
      </c>
      <c r="B362" s="11" t="s">
        <v>2516</v>
      </c>
      <c r="C362" s="11" t="s">
        <v>2506</v>
      </c>
      <c r="D362" s="188" t="s">
        <v>3022</v>
      </c>
      <c r="G362" s="11" t="s">
        <v>2933</v>
      </c>
      <c r="H362" s="210" t="s">
        <v>2582</v>
      </c>
      <c r="I362" s="11" t="s">
        <v>2596</v>
      </c>
      <c r="J362" s="258" t="s">
        <v>2613</v>
      </c>
      <c r="K362" s="260" t="s">
        <v>3050</v>
      </c>
      <c r="L362" s="265" t="s">
        <v>1937</v>
      </c>
      <c r="M362" s="265" t="s">
        <v>1937</v>
      </c>
      <c r="N362" s="258" t="s">
        <v>3023</v>
      </c>
      <c r="P362" s="265" t="s">
        <v>3107</v>
      </c>
      <c r="Q362" s="265" t="s">
        <v>3079</v>
      </c>
      <c r="R362" s="265" t="s">
        <v>2120</v>
      </c>
      <c r="S362" s="265" t="s">
        <v>3120</v>
      </c>
      <c r="T362" s="11" t="s">
        <v>2930</v>
      </c>
      <c r="U362" s="11" t="s">
        <v>2517</v>
      </c>
      <c r="V362">
        <v>1.8515588107746701</v>
      </c>
      <c r="Z362">
        <v>1.5040862022524E-2</v>
      </c>
      <c r="AD362" s="188">
        <f t="shared" si="13"/>
        <v>0.61602788472052383</v>
      </c>
      <c r="AE362" s="188">
        <f t="shared" si="15"/>
        <v>1.5040862022524E-2</v>
      </c>
      <c r="AO362" s="8"/>
    </row>
    <row r="363" spans="1:41" x14ac:dyDescent="0.35">
      <c r="A363" s="11" t="s">
        <v>2926</v>
      </c>
      <c r="B363" s="11" t="s">
        <v>2516</v>
      </c>
      <c r="C363" s="11" t="s">
        <v>2506</v>
      </c>
      <c r="D363" s="188" t="s">
        <v>3022</v>
      </c>
      <c r="G363" s="11" t="s">
        <v>2933</v>
      </c>
      <c r="H363" s="210" t="s">
        <v>2582</v>
      </c>
      <c r="I363" s="11" t="s">
        <v>2596</v>
      </c>
      <c r="J363" s="258" t="s">
        <v>2613</v>
      </c>
      <c r="K363" s="260" t="s">
        <v>3050</v>
      </c>
      <c r="L363" s="265" t="s">
        <v>1937</v>
      </c>
      <c r="M363" s="265" t="s">
        <v>1937</v>
      </c>
      <c r="N363" s="258" t="s">
        <v>3023</v>
      </c>
      <c r="P363" s="265" t="s">
        <v>3107</v>
      </c>
      <c r="Q363" s="265" t="s">
        <v>3079</v>
      </c>
      <c r="R363" s="265" t="s">
        <v>2120</v>
      </c>
      <c r="S363" s="265" t="s">
        <v>3120</v>
      </c>
      <c r="T363" s="11" t="s">
        <v>2930</v>
      </c>
      <c r="U363" s="11" t="s">
        <v>2517</v>
      </c>
      <c r="V363">
        <v>1.5116553318602299</v>
      </c>
      <c r="Z363">
        <v>1.1578075137048701E-2</v>
      </c>
      <c r="AD363" s="188">
        <f t="shared" si="13"/>
        <v>0.41320529665272848</v>
      </c>
      <c r="AE363" s="188">
        <f t="shared" si="15"/>
        <v>1.1578075137048701E-2</v>
      </c>
      <c r="AO363" s="8"/>
    </row>
    <row r="364" spans="1:41" x14ac:dyDescent="0.35">
      <c r="A364" s="11" t="s">
        <v>2926</v>
      </c>
      <c r="B364" s="11" t="s">
        <v>2516</v>
      </c>
      <c r="C364" s="11" t="s">
        <v>2506</v>
      </c>
      <c r="D364" s="188" t="s">
        <v>3022</v>
      </c>
      <c r="G364" s="11" t="s">
        <v>2933</v>
      </c>
      <c r="H364" s="210" t="s">
        <v>2582</v>
      </c>
      <c r="I364" s="11" t="s">
        <v>2596</v>
      </c>
      <c r="J364" s="258" t="s">
        <v>2613</v>
      </c>
      <c r="K364" s="260" t="s">
        <v>3050</v>
      </c>
      <c r="L364" s="265" t="s">
        <v>1937</v>
      </c>
      <c r="M364" s="265" t="s">
        <v>1937</v>
      </c>
      <c r="N364" s="258" t="s">
        <v>3023</v>
      </c>
      <c r="P364" s="265" t="s">
        <v>3107</v>
      </c>
      <c r="Q364" s="265" t="s">
        <v>3079</v>
      </c>
      <c r="R364" s="265" t="s">
        <v>2120</v>
      </c>
      <c r="S364" s="265" t="s">
        <v>3120</v>
      </c>
      <c r="T364" s="11" t="s">
        <v>2930</v>
      </c>
      <c r="U364" s="11" t="s">
        <v>2517</v>
      </c>
      <c r="V364">
        <v>1.36049874818026</v>
      </c>
      <c r="Z364">
        <v>1.25892541179416E-2</v>
      </c>
      <c r="AD364" s="188">
        <f t="shared" si="13"/>
        <v>0.30785135912332789</v>
      </c>
      <c r="AE364" s="188">
        <f t="shared" si="15"/>
        <v>1.25892541179416E-2</v>
      </c>
      <c r="AO364" s="8"/>
    </row>
    <row r="365" spans="1:41" x14ac:dyDescent="0.35">
      <c r="A365" s="11" t="s">
        <v>2926</v>
      </c>
      <c r="B365" s="11" t="s">
        <v>2516</v>
      </c>
      <c r="C365" s="11" t="s">
        <v>2506</v>
      </c>
      <c r="D365" s="188" t="s">
        <v>3022</v>
      </c>
      <c r="G365" s="11" t="s">
        <v>2933</v>
      </c>
      <c r="H365" s="210" t="s">
        <v>2582</v>
      </c>
      <c r="I365" s="11" t="s">
        <v>2596</v>
      </c>
      <c r="J365" s="258" t="s">
        <v>2613</v>
      </c>
      <c r="K365" s="260" t="s">
        <v>3050</v>
      </c>
      <c r="L365" s="265" t="s">
        <v>1937</v>
      </c>
      <c r="M365" s="265" t="s">
        <v>1937</v>
      </c>
      <c r="N365" s="258" t="s">
        <v>3023</v>
      </c>
      <c r="P365" s="265" t="s">
        <v>3107</v>
      </c>
      <c r="Q365" s="265" t="s">
        <v>3079</v>
      </c>
      <c r="R365" s="265" t="s">
        <v>2120</v>
      </c>
      <c r="S365" s="265" t="s">
        <v>3120</v>
      </c>
      <c r="T365" s="11" t="s">
        <v>2930</v>
      </c>
      <c r="U365" s="11" t="s">
        <v>2517</v>
      </c>
      <c r="V365">
        <v>0.826170581398597</v>
      </c>
      <c r="Z365">
        <v>1.36887450953708E-2</v>
      </c>
      <c r="AD365" s="188">
        <f t="shared" si="13"/>
        <v>-0.19095401177204036</v>
      </c>
      <c r="AE365" s="188">
        <f t="shared" si="15"/>
        <v>1.36887450953708E-2</v>
      </c>
      <c r="AO365" s="8"/>
    </row>
    <row r="366" spans="1:41" x14ac:dyDescent="0.35">
      <c r="A366" s="11" t="s">
        <v>2926</v>
      </c>
      <c r="B366" s="11" t="s">
        <v>2516</v>
      </c>
      <c r="C366" s="11" t="s">
        <v>2506</v>
      </c>
      <c r="D366" s="188" t="s">
        <v>3022</v>
      </c>
      <c r="G366" s="11" t="s">
        <v>2933</v>
      </c>
      <c r="H366" s="210" t="s">
        <v>2582</v>
      </c>
      <c r="I366" s="11" t="s">
        <v>2596</v>
      </c>
      <c r="J366" s="258" t="s">
        <v>2613</v>
      </c>
      <c r="K366" s="260" t="s">
        <v>3050</v>
      </c>
      <c r="L366" s="265" t="s">
        <v>1937</v>
      </c>
      <c r="M366" s="265" t="s">
        <v>1937</v>
      </c>
      <c r="N366" s="258" t="s">
        <v>3023</v>
      </c>
      <c r="P366" s="265" t="s">
        <v>3107</v>
      </c>
      <c r="Q366" s="265" t="s">
        <v>3079</v>
      </c>
      <c r="R366" s="265" t="s">
        <v>2120</v>
      </c>
      <c r="S366" s="265" t="s">
        <v>3120</v>
      </c>
      <c r="T366" s="11" t="s">
        <v>2930</v>
      </c>
      <c r="U366" s="11" t="s">
        <v>2517</v>
      </c>
      <c r="V366">
        <v>0.91930546341810304</v>
      </c>
      <c r="Z366">
        <v>1.34051823879147E-2</v>
      </c>
      <c r="AD366" s="188">
        <f t="shared" si="13"/>
        <v>-8.4136825110286792E-2</v>
      </c>
      <c r="AE366" s="188">
        <f t="shared" si="15"/>
        <v>1.34051823879147E-2</v>
      </c>
      <c r="AO366" s="8"/>
    </row>
    <row r="367" spans="1:41" x14ac:dyDescent="0.35">
      <c r="A367" s="11" t="s">
        <v>2926</v>
      </c>
      <c r="B367" s="11" t="s">
        <v>2516</v>
      </c>
      <c r="C367" s="11" t="s">
        <v>2506</v>
      </c>
      <c r="D367" s="188" t="s">
        <v>3022</v>
      </c>
      <c r="G367" s="11" t="s">
        <v>2933</v>
      </c>
      <c r="H367" s="210" t="s">
        <v>2582</v>
      </c>
      <c r="I367" s="11" t="s">
        <v>2596</v>
      </c>
      <c r="J367" s="258" t="s">
        <v>2613</v>
      </c>
      <c r="K367" s="260" t="s">
        <v>3050</v>
      </c>
      <c r="L367" s="265" t="s">
        <v>1937</v>
      </c>
      <c r="M367" s="265" t="s">
        <v>1937</v>
      </c>
      <c r="N367" s="258" t="s">
        <v>3023</v>
      </c>
      <c r="P367" s="265" t="s">
        <v>3107</v>
      </c>
      <c r="Q367" s="265" t="s">
        <v>3079</v>
      </c>
      <c r="R367" s="265" t="s">
        <v>2120</v>
      </c>
      <c r="S367" s="265" t="s">
        <v>3120</v>
      </c>
      <c r="T367" s="11" t="s">
        <v>2930</v>
      </c>
      <c r="U367" s="11" t="s">
        <v>2517</v>
      </c>
      <c r="V367">
        <v>1.20011620767362</v>
      </c>
      <c r="Z367">
        <v>1.24581783946578E-2</v>
      </c>
      <c r="AD367" s="188">
        <f t="shared" si="13"/>
        <v>0.18241839183330757</v>
      </c>
      <c r="AE367" s="188">
        <f t="shared" si="15"/>
        <v>1.24581783946578E-2</v>
      </c>
      <c r="AO367" s="8"/>
    </row>
    <row r="368" spans="1:41" x14ac:dyDescent="0.35">
      <c r="A368" s="11" t="s">
        <v>2926</v>
      </c>
      <c r="B368" s="11" t="s">
        <v>2516</v>
      </c>
      <c r="C368" s="11" t="s">
        <v>2506</v>
      </c>
      <c r="D368" s="188" t="s">
        <v>3022</v>
      </c>
      <c r="G368" s="11" t="s">
        <v>2933</v>
      </c>
      <c r="H368" s="210" t="s">
        <v>2582</v>
      </c>
      <c r="I368" s="11" t="s">
        <v>2596</v>
      </c>
      <c r="J368" s="258" t="s">
        <v>2613</v>
      </c>
      <c r="K368" s="260" t="s">
        <v>3050</v>
      </c>
      <c r="L368" s="265" t="s">
        <v>1937</v>
      </c>
      <c r="M368" s="265" t="s">
        <v>1937</v>
      </c>
      <c r="N368" s="258" t="s">
        <v>3023</v>
      </c>
      <c r="P368" s="265" t="s">
        <v>3107</v>
      </c>
      <c r="Q368" s="265" t="s">
        <v>3079</v>
      </c>
      <c r="R368" s="265" t="s">
        <v>2120</v>
      </c>
      <c r="S368" s="265" t="s">
        <v>3120</v>
      </c>
      <c r="T368" s="11" t="s">
        <v>2930</v>
      </c>
      <c r="U368" s="11" t="s">
        <v>2517</v>
      </c>
      <c r="V368">
        <v>1.36548473382618</v>
      </c>
      <c r="Z368">
        <v>1.47292901780733E-2</v>
      </c>
      <c r="AD368" s="188">
        <f t="shared" si="13"/>
        <v>0.3115094819542093</v>
      </c>
      <c r="AE368" s="188">
        <f t="shared" si="15"/>
        <v>1.47292901780733E-2</v>
      </c>
      <c r="AO368" s="8"/>
    </row>
    <row r="369" spans="1:41" x14ac:dyDescent="0.35">
      <c r="A369" s="11" t="s">
        <v>2926</v>
      </c>
      <c r="B369" s="11" t="s">
        <v>2516</v>
      </c>
      <c r="C369" s="11" t="s">
        <v>2506</v>
      </c>
      <c r="D369" s="188" t="s">
        <v>3022</v>
      </c>
      <c r="G369" s="11" t="s">
        <v>2933</v>
      </c>
      <c r="H369" s="210" t="s">
        <v>2582</v>
      </c>
      <c r="I369" s="11" t="s">
        <v>2596</v>
      </c>
      <c r="J369" s="258" t="s">
        <v>2613</v>
      </c>
      <c r="K369" s="260" t="s">
        <v>3050</v>
      </c>
      <c r="L369" s="265" t="s">
        <v>1937</v>
      </c>
      <c r="M369" s="265" t="s">
        <v>1937</v>
      </c>
      <c r="N369" s="258" t="s">
        <v>3023</v>
      </c>
      <c r="P369" s="265" t="s">
        <v>3107</v>
      </c>
      <c r="Q369" s="265" t="s">
        <v>3079</v>
      </c>
      <c r="R369" s="265" t="s">
        <v>2120</v>
      </c>
      <c r="S369" s="265" t="s">
        <v>3120</v>
      </c>
      <c r="T369" s="11" t="s">
        <v>2930</v>
      </c>
      <c r="U369" s="11" t="s">
        <v>2517</v>
      </c>
      <c r="V369">
        <v>1.4382898823502399</v>
      </c>
      <c r="Z369">
        <v>1.36887450953708E-2</v>
      </c>
      <c r="AD369" s="188">
        <f t="shared" si="13"/>
        <v>0.36345482615273861</v>
      </c>
      <c r="AE369" s="188">
        <f t="shared" si="15"/>
        <v>1.36887450953708E-2</v>
      </c>
      <c r="AO369" s="8"/>
    </row>
    <row r="370" spans="1:41" x14ac:dyDescent="0.35">
      <c r="A370" s="11" t="s">
        <v>2926</v>
      </c>
      <c r="B370" s="11" t="s">
        <v>2516</v>
      </c>
      <c r="C370" s="11" t="s">
        <v>2506</v>
      </c>
      <c r="D370" s="188" t="s">
        <v>3022</v>
      </c>
      <c r="G370" s="11" t="s">
        <v>2933</v>
      </c>
      <c r="H370" s="210" t="s">
        <v>2582</v>
      </c>
      <c r="I370" s="11" t="s">
        <v>2596</v>
      </c>
      <c r="J370" s="258" t="s">
        <v>2613</v>
      </c>
      <c r="K370" s="260" t="s">
        <v>3050</v>
      </c>
      <c r="L370" s="265" t="s">
        <v>1937</v>
      </c>
      <c r="M370" s="265" t="s">
        <v>1937</v>
      </c>
      <c r="N370" s="258" t="s">
        <v>3023</v>
      </c>
      <c r="P370" s="265" t="s">
        <v>3107</v>
      </c>
      <c r="Q370" s="265" t="s">
        <v>3079</v>
      </c>
      <c r="R370" s="265" t="s">
        <v>2120</v>
      </c>
      <c r="S370" s="265" t="s">
        <v>3120</v>
      </c>
      <c r="T370" s="11" t="s">
        <v>2930</v>
      </c>
      <c r="U370" s="11" t="s">
        <v>2517</v>
      </c>
      <c r="V370">
        <v>1.3721611505318301</v>
      </c>
      <c r="Z370">
        <v>1.8158957370333701E-2</v>
      </c>
      <c r="AD370" s="188">
        <f t="shared" si="13"/>
        <v>0.31638697906205343</v>
      </c>
      <c r="AE370" s="188">
        <f t="shared" si="15"/>
        <v>1.8158957370333701E-2</v>
      </c>
      <c r="AO370" s="8"/>
    </row>
    <row r="371" spans="1:41" x14ac:dyDescent="0.35">
      <c r="A371" s="11" t="s">
        <v>2926</v>
      </c>
      <c r="B371" s="11" t="s">
        <v>2516</v>
      </c>
      <c r="C371" s="11" t="s">
        <v>2506</v>
      </c>
      <c r="D371" s="188" t="s">
        <v>3022</v>
      </c>
      <c r="G371" s="11" t="s">
        <v>2933</v>
      </c>
      <c r="H371" s="210" t="s">
        <v>2582</v>
      </c>
      <c r="I371" s="11" t="s">
        <v>2596</v>
      </c>
      <c r="J371" s="258" t="s">
        <v>2613</v>
      </c>
      <c r="K371" s="260" t="s">
        <v>3050</v>
      </c>
      <c r="L371" s="265" t="s">
        <v>1937</v>
      </c>
      <c r="M371" s="265" t="s">
        <v>1937</v>
      </c>
      <c r="N371" s="258" t="s">
        <v>3023</v>
      </c>
      <c r="P371" s="265" t="s">
        <v>3107</v>
      </c>
      <c r="Q371" s="265" t="s">
        <v>3079</v>
      </c>
      <c r="R371" s="265" t="s">
        <v>2120</v>
      </c>
      <c r="S371" s="265" t="s">
        <v>3120</v>
      </c>
      <c r="T371" s="11" t="s">
        <v>2930</v>
      </c>
      <c r="U371" s="11" t="s">
        <v>2517</v>
      </c>
      <c r="V371">
        <v>1.3938591421447</v>
      </c>
      <c r="Z371">
        <v>1.65265353985669E-2</v>
      </c>
      <c r="AD371" s="188">
        <f t="shared" si="13"/>
        <v>0.33207626142561525</v>
      </c>
      <c r="AE371" s="188">
        <f t="shared" si="15"/>
        <v>1.65265353985669E-2</v>
      </c>
      <c r="AO371" s="8"/>
    </row>
    <row r="372" spans="1:41" x14ac:dyDescent="0.35">
      <c r="A372" s="11" t="s">
        <v>2926</v>
      </c>
      <c r="B372" s="11" t="s">
        <v>2516</v>
      </c>
      <c r="C372" s="11" t="s">
        <v>2506</v>
      </c>
      <c r="D372" s="188" t="s">
        <v>3022</v>
      </c>
      <c r="G372" s="11" t="s">
        <v>2933</v>
      </c>
      <c r="H372" s="210" t="s">
        <v>2582</v>
      </c>
      <c r="I372" s="11" t="s">
        <v>2596</v>
      </c>
      <c r="J372" s="258" t="s">
        <v>2613</v>
      </c>
      <c r="K372" s="260" t="s">
        <v>3050</v>
      </c>
      <c r="L372" s="265" t="s">
        <v>1937</v>
      </c>
      <c r="M372" s="265" t="s">
        <v>1937</v>
      </c>
      <c r="N372" s="258" t="s">
        <v>3023</v>
      </c>
      <c r="P372" s="265" t="s">
        <v>3107</v>
      </c>
      <c r="Q372" s="265" t="s">
        <v>3079</v>
      </c>
      <c r="R372" s="265" t="s">
        <v>2120</v>
      </c>
      <c r="S372" s="265" t="s">
        <v>3120</v>
      </c>
      <c r="T372" s="11" t="s">
        <v>2930</v>
      </c>
      <c r="U372" s="11" t="s">
        <v>2517</v>
      </c>
      <c r="V372">
        <v>1.2071610803680699</v>
      </c>
      <c r="Z372">
        <v>1.6015682644458299E-2</v>
      </c>
      <c r="AD372" s="188">
        <f t="shared" si="13"/>
        <v>0.18827138836272139</v>
      </c>
      <c r="AE372" s="188">
        <f t="shared" si="15"/>
        <v>1.6015682644458299E-2</v>
      </c>
      <c r="AO372" s="8"/>
    </row>
    <row r="373" spans="1:41" x14ac:dyDescent="0.35">
      <c r="A373" s="11" t="s">
        <v>2926</v>
      </c>
      <c r="B373" s="11" t="s">
        <v>2516</v>
      </c>
      <c r="C373" s="11" t="s">
        <v>2506</v>
      </c>
      <c r="D373" s="188" t="s">
        <v>3022</v>
      </c>
      <c r="G373" s="11" t="s">
        <v>2933</v>
      </c>
      <c r="H373" s="210" t="s">
        <v>2582</v>
      </c>
      <c r="I373" s="11" t="s">
        <v>2596</v>
      </c>
      <c r="J373" s="258" t="s">
        <v>2613</v>
      </c>
      <c r="K373" s="260" t="s">
        <v>3050</v>
      </c>
      <c r="L373" s="265" t="s">
        <v>1937</v>
      </c>
      <c r="M373" s="265" t="s">
        <v>1937</v>
      </c>
      <c r="N373" s="258" t="s">
        <v>3023</v>
      </c>
      <c r="P373" s="265" t="s">
        <v>3107</v>
      </c>
      <c r="Q373" s="265" t="s">
        <v>3079</v>
      </c>
      <c r="R373" s="265" t="s">
        <v>2120</v>
      </c>
      <c r="S373" s="265" t="s">
        <v>3120</v>
      </c>
      <c r="T373" s="11" t="s">
        <v>2930</v>
      </c>
      <c r="U373" s="11" t="s">
        <v>2517</v>
      </c>
      <c r="V373">
        <v>1.10686670057901</v>
      </c>
      <c r="Z373">
        <v>1.7969891485325899E-2</v>
      </c>
      <c r="AD373" s="188">
        <f t="shared" si="13"/>
        <v>0.10153323146158552</v>
      </c>
      <c r="AE373" s="188">
        <f t="shared" si="15"/>
        <v>1.7969891485325899E-2</v>
      </c>
      <c r="AO373" s="8"/>
    </row>
    <row r="374" spans="1:41" x14ac:dyDescent="0.35">
      <c r="A374" s="11" t="s">
        <v>2926</v>
      </c>
      <c r="B374" s="11" t="s">
        <v>2516</v>
      </c>
      <c r="C374" s="11" t="s">
        <v>2506</v>
      </c>
      <c r="D374" s="188" t="s">
        <v>3022</v>
      </c>
      <c r="G374" s="11" t="s">
        <v>2933</v>
      </c>
      <c r="H374" s="210" t="s">
        <v>2582</v>
      </c>
      <c r="I374" s="11" t="s">
        <v>2596</v>
      </c>
      <c r="J374" s="258" t="s">
        <v>2613</v>
      </c>
      <c r="K374" s="260" t="s">
        <v>3050</v>
      </c>
      <c r="L374" s="265" t="s">
        <v>1937</v>
      </c>
      <c r="M374" s="265" t="s">
        <v>1937</v>
      </c>
      <c r="N374" s="258" t="s">
        <v>3023</v>
      </c>
      <c r="P374" s="265" t="s">
        <v>3107</v>
      </c>
      <c r="Q374" s="265" t="s">
        <v>3079</v>
      </c>
      <c r="R374" s="265" t="s">
        <v>2120</v>
      </c>
      <c r="S374" s="265" t="s">
        <v>3120</v>
      </c>
      <c r="T374" s="11" t="s">
        <v>2930</v>
      </c>
      <c r="U374" s="11" t="s">
        <v>2517</v>
      </c>
      <c r="V374">
        <v>0.97448053491060305</v>
      </c>
      <c r="Z374">
        <v>1.63544658255446E-2</v>
      </c>
      <c r="AD374" s="188">
        <f t="shared" si="13"/>
        <v>-2.5850734671567881E-2</v>
      </c>
      <c r="AE374" s="188">
        <f t="shared" si="15"/>
        <v>1.63544658255446E-2</v>
      </c>
      <c r="AO374" s="8"/>
    </row>
    <row r="375" spans="1:41" x14ac:dyDescent="0.35">
      <c r="A375" s="11" t="s">
        <v>2926</v>
      </c>
      <c r="B375" s="11" t="s">
        <v>2516</v>
      </c>
      <c r="C375" s="11" t="s">
        <v>2506</v>
      </c>
      <c r="D375" s="188" t="s">
        <v>3022</v>
      </c>
      <c r="G375" s="11" t="s">
        <v>2933</v>
      </c>
      <c r="H375" s="210" t="s">
        <v>2582</v>
      </c>
      <c r="I375" s="11" t="s">
        <v>2596</v>
      </c>
      <c r="J375" s="258" t="s">
        <v>2613</v>
      </c>
      <c r="K375" s="260" t="s">
        <v>3050</v>
      </c>
      <c r="L375" s="265" t="s">
        <v>1937</v>
      </c>
      <c r="M375" s="265" t="s">
        <v>1937</v>
      </c>
      <c r="N375" s="258" t="s">
        <v>3023</v>
      </c>
      <c r="P375" s="265" t="s">
        <v>3107</v>
      </c>
      <c r="Q375" s="265" t="s">
        <v>3079</v>
      </c>
      <c r="R375" s="265" t="s">
        <v>2120</v>
      </c>
      <c r="S375" s="265" t="s">
        <v>3120</v>
      </c>
      <c r="T375" s="11" t="s">
        <v>2930</v>
      </c>
      <c r="U375" s="11" t="s">
        <v>2517</v>
      </c>
      <c r="V375">
        <v>0.971869873891541</v>
      </c>
      <c r="Z375">
        <v>1.45759330096929E-2</v>
      </c>
      <c r="AD375" s="188">
        <f t="shared" si="13"/>
        <v>-2.8533358080881765E-2</v>
      </c>
      <c r="AE375" s="188">
        <f t="shared" si="15"/>
        <v>1.45759330096929E-2</v>
      </c>
      <c r="AO375" s="8"/>
    </row>
    <row r="376" spans="1:41" x14ac:dyDescent="0.35">
      <c r="A376" s="11" t="s">
        <v>2926</v>
      </c>
      <c r="B376" s="11" t="s">
        <v>2516</v>
      </c>
      <c r="C376" s="11" t="s">
        <v>2506</v>
      </c>
      <c r="D376" s="188" t="s">
        <v>3022</v>
      </c>
      <c r="G376" s="11" t="s">
        <v>2933</v>
      </c>
      <c r="H376" s="210" t="s">
        <v>2582</v>
      </c>
      <c r="I376" s="11" t="s">
        <v>2596</v>
      </c>
      <c r="J376" s="258" t="s">
        <v>2613</v>
      </c>
      <c r="K376" s="260" t="s">
        <v>3050</v>
      </c>
      <c r="L376" s="265" t="s">
        <v>1937</v>
      </c>
      <c r="M376" s="265" t="s">
        <v>1937</v>
      </c>
      <c r="N376" s="258" t="s">
        <v>3023</v>
      </c>
      <c r="P376" s="265" t="s">
        <v>3107</v>
      </c>
      <c r="Q376" s="265" t="s">
        <v>3079</v>
      </c>
      <c r="R376" s="265" t="s">
        <v>2120</v>
      </c>
      <c r="S376" s="265" t="s">
        <v>3120</v>
      </c>
      <c r="T376" s="11" t="s">
        <v>2930</v>
      </c>
      <c r="U376" s="11" t="s">
        <v>2517</v>
      </c>
      <c r="V376">
        <v>0.74847061964371298</v>
      </c>
      <c r="Z376">
        <v>1.9744882128159301E-2</v>
      </c>
      <c r="AD376" s="188">
        <f t="shared" si="13"/>
        <v>-0.28972332820585495</v>
      </c>
      <c r="AE376" s="188">
        <f t="shared" si="15"/>
        <v>1.9744882128159301E-2</v>
      </c>
      <c r="AO376" s="8"/>
    </row>
    <row r="377" spans="1:41" x14ac:dyDescent="0.35">
      <c r="A377" s="11" t="s">
        <v>2926</v>
      </c>
      <c r="B377" s="11" t="s">
        <v>2516</v>
      </c>
      <c r="C377" s="11" t="s">
        <v>2506</v>
      </c>
      <c r="D377" s="188" t="s">
        <v>3022</v>
      </c>
      <c r="G377" s="11" t="s">
        <v>2933</v>
      </c>
      <c r="H377" s="210" t="s">
        <v>2582</v>
      </c>
      <c r="I377" s="11" t="s">
        <v>2596</v>
      </c>
      <c r="J377" s="258" t="s">
        <v>2613</v>
      </c>
      <c r="K377" s="260" t="s">
        <v>3050</v>
      </c>
      <c r="L377" s="265" t="s">
        <v>1937</v>
      </c>
      <c r="M377" s="265" t="s">
        <v>1937</v>
      </c>
      <c r="N377" s="258" t="s">
        <v>3023</v>
      </c>
      <c r="P377" s="265" t="s">
        <v>3107</v>
      </c>
      <c r="Q377" s="265" t="s">
        <v>3079</v>
      </c>
      <c r="R377" s="265" t="s">
        <v>2120</v>
      </c>
      <c r="S377" s="265" t="s">
        <v>3120</v>
      </c>
      <c r="T377" s="11" t="s">
        <v>2930</v>
      </c>
      <c r="U377" s="11" t="s">
        <v>2517</v>
      </c>
      <c r="V377">
        <v>1.1301426749688599</v>
      </c>
      <c r="Z377">
        <v>2.0374685280397101E-2</v>
      </c>
      <c r="AD377" s="188">
        <f t="shared" si="13"/>
        <v>0.12234388578838497</v>
      </c>
      <c r="AE377" s="188">
        <f t="shared" si="15"/>
        <v>2.0374685280397101E-2</v>
      </c>
      <c r="AO377" s="8"/>
    </row>
    <row r="378" spans="1:41" x14ac:dyDescent="0.35">
      <c r="A378" s="11" t="s">
        <v>2926</v>
      </c>
      <c r="B378" s="11" t="s">
        <v>2516</v>
      </c>
      <c r="C378" s="11" t="s">
        <v>2506</v>
      </c>
      <c r="D378" s="188" t="s">
        <v>3022</v>
      </c>
      <c r="G378" s="11" t="s">
        <v>2933</v>
      </c>
      <c r="H378" s="210" t="s">
        <v>2582</v>
      </c>
      <c r="I378" s="11" t="s">
        <v>2596</v>
      </c>
      <c r="J378" s="258" t="s">
        <v>2613</v>
      </c>
      <c r="K378" s="260" t="s">
        <v>3050</v>
      </c>
      <c r="L378" s="265" t="s">
        <v>1937</v>
      </c>
      <c r="M378" s="265" t="s">
        <v>1937</v>
      </c>
      <c r="N378" s="258" t="s">
        <v>3023</v>
      </c>
      <c r="P378" s="265" t="s">
        <v>3107</v>
      </c>
      <c r="Q378" s="265" t="s">
        <v>3079</v>
      </c>
      <c r="R378" s="265" t="s">
        <v>2120</v>
      </c>
      <c r="S378" s="265" t="s">
        <v>3120</v>
      </c>
      <c r="T378" s="11" t="s">
        <v>2930</v>
      </c>
      <c r="U378" s="11" t="s">
        <v>2517</v>
      </c>
      <c r="V378">
        <v>1.3278288506186</v>
      </c>
      <c r="Z378">
        <v>2.0589052624097399E-2</v>
      </c>
      <c r="AD378" s="188">
        <f t="shared" si="13"/>
        <v>0.28354516520258261</v>
      </c>
      <c r="AE378" s="188">
        <f t="shared" si="15"/>
        <v>2.0589052624097399E-2</v>
      </c>
      <c r="AO378" s="8"/>
    </row>
    <row r="379" spans="1:41" x14ac:dyDescent="0.35">
      <c r="A379" s="11" t="s">
        <v>2926</v>
      </c>
      <c r="B379" s="11" t="s">
        <v>2516</v>
      </c>
      <c r="C379" s="11" t="s">
        <v>2506</v>
      </c>
      <c r="D379" s="188" t="s">
        <v>3022</v>
      </c>
      <c r="G379" s="11" t="s">
        <v>2933</v>
      </c>
      <c r="H379" s="210" t="s">
        <v>2582</v>
      </c>
      <c r="I379" s="11" t="s">
        <v>2596</v>
      </c>
      <c r="J379" s="258" t="s">
        <v>2613</v>
      </c>
      <c r="K379" s="260" t="s">
        <v>3050</v>
      </c>
      <c r="L379" s="265" t="s">
        <v>1937</v>
      </c>
      <c r="M379" s="265" t="s">
        <v>1937</v>
      </c>
      <c r="N379" s="258" t="s">
        <v>3023</v>
      </c>
      <c r="P379" s="265" t="s">
        <v>3107</v>
      </c>
      <c r="Q379" s="265" t="s">
        <v>3079</v>
      </c>
      <c r="R379" s="265" t="s">
        <v>2120</v>
      </c>
      <c r="S379" s="265" t="s">
        <v>3120</v>
      </c>
      <c r="T379" s="11" t="s">
        <v>2930</v>
      </c>
      <c r="U379" s="11" t="s">
        <v>2517</v>
      </c>
      <c r="V379">
        <v>1.53318924270976</v>
      </c>
      <c r="Z379">
        <v>2.1245782310305598E-2</v>
      </c>
      <c r="AD379" s="188">
        <f t="shared" si="13"/>
        <v>0.42735003826547219</v>
      </c>
      <c r="AE379" s="188">
        <f t="shared" si="15"/>
        <v>2.1245782310305598E-2</v>
      </c>
      <c r="AO379" s="8"/>
    </row>
    <row r="380" spans="1:41" x14ac:dyDescent="0.35">
      <c r="A380" s="11" t="s">
        <v>2926</v>
      </c>
      <c r="B380" s="11" t="s">
        <v>2516</v>
      </c>
      <c r="C380" s="11" t="s">
        <v>2506</v>
      </c>
      <c r="D380" s="188" t="s">
        <v>3022</v>
      </c>
      <c r="G380" s="11" t="s">
        <v>2933</v>
      </c>
      <c r="H380" s="210" t="s">
        <v>2582</v>
      </c>
      <c r="I380" s="11" t="s">
        <v>2596</v>
      </c>
      <c r="J380" s="258" t="s">
        <v>2613</v>
      </c>
      <c r="K380" s="260" t="s">
        <v>3050</v>
      </c>
      <c r="L380" s="265" t="s">
        <v>1937</v>
      </c>
      <c r="M380" s="265" t="s">
        <v>1937</v>
      </c>
      <c r="N380" s="258" t="s">
        <v>3023</v>
      </c>
      <c r="P380" s="265" t="s">
        <v>3107</v>
      </c>
      <c r="Q380" s="265" t="s">
        <v>3079</v>
      </c>
      <c r="R380" s="265" t="s">
        <v>2120</v>
      </c>
      <c r="S380" s="265" t="s">
        <v>3120</v>
      </c>
      <c r="T380" s="11" t="s">
        <v>2930</v>
      </c>
      <c r="U380" s="11" t="s">
        <v>2517</v>
      </c>
      <c r="V380">
        <v>1.1985562721491401</v>
      </c>
      <c r="Z380">
        <v>2.5383146395819602E-2</v>
      </c>
      <c r="AD380" s="188">
        <f t="shared" si="13"/>
        <v>0.18111772593788589</v>
      </c>
      <c r="AE380" s="188">
        <f t="shared" si="15"/>
        <v>2.5383146395819602E-2</v>
      </c>
      <c r="AO380" s="8"/>
    </row>
    <row r="381" spans="1:41" x14ac:dyDescent="0.35">
      <c r="A381" s="11" t="s">
        <v>2926</v>
      </c>
      <c r="B381" s="11" t="s">
        <v>2516</v>
      </c>
      <c r="C381" s="11" t="s">
        <v>2506</v>
      </c>
      <c r="D381" s="188" t="s">
        <v>3022</v>
      </c>
      <c r="G381" s="11" t="s">
        <v>2933</v>
      </c>
      <c r="H381" s="210" t="s">
        <v>2582</v>
      </c>
      <c r="I381" s="11" t="s">
        <v>2596</v>
      </c>
      <c r="J381" s="258" t="s">
        <v>2613</v>
      </c>
      <c r="K381" s="260" t="s">
        <v>3050</v>
      </c>
      <c r="L381" s="265" t="s">
        <v>1937</v>
      </c>
      <c r="M381" s="265" t="s">
        <v>1937</v>
      </c>
      <c r="N381" s="258" t="s">
        <v>3023</v>
      </c>
      <c r="P381" s="265" t="s">
        <v>3107</v>
      </c>
      <c r="Q381" s="265" t="s">
        <v>3079</v>
      </c>
      <c r="R381" s="265" t="s">
        <v>2120</v>
      </c>
      <c r="S381" s="265" t="s">
        <v>3120</v>
      </c>
      <c r="T381" s="11" t="s">
        <v>2930</v>
      </c>
      <c r="U381" s="11" t="s">
        <v>2517</v>
      </c>
      <c r="V381">
        <v>1.41716691951286</v>
      </c>
      <c r="Z381">
        <v>3.3672295752114202E-2</v>
      </c>
      <c r="AD381" s="188">
        <f t="shared" si="13"/>
        <v>0.3486597515922798</v>
      </c>
      <c r="AE381" s="188">
        <f t="shared" si="15"/>
        <v>3.3672295752114202E-2</v>
      </c>
      <c r="AO381" s="8"/>
    </row>
    <row r="382" spans="1:41" x14ac:dyDescent="0.35">
      <c r="A382" s="11" t="s">
        <v>2926</v>
      </c>
      <c r="B382" s="11" t="s">
        <v>2516</v>
      </c>
      <c r="C382" s="11" t="s">
        <v>2506</v>
      </c>
      <c r="D382" s="188" t="s">
        <v>3022</v>
      </c>
      <c r="G382" s="11" t="s">
        <v>2933</v>
      </c>
      <c r="H382" s="210" t="s">
        <v>2582</v>
      </c>
      <c r="I382" s="11" t="s">
        <v>2931</v>
      </c>
      <c r="J382" s="188" t="s">
        <v>3038</v>
      </c>
      <c r="K382" s="260" t="s">
        <v>3050</v>
      </c>
      <c r="L382" s="265" t="s">
        <v>1937</v>
      </c>
      <c r="M382" s="265" t="s">
        <v>1937</v>
      </c>
      <c r="N382" s="258" t="s">
        <v>3023</v>
      </c>
      <c r="P382" s="265" t="s">
        <v>3107</v>
      </c>
      <c r="Q382" s="265" t="s">
        <v>3079</v>
      </c>
      <c r="R382" s="265" t="s">
        <v>2120</v>
      </c>
      <c r="S382" s="265" t="s">
        <v>3120</v>
      </c>
      <c r="T382" s="11" t="s">
        <v>2930</v>
      </c>
      <c r="U382" s="11" t="s">
        <v>2517</v>
      </c>
      <c r="V382">
        <v>66.605914858122105</v>
      </c>
      <c r="Z382">
        <v>9.0062802021127902E-3</v>
      </c>
      <c r="AD382" s="188">
        <f t="shared" si="13"/>
        <v>4.1987933852863346</v>
      </c>
      <c r="AE382" s="188">
        <f t="shared" si="15"/>
        <v>9.0062802021127902E-3</v>
      </c>
      <c r="AO382" s="8"/>
    </row>
    <row r="383" spans="1:41" x14ac:dyDescent="0.35">
      <c r="A383" s="11" t="s">
        <v>2926</v>
      </c>
      <c r="B383" s="11" t="s">
        <v>2516</v>
      </c>
      <c r="C383" s="11" t="s">
        <v>2506</v>
      </c>
      <c r="D383" s="188" t="s">
        <v>3022</v>
      </c>
      <c r="G383" s="11" t="s">
        <v>2933</v>
      </c>
      <c r="H383" s="210" t="s">
        <v>2582</v>
      </c>
      <c r="I383" s="11" t="s">
        <v>2931</v>
      </c>
      <c r="J383" s="188" t="s">
        <v>3038</v>
      </c>
      <c r="K383" s="260" t="s">
        <v>3050</v>
      </c>
      <c r="L383" s="265" t="s">
        <v>1937</v>
      </c>
      <c r="M383" s="265" t="s">
        <v>1937</v>
      </c>
      <c r="N383" s="258" t="s">
        <v>3023</v>
      </c>
      <c r="P383" s="265" t="s">
        <v>3107</v>
      </c>
      <c r="Q383" s="265" t="s">
        <v>3079</v>
      </c>
      <c r="R383" s="265" t="s">
        <v>2120</v>
      </c>
      <c r="S383" s="265" t="s">
        <v>3120</v>
      </c>
      <c r="T383" s="11" t="s">
        <v>2930</v>
      </c>
      <c r="U383" s="11" t="s">
        <v>2517</v>
      </c>
      <c r="V383">
        <v>61.206298573101002</v>
      </c>
      <c r="Z383">
        <v>1.1103363181676301E-2</v>
      </c>
      <c r="AD383" s="188">
        <f t="shared" si="13"/>
        <v>4.1142501020837283</v>
      </c>
      <c r="AE383" s="188">
        <f t="shared" si="15"/>
        <v>1.1103363181676301E-2</v>
      </c>
      <c r="AO383" s="8"/>
    </row>
    <row r="384" spans="1:41" x14ac:dyDescent="0.35">
      <c r="A384" s="11" t="s">
        <v>2926</v>
      </c>
      <c r="B384" s="11" t="s">
        <v>2516</v>
      </c>
      <c r="C384" s="11" t="s">
        <v>2506</v>
      </c>
      <c r="D384" s="188" t="s">
        <v>3022</v>
      </c>
      <c r="G384" s="11" t="s">
        <v>2933</v>
      </c>
      <c r="H384" s="210" t="s">
        <v>2582</v>
      </c>
      <c r="I384" s="11" t="s">
        <v>2931</v>
      </c>
      <c r="J384" s="188" t="s">
        <v>3038</v>
      </c>
      <c r="K384" s="260" t="s">
        <v>3050</v>
      </c>
      <c r="L384" s="265" t="s">
        <v>1937</v>
      </c>
      <c r="M384" s="265" t="s">
        <v>1937</v>
      </c>
      <c r="N384" s="258" t="s">
        <v>3023</v>
      </c>
      <c r="P384" s="265" t="s">
        <v>3107</v>
      </c>
      <c r="Q384" s="265" t="s">
        <v>3079</v>
      </c>
      <c r="R384" s="265" t="s">
        <v>2120</v>
      </c>
      <c r="S384" s="265" t="s">
        <v>3120</v>
      </c>
      <c r="T384" s="11" t="s">
        <v>2930</v>
      </c>
      <c r="U384" s="11" t="s">
        <v>2517</v>
      </c>
      <c r="V384">
        <v>58.193170763410997</v>
      </c>
      <c r="Z384">
        <v>1.27217089228769E-2</v>
      </c>
      <c r="AD384" s="188">
        <f t="shared" si="13"/>
        <v>4.063768007017555</v>
      </c>
      <c r="AE384" s="188">
        <f t="shared" si="15"/>
        <v>1.27217089228769E-2</v>
      </c>
      <c r="AO384" s="8"/>
    </row>
    <row r="385" spans="1:41" x14ac:dyDescent="0.35">
      <c r="A385" s="11" t="s">
        <v>2926</v>
      </c>
      <c r="B385" s="11" t="s">
        <v>2516</v>
      </c>
      <c r="C385" s="11" t="s">
        <v>2506</v>
      </c>
      <c r="D385" s="188" t="s">
        <v>3022</v>
      </c>
      <c r="G385" s="11" t="s">
        <v>2933</v>
      </c>
      <c r="H385" s="210" t="s">
        <v>2582</v>
      </c>
      <c r="I385" s="11" t="s">
        <v>2931</v>
      </c>
      <c r="J385" s="188" t="s">
        <v>3038</v>
      </c>
      <c r="K385" s="260" t="s">
        <v>3050</v>
      </c>
      <c r="L385" s="265" t="s">
        <v>1937</v>
      </c>
      <c r="M385" s="265" t="s">
        <v>1937</v>
      </c>
      <c r="N385" s="258" t="s">
        <v>3023</v>
      </c>
      <c r="P385" s="265" t="s">
        <v>3107</v>
      </c>
      <c r="Q385" s="265" t="s">
        <v>3079</v>
      </c>
      <c r="R385" s="265" t="s">
        <v>2120</v>
      </c>
      <c r="S385" s="265" t="s">
        <v>3120</v>
      </c>
      <c r="T385" s="11" t="s">
        <v>2930</v>
      </c>
      <c r="U385" s="11" t="s">
        <v>2517</v>
      </c>
      <c r="V385">
        <v>57.343197575143698</v>
      </c>
      <c r="Z385">
        <v>1.45759330096929E-2</v>
      </c>
      <c r="AD385" s="188">
        <f t="shared" si="13"/>
        <v>4.0490542240755643</v>
      </c>
      <c r="AE385" s="188">
        <f t="shared" si="15"/>
        <v>1.45759330096929E-2</v>
      </c>
      <c r="AO385" s="8"/>
    </row>
    <row r="386" spans="1:41" x14ac:dyDescent="0.35">
      <c r="A386" s="11" t="s">
        <v>2926</v>
      </c>
      <c r="B386" s="11" t="s">
        <v>2516</v>
      </c>
      <c r="C386" s="11" t="s">
        <v>2506</v>
      </c>
      <c r="D386" s="188" t="s">
        <v>3022</v>
      </c>
      <c r="G386" s="11" t="s">
        <v>2933</v>
      </c>
      <c r="H386" s="210" t="s">
        <v>2582</v>
      </c>
      <c r="I386" s="11" t="s">
        <v>2931</v>
      </c>
      <c r="J386" s="188" t="s">
        <v>3038</v>
      </c>
      <c r="K386" s="260" t="s">
        <v>3050</v>
      </c>
      <c r="L386" s="265" t="s">
        <v>1937</v>
      </c>
      <c r="M386" s="265" t="s">
        <v>1937</v>
      </c>
      <c r="N386" s="258" t="s">
        <v>3023</v>
      </c>
      <c r="P386" s="265" t="s">
        <v>3107</v>
      </c>
      <c r="Q386" s="265" t="s">
        <v>3079</v>
      </c>
      <c r="R386" s="265" t="s">
        <v>2120</v>
      </c>
      <c r="S386" s="265" t="s">
        <v>3120</v>
      </c>
      <c r="T386" s="11" t="s">
        <v>2930</v>
      </c>
      <c r="U386" s="11" t="s">
        <v>2517</v>
      </c>
      <c r="V386">
        <v>52.5405074522047</v>
      </c>
      <c r="Z386">
        <v>1.58489319246111E-2</v>
      </c>
      <c r="AD386" s="188">
        <f t="shared" si="13"/>
        <v>3.9615844426082529</v>
      </c>
      <c r="AE386" s="188">
        <f t="shared" si="15"/>
        <v>1.58489319246111E-2</v>
      </c>
      <c r="AO386" s="8"/>
    </row>
    <row r="387" spans="1:41" x14ac:dyDescent="0.35">
      <c r="A387" s="11" t="s">
        <v>2926</v>
      </c>
      <c r="B387" s="11" t="s">
        <v>2516</v>
      </c>
      <c r="C387" s="11" t="s">
        <v>2506</v>
      </c>
      <c r="D387" s="188" t="s">
        <v>3022</v>
      </c>
      <c r="G387" s="11" t="s">
        <v>2933</v>
      </c>
      <c r="H387" s="210" t="s">
        <v>2582</v>
      </c>
      <c r="I387" s="11" t="s">
        <v>2931</v>
      </c>
      <c r="J387" s="188" t="s">
        <v>3038</v>
      </c>
      <c r="K387" s="260" t="s">
        <v>3050</v>
      </c>
      <c r="L387" s="265" t="s">
        <v>1937</v>
      </c>
      <c r="M387" s="265" t="s">
        <v>1937</v>
      </c>
      <c r="N387" s="258" t="s">
        <v>3023</v>
      </c>
      <c r="P387" s="265" t="s">
        <v>3107</v>
      </c>
      <c r="Q387" s="265" t="s">
        <v>3079</v>
      </c>
      <c r="R387" s="265" t="s">
        <v>2120</v>
      </c>
      <c r="S387" s="265" t="s">
        <v>3120</v>
      </c>
      <c r="T387" s="11" t="s">
        <v>2930</v>
      </c>
      <c r="U387" s="11" t="s">
        <v>2517</v>
      </c>
      <c r="V387">
        <v>63.963343361358199</v>
      </c>
      <c r="Z387">
        <v>1.58489319246111E-2</v>
      </c>
      <c r="AD387" s="188">
        <f t="shared" si="13"/>
        <v>4.1583101592912382</v>
      </c>
      <c r="AE387" s="188">
        <f t="shared" si="15"/>
        <v>1.58489319246111E-2</v>
      </c>
      <c r="AO387" s="8"/>
    </row>
    <row r="388" spans="1:41" x14ac:dyDescent="0.35">
      <c r="A388" s="11" t="s">
        <v>2926</v>
      </c>
      <c r="B388" s="11" t="s">
        <v>2516</v>
      </c>
      <c r="C388" s="11" t="s">
        <v>2506</v>
      </c>
      <c r="D388" s="188" t="s">
        <v>3022</v>
      </c>
      <c r="G388" s="11" t="s">
        <v>2933</v>
      </c>
      <c r="H388" s="210" t="s">
        <v>2582</v>
      </c>
      <c r="I388" s="11" t="s">
        <v>2931</v>
      </c>
      <c r="J388" s="188" t="s">
        <v>3038</v>
      </c>
      <c r="K388" s="260" t="s">
        <v>3050</v>
      </c>
      <c r="L388" s="265" t="s">
        <v>1937</v>
      </c>
      <c r="M388" s="265" t="s">
        <v>1937</v>
      </c>
      <c r="N388" s="258" t="s">
        <v>3023</v>
      </c>
      <c r="P388" s="265" t="s">
        <v>3107</v>
      </c>
      <c r="Q388" s="265" t="s">
        <v>3079</v>
      </c>
      <c r="R388" s="265" t="s">
        <v>2120</v>
      </c>
      <c r="S388" s="265" t="s">
        <v>3120</v>
      </c>
      <c r="T388" s="11" t="s">
        <v>2930</v>
      </c>
      <c r="U388" s="11" t="s">
        <v>2517</v>
      </c>
      <c r="V388">
        <v>71.330372583354404</v>
      </c>
      <c r="Z388">
        <v>1.7053682839712699E-2</v>
      </c>
      <c r="AD388" s="188">
        <f t="shared" ref="AD388:AD451" si="16">LN(V388)</f>
        <v>4.2673222196515246</v>
      </c>
      <c r="AE388" s="188">
        <f t="shared" si="15"/>
        <v>1.7053682839712699E-2</v>
      </c>
      <c r="AO388" s="8"/>
    </row>
    <row r="389" spans="1:41" x14ac:dyDescent="0.35">
      <c r="A389" s="11" t="s">
        <v>2926</v>
      </c>
      <c r="B389" s="11" t="s">
        <v>2516</v>
      </c>
      <c r="C389" s="11" t="s">
        <v>2506</v>
      </c>
      <c r="D389" s="188" t="s">
        <v>3022</v>
      </c>
      <c r="G389" s="11" t="s">
        <v>2933</v>
      </c>
      <c r="H389" s="210" t="s">
        <v>2582</v>
      </c>
      <c r="I389" s="11" t="s">
        <v>2931</v>
      </c>
      <c r="J389" s="188" t="s">
        <v>3038</v>
      </c>
      <c r="K389" s="260" t="s">
        <v>3050</v>
      </c>
      <c r="L389" s="265" t="s">
        <v>1937</v>
      </c>
      <c r="M389" s="265" t="s">
        <v>1937</v>
      </c>
      <c r="N389" s="258" t="s">
        <v>3023</v>
      </c>
      <c r="P389" s="265" t="s">
        <v>3107</v>
      </c>
      <c r="Q389" s="265" t="s">
        <v>3079</v>
      </c>
      <c r="R389" s="265" t="s">
        <v>2120</v>
      </c>
      <c r="S389" s="265" t="s">
        <v>3120</v>
      </c>
      <c r="T389" s="11" t="s">
        <v>2930</v>
      </c>
      <c r="U389" s="11" t="s">
        <v>2517</v>
      </c>
      <c r="V389">
        <v>76.769685543293505</v>
      </c>
      <c r="Z389">
        <v>1.85430777028667E-2</v>
      </c>
      <c r="AD389" s="188">
        <f t="shared" si="16"/>
        <v>4.3408098427430177</v>
      </c>
      <c r="AE389" s="188">
        <f t="shared" si="15"/>
        <v>1.85430777028667E-2</v>
      </c>
      <c r="AO389" s="8"/>
    </row>
    <row r="390" spans="1:41" x14ac:dyDescent="0.35">
      <c r="A390" s="11" t="s">
        <v>2926</v>
      </c>
      <c r="B390" s="11" t="s">
        <v>2516</v>
      </c>
      <c r="C390" s="11" t="s">
        <v>2506</v>
      </c>
      <c r="D390" s="188" t="s">
        <v>3022</v>
      </c>
      <c r="G390" s="11" t="s">
        <v>2933</v>
      </c>
      <c r="H390" s="210" t="s">
        <v>2582</v>
      </c>
      <c r="I390" s="11" t="s">
        <v>2931</v>
      </c>
      <c r="J390" s="188" t="s">
        <v>3038</v>
      </c>
      <c r="K390" s="260" t="s">
        <v>3050</v>
      </c>
      <c r="L390" s="265" t="s">
        <v>1937</v>
      </c>
      <c r="M390" s="265" t="s">
        <v>1937</v>
      </c>
      <c r="N390" s="258" t="s">
        <v>3023</v>
      </c>
      <c r="P390" s="265" t="s">
        <v>3107</v>
      </c>
      <c r="Q390" s="265" t="s">
        <v>3079</v>
      </c>
      <c r="R390" s="265" t="s">
        <v>2120</v>
      </c>
      <c r="S390" s="265" t="s">
        <v>3120</v>
      </c>
      <c r="T390" s="11" t="s">
        <v>2930</v>
      </c>
      <c r="U390" s="11" t="s">
        <v>2517</v>
      </c>
      <c r="V390">
        <v>79.779037204754005</v>
      </c>
      <c r="Z390">
        <v>2.08056753821717E-2</v>
      </c>
      <c r="AD390" s="188">
        <f t="shared" si="16"/>
        <v>4.3792607782765129</v>
      </c>
      <c r="AE390" s="188">
        <f t="shared" si="15"/>
        <v>2.08056753821717E-2</v>
      </c>
      <c r="AO390" s="8"/>
    </row>
    <row r="391" spans="1:41" x14ac:dyDescent="0.35">
      <c r="A391" s="11" t="s">
        <v>2926</v>
      </c>
      <c r="B391" s="11" t="s">
        <v>2516</v>
      </c>
      <c r="C391" s="11" t="s">
        <v>2506</v>
      </c>
      <c r="D391" s="188" t="s">
        <v>3022</v>
      </c>
      <c r="G391" s="11" t="s">
        <v>2933</v>
      </c>
      <c r="H391" s="210" t="s">
        <v>2582</v>
      </c>
      <c r="I391" s="11" t="s">
        <v>2931</v>
      </c>
      <c r="J391" s="188" t="s">
        <v>3038</v>
      </c>
      <c r="K391" s="260" t="s">
        <v>3050</v>
      </c>
      <c r="L391" s="265" t="s">
        <v>1937</v>
      </c>
      <c r="M391" s="265" t="s">
        <v>1937</v>
      </c>
      <c r="N391" s="258" t="s">
        <v>3023</v>
      </c>
      <c r="P391" s="265" t="s">
        <v>3107</v>
      </c>
      <c r="Q391" s="265" t="s">
        <v>3079</v>
      </c>
      <c r="R391" s="265" t="s">
        <v>2120</v>
      </c>
      <c r="S391" s="265" t="s">
        <v>3120</v>
      </c>
      <c r="T391" s="11" t="s">
        <v>2930</v>
      </c>
      <c r="U391" s="11" t="s">
        <v>2517</v>
      </c>
      <c r="V391">
        <v>91.825981294352403</v>
      </c>
      <c r="Z391">
        <v>1.8738174228603799E-2</v>
      </c>
      <c r="AD391" s="188">
        <f t="shared" si="16"/>
        <v>4.5198952782193071</v>
      </c>
      <c r="AE391" s="188">
        <f t="shared" si="15"/>
        <v>1.8738174228603799E-2</v>
      </c>
      <c r="AO391" s="8"/>
    </row>
    <row r="392" spans="1:41" x14ac:dyDescent="0.35">
      <c r="A392" s="11" t="s">
        <v>2926</v>
      </c>
      <c r="B392" s="11" t="s">
        <v>2516</v>
      </c>
      <c r="C392" s="11" t="s">
        <v>2506</v>
      </c>
      <c r="D392" s="188" t="s">
        <v>3022</v>
      </c>
      <c r="G392" s="11" t="s">
        <v>2933</v>
      </c>
      <c r="H392" s="210" t="s">
        <v>2582</v>
      </c>
      <c r="I392" s="11" t="s">
        <v>2931</v>
      </c>
      <c r="J392" s="188" t="s">
        <v>3038</v>
      </c>
      <c r="K392" s="260" t="s">
        <v>3050</v>
      </c>
      <c r="L392" s="265" t="s">
        <v>1937</v>
      </c>
      <c r="M392" s="265" t="s">
        <v>1937</v>
      </c>
      <c r="N392" s="258" t="s">
        <v>3023</v>
      </c>
      <c r="P392" s="265" t="s">
        <v>3107</v>
      </c>
      <c r="Q392" s="265" t="s">
        <v>3079</v>
      </c>
      <c r="R392" s="265" t="s">
        <v>2120</v>
      </c>
      <c r="S392" s="265" t="s">
        <v>3120</v>
      </c>
      <c r="T392" s="11" t="s">
        <v>2930</v>
      </c>
      <c r="U392" s="11" t="s">
        <v>2517</v>
      </c>
      <c r="V392">
        <v>87.539997793965696</v>
      </c>
      <c r="Z392">
        <v>2.4088967285183002E-2</v>
      </c>
      <c r="AD392" s="188">
        <f t="shared" si="16"/>
        <v>4.4720958065624483</v>
      </c>
      <c r="AE392" s="188">
        <f t="shared" si="15"/>
        <v>2.4088967285183002E-2</v>
      </c>
      <c r="AO392" s="8"/>
    </row>
    <row r="393" spans="1:41" x14ac:dyDescent="0.35">
      <c r="A393" s="11" t="s">
        <v>2926</v>
      </c>
      <c r="B393" s="11" t="s">
        <v>2516</v>
      </c>
      <c r="C393" s="11" t="s">
        <v>2506</v>
      </c>
      <c r="D393" s="188" t="s">
        <v>3022</v>
      </c>
      <c r="G393" s="11" t="s">
        <v>2933</v>
      </c>
      <c r="H393" s="210" t="s">
        <v>2582</v>
      </c>
      <c r="I393" s="11" t="s">
        <v>2931</v>
      </c>
      <c r="J393" s="188" t="s">
        <v>3038</v>
      </c>
      <c r="K393" s="260" t="s">
        <v>3050</v>
      </c>
      <c r="L393" s="265" t="s">
        <v>1937</v>
      </c>
      <c r="M393" s="265" t="s">
        <v>1937</v>
      </c>
      <c r="N393" s="258" t="s">
        <v>3023</v>
      </c>
      <c r="P393" s="265" t="s">
        <v>3107</v>
      </c>
      <c r="Q393" s="265" t="s">
        <v>3079</v>
      </c>
      <c r="R393" s="265" t="s">
        <v>2120</v>
      </c>
      <c r="S393" s="265" t="s">
        <v>3120</v>
      </c>
      <c r="T393" s="11" t="s">
        <v>2930</v>
      </c>
      <c r="U393" s="11" t="s">
        <v>2517</v>
      </c>
      <c r="V393">
        <v>101.004902478986</v>
      </c>
      <c r="Z393">
        <v>2.4088967285183002E-2</v>
      </c>
      <c r="AD393" s="188">
        <f t="shared" si="16"/>
        <v>4.6151690550591624</v>
      </c>
      <c r="AE393" s="188">
        <f t="shared" si="15"/>
        <v>2.4088967285183002E-2</v>
      </c>
      <c r="AO393" s="8"/>
    </row>
    <row r="394" spans="1:41" x14ac:dyDescent="0.35">
      <c r="A394" s="11" t="s">
        <v>2926</v>
      </c>
      <c r="B394" s="11" t="s">
        <v>2516</v>
      </c>
      <c r="C394" s="11" t="s">
        <v>2506</v>
      </c>
      <c r="D394" s="188" t="s">
        <v>3022</v>
      </c>
      <c r="G394" s="11" t="s">
        <v>2933</v>
      </c>
      <c r="H394" s="210" t="s">
        <v>2582</v>
      </c>
      <c r="I394" s="11" t="s">
        <v>2931</v>
      </c>
      <c r="J394" s="188" t="s">
        <v>3038</v>
      </c>
      <c r="K394" s="260" t="s">
        <v>3050</v>
      </c>
      <c r="L394" s="265" t="s">
        <v>1937</v>
      </c>
      <c r="M394" s="265" t="s">
        <v>1937</v>
      </c>
      <c r="N394" s="258" t="s">
        <v>3023</v>
      </c>
      <c r="P394" s="265" t="s">
        <v>3107</v>
      </c>
      <c r="Q394" s="265" t="s">
        <v>3079</v>
      </c>
      <c r="R394" s="265" t="s">
        <v>2120</v>
      </c>
      <c r="S394" s="265" t="s">
        <v>3120</v>
      </c>
      <c r="T394" s="11" t="s">
        <v>2930</v>
      </c>
      <c r="U394" s="11" t="s">
        <v>2517</v>
      </c>
      <c r="V394">
        <v>82.241812743795293</v>
      </c>
      <c r="Z394">
        <v>1.65265353985669E-2</v>
      </c>
      <c r="AD394" s="188">
        <f t="shared" si="16"/>
        <v>4.4096638435820648</v>
      </c>
      <c r="AE394" s="188">
        <f t="shared" si="15"/>
        <v>1.65265353985669E-2</v>
      </c>
      <c r="AO394" s="8"/>
    </row>
    <row r="395" spans="1:41" x14ac:dyDescent="0.35">
      <c r="A395" s="11" t="s">
        <v>2926</v>
      </c>
      <c r="B395" s="11" t="s">
        <v>2516</v>
      </c>
      <c r="C395" s="11" t="s">
        <v>2506</v>
      </c>
      <c r="D395" s="188" t="s">
        <v>3022</v>
      </c>
      <c r="G395" s="11" t="s">
        <v>2933</v>
      </c>
      <c r="H395" s="210" t="s">
        <v>2582</v>
      </c>
      <c r="I395" s="11" t="s">
        <v>2931</v>
      </c>
      <c r="J395" s="188" t="s">
        <v>3038</v>
      </c>
      <c r="K395" s="260" t="s">
        <v>3050</v>
      </c>
      <c r="L395" s="265" t="s">
        <v>1937</v>
      </c>
      <c r="M395" s="265" t="s">
        <v>1937</v>
      </c>
      <c r="N395" s="258" t="s">
        <v>3023</v>
      </c>
      <c r="P395" s="265" t="s">
        <v>3107</v>
      </c>
      <c r="Q395" s="265" t="s">
        <v>3079</v>
      </c>
      <c r="R395" s="265" t="s">
        <v>2120</v>
      </c>
      <c r="S395" s="265" t="s">
        <v>3120</v>
      </c>
      <c r="T395" s="11" t="s">
        <v>2930</v>
      </c>
      <c r="U395" s="11" t="s">
        <v>2517</v>
      </c>
      <c r="V395">
        <v>98.299373569425299</v>
      </c>
      <c r="Z395">
        <v>1.6184187791840599E-2</v>
      </c>
      <c r="AD395" s="188">
        <f t="shared" si="16"/>
        <v>4.5880176544921776</v>
      </c>
      <c r="AE395" s="188">
        <f t="shared" si="15"/>
        <v>1.6184187791840599E-2</v>
      </c>
      <c r="AO395" s="8"/>
    </row>
    <row r="396" spans="1:41" x14ac:dyDescent="0.35">
      <c r="A396" s="11" t="s">
        <v>2926</v>
      </c>
      <c r="B396" s="11" t="s">
        <v>2516</v>
      </c>
      <c r="C396" s="11" t="s">
        <v>2506</v>
      </c>
      <c r="D396" s="188" t="s">
        <v>3022</v>
      </c>
      <c r="G396" s="11" t="s">
        <v>2933</v>
      </c>
      <c r="H396" s="210" t="s">
        <v>2582</v>
      </c>
      <c r="I396" s="11" t="s">
        <v>2931</v>
      </c>
      <c r="J396" s="188" t="s">
        <v>3038</v>
      </c>
      <c r="K396" s="260" t="s">
        <v>3050</v>
      </c>
      <c r="L396" s="265" t="s">
        <v>1937</v>
      </c>
      <c r="M396" s="265" t="s">
        <v>1937</v>
      </c>
      <c r="N396" s="258" t="s">
        <v>3023</v>
      </c>
      <c r="P396" s="265" t="s">
        <v>3107</v>
      </c>
      <c r="Q396" s="265" t="s">
        <v>3079</v>
      </c>
      <c r="R396" s="265" t="s">
        <v>2120</v>
      </c>
      <c r="S396" s="265" t="s">
        <v>3120</v>
      </c>
      <c r="T396" s="11" t="s">
        <v>2930</v>
      </c>
      <c r="U396" s="11" t="s">
        <v>2517</v>
      </c>
      <c r="V396">
        <v>96.3688001743472</v>
      </c>
      <c r="Z396">
        <v>1.48842608569629E-2</v>
      </c>
      <c r="AD396" s="188">
        <f t="shared" si="16"/>
        <v>4.5681824995869498</v>
      </c>
      <c r="AE396" s="188">
        <f t="shared" si="15"/>
        <v>1.48842608569629E-2</v>
      </c>
      <c r="AO396" s="8"/>
    </row>
    <row r="397" spans="1:41" x14ac:dyDescent="0.35">
      <c r="A397" s="11" t="s">
        <v>2926</v>
      </c>
      <c r="B397" s="11" t="s">
        <v>2516</v>
      </c>
      <c r="C397" s="11" t="s">
        <v>2506</v>
      </c>
      <c r="D397" s="188" t="s">
        <v>3022</v>
      </c>
      <c r="G397" s="11" t="s">
        <v>2933</v>
      </c>
      <c r="H397" s="210" t="s">
        <v>2582</v>
      </c>
      <c r="I397" s="11" t="s">
        <v>2931</v>
      </c>
      <c r="J397" s="188" t="s">
        <v>3038</v>
      </c>
      <c r="K397" s="260" t="s">
        <v>3050</v>
      </c>
      <c r="L397" s="265" t="s">
        <v>1937</v>
      </c>
      <c r="M397" s="265" t="s">
        <v>1937</v>
      </c>
      <c r="N397" s="258" t="s">
        <v>3023</v>
      </c>
      <c r="P397" s="265" t="s">
        <v>3107</v>
      </c>
      <c r="Q397" s="265" t="s">
        <v>3079</v>
      </c>
      <c r="R397" s="265" t="s">
        <v>2120</v>
      </c>
      <c r="S397" s="265" t="s">
        <v>3120</v>
      </c>
      <c r="T397" s="11" t="s">
        <v>2930</v>
      </c>
      <c r="U397" s="11" t="s">
        <v>2517</v>
      </c>
      <c r="V397">
        <v>88.0180885446877</v>
      </c>
      <c r="Z397">
        <v>1.41253754462275E-2</v>
      </c>
      <c r="AD397" s="188">
        <f t="shared" si="16"/>
        <v>4.4775423449995397</v>
      </c>
      <c r="AE397" s="188">
        <f t="shared" si="15"/>
        <v>1.41253754462275E-2</v>
      </c>
      <c r="AO397" s="8"/>
    </row>
    <row r="398" spans="1:41" x14ac:dyDescent="0.35">
      <c r="A398" s="11" t="s">
        <v>2926</v>
      </c>
      <c r="B398" s="11" t="s">
        <v>2516</v>
      </c>
      <c r="C398" s="11" t="s">
        <v>2506</v>
      </c>
      <c r="D398" s="188" t="s">
        <v>3022</v>
      </c>
      <c r="G398" s="11" t="s">
        <v>2933</v>
      </c>
      <c r="H398" s="210" t="s">
        <v>2582</v>
      </c>
      <c r="I398" s="11" t="s">
        <v>2931</v>
      </c>
      <c r="J398" s="188" t="s">
        <v>3038</v>
      </c>
      <c r="K398" s="260" t="s">
        <v>3050</v>
      </c>
      <c r="L398" s="265" t="s">
        <v>1937</v>
      </c>
      <c r="M398" s="265" t="s">
        <v>1937</v>
      </c>
      <c r="N398" s="258" t="s">
        <v>3023</v>
      </c>
      <c r="P398" s="265" t="s">
        <v>3107</v>
      </c>
      <c r="Q398" s="265" t="s">
        <v>3079</v>
      </c>
      <c r="R398" s="265" t="s">
        <v>2120</v>
      </c>
      <c r="S398" s="265" t="s">
        <v>3120</v>
      </c>
      <c r="T398" s="11" t="s">
        <v>2930</v>
      </c>
      <c r="U398" s="11" t="s">
        <v>2517</v>
      </c>
      <c r="V398">
        <v>84.718609165573397</v>
      </c>
      <c r="Z398">
        <v>1.27217089228769E-2</v>
      </c>
      <c r="AD398" s="188">
        <f t="shared" si="16"/>
        <v>4.4393352843214409</v>
      </c>
      <c r="AE398" s="188">
        <f t="shared" si="15"/>
        <v>1.27217089228769E-2</v>
      </c>
      <c r="AO398" s="8"/>
    </row>
    <row r="399" spans="1:41" x14ac:dyDescent="0.35">
      <c r="A399" s="11" t="s">
        <v>2926</v>
      </c>
      <c r="B399" s="11" t="s">
        <v>2516</v>
      </c>
      <c r="C399" s="11" t="s">
        <v>2506</v>
      </c>
      <c r="D399" s="188" t="s">
        <v>3022</v>
      </c>
      <c r="G399" s="11" t="s">
        <v>2933</v>
      </c>
      <c r="H399" s="210" t="s">
        <v>2582</v>
      </c>
      <c r="I399" s="11" t="s">
        <v>2931</v>
      </c>
      <c r="J399" s="188" t="s">
        <v>3038</v>
      </c>
      <c r="K399" s="260" t="s">
        <v>3050</v>
      </c>
      <c r="L399" s="265" t="s">
        <v>1937</v>
      </c>
      <c r="M399" s="265" t="s">
        <v>1937</v>
      </c>
      <c r="N399" s="258" t="s">
        <v>3023</v>
      </c>
      <c r="P399" s="265" t="s">
        <v>3107</v>
      </c>
      <c r="Q399" s="265" t="s">
        <v>3079</v>
      </c>
      <c r="R399" s="265" t="s">
        <v>2120</v>
      </c>
      <c r="S399" s="265" t="s">
        <v>3120</v>
      </c>
      <c r="T399" s="11" t="s">
        <v>2930</v>
      </c>
      <c r="U399" s="11" t="s">
        <v>2517</v>
      </c>
      <c r="V399">
        <v>97.821086030385601</v>
      </c>
      <c r="Z399">
        <v>1.3127493689251901E-2</v>
      </c>
      <c r="AD399" s="188">
        <f t="shared" si="16"/>
        <v>4.5831401573843342</v>
      </c>
      <c r="AE399" s="188">
        <f t="shared" si="15"/>
        <v>1.3127493689251901E-2</v>
      </c>
      <c r="AO399" s="8"/>
    </row>
    <row r="400" spans="1:41" x14ac:dyDescent="0.35">
      <c r="A400" s="11" t="s">
        <v>2926</v>
      </c>
      <c r="B400" s="11" t="s">
        <v>2516</v>
      </c>
      <c r="C400" s="11" t="s">
        <v>2506</v>
      </c>
      <c r="D400" s="188" t="s">
        <v>3022</v>
      </c>
      <c r="G400" s="11" t="s">
        <v>2933</v>
      </c>
      <c r="H400" s="210" t="s">
        <v>2582</v>
      </c>
      <c r="I400" s="11" t="s">
        <v>2931</v>
      </c>
      <c r="J400" s="188" t="s">
        <v>3038</v>
      </c>
      <c r="K400" s="260" t="s">
        <v>3050</v>
      </c>
      <c r="L400" s="265" t="s">
        <v>1937</v>
      </c>
      <c r="M400" s="265" t="s">
        <v>1937</v>
      </c>
      <c r="N400" s="258" t="s">
        <v>3023</v>
      </c>
      <c r="P400" s="265" t="s">
        <v>3107</v>
      </c>
      <c r="Q400" s="265" t="s">
        <v>3079</v>
      </c>
      <c r="R400" s="265" t="s">
        <v>2120</v>
      </c>
      <c r="S400" s="265" t="s">
        <v>3120</v>
      </c>
      <c r="T400" s="11" t="s">
        <v>2930</v>
      </c>
      <c r="U400" s="11" t="s">
        <v>2517</v>
      </c>
      <c r="V400">
        <v>101.21038250569499</v>
      </c>
      <c r="Z400">
        <v>1.22001069081229E-2</v>
      </c>
      <c r="AD400" s="188">
        <f t="shared" si="16"/>
        <v>4.6172013455207601</v>
      </c>
      <c r="AE400" s="188">
        <f t="shared" si="15"/>
        <v>1.22001069081229E-2</v>
      </c>
      <c r="AO400" s="8"/>
    </row>
    <row r="401" spans="1:41" x14ac:dyDescent="0.35">
      <c r="A401" s="11" t="s">
        <v>2926</v>
      </c>
      <c r="B401" s="11" t="s">
        <v>2516</v>
      </c>
      <c r="C401" s="11" t="s">
        <v>2506</v>
      </c>
      <c r="D401" s="188" t="s">
        <v>3022</v>
      </c>
      <c r="G401" s="11" t="s">
        <v>2933</v>
      </c>
      <c r="H401" s="210" t="s">
        <v>2582</v>
      </c>
      <c r="I401" s="11" t="s">
        <v>2931</v>
      </c>
      <c r="J401" s="188" t="s">
        <v>3038</v>
      </c>
      <c r="K401" s="260" t="s">
        <v>3050</v>
      </c>
      <c r="L401" s="265" t="s">
        <v>1937</v>
      </c>
      <c r="M401" s="265" t="s">
        <v>1937</v>
      </c>
      <c r="N401" s="258" t="s">
        <v>3023</v>
      </c>
      <c r="P401" s="265" t="s">
        <v>3107</v>
      </c>
      <c r="Q401" s="265" t="s">
        <v>3079</v>
      </c>
      <c r="R401" s="265" t="s">
        <v>2120</v>
      </c>
      <c r="S401" s="265" t="s">
        <v>3120</v>
      </c>
      <c r="T401" s="11" t="s">
        <v>2930</v>
      </c>
      <c r="U401" s="11" t="s">
        <v>2517</v>
      </c>
      <c r="V401">
        <v>114.484499594783</v>
      </c>
      <c r="Z401">
        <v>1.1220184543019599E-2</v>
      </c>
      <c r="AD401" s="188">
        <f t="shared" si="16"/>
        <v>4.740439439112258</v>
      </c>
      <c r="AE401" s="188">
        <f t="shared" si="15"/>
        <v>1.1220184543019599E-2</v>
      </c>
      <c r="AO401" s="8"/>
    </row>
    <row r="402" spans="1:41" x14ac:dyDescent="0.35">
      <c r="A402" s="11" t="s">
        <v>2926</v>
      </c>
      <c r="B402" s="11" t="s">
        <v>2516</v>
      </c>
      <c r="C402" s="11" t="s">
        <v>2506</v>
      </c>
      <c r="D402" s="188" t="s">
        <v>3022</v>
      </c>
      <c r="G402" s="11" t="s">
        <v>2933</v>
      </c>
      <c r="H402" s="210" t="s">
        <v>2582</v>
      </c>
      <c r="I402" s="11" t="s">
        <v>2931</v>
      </c>
      <c r="J402" s="188" t="s">
        <v>3038</v>
      </c>
      <c r="K402" s="260" t="s">
        <v>3050</v>
      </c>
      <c r="L402" s="265" t="s">
        <v>1937</v>
      </c>
      <c r="M402" s="265" t="s">
        <v>1937</v>
      </c>
      <c r="N402" s="258" t="s">
        <v>3023</v>
      </c>
      <c r="P402" s="265" t="s">
        <v>3107</v>
      </c>
      <c r="Q402" s="265" t="s">
        <v>3079</v>
      </c>
      <c r="R402" s="265" t="s">
        <v>2120</v>
      </c>
      <c r="S402" s="265" t="s">
        <v>3120</v>
      </c>
      <c r="T402" s="11" t="s">
        <v>2930</v>
      </c>
      <c r="U402" s="11" t="s">
        <v>2517</v>
      </c>
      <c r="V402">
        <v>143.71211483324299</v>
      </c>
      <c r="Z402">
        <v>9.0062802021127902E-3</v>
      </c>
      <c r="AD402" s="188">
        <f t="shared" si="16"/>
        <v>4.9678120959561873</v>
      </c>
      <c r="AE402" s="188">
        <f t="shared" si="15"/>
        <v>9.0062802021127902E-3</v>
      </c>
      <c r="AO402" s="8"/>
    </row>
    <row r="403" spans="1:41" x14ac:dyDescent="0.35">
      <c r="A403" s="11" t="s">
        <v>2926</v>
      </c>
      <c r="B403" s="11" t="s">
        <v>2516</v>
      </c>
      <c r="C403" s="11" t="s">
        <v>2506</v>
      </c>
      <c r="D403" s="188" t="s">
        <v>3022</v>
      </c>
      <c r="G403" s="11" t="s">
        <v>2933</v>
      </c>
      <c r="H403" s="210" t="s">
        <v>2582</v>
      </c>
      <c r="I403" s="11" t="s">
        <v>2931</v>
      </c>
      <c r="J403" s="188" t="s">
        <v>3038</v>
      </c>
      <c r="K403" s="260" t="s">
        <v>3050</v>
      </c>
      <c r="L403" s="265" t="s">
        <v>1937</v>
      </c>
      <c r="M403" s="265" t="s">
        <v>1937</v>
      </c>
      <c r="N403" s="258" t="s">
        <v>3023</v>
      </c>
      <c r="P403" s="265" t="s">
        <v>3107</v>
      </c>
      <c r="Q403" s="265" t="s">
        <v>3079</v>
      </c>
      <c r="R403" s="265" t="s">
        <v>2120</v>
      </c>
      <c r="S403" s="265" t="s">
        <v>3120</v>
      </c>
      <c r="T403" s="11" t="s">
        <v>2930</v>
      </c>
      <c r="U403" s="11" t="s">
        <v>2517</v>
      </c>
      <c r="V403">
        <v>109.061107334477</v>
      </c>
      <c r="Z403">
        <v>1.39783060657921E-2</v>
      </c>
      <c r="AD403" s="188">
        <f t="shared" si="16"/>
        <v>4.6919083428892172</v>
      </c>
      <c r="AE403" s="188">
        <f t="shared" si="15"/>
        <v>1.39783060657921E-2</v>
      </c>
      <c r="AO403" s="8"/>
    </row>
    <row r="404" spans="1:41" x14ac:dyDescent="0.35">
      <c r="A404" s="11" t="s">
        <v>2926</v>
      </c>
      <c r="B404" s="11" t="s">
        <v>2516</v>
      </c>
      <c r="C404" s="11" t="s">
        <v>2506</v>
      </c>
      <c r="D404" s="188" t="s">
        <v>3022</v>
      </c>
      <c r="G404" s="11" t="s">
        <v>2933</v>
      </c>
      <c r="H404" s="210" t="s">
        <v>2582</v>
      </c>
      <c r="I404" s="11" t="s">
        <v>2931</v>
      </c>
      <c r="J404" s="188" t="s">
        <v>3038</v>
      </c>
      <c r="K404" s="260" t="s">
        <v>3050</v>
      </c>
      <c r="L404" s="265" t="s">
        <v>1937</v>
      </c>
      <c r="M404" s="265" t="s">
        <v>1937</v>
      </c>
      <c r="N404" s="258" t="s">
        <v>3023</v>
      </c>
      <c r="P404" s="265" t="s">
        <v>3107</v>
      </c>
      <c r="Q404" s="265" t="s">
        <v>3079</v>
      </c>
      <c r="R404" s="265" t="s">
        <v>2120</v>
      </c>
      <c r="S404" s="265" t="s">
        <v>3120</v>
      </c>
      <c r="T404" s="11" t="s">
        <v>2930</v>
      </c>
      <c r="U404" s="11" t="s">
        <v>2517</v>
      </c>
      <c r="V404">
        <v>119.175535995845</v>
      </c>
      <c r="Z404">
        <v>1.35462217856168E-2</v>
      </c>
      <c r="AD404" s="188">
        <f t="shared" si="16"/>
        <v>4.780597498633492</v>
      </c>
      <c r="AE404" s="188">
        <f t="shared" si="15"/>
        <v>1.35462217856168E-2</v>
      </c>
      <c r="AO404" s="8"/>
    </row>
    <row r="405" spans="1:41" x14ac:dyDescent="0.35">
      <c r="A405" s="11" t="s">
        <v>2926</v>
      </c>
      <c r="B405" s="11" t="s">
        <v>2516</v>
      </c>
      <c r="C405" s="11" t="s">
        <v>2506</v>
      </c>
      <c r="D405" s="188" t="s">
        <v>3022</v>
      </c>
      <c r="G405" s="11" t="s">
        <v>2933</v>
      </c>
      <c r="H405" s="210" t="s">
        <v>2582</v>
      </c>
      <c r="I405" s="11" t="s">
        <v>2931</v>
      </c>
      <c r="J405" s="188" t="s">
        <v>3038</v>
      </c>
      <c r="K405" s="260" t="s">
        <v>3050</v>
      </c>
      <c r="L405" s="265" t="s">
        <v>1937</v>
      </c>
      <c r="M405" s="265" t="s">
        <v>1937</v>
      </c>
      <c r="N405" s="258" t="s">
        <v>3023</v>
      </c>
      <c r="P405" s="265" t="s">
        <v>3107</v>
      </c>
      <c r="Q405" s="265" t="s">
        <v>3079</v>
      </c>
      <c r="R405" s="265" t="s">
        <v>2120</v>
      </c>
      <c r="S405" s="265" t="s">
        <v>3120</v>
      </c>
      <c r="T405" s="11" t="s">
        <v>2930</v>
      </c>
      <c r="U405" s="11" t="s">
        <v>2517</v>
      </c>
      <c r="V405">
        <v>121.770701154598</v>
      </c>
      <c r="Z405">
        <v>1.58489319246111E-2</v>
      </c>
      <c r="AD405" s="188">
        <f t="shared" si="16"/>
        <v>4.8021397775264658</v>
      </c>
      <c r="AE405" s="188">
        <f t="shared" si="15"/>
        <v>1.58489319246111E-2</v>
      </c>
      <c r="AO405" s="8"/>
    </row>
    <row r="406" spans="1:41" x14ac:dyDescent="0.35">
      <c r="A406" s="11" t="s">
        <v>2926</v>
      </c>
      <c r="B406" s="11" t="s">
        <v>2516</v>
      </c>
      <c r="C406" s="11" t="s">
        <v>2506</v>
      </c>
      <c r="D406" s="188" t="s">
        <v>3022</v>
      </c>
      <c r="G406" s="11" t="s">
        <v>2933</v>
      </c>
      <c r="H406" s="210" t="s">
        <v>2582</v>
      </c>
      <c r="I406" s="11" t="s">
        <v>2931</v>
      </c>
      <c r="J406" s="188" t="s">
        <v>3038</v>
      </c>
      <c r="K406" s="260" t="s">
        <v>3050</v>
      </c>
      <c r="L406" s="265" t="s">
        <v>1937</v>
      </c>
      <c r="M406" s="265" t="s">
        <v>1937</v>
      </c>
      <c r="N406" s="258" t="s">
        <v>3023</v>
      </c>
      <c r="P406" s="265" t="s">
        <v>3107</v>
      </c>
      <c r="Q406" s="265" t="s">
        <v>3079</v>
      </c>
      <c r="R406" s="265" t="s">
        <v>2120</v>
      </c>
      <c r="S406" s="265" t="s">
        <v>3120</v>
      </c>
      <c r="T406" s="11" t="s">
        <v>2930</v>
      </c>
      <c r="U406" s="11" t="s">
        <v>2517</v>
      </c>
      <c r="V406">
        <v>124.119313405475</v>
      </c>
      <c r="Z406">
        <v>1.6700415360156699E-2</v>
      </c>
      <c r="AD406" s="188">
        <f t="shared" si="16"/>
        <v>4.8212433078655161</v>
      </c>
      <c r="AE406" s="188">
        <f t="shared" si="15"/>
        <v>1.6700415360156699E-2</v>
      </c>
      <c r="AO406" s="8"/>
    </row>
    <row r="407" spans="1:41" x14ac:dyDescent="0.35">
      <c r="A407" s="11" t="s">
        <v>2926</v>
      </c>
      <c r="B407" s="11" t="s">
        <v>2516</v>
      </c>
      <c r="C407" s="11" t="s">
        <v>2506</v>
      </c>
      <c r="D407" s="188" t="s">
        <v>3022</v>
      </c>
      <c r="G407" s="11" t="s">
        <v>2933</v>
      </c>
      <c r="H407" s="210" t="s">
        <v>2582</v>
      </c>
      <c r="I407" s="11" t="s">
        <v>2931</v>
      </c>
      <c r="J407" s="188" t="s">
        <v>3038</v>
      </c>
      <c r="K407" s="260" t="s">
        <v>3050</v>
      </c>
      <c r="L407" s="265" t="s">
        <v>1937</v>
      </c>
      <c r="M407" s="265" t="s">
        <v>1937</v>
      </c>
      <c r="N407" s="258" t="s">
        <v>3023</v>
      </c>
      <c r="P407" s="265" t="s">
        <v>3107</v>
      </c>
      <c r="Q407" s="265" t="s">
        <v>3079</v>
      </c>
      <c r="R407" s="265" t="s">
        <v>2120</v>
      </c>
      <c r="S407" s="265" t="s">
        <v>3120</v>
      </c>
      <c r="T407" s="11" t="s">
        <v>2930</v>
      </c>
      <c r="U407" s="11" t="s">
        <v>2517</v>
      </c>
      <c r="V407">
        <v>107.59927762944901</v>
      </c>
      <c r="Z407">
        <v>1.6876124757881399E-2</v>
      </c>
      <c r="AD407" s="188">
        <f t="shared" si="16"/>
        <v>4.6784139342241913</v>
      </c>
      <c r="AE407" s="188">
        <f t="shared" si="15"/>
        <v>1.6876124757881399E-2</v>
      </c>
      <c r="AO407" s="8"/>
    </row>
    <row r="408" spans="1:41" x14ac:dyDescent="0.35">
      <c r="A408" s="11" t="s">
        <v>2926</v>
      </c>
      <c r="B408" s="11" t="s">
        <v>2516</v>
      </c>
      <c r="C408" s="11" t="s">
        <v>2506</v>
      </c>
      <c r="D408" s="188" t="s">
        <v>3022</v>
      </c>
      <c r="G408" s="11" t="s">
        <v>2933</v>
      </c>
      <c r="H408" s="210" t="s">
        <v>2582</v>
      </c>
      <c r="I408" s="11" t="s">
        <v>2931</v>
      </c>
      <c r="J408" s="188" t="s">
        <v>3038</v>
      </c>
      <c r="K408" s="260" t="s">
        <v>3050</v>
      </c>
      <c r="L408" s="265" t="s">
        <v>1937</v>
      </c>
      <c r="M408" s="265" t="s">
        <v>1937</v>
      </c>
      <c r="N408" s="258" t="s">
        <v>3023</v>
      </c>
      <c r="P408" s="265" t="s">
        <v>3107</v>
      </c>
      <c r="Q408" s="265" t="s">
        <v>3079</v>
      </c>
      <c r="R408" s="265" t="s">
        <v>2120</v>
      </c>
      <c r="S408" s="265" t="s">
        <v>3120</v>
      </c>
      <c r="T408" s="11" t="s">
        <v>2930</v>
      </c>
      <c r="U408" s="11" t="s">
        <v>2517</v>
      </c>
      <c r="V408">
        <v>120.109219820779</v>
      </c>
      <c r="Z408">
        <v>1.89353234154452E-2</v>
      </c>
      <c r="AD408" s="188">
        <f t="shared" si="16"/>
        <v>4.7884014940060391</v>
      </c>
      <c r="AE408" s="188">
        <f t="shared" si="15"/>
        <v>1.89353234154452E-2</v>
      </c>
      <c r="AO408" s="8"/>
    </row>
    <row r="409" spans="1:41" x14ac:dyDescent="0.35">
      <c r="A409" s="11" t="s">
        <v>2926</v>
      </c>
      <c r="B409" s="11" t="s">
        <v>2516</v>
      </c>
      <c r="C409" s="11" t="s">
        <v>2506</v>
      </c>
      <c r="D409" s="188" t="s">
        <v>3022</v>
      </c>
      <c r="G409" s="11" t="s">
        <v>2933</v>
      </c>
      <c r="H409" s="210" t="s">
        <v>2582</v>
      </c>
      <c r="I409" s="11" t="s">
        <v>2931</v>
      </c>
      <c r="J409" s="188" t="s">
        <v>3038</v>
      </c>
      <c r="K409" s="260" t="s">
        <v>3050</v>
      </c>
      <c r="L409" s="265" t="s">
        <v>1937</v>
      </c>
      <c r="M409" s="265" t="s">
        <v>1937</v>
      </c>
      <c r="N409" s="258" t="s">
        <v>3023</v>
      </c>
      <c r="P409" s="265" t="s">
        <v>3107</v>
      </c>
      <c r="Q409" s="265" t="s">
        <v>3079</v>
      </c>
      <c r="R409" s="265" t="s">
        <v>2120</v>
      </c>
      <c r="S409" s="265" t="s">
        <v>3120</v>
      </c>
      <c r="T409" s="11" t="s">
        <v>2930</v>
      </c>
      <c r="U409" s="11" t="s">
        <v>2517</v>
      </c>
      <c r="V409">
        <v>116.002144882689</v>
      </c>
      <c r="Z409">
        <v>1.9744882128159301E-2</v>
      </c>
      <c r="AD409" s="188">
        <f t="shared" si="16"/>
        <v>4.7536086813034286</v>
      </c>
      <c r="AE409" s="188">
        <f t="shared" si="15"/>
        <v>1.9744882128159301E-2</v>
      </c>
      <c r="AO409" s="8"/>
    </row>
    <row r="410" spans="1:41" x14ac:dyDescent="0.35">
      <c r="A410" s="11" t="s">
        <v>2926</v>
      </c>
      <c r="B410" s="11" t="s">
        <v>2516</v>
      </c>
      <c r="C410" s="11" t="s">
        <v>2506</v>
      </c>
      <c r="D410" s="188" t="s">
        <v>3022</v>
      </c>
      <c r="G410" s="11" t="s">
        <v>2933</v>
      </c>
      <c r="H410" s="210" t="s">
        <v>2582</v>
      </c>
      <c r="I410" s="11" t="s">
        <v>2931</v>
      </c>
      <c r="J410" s="188" t="s">
        <v>3038</v>
      </c>
      <c r="K410" s="260" t="s">
        <v>3050</v>
      </c>
      <c r="L410" s="265" t="s">
        <v>1937</v>
      </c>
      <c r="M410" s="265" t="s">
        <v>1937</v>
      </c>
      <c r="N410" s="258" t="s">
        <v>3023</v>
      </c>
      <c r="P410" s="265" t="s">
        <v>3107</v>
      </c>
      <c r="Q410" s="265" t="s">
        <v>3079</v>
      </c>
      <c r="R410" s="265" t="s">
        <v>2120</v>
      </c>
      <c r="S410" s="265" t="s">
        <v>3120</v>
      </c>
      <c r="T410" s="11" t="s">
        <v>2930</v>
      </c>
      <c r="U410" s="11" t="s">
        <v>2517</v>
      </c>
      <c r="V410">
        <v>133.975564550511</v>
      </c>
      <c r="Z410">
        <v>2.0589052624097399E-2</v>
      </c>
      <c r="AD410" s="188">
        <f t="shared" si="16"/>
        <v>4.8976574292217165</v>
      </c>
      <c r="AE410" s="188">
        <f t="shared" si="15"/>
        <v>2.0589052624097399E-2</v>
      </c>
      <c r="AO410" s="8"/>
    </row>
    <row r="411" spans="1:41" x14ac:dyDescent="0.35">
      <c r="A411" s="11" t="s">
        <v>2926</v>
      </c>
      <c r="B411" s="11" t="s">
        <v>2516</v>
      </c>
      <c r="C411" s="11" t="s">
        <v>2506</v>
      </c>
      <c r="D411" s="188" t="s">
        <v>3022</v>
      </c>
      <c r="G411" s="11" t="s">
        <v>2933</v>
      </c>
      <c r="H411" s="210" t="s">
        <v>2582</v>
      </c>
      <c r="I411" s="11" t="s">
        <v>2931</v>
      </c>
      <c r="J411" s="188" t="s">
        <v>3038</v>
      </c>
      <c r="K411" s="260" t="s">
        <v>3050</v>
      </c>
      <c r="L411" s="265" t="s">
        <v>1937</v>
      </c>
      <c r="M411" s="265" t="s">
        <v>1937</v>
      </c>
      <c r="N411" s="258" t="s">
        <v>3023</v>
      </c>
      <c r="P411" s="265" t="s">
        <v>3107</v>
      </c>
      <c r="Q411" s="265" t="s">
        <v>3079</v>
      </c>
      <c r="R411" s="265" t="s">
        <v>2120</v>
      </c>
      <c r="S411" s="265" t="s">
        <v>3120</v>
      </c>
      <c r="T411" s="11" t="s">
        <v>2930</v>
      </c>
      <c r="U411" s="11" t="s">
        <v>2517</v>
      </c>
      <c r="V411">
        <v>149.29703798765499</v>
      </c>
      <c r="Z411">
        <v>2.1469314691592401E-2</v>
      </c>
      <c r="AD411" s="188">
        <f t="shared" si="16"/>
        <v>5.0059378650158237</v>
      </c>
      <c r="AE411" s="188">
        <f t="shared" si="15"/>
        <v>2.1469314691592401E-2</v>
      </c>
      <c r="AO411" s="8"/>
    </row>
    <row r="412" spans="1:41" x14ac:dyDescent="0.35">
      <c r="A412" s="11" t="s">
        <v>2926</v>
      </c>
      <c r="B412" s="11" t="s">
        <v>2516</v>
      </c>
      <c r="C412" s="11" t="s">
        <v>2506</v>
      </c>
      <c r="D412" s="188" t="s">
        <v>3022</v>
      </c>
      <c r="G412" s="11" t="s">
        <v>2933</v>
      </c>
      <c r="H412" s="210" t="s">
        <v>2582</v>
      </c>
      <c r="I412" s="11" t="s">
        <v>2931</v>
      </c>
      <c r="J412" s="188" t="s">
        <v>3038</v>
      </c>
      <c r="K412" s="260" t="s">
        <v>3050</v>
      </c>
      <c r="L412" s="265" t="s">
        <v>1937</v>
      </c>
      <c r="M412" s="265" t="s">
        <v>1937</v>
      </c>
      <c r="N412" s="258" t="s">
        <v>3023</v>
      </c>
      <c r="P412" s="265" t="s">
        <v>3107</v>
      </c>
      <c r="Q412" s="265" t="s">
        <v>3079</v>
      </c>
      <c r="R412" s="265" t="s">
        <v>2120</v>
      </c>
      <c r="S412" s="265" t="s">
        <v>3120</v>
      </c>
      <c r="T412" s="11" t="s">
        <v>2930</v>
      </c>
      <c r="U412" s="11" t="s">
        <v>2517</v>
      </c>
      <c r="V412">
        <v>169.00149874096601</v>
      </c>
      <c r="Z412">
        <v>2.0374685280397101E-2</v>
      </c>
      <c r="AD412" s="188">
        <f t="shared" si="16"/>
        <v>5.1299075831734902</v>
      </c>
      <c r="AE412" s="188">
        <f t="shared" si="15"/>
        <v>2.0374685280397101E-2</v>
      </c>
      <c r="AO412" s="8"/>
    </row>
    <row r="413" spans="1:41" x14ac:dyDescent="0.35">
      <c r="A413" s="11" t="s">
        <v>2926</v>
      </c>
      <c r="B413" s="11" t="s">
        <v>2516</v>
      </c>
      <c r="C413" s="11" t="s">
        <v>2506</v>
      </c>
      <c r="D413" s="188" t="s">
        <v>3022</v>
      </c>
      <c r="G413" s="11" t="s">
        <v>2933</v>
      </c>
      <c r="H413" s="210" t="s">
        <v>2582</v>
      </c>
      <c r="I413" s="11" t="s">
        <v>2931</v>
      </c>
      <c r="J413" s="188" t="s">
        <v>3038</v>
      </c>
      <c r="K413" s="260" t="s">
        <v>3050</v>
      </c>
      <c r="L413" s="265" t="s">
        <v>1937</v>
      </c>
      <c r="M413" s="265" t="s">
        <v>1937</v>
      </c>
      <c r="N413" s="258" t="s">
        <v>3023</v>
      </c>
      <c r="P413" s="265" t="s">
        <v>3107</v>
      </c>
      <c r="Q413" s="265" t="s">
        <v>3079</v>
      </c>
      <c r="R413" s="265" t="s">
        <v>2120</v>
      </c>
      <c r="S413" s="265" t="s">
        <v>3120</v>
      </c>
      <c r="T413" s="11" t="s">
        <v>2930</v>
      </c>
      <c r="U413" s="11" t="s">
        <v>2517</v>
      </c>
      <c r="V413">
        <v>168.67209844671601</v>
      </c>
      <c r="Z413">
        <v>1.8738174228603799E-2</v>
      </c>
      <c r="AD413" s="188">
        <f t="shared" si="16"/>
        <v>5.1279565843303523</v>
      </c>
      <c r="AE413" s="188">
        <f t="shared" si="15"/>
        <v>1.8738174228603799E-2</v>
      </c>
      <c r="AO413" s="8"/>
    </row>
    <row r="414" spans="1:41" x14ac:dyDescent="0.35">
      <c r="A414" s="11" t="s">
        <v>2926</v>
      </c>
      <c r="B414" s="11" t="s">
        <v>2516</v>
      </c>
      <c r="C414" s="11" t="s">
        <v>2506</v>
      </c>
      <c r="D414" s="188" t="s">
        <v>3022</v>
      </c>
      <c r="G414" s="11" t="s">
        <v>2933</v>
      </c>
      <c r="H414" s="210" t="s">
        <v>2582</v>
      </c>
      <c r="I414" s="11" t="s">
        <v>2931</v>
      </c>
      <c r="J414" s="188" t="s">
        <v>3038</v>
      </c>
      <c r="K414" s="260" t="s">
        <v>3050</v>
      </c>
      <c r="L414" s="265" t="s">
        <v>1937</v>
      </c>
      <c r="M414" s="265" t="s">
        <v>1937</v>
      </c>
      <c r="N414" s="258" t="s">
        <v>3023</v>
      </c>
      <c r="P414" s="265" t="s">
        <v>3107</v>
      </c>
      <c r="Q414" s="265" t="s">
        <v>3079</v>
      </c>
      <c r="R414" s="265" t="s">
        <v>2120</v>
      </c>
      <c r="S414" s="265" t="s">
        <v>3120</v>
      </c>
      <c r="T414" s="11" t="s">
        <v>2930</v>
      </c>
      <c r="U414" s="11" t="s">
        <v>2517</v>
      </c>
      <c r="V414">
        <v>168.466549374724</v>
      </c>
      <c r="Z414">
        <v>1.7782794100389201E-2</v>
      </c>
      <c r="AD414" s="188">
        <f t="shared" si="16"/>
        <v>5.1267372100533954</v>
      </c>
      <c r="AE414" s="188">
        <f t="shared" si="15"/>
        <v>1.7782794100389201E-2</v>
      </c>
      <c r="AO414" s="8"/>
    </row>
    <row r="415" spans="1:41" x14ac:dyDescent="0.35">
      <c r="A415" s="11" t="s">
        <v>2926</v>
      </c>
      <c r="B415" s="11" t="s">
        <v>2516</v>
      </c>
      <c r="C415" s="11" t="s">
        <v>2506</v>
      </c>
      <c r="D415" s="188" t="s">
        <v>3022</v>
      </c>
      <c r="G415" s="11" t="s">
        <v>2933</v>
      </c>
      <c r="H415" s="210" t="s">
        <v>2582</v>
      </c>
      <c r="I415" s="11" t="s">
        <v>2931</v>
      </c>
      <c r="J415" s="188" t="s">
        <v>3038</v>
      </c>
      <c r="K415" s="260" t="s">
        <v>3050</v>
      </c>
      <c r="L415" s="265" t="s">
        <v>1937</v>
      </c>
      <c r="M415" s="265" t="s">
        <v>1937</v>
      </c>
      <c r="N415" s="258" t="s">
        <v>3023</v>
      </c>
      <c r="P415" s="265" t="s">
        <v>3107</v>
      </c>
      <c r="Q415" s="265" t="s">
        <v>3079</v>
      </c>
      <c r="R415" s="265" t="s">
        <v>2120</v>
      </c>
      <c r="S415" s="265" t="s">
        <v>3120</v>
      </c>
      <c r="T415" s="11" t="s">
        <v>2930</v>
      </c>
      <c r="U415" s="11" t="s">
        <v>2517</v>
      </c>
      <c r="V415">
        <v>190.98028013374801</v>
      </c>
      <c r="Z415">
        <v>1.7969891485325899E-2</v>
      </c>
      <c r="AD415" s="188">
        <f t="shared" si="16"/>
        <v>5.2521701773434124</v>
      </c>
      <c r="AE415" s="188">
        <f t="shared" ref="AE415:AE462" si="17">Z415</f>
        <v>1.7969891485325899E-2</v>
      </c>
      <c r="AO415" s="8"/>
    </row>
    <row r="416" spans="1:41" x14ac:dyDescent="0.35">
      <c r="A416" s="11" t="s">
        <v>2926</v>
      </c>
      <c r="B416" s="11" t="s">
        <v>2516</v>
      </c>
      <c r="C416" s="11" t="s">
        <v>2506</v>
      </c>
      <c r="D416" s="188" t="s">
        <v>3022</v>
      </c>
      <c r="G416" s="11" t="s">
        <v>2933</v>
      </c>
      <c r="H416" s="210" t="s">
        <v>2582</v>
      </c>
      <c r="I416" s="11" t="s">
        <v>2931</v>
      </c>
      <c r="J416" s="188" t="s">
        <v>3038</v>
      </c>
      <c r="K416" s="260" t="s">
        <v>3050</v>
      </c>
      <c r="L416" s="265" t="s">
        <v>1937</v>
      </c>
      <c r="M416" s="265" t="s">
        <v>1937</v>
      </c>
      <c r="N416" s="258" t="s">
        <v>3023</v>
      </c>
      <c r="P416" s="265" t="s">
        <v>3107</v>
      </c>
      <c r="Q416" s="265" t="s">
        <v>3079</v>
      </c>
      <c r="R416" s="265" t="s">
        <v>2120</v>
      </c>
      <c r="S416" s="265" t="s">
        <v>3120</v>
      </c>
      <c r="T416" s="11" t="s">
        <v>2930</v>
      </c>
      <c r="U416" s="11" t="s">
        <v>2517</v>
      </c>
      <c r="V416">
        <v>165.157911421363</v>
      </c>
      <c r="Z416">
        <v>1.63544658255446E-2</v>
      </c>
      <c r="AD416" s="188">
        <f t="shared" si="16"/>
        <v>5.1069020551481694</v>
      </c>
      <c r="AE416" s="188">
        <f t="shared" si="17"/>
        <v>1.63544658255446E-2</v>
      </c>
      <c r="AO416" s="8"/>
    </row>
    <row r="417" spans="1:41" x14ac:dyDescent="0.35">
      <c r="A417" s="11" t="s">
        <v>2926</v>
      </c>
      <c r="B417" s="11" t="s">
        <v>2516</v>
      </c>
      <c r="C417" s="11" t="s">
        <v>2506</v>
      </c>
      <c r="D417" s="188" t="s">
        <v>3022</v>
      </c>
      <c r="G417" s="11" t="s">
        <v>2933</v>
      </c>
      <c r="H417" s="210" t="s">
        <v>2582</v>
      </c>
      <c r="I417" s="11" t="s">
        <v>2931</v>
      </c>
      <c r="J417" s="188" t="s">
        <v>3038</v>
      </c>
      <c r="K417" s="260" t="s">
        <v>3050</v>
      </c>
      <c r="L417" s="265" t="s">
        <v>1937</v>
      </c>
      <c r="M417" s="265" t="s">
        <v>1937</v>
      </c>
      <c r="N417" s="258" t="s">
        <v>3023</v>
      </c>
      <c r="P417" s="265" t="s">
        <v>3107</v>
      </c>
      <c r="Q417" s="265" t="s">
        <v>3079</v>
      </c>
      <c r="R417" s="265" t="s">
        <v>2120</v>
      </c>
      <c r="S417" s="265" t="s">
        <v>3120</v>
      </c>
      <c r="T417" s="11" t="s">
        <v>2930</v>
      </c>
      <c r="U417" s="11" t="s">
        <v>2517</v>
      </c>
      <c r="V417">
        <v>167.892343597836</v>
      </c>
      <c r="Z417">
        <v>1.53590246132415E-2</v>
      </c>
      <c r="AD417" s="188">
        <f t="shared" si="16"/>
        <v>5.1233229620779026</v>
      </c>
      <c r="AE417" s="188">
        <f t="shared" si="17"/>
        <v>1.53590246132415E-2</v>
      </c>
      <c r="AO417" s="8"/>
    </row>
    <row r="418" spans="1:41" x14ac:dyDescent="0.35">
      <c r="A418" s="11" t="s">
        <v>2926</v>
      </c>
      <c r="B418" s="11" t="s">
        <v>2516</v>
      </c>
      <c r="C418" s="11" t="s">
        <v>2506</v>
      </c>
      <c r="D418" s="188" t="s">
        <v>3022</v>
      </c>
      <c r="G418" s="11" t="s">
        <v>2933</v>
      </c>
      <c r="H418" s="210" t="s">
        <v>2582</v>
      </c>
      <c r="I418" s="11" t="s">
        <v>2931</v>
      </c>
      <c r="J418" s="188" t="s">
        <v>3038</v>
      </c>
      <c r="K418" s="260" t="s">
        <v>3050</v>
      </c>
      <c r="L418" s="265" t="s">
        <v>1937</v>
      </c>
      <c r="M418" s="265" t="s">
        <v>1937</v>
      </c>
      <c r="N418" s="258" t="s">
        <v>3023</v>
      </c>
      <c r="P418" s="265" t="s">
        <v>3107</v>
      </c>
      <c r="Q418" s="265" t="s">
        <v>3079</v>
      </c>
      <c r="R418" s="265" t="s">
        <v>2120</v>
      </c>
      <c r="S418" s="265" t="s">
        <v>3120</v>
      </c>
      <c r="T418" s="11" t="s">
        <v>2930</v>
      </c>
      <c r="U418" s="11" t="s">
        <v>2517</v>
      </c>
      <c r="V418">
        <v>219.819043267506</v>
      </c>
      <c r="Z418">
        <v>1.6184187791840599E-2</v>
      </c>
      <c r="AD418" s="188">
        <f t="shared" si="16"/>
        <v>5.3928046772862093</v>
      </c>
      <c r="AE418" s="188">
        <f t="shared" si="17"/>
        <v>1.6184187791840599E-2</v>
      </c>
      <c r="AO418" s="8"/>
    </row>
    <row r="419" spans="1:41" x14ac:dyDescent="0.35">
      <c r="A419" s="11" t="s">
        <v>2926</v>
      </c>
      <c r="B419" s="11" t="s">
        <v>2516</v>
      </c>
      <c r="C419" s="11" t="s">
        <v>2506</v>
      </c>
      <c r="D419" s="188" t="s">
        <v>3022</v>
      </c>
      <c r="G419" s="11" t="s">
        <v>2933</v>
      </c>
      <c r="H419" s="210" t="s">
        <v>2582</v>
      </c>
      <c r="I419" s="11" t="s">
        <v>2931</v>
      </c>
      <c r="J419" s="188" t="s">
        <v>3038</v>
      </c>
      <c r="K419" s="260" t="s">
        <v>3050</v>
      </c>
      <c r="L419" s="265" t="s">
        <v>1937</v>
      </c>
      <c r="M419" s="265" t="s">
        <v>1937</v>
      </c>
      <c r="N419" s="258" t="s">
        <v>3023</v>
      </c>
      <c r="P419" s="265" t="s">
        <v>3107</v>
      </c>
      <c r="Q419" s="265" t="s">
        <v>3079</v>
      </c>
      <c r="R419" s="265" t="s">
        <v>2120</v>
      </c>
      <c r="S419" s="265" t="s">
        <v>3120</v>
      </c>
      <c r="T419" s="11" t="s">
        <v>2930</v>
      </c>
      <c r="U419" s="11" t="s">
        <v>2517</v>
      </c>
      <c r="V419">
        <v>240.14669317269801</v>
      </c>
      <c r="Z419">
        <v>1.5520620891312E-2</v>
      </c>
      <c r="AD419" s="188">
        <f t="shared" si="16"/>
        <v>5.4812499581750869</v>
      </c>
      <c r="AE419" s="188">
        <f t="shared" si="17"/>
        <v>1.5520620891312E-2</v>
      </c>
      <c r="AO419" s="8"/>
    </row>
    <row r="420" spans="1:41" x14ac:dyDescent="0.35">
      <c r="A420" s="11" t="s">
        <v>2926</v>
      </c>
      <c r="B420" s="11" t="s">
        <v>2516</v>
      </c>
      <c r="C420" s="11" t="s">
        <v>2506</v>
      </c>
      <c r="D420" s="188" t="s">
        <v>3022</v>
      </c>
      <c r="G420" s="11" t="s">
        <v>2933</v>
      </c>
      <c r="H420" s="210" t="s">
        <v>2582</v>
      </c>
      <c r="I420" s="11" t="s">
        <v>2931</v>
      </c>
      <c r="J420" s="188" t="s">
        <v>3038</v>
      </c>
      <c r="K420" s="260" t="s">
        <v>3050</v>
      </c>
      <c r="L420" s="265" t="s">
        <v>1937</v>
      </c>
      <c r="M420" s="265" t="s">
        <v>1937</v>
      </c>
      <c r="N420" s="258" t="s">
        <v>3023</v>
      </c>
      <c r="P420" s="265" t="s">
        <v>3107</v>
      </c>
      <c r="Q420" s="265" t="s">
        <v>3079</v>
      </c>
      <c r="R420" s="265" t="s">
        <v>2120</v>
      </c>
      <c r="S420" s="265" t="s">
        <v>3120</v>
      </c>
      <c r="T420" s="11" t="s">
        <v>2930</v>
      </c>
      <c r="U420" s="11" t="s">
        <v>2517</v>
      </c>
      <c r="V420">
        <v>222.914175836482</v>
      </c>
      <c r="Z420">
        <v>1.36887450953708E-2</v>
      </c>
      <c r="AD420" s="188">
        <f t="shared" si="16"/>
        <v>5.4067868356620279</v>
      </c>
      <c r="AE420" s="188">
        <f t="shared" si="17"/>
        <v>1.36887450953708E-2</v>
      </c>
      <c r="AO420" s="8"/>
    </row>
    <row r="421" spans="1:41" x14ac:dyDescent="0.35">
      <c r="A421" s="11" t="s">
        <v>2926</v>
      </c>
      <c r="B421" s="11" t="s">
        <v>2516</v>
      </c>
      <c r="C421" s="11" t="s">
        <v>2506</v>
      </c>
      <c r="D421" s="188" t="s">
        <v>3022</v>
      </c>
      <c r="G421" s="11" t="s">
        <v>2933</v>
      </c>
      <c r="H421" s="210" t="s">
        <v>2582</v>
      </c>
      <c r="I421" s="11" t="s">
        <v>2931</v>
      </c>
      <c r="J421" s="188" t="s">
        <v>3038</v>
      </c>
      <c r="K421" s="260" t="s">
        <v>3050</v>
      </c>
      <c r="L421" s="265" t="s">
        <v>1937</v>
      </c>
      <c r="M421" s="265" t="s">
        <v>1937</v>
      </c>
      <c r="N421" s="258" t="s">
        <v>3023</v>
      </c>
      <c r="P421" s="265" t="s">
        <v>3107</v>
      </c>
      <c r="Q421" s="265" t="s">
        <v>3079</v>
      </c>
      <c r="R421" s="265" t="s">
        <v>2120</v>
      </c>
      <c r="S421" s="265" t="s">
        <v>3120</v>
      </c>
      <c r="T421" s="11" t="s">
        <v>2930</v>
      </c>
      <c r="U421" s="11" t="s">
        <v>2517</v>
      </c>
      <c r="V421">
        <v>156.03482411473399</v>
      </c>
      <c r="Z421">
        <v>1.42739921817258E-2</v>
      </c>
      <c r="AD421" s="188">
        <f t="shared" si="16"/>
        <v>5.0500792138417969</v>
      </c>
      <c r="AE421" s="188">
        <f t="shared" si="17"/>
        <v>1.42739921817258E-2</v>
      </c>
      <c r="AO421" s="8"/>
    </row>
    <row r="422" spans="1:41" x14ac:dyDescent="0.35">
      <c r="A422" s="11" t="s">
        <v>2926</v>
      </c>
      <c r="B422" s="11" t="s">
        <v>2516</v>
      </c>
      <c r="C422" s="11" t="s">
        <v>2506</v>
      </c>
      <c r="D422" s="188" t="s">
        <v>3022</v>
      </c>
      <c r="G422" s="11" t="s">
        <v>2933</v>
      </c>
      <c r="H422" s="210" t="s">
        <v>2582</v>
      </c>
      <c r="I422" s="11" t="s">
        <v>2931</v>
      </c>
      <c r="J422" s="188" t="s">
        <v>3038</v>
      </c>
      <c r="K422" s="260" t="s">
        <v>3050</v>
      </c>
      <c r="L422" s="265" t="s">
        <v>1937</v>
      </c>
      <c r="M422" s="265" t="s">
        <v>1937</v>
      </c>
      <c r="N422" s="258" t="s">
        <v>3023</v>
      </c>
      <c r="P422" s="265" t="s">
        <v>3107</v>
      </c>
      <c r="Q422" s="265" t="s">
        <v>3079</v>
      </c>
      <c r="R422" s="265" t="s">
        <v>2120</v>
      </c>
      <c r="S422" s="265" t="s">
        <v>3120</v>
      </c>
      <c r="T422" s="11" t="s">
        <v>2930</v>
      </c>
      <c r="U422" s="11" t="s">
        <v>2517</v>
      </c>
      <c r="V422">
        <v>170.630430775273</v>
      </c>
      <c r="Z422">
        <v>1.42739921817258E-2</v>
      </c>
      <c r="AD422" s="188">
        <f t="shared" si="16"/>
        <v>5.1394999941522501</v>
      </c>
      <c r="AE422" s="188">
        <f t="shared" si="17"/>
        <v>1.42739921817258E-2</v>
      </c>
      <c r="AO422" s="8"/>
    </row>
    <row r="423" spans="1:41" x14ac:dyDescent="0.35">
      <c r="A423" s="11" t="s">
        <v>2926</v>
      </c>
      <c r="B423" s="11" t="s">
        <v>2516</v>
      </c>
      <c r="C423" s="11" t="s">
        <v>2506</v>
      </c>
      <c r="D423" s="188" t="s">
        <v>3022</v>
      </c>
      <c r="G423" s="11" t="s">
        <v>2933</v>
      </c>
      <c r="H423" s="210" t="s">
        <v>2582</v>
      </c>
      <c r="I423" s="11" t="s">
        <v>2931</v>
      </c>
      <c r="J423" s="188" t="s">
        <v>3038</v>
      </c>
      <c r="K423" s="260" t="s">
        <v>3050</v>
      </c>
      <c r="L423" s="265" t="s">
        <v>1937</v>
      </c>
      <c r="M423" s="265" t="s">
        <v>1937</v>
      </c>
      <c r="N423" s="258" t="s">
        <v>3023</v>
      </c>
      <c r="P423" s="265" t="s">
        <v>3107</v>
      </c>
      <c r="Q423" s="265" t="s">
        <v>3079</v>
      </c>
      <c r="R423" s="265" t="s">
        <v>2120</v>
      </c>
      <c r="S423" s="265" t="s">
        <v>3120</v>
      </c>
      <c r="T423" s="11" t="s">
        <v>2930</v>
      </c>
      <c r="U423" s="11" t="s">
        <v>2517</v>
      </c>
      <c r="V423">
        <v>242.14620660689701</v>
      </c>
      <c r="Z423">
        <v>2.21541221258118E-2</v>
      </c>
      <c r="AD423" s="188">
        <f t="shared" si="16"/>
        <v>5.4895417032584231</v>
      </c>
      <c r="AE423" s="188">
        <f t="shared" si="17"/>
        <v>2.21541221258118E-2</v>
      </c>
      <c r="AO423" s="8"/>
    </row>
    <row r="424" spans="1:41" x14ac:dyDescent="0.35">
      <c r="A424" s="11" t="s">
        <v>2926</v>
      </c>
      <c r="B424" s="11" t="s">
        <v>2516</v>
      </c>
      <c r="C424" s="11" t="s">
        <v>2506</v>
      </c>
      <c r="D424" s="188" t="s">
        <v>3022</v>
      </c>
      <c r="G424" s="11" t="s">
        <v>2933</v>
      </c>
      <c r="H424" s="210" t="s">
        <v>2582</v>
      </c>
      <c r="I424" s="11" t="s">
        <v>2931</v>
      </c>
      <c r="J424" s="188" t="s">
        <v>3038</v>
      </c>
      <c r="K424" s="260" t="s">
        <v>3050</v>
      </c>
      <c r="L424" s="265" t="s">
        <v>1937</v>
      </c>
      <c r="M424" s="265" t="s">
        <v>1937</v>
      </c>
      <c r="N424" s="258" t="s">
        <v>3023</v>
      </c>
      <c r="P424" s="265" t="s">
        <v>3107</v>
      </c>
      <c r="Q424" s="265" t="s">
        <v>3079</v>
      </c>
      <c r="R424" s="265" t="s">
        <v>2120</v>
      </c>
      <c r="S424" s="265" t="s">
        <v>3120</v>
      </c>
      <c r="T424" s="11" t="s">
        <v>2930</v>
      </c>
      <c r="U424" s="11" t="s">
        <v>2517</v>
      </c>
      <c r="V424">
        <v>299.37974791091602</v>
      </c>
      <c r="Z424">
        <v>1.9952623149688799E-2</v>
      </c>
      <c r="AD424" s="188">
        <f t="shared" si="16"/>
        <v>5.7017128274495787</v>
      </c>
      <c r="AE424" s="188">
        <f t="shared" si="17"/>
        <v>1.9952623149688799E-2</v>
      </c>
      <c r="AO424" s="8"/>
    </row>
    <row r="425" spans="1:41" x14ac:dyDescent="0.35">
      <c r="A425" s="11" t="s">
        <v>2926</v>
      </c>
      <c r="B425" s="11" t="s">
        <v>2516</v>
      </c>
      <c r="C425" s="11" t="s">
        <v>2506</v>
      </c>
      <c r="D425" s="188" t="s">
        <v>3022</v>
      </c>
      <c r="G425" s="11" t="s">
        <v>2933</v>
      </c>
      <c r="H425" s="210" t="s">
        <v>2582</v>
      </c>
      <c r="I425" s="11" t="s">
        <v>2931</v>
      </c>
      <c r="J425" s="188" t="s">
        <v>3038</v>
      </c>
      <c r="K425" s="260" t="s">
        <v>3050</v>
      </c>
      <c r="L425" s="265" t="s">
        <v>1937</v>
      </c>
      <c r="M425" s="265" t="s">
        <v>1937</v>
      </c>
      <c r="N425" s="258" t="s">
        <v>3023</v>
      </c>
      <c r="P425" s="265" t="s">
        <v>3107</v>
      </c>
      <c r="Q425" s="265" t="s">
        <v>3079</v>
      </c>
      <c r="R425" s="265" t="s">
        <v>2120</v>
      </c>
      <c r="S425" s="265" t="s">
        <v>3120</v>
      </c>
      <c r="T425" s="11" t="s">
        <v>2930</v>
      </c>
      <c r="U425" s="11" t="s">
        <v>2517</v>
      </c>
      <c r="V425">
        <v>305.82444601508303</v>
      </c>
      <c r="Z425">
        <v>2.3101297000831598E-2</v>
      </c>
      <c r="AD425" s="188">
        <f t="shared" si="16"/>
        <v>5.7230112314871571</v>
      </c>
      <c r="AE425" s="188">
        <f t="shared" si="17"/>
        <v>2.3101297000831598E-2</v>
      </c>
      <c r="AO425" s="8"/>
    </row>
    <row r="426" spans="1:41" x14ac:dyDescent="0.35">
      <c r="A426" s="11" t="s">
        <v>2926</v>
      </c>
      <c r="B426" s="11" t="s">
        <v>2516</v>
      </c>
      <c r="C426" s="11" t="s">
        <v>2506</v>
      </c>
      <c r="D426" s="188" t="s">
        <v>3022</v>
      </c>
      <c r="G426" s="11" t="s">
        <v>2933</v>
      </c>
      <c r="H426" s="210" t="s">
        <v>2582</v>
      </c>
      <c r="I426" s="11" t="s">
        <v>2932</v>
      </c>
      <c r="J426" s="188" t="s">
        <v>2618</v>
      </c>
      <c r="K426" s="260" t="s">
        <v>3050</v>
      </c>
      <c r="L426" s="265" t="s">
        <v>1937</v>
      </c>
      <c r="M426" s="265" t="s">
        <v>1937</v>
      </c>
      <c r="N426" s="258" t="s">
        <v>3023</v>
      </c>
      <c r="P426" s="265" t="s">
        <v>3107</v>
      </c>
      <c r="Q426" s="265" t="s">
        <v>3079</v>
      </c>
      <c r="R426" s="265" t="s">
        <v>2120</v>
      </c>
      <c r="S426" s="265" t="s">
        <v>3120</v>
      </c>
      <c r="T426" s="11" t="s">
        <v>2930</v>
      </c>
      <c r="U426" s="11" t="s">
        <v>2517</v>
      </c>
      <c r="V426">
        <v>1020.69675563428</v>
      </c>
      <c r="Z426">
        <v>6.7185062772680303E-4</v>
      </c>
      <c r="AD426" s="188">
        <f t="shared" si="16"/>
        <v>6.9282407668350663</v>
      </c>
      <c r="AE426" s="188">
        <f t="shared" si="17"/>
        <v>6.7185062772680303E-4</v>
      </c>
      <c r="AO426" s="8"/>
    </row>
    <row r="427" spans="1:41" x14ac:dyDescent="0.35">
      <c r="A427" s="11" t="s">
        <v>2926</v>
      </c>
      <c r="B427" s="11" t="s">
        <v>2516</v>
      </c>
      <c r="C427" s="11" t="s">
        <v>2506</v>
      </c>
      <c r="D427" s="188" t="s">
        <v>3022</v>
      </c>
      <c r="G427" s="11" t="s">
        <v>2933</v>
      </c>
      <c r="H427" s="210" t="s">
        <v>2582</v>
      </c>
      <c r="I427" s="11" t="s">
        <v>2932</v>
      </c>
      <c r="J427" s="188" t="s">
        <v>2618</v>
      </c>
      <c r="K427" s="260" t="s">
        <v>3050</v>
      </c>
      <c r="L427" s="265" t="s">
        <v>1937</v>
      </c>
      <c r="M427" s="265" t="s">
        <v>1937</v>
      </c>
      <c r="N427" s="258" t="s">
        <v>3023</v>
      </c>
      <c r="P427" s="265" t="s">
        <v>3107</v>
      </c>
      <c r="Q427" s="265" t="s">
        <v>3079</v>
      </c>
      <c r="R427" s="265" t="s">
        <v>2120</v>
      </c>
      <c r="S427" s="265" t="s">
        <v>3120</v>
      </c>
      <c r="T427" s="11" t="s">
        <v>2930</v>
      </c>
      <c r="U427" s="11" t="s">
        <v>2517</v>
      </c>
      <c r="V427">
        <v>1357.40554976678</v>
      </c>
      <c r="Z427">
        <v>1.3832767929799999E-3</v>
      </c>
      <c r="AD427" s="188">
        <f t="shared" si="16"/>
        <v>7.2133304727884697</v>
      </c>
      <c r="AE427" s="188">
        <f t="shared" si="17"/>
        <v>1.3832767929799999E-3</v>
      </c>
      <c r="AO427" s="8"/>
    </row>
    <row r="428" spans="1:41" x14ac:dyDescent="0.35">
      <c r="A428" s="11" t="s">
        <v>2926</v>
      </c>
      <c r="B428" s="11" t="s">
        <v>2516</v>
      </c>
      <c r="C428" s="11" t="s">
        <v>2506</v>
      </c>
      <c r="D428" s="188" t="s">
        <v>3022</v>
      </c>
      <c r="G428" s="11" t="s">
        <v>2933</v>
      </c>
      <c r="H428" s="210" t="s">
        <v>2582</v>
      </c>
      <c r="I428" s="11" t="s">
        <v>2932</v>
      </c>
      <c r="J428" s="188" t="s">
        <v>2618</v>
      </c>
      <c r="K428" s="260" t="s">
        <v>3050</v>
      </c>
      <c r="L428" s="265" t="s">
        <v>1937</v>
      </c>
      <c r="M428" s="265" t="s">
        <v>1937</v>
      </c>
      <c r="N428" s="258" t="s">
        <v>3023</v>
      </c>
      <c r="P428" s="265" t="s">
        <v>3107</v>
      </c>
      <c r="Q428" s="265" t="s">
        <v>3079</v>
      </c>
      <c r="R428" s="265" t="s">
        <v>2120</v>
      </c>
      <c r="S428" s="265" t="s">
        <v>3120</v>
      </c>
      <c r="T428" s="11" t="s">
        <v>2930</v>
      </c>
      <c r="U428" s="11" t="s">
        <v>2517</v>
      </c>
      <c r="V428">
        <v>1099.5129606908599</v>
      </c>
      <c r="Z428">
        <v>1.63544658255446E-3</v>
      </c>
      <c r="AD428" s="188">
        <f t="shared" si="16"/>
        <v>7.002622597729669</v>
      </c>
      <c r="AE428" s="188">
        <f t="shared" si="17"/>
        <v>1.63544658255446E-3</v>
      </c>
      <c r="AO428" s="8"/>
    </row>
    <row r="429" spans="1:41" x14ac:dyDescent="0.35">
      <c r="A429" s="11" t="s">
        <v>2926</v>
      </c>
      <c r="B429" s="11" t="s">
        <v>2516</v>
      </c>
      <c r="C429" s="11" t="s">
        <v>2506</v>
      </c>
      <c r="D429" s="188" t="s">
        <v>3022</v>
      </c>
      <c r="G429" s="11" t="s">
        <v>2933</v>
      </c>
      <c r="H429" s="210" t="s">
        <v>2582</v>
      </c>
      <c r="I429" s="11" t="s">
        <v>2932</v>
      </c>
      <c r="J429" s="188" t="s">
        <v>2618</v>
      </c>
      <c r="K429" s="260" t="s">
        <v>3050</v>
      </c>
      <c r="L429" s="265" t="s">
        <v>1937</v>
      </c>
      <c r="M429" s="265" t="s">
        <v>1937</v>
      </c>
      <c r="N429" s="258" t="s">
        <v>3023</v>
      </c>
      <c r="P429" s="265" t="s">
        <v>3107</v>
      </c>
      <c r="Q429" s="265" t="s">
        <v>3079</v>
      </c>
      <c r="R429" s="265" t="s">
        <v>2120</v>
      </c>
      <c r="S429" s="265" t="s">
        <v>3120</v>
      </c>
      <c r="T429" s="11" t="s">
        <v>2930</v>
      </c>
      <c r="U429" s="11" t="s">
        <v>2517</v>
      </c>
      <c r="V429">
        <v>928.921077576274</v>
      </c>
      <c r="Z429">
        <v>2.5383146395819602E-3</v>
      </c>
      <c r="AD429" s="188">
        <f t="shared" si="16"/>
        <v>6.8340237810352482</v>
      </c>
      <c r="AE429" s="188">
        <f t="shared" si="17"/>
        <v>2.5383146395819602E-3</v>
      </c>
      <c r="AO429" s="8"/>
    </row>
    <row r="430" spans="1:41" x14ac:dyDescent="0.35">
      <c r="A430" s="11" t="s">
        <v>2926</v>
      </c>
      <c r="B430" s="11" t="s">
        <v>2516</v>
      </c>
      <c r="C430" s="11" t="s">
        <v>2506</v>
      </c>
      <c r="D430" s="188" t="s">
        <v>3022</v>
      </c>
      <c r="G430" s="11" t="s">
        <v>2933</v>
      </c>
      <c r="H430" s="210" t="s">
        <v>2582</v>
      </c>
      <c r="I430" s="11" t="s">
        <v>2932</v>
      </c>
      <c r="J430" s="188" t="s">
        <v>2618</v>
      </c>
      <c r="K430" s="260" t="s">
        <v>3050</v>
      </c>
      <c r="L430" s="265" t="s">
        <v>1937</v>
      </c>
      <c r="M430" s="265" t="s">
        <v>1937</v>
      </c>
      <c r="N430" s="258" t="s">
        <v>3023</v>
      </c>
      <c r="P430" s="265" t="s">
        <v>3107</v>
      </c>
      <c r="Q430" s="265" t="s">
        <v>3079</v>
      </c>
      <c r="R430" s="265" t="s">
        <v>2120</v>
      </c>
      <c r="S430" s="265" t="s">
        <v>3120</v>
      </c>
      <c r="T430" s="11" t="s">
        <v>2930</v>
      </c>
      <c r="U430" s="11" t="s">
        <v>2517</v>
      </c>
      <c r="V430">
        <v>913.56908461735998</v>
      </c>
      <c r="Z430">
        <v>2.6746855243890799E-3</v>
      </c>
      <c r="AD430" s="188">
        <f t="shared" si="16"/>
        <v>6.8173589992501196</v>
      </c>
      <c r="AE430" s="188">
        <f t="shared" si="17"/>
        <v>2.6746855243890799E-3</v>
      </c>
      <c r="AO430" s="8"/>
    </row>
    <row r="431" spans="1:41" x14ac:dyDescent="0.35">
      <c r="A431" s="11" t="s">
        <v>2926</v>
      </c>
      <c r="B431" s="11" t="s">
        <v>2516</v>
      </c>
      <c r="C431" s="11" t="s">
        <v>2506</v>
      </c>
      <c r="D431" s="188" t="s">
        <v>3022</v>
      </c>
      <c r="G431" s="11" t="s">
        <v>2933</v>
      </c>
      <c r="H431" s="210" t="s">
        <v>2582</v>
      </c>
      <c r="I431" s="11" t="s">
        <v>2932</v>
      </c>
      <c r="J431" s="188" t="s">
        <v>2618</v>
      </c>
      <c r="K431" s="260" t="s">
        <v>3050</v>
      </c>
      <c r="L431" s="265" t="s">
        <v>1937</v>
      </c>
      <c r="M431" s="265" t="s">
        <v>1937</v>
      </c>
      <c r="N431" s="258" t="s">
        <v>3023</v>
      </c>
      <c r="P431" s="265" t="s">
        <v>3107</v>
      </c>
      <c r="Q431" s="265" t="s">
        <v>3079</v>
      </c>
      <c r="R431" s="265" t="s">
        <v>2120</v>
      </c>
      <c r="S431" s="265" t="s">
        <v>3120</v>
      </c>
      <c r="T431" s="11" t="s">
        <v>2930</v>
      </c>
      <c r="U431" s="11" t="s">
        <v>2517</v>
      </c>
      <c r="V431">
        <v>1015.07008340262</v>
      </c>
      <c r="Z431">
        <v>2.45985263934101E-3</v>
      </c>
      <c r="AD431" s="188">
        <f t="shared" si="16"/>
        <v>6.9227129367795159</v>
      </c>
      <c r="AE431" s="188">
        <f t="shared" si="17"/>
        <v>2.45985263934101E-3</v>
      </c>
      <c r="AO431" s="8"/>
    </row>
    <row r="432" spans="1:41" x14ac:dyDescent="0.35">
      <c r="A432" s="11" t="s">
        <v>2926</v>
      </c>
      <c r="B432" s="11" t="s">
        <v>2516</v>
      </c>
      <c r="C432" s="11" t="s">
        <v>2506</v>
      </c>
      <c r="D432" s="188" t="s">
        <v>3022</v>
      </c>
      <c r="G432" s="11" t="s">
        <v>2933</v>
      </c>
      <c r="H432" s="210" t="s">
        <v>2582</v>
      </c>
      <c r="I432" s="11" t="s">
        <v>2932</v>
      </c>
      <c r="J432" s="188" t="s">
        <v>2618</v>
      </c>
      <c r="K432" s="260" t="s">
        <v>3050</v>
      </c>
      <c r="L432" s="265" t="s">
        <v>1937</v>
      </c>
      <c r="M432" s="265" t="s">
        <v>1937</v>
      </c>
      <c r="N432" s="258" t="s">
        <v>3023</v>
      </c>
      <c r="P432" s="265" t="s">
        <v>3107</v>
      </c>
      <c r="Q432" s="265" t="s">
        <v>3079</v>
      </c>
      <c r="R432" s="265" t="s">
        <v>2120</v>
      </c>
      <c r="S432" s="265" t="s">
        <v>3120</v>
      </c>
      <c r="T432" s="11" t="s">
        <v>2930</v>
      </c>
      <c r="U432" s="11" t="s">
        <v>2517</v>
      </c>
      <c r="V432">
        <v>1400.2189147275501</v>
      </c>
      <c r="Z432">
        <v>2.4342413552369199E-3</v>
      </c>
      <c r="AD432" s="188">
        <f t="shared" si="16"/>
        <v>7.2443838710417374</v>
      </c>
      <c r="AE432" s="188">
        <f t="shared" si="17"/>
        <v>2.4342413552369199E-3</v>
      </c>
      <c r="AO432" s="8"/>
    </row>
    <row r="433" spans="1:41" x14ac:dyDescent="0.35">
      <c r="A433" s="11" t="s">
        <v>2926</v>
      </c>
      <c r="B433" s="11" t="s">
        <v>2516</v>
      </c>
      <c r="C433" s="11" t="s">
        <v>2506</v>
      </c>
      <c r="D433" s="188" t="s">
        <v>3022</v>
      </c>
      <c r="G433" s="11" t="s">
        <v>2933</v>
      </c>
      <c r="H433" s="210" t="s">
        <v>2582</v>
      </c>
      <c r="I433" s="11" t="s">
        <v>2932</v>
      </c>
      <c r="J433" s="188" t="s">
        <v>2618</v>
      </c>
      <c r="K433" s="260" t="s">
        <v>3050</v>
      </c>
      <c r="L433" s="265" t="s">
        <v>1937</v>
      </c>
      <c r="M433" s="265" t="s">
        <v>1937</v>
      </c>
      <c r="N433" s="258" t="s">
        <v>3023</v>
      </c>
      <c r="P433" s="265" t="s">
        <v>3107</v>
      </c>
      <c r="Q433" s="265" t="s">
        <v>3079</v>
      </c>
      <c r="R433" s="265" t="s">
        <v>2120</v>
      </c>
      <c r="S433" s="265" t="s">
        <v>3120</v>
      </c>
      <c r="T433" s="11" t="s">
        <v>2930</v>
      </c>
      <c r="U433" s="11" t="s">
        <v>2517</v>
      </c>
      <c r="V433">
        <v>1239.98294123759</v>
      </c>
      <c r="Z433">
        <v>2.8480358684357999E-3</v>
      </c>
      <c r="AD433" s="188">
        <f t="shared" si="16"/>
        <v>7.1228529014379935</v>
      </c>
      <c r="AE433" s="188">
        <f t="shared" si="17"/>
        <v>2.8480358684357999E-3</v>
      </c>
      <c r="AO433" s="8"/>
    </row>
    <row r="434" spans="1:41" x14ac:dyDescent="0.35">
      <c r="A434" s="11" t="s">
        <v>2926</v>
      </c>
      <c r="B434" s="11" t="s">
        <v>2516</v>
      </c>
      <c r="C434" s="11" t="s">
        <v>2506</v>
      </c>
      <c r="D434" s="188" t="s">
        <v>3022</v>
      </c>
      <c r="G434" s="11" t="s">
        <v>2933</v>
      </c>
      <c r="H434" s="210" t="s">
        <v>2582</v>
      </c>
      <c r="I434" s="11" t="s">
        <v>2932</v>
      </c>
      <c r="J434" s="188" t="s">
        <v>2618</v>
      </c>
      <c r="K434" s="260" t="s">
        <v>3050</v>
      </c>
      <c r="L434" s="265" t="s">
        <v>1937</v>
      </c>
      <c r="M434" s="265" t="s">
        <v>1937</v>
      </c>
      <c r="N434" s="258" t="s">
        <v>3023</v>
      </c>
      <c r="P434" s="265" t="s">
        <v>3107</v>
      </c>
      <c r="Q434" s="265" t="s">
        <v>3079</v>
      </c>
      <c r="R434" s="265" t="s">
        <v>2120</v>
      </c>
      <c r="S434" s="265" t="s">
        <v>3120</v>
      </c>
      <c r="T434" s="11" t="s">
        <v>2930</v>
      </c>
      <c r="U434" s="11" t="s">
        <v>2517</v>
      </c>
      <c r="V434">
        <v>1243.92038811371</v>
      </c>
      <c r="Z434">
        <v>3.2631449343155602E-3</v>
      </c>
      <c r="AD434" s="188">
        <f t="shared" si="16"/>
        <v>7.12602327455809</v>
      </c>
      <c r="AE434" s="188">
        <f t="shared" si="17"/>
        <v>3.2631449343155602E-3</v>
      </c>
      <c r="AO434" s="8"/>
    </row>
    <row r="435" spans="1:41" x14ac:dyDescent="0.35">
      <c r="A435" s="11" t="s">
        <v>2926</v>
      </c>
      <c r="B435" s="11" t="s">
        <v>2516</v>
      </c>
      <c r="C435" s="11" t="s">
        <v>2506</v>
      </c>
      <c r="D435" s="188" t="s">
        <v>3022</v>
      </c>
      <c r="G435" s="11" t="s">
        <v>2933</v>
      </c>
      <c r="H435" s="210" t="s">
        <v>2582</v>
      </c>
      <c r="I435" s="11" t="s">
        <v>2932</v>
      </c>
      <c r="J435" s="188" t="s">
        <v>2618</v>
      </c>
      <c r="K435" s="260" t="s">
        <v>3050</v>
      </c>
      <c r="L435" s="265" t="s">
        <v>1937</v>
      </c>
      <c r="M435" s="265" t="s">
        <v>1937</v>
      </c>
      <c r="N435" s="258" t="s">
        <v>3023</v>
      </c>
      <c r="P435" s="265" t="s">
        <v>3107</v>
      </c>
      <c r="Q435" s="265" t="s">
        <v>3079</v>
      </c>
      <c r="R435" s="265" t="s">
        <v>2120</v>
      </c>
      <c r="S435" s="265" t="s">
        <v>3120</v>
      </c>
      <c r="T435" s="11" t="s">
        <v>2930</v>
      </c>
      <c r="U435" s="11" t="s">
        <v>2517</v>
      </c>
      <c r="V435">
        <v>1181.81840787691</v>
      </c>
      <c r="Z435">
        <v>3.62318833201532E-3</v>
      </c>
      <c r="AD435" s="188">
        <f t="shared" si="16"/>
        <v>7.0748095549257473</v>
      </c>
      <c r="AE435" s="188">
        <f t="shared" si="17"/>
        <v>3.62318833201532E-3</v>
      </c>
      <c r="AO435" s="8"/>
    </row>
    <row r="436" spans="1:41" x14ac:dyDescent="0.35">
      <c r="A436" s="11" t="s">
        <v>2926</v>
      </c>
      <c r="B436" s="11" t="s">
        <v>2516</v>
      </c>
      <c r="C436" s="11" t="s">
        <v>2506</v>
      </c>
      <c r="D436" s="188" t="s">
        <v>3022</v>
      </c>
      <c r="G436" s="11" t="s">
        <v>2933</v>
      </c>
      <c r="H436" s="210" t="s">
        <v>2582</v>
      </c>
      <c r="I436" s="11" t="s">
        <v>2932</v>
      </c>
      <c r="J436" s="188" t="s">
        <v>2618</v>
      </c>
      <c r="K436" s="260" t="s">
        <v>3050</v>
      </c>
      <c r="L436" s="265" t="s">
        <v>1937</v>
      </c>
      <c r="M436" s="265" t="s">
        <v>1937</v>
      </c>
      <c r="N436" s="258" t="s">
        <v>3023</v>
      </c>
      <c r="P436" s="265" t="s">
        <v>3107</v>
      </c>
      <c r="Q436" s="265" t="s">
        <v>3079</v>
      </c>
      <c r="R436" s="265" t="s">
        <v>2120</v>
      </c>
      <c r="S436" s="265" t="s">
        <v>3120</v>
      </c>
      <c r="T436" s="11" t="s">
        <v>2930</v>
      </c>
      <c r="U436" s="11" t="s">
        <v>2517</v>
      </c>
      <c r="V436">
        <v>3348.93968341663</v>
      </c>
      <c r="Z436">
        <v>9.3913337048598204E-4</v>
      </c>
      <c r="AD436" s="188">
        <f t="shared" si="16"/>
        <v>8.1163990623055398</v>
      </c>
      <c r="AE436" s="188">
        <f t="shared" si="17"/>
        <v>9.3913337048598204E-4</v>
      </c>
      <c r="AO436" s="8"/>
    </row>
    <row r="437" spans="1:41" x14ac:dyDescent="0.35">
      <c r="A437" s="11" t="s">
        <v>2926</v>
      </c>
      <c r="B437" s="11" t="s">
        <v>2516</v>
      </c>
      <c r="C437" s="11" t="s">
        <v>2506</v>
      </c>
      <c r="D437" s="188" t="s">
        <v>3022</v>
      </c>
      <c r="G437" s="11" t="s">
        <v>2933</v>
      </c>
      <c r="H437" s="210" t="s">
        <v>2582</v>
      </c>
      <c r="I437" s="11" t="s">
        <v>2932</v>
      </c>
      <c r="J437" s="188" t="s">
        <v>2618</v>
      </c>
      <c r="K437" s="260" t="s">
        <v>3050</v>
      </c>
      <c r="L437" s="265" t="s">
        <v>1937</v>
      </c>
      <c r="M437" s="265" t="s">
        <v>1937</v>
      </c>
      <c r="N437" s="258" t="s">
        <v>3023</v>
      </c>
      <c r="P437" s="265" t="s">
        <v>3107</v>
      </c>
      <c r="Q437" s="265" t="s">
        <v>3079</v>
      </c>
      <c r="R437" s="265" t="s">
        <v>2120</v>
      </c>
      <c r="S437" s="265" t="s">
        <v>3120</v>
      </c>
      <c r="T437" s="11" t="s">
        <v>2930</v>
      </c>
      <c r="U437" s="11" t="s">
        <v>2517</v>
      </c>
      <c r="V437">
        <v>1887.5770043141499</v>
      </c>
      <c r="Z437">
        <v>1.9335866385981799E-3</v>
      </c>
      <c r="AD437" s="188">
        <f t="shared" si="16"/>
        <v>7.5430492772786346</v>
      </c>
      <c r="AE437" s="188">
        <f t="shared" si="17"/>
        <v>1.9335866385981799E-3</v>
      </c>
      <c r="AO437" s="8"/>
    </row>
    <row r="438" spans="1:41" x14ac:dyDescent="0.35">
      <c r="A438" s="11" t="s">
        <v>2926</v>
      </c>
      <c r="B438" s="11" t="s">
        <v>2516</v>
      </c>
      <c r="C438" s="11" t="s">
        <v>2506</v>
      </c>
      <c r="D438" s="188" t="s">
        <v>3022</v>
      </c>
      <c r="G438" s="11" t="s">
        <v>2933</v>
      </c>
      <c r="H438" s="210" t="s">
        <v>2582</v>
      </c>
      <c r="I438" s="11" t="s">
        <v>2932</v>
      </c>
      <c r="J438" s="188" t="s">
        <v>2618</v>
      </c>
      <c r="K438" s="260" t="s">
        <v>3050</v>
      </c>
      <c r="L438" s="265" t="s">
        <v>1937</v>
      </c>
      <c r="M438" s="265" t="s">
        <v>1937</v>
      </c>
      <c r="N438" s="258" t="s">
        <v>3023</v>
      </c>
      <c r="P438" s="265" t="s">
        <v>3107</v>
      </c>
      <c r="Q438" s="265" t="s">
        <v>3079</v>
      </c>
      <c r="R438" s="265" t="s">
        <v>2120</v>
      </c>
      <c r="S438" s="265" t="s">
        <v>3120</v>
      </c>
      <c r="T438" s="11" t="s">
        <v>2930</v>
      </c>
      <c r="U438" s="11" t="s">
        <v>2517</v>
      </c>
      <c r="V438">
        <v>2224.2544392352302</v>
      </c>
      <c r="Z438">
        <v>2.21541221258118E-3</v>
      </c>
      <c r="AD438" s="188">
        <f t="shared" si="16"/>
        <v>7.7071770549575396</v>
      </c>
      <c r="AE438" s="188">
        <f t="shared" si="17"/>
        <v>2.21541221258118E-3</v>
      </c>
      <c r="AO438" s="8"/>
    </row>
    <row r="439" spans="1:41" x14ac:dyDescent="0.35">
      <c r="A439" s="11" t="s">
        <v>2926</v>
      </c>
      <c r="B439" s="11" t="s">
        <v>2516</v>
      </c>
      <c r="C439" s="11" t="s">
        <v>2506</v>
      </c>
      <c r="D439" s="188" t="s">
        <v>3022</v>
      </c>
      <c r="G439" s="11" t="s">
        <v>2933</v>
      </c>
      <c r="H439" s="210" t="s">
        <v>2582</v>
      </c>
      <c r="I439" s="11" t="s">
        <v>2932</v>
      </c>
      <c r="J439" s="188" t="s">
        <v>2618</v>
      </c>
      <c r="K439" s="260" t="s">
        <v>3050</v>
      </c>
      <c r="L439" s="265" t="s">
        <v>1937</v>
      </c>
      <c r="M439" s="265" t="s">
        <v>1937</v>
      </c>
      <c r="N439" s="258" t="s">
        <v>3023</v>
      </c>
      <c r="P439" s="265" t="s">
        <v>3107</v>
      </c>
      <c r="Q439" s="265" t="s">
        <v>3079</v>
      </c>
      <c r="R439" s="265" t="s">
        <v>2120</v>
      </c>
      <c r="S439" s="265" t="s">
        <v>3120</v>
      </c>
      <c r="T439" s="11" t="s">
        <v>2930</v>
      </c>
      <c r="U439" s="11" t="s">
        <v>2517</v>
      </c>
      <c r="V439">
        <v>3379.0204552516502</v>
      </c>
      <c r="Z439">
        <v>2.9698004774064502E-3</v>
      </c>
      <c r="AD439" s="188">
        <f t="shared" si="16"/>
        <v>8.1253411403365856</v>
      </c>
      <c r="AE439" s="188">
        <f t="shared" si="17"/>
        <v>2.9698004774064502E-3</v>
      </c>
      <c r="AO439" s="8"/>
    </row>
    <row r="440" spans="1:41" x14ac:dyDescent="0.35">
      <c r="A440" s="11" t="s">
        <v>2926</v>
      </c>
      <c r="B440" s="11" t="s">
        <v>2516</v>
      </c>
      <c r="C440" s="11" t="s">
        <v>2506</v>
      </c>
      <c r="D440" s="188" t="s">
        <v>3022</v>
      </c>
      <c r="G440" s="11" t="s">
        <v>2933</v>
      </c>
      <c r="H440" s="210" t="s">
        <v>2582</v>
      </c>
      <c r="I440" s="11" t="s">
        <v>2932</v>
      </c>
      <c r="J440" s="188" t="s">
        <v>2618</v>
      </c>
      <c r="K440" s="260" t="s">
        <v>3050</v>
      </c>
      <c r="L440" s="265" t="s">
        <v>1937</v>
      </c>
      <c r="M440" s="265" t="s">
        <v>1937</v>
      </c>
      <c r="N440" s="258" t="s">
        <v>3023</v>
      </c>
      <c r="P440" s="265" t="s">
        <v>3107</v>
      </c>
      <c r="Q440" s="265" t="s">
        <v>3079</v>
      </c>
      <c r="R440" s="265" t="s">
        <v>2120</v>
      </c>
      <c r="S440" s="265" t="s">
        <v>3120</v>
      </c>
      <c r="T440" s="11" t="s">
        <v>2930</v>
      </c>
      <c r="U440" s="11" t="s">
        <v>2517</v>
      </c>
      <c r="V440">
        <v>1771.4620884503699</v>
      </c>
      <c r="Z440">
        <v>2.7312637228008398E-3</v>
      </c>
      <c r="AD440" s="188">
        <f t="shared" si="16"/>
        <v>7.4795605232582192</v>
      </c>
      <c r="AE440" s="188">
        <f t="shared" si="17"/>
        <v>2.7312637228008398E-3</v>
      </c>
      <c r="AO440" s="8"/>
    </row>
    <row r="441" spans="1:41" x14ac:dyDescent="0.35">
      <c r="A441" s="11" t="s">
        <v>2926</v>
      </c>
      <c r="B441" s="11" t="s">
        <v>2516</v>
      </c>
      <c r="C441" s="11" t="s">
        <v>2506</v>
      </c>
      <c r="D441" s="188" t="s">
        <v>3022</v>
      </c>
      <c r="G441" s="11" t="s">
        <v>2933</v>
      </c>
      <c r="H441" s="210" t="s">
        <v>2582</v>
      </c>
      <c r="I441" s="11" t="s">
        <v>2932</v>
      </c>
      <c r="J441" s="188" t="s">
        <v>2618</v>
      </c>
      <c r="K441" s="260" t="s">
        <v>3050</v>
      </c>
      <c r="L441" s="265" t="s">
        <v>1937</v>
      </c>
      <c r="M441" s="265" t="s">
        <v>1937</v>
      </c>
      <c r="N441" s="258" t="s">
        <v>3023</v>
      </c>
      <c r="P441" s="265" t="s">
        <v>3107</v>
      </c>
      <c r="Q441" s="265" t="s">
        <v>3079</v>
      </c>
      <c r="R441" s="265" t="s">
        <v>2120</v>
      </c>
      <c r="S441" s="265" t="s">
        <v>3120</v>
      </c>
      <c r="T441" s="11" t="s">
        <v>2930</v>
      </c>
      <c r="U441" s="11" t="s">
        <v>2517</v>
      </c>
      <c r="V441">
        <v>2082.85208304355</v>
      </c>
      <c r="Z441">
        <v>2.8480358684357999E-3</v>
      </c>
      <c r="AD441" s="188">
        <f t="shared" si="16"/>
        <v>7.6414934272385997</v>
      </c>
      <c r="AE441" s="188">
        <f t="shared" si="17"/>
        <v>2.8480358684357999E-3</v>
      </c>
      <c r="AO441" s="8"/>
    </row>
    <row r="442" spans="1:41" x14ac:dyDescent="0.35">
      <c r="A442" s="11" t="s">
        <v>2926</v>
      </c>
      <c r="B442" s="11" t="s">
        <v>2516</v>
      </c>
      <c r="C442" s="11" t="s">
        <v>2506</v>
      </c>
      <c r="D442" s="188" t="s">
        <v>3022</v>
      </c>
      <c r="G442" s="11" t="s">
        <v>2933</v>
      </c>
      <c r="H442" s="210" t="s">
        <v>2582</v>
      </c>
      <c r="I442" s="11" t="s">
        <v>2932</v>
      </c>
      <c r="J442" s="188" t="s">
        <v>2618</v>
      </c>
      <c r="K442" s="260" t="s">
        <v>3050</v>
      </c>
      <c r="L442" s="265" t="s">
        <v>1937</v>
      </c>
      <c r="M442" s="265" t="s">
        <v>1937</v>
      </c>
      <c r="N442" s="258" t="s">
        <v>3023</v>
      </c>
      <c r="P442" s="265" t="s">
        <v>3107</v>
      </c>
      <c r="Q442" s="265" t="s">
        <v>3079</v>
      </c>
      <c r="R442" s="265" t="s">
        <v>2120</v>
      </c>
      <c r="S442" s="265" t="s">
        <v>3120</v>
      </c>
      <c r="T442" s="11" t="s">
        <v>2930</v>
      </c>
      <c r="U442" s="11" t="s">
        <v>2517</v>
      </c>
      <c r="V442">
        <v>1683.84399899809</v>
      </c>
      <c r="Z442">
        <v>3.0967709969353498E-3</v>
      </c>
      <c r="AD442" s="188">
        <f t="shared" si="16"/>
        <v>7.4288345533366531</v>
      </c>
      <c r="AE442" s="188">
        <f t="shared" si="17"/>
        <v>3.0967709969353498E-3</v>
      </c>
      <c r="AO442" s="8"/>
    </row>
    <row r="443" spans="1:41" x14ac:dyDescent="0.35">
      <c r="A443" s="11" t="s">
        <v>2926</v>
      </c>
      <c r="B443" s="11" t="s">
        <v>2516</v>
      </c>
      <c r="C443" s="11" t="s">
        <v>2506</v>
      </c>
      <c r="D443" s="188" t="s">
        <v>3022</v>
      </c>
      <c r="G443" s="11" t="s">
        <v>2933</v>
      </c>
      <c r="H443" s="210" t="s">
        <v>2582</v>
      </c>
      <c r="I443" s="11" t="s">
        <v>2932</v>
      </c>
      <c r="J443" s="188" t="s">
        <v>2618</v>
      </c>
      <c r="K443" s="260" t="s">
        <v>3050</v>
      </c>
      <c r="L443" s="265" t="s">
        <v>1937</v>
      </c>
      <c r="M443" s="265" t="s">
        <v>1937</v>
      </c>
      <c r="N443" s="258" t="s">
        <v>3023</v>
      </c>
      <c r="P443" s="265" t="s">
        <v>3107</v>
      </c>
      <c r="Q443" s="265" t="s">
        <v>3079</v>
      </c>
      <c r="R443" s="265" t="s">
        <v>2120</v>
      </c>
      <c r="S443" s="265" t="s">
        <v>3120</v>
      </c>
      <c r="T443" s="11" t="s">
        <v>2930</v>
      </c>
      <c r="U443" s="11" t="s">
        <v>2517</v>
      </c>
      <c r="V443">
        <v>1911.20057124254</v>
      </c>
      <c r="Z443">
        <v>3.29747732777597E-3</v>
      </c>
      <c r="AD443" s="188">
        <f t="shared" si="16"/>
        <v>7.5554868949036331</v>
      </c>
      <c r="AE443" s="188">
        <f t="shared" si="17"/>
        <v>3.29747732777597E-3</v>
      </c>
      <c r="AO443" s="8"/>
    </row>
    <row r="444" spans="1:41" x14ac:dyDescent="0.35">
      <c r="A444" s="11" t="s">
        <v>2926</v>
      </c>
      <c r="B444" s="11" t="s">
        <v>2516</v>
      </c>
      <c r="C444" s="11" t="s">
        <v>2506</v>
      </c>
      <c r="D444" s="188" t="s">
        <v>3022</v>
      </c>
      <c r="G444" s="11" t="s">
        <v>2933</v>
      </c>
      <c r="H444" s="210" t="s">
        <v>2582</v>
      </c>
      <c r="I444" s="11" t="s">
        <v>2932</v>
      </c>
      <c r="J444" s="188" t="s">
        <v>2618</v>
      </c>
      <c r="K444" s="260" t="s">
        <v>3050</v>
      </c>
      <c r="L444" s="265" t="s">
        <v>1937</v>
      </c>
      <c r="M444" s="265" t="s">
        <v>1937</v>
      </c>
      <c r="N444" s="258" t="s">
        <v>3023</v>
      </c>
      <c r="P444" s="265" t="s">
        <v>3107</v>
      </c>
      <c r="Q444" s="265" t="s">
        <v>3079</v>
      </c>
      <c r="R444" s="265" t="s">
        <v>2120</v>
      </c>
      <c r="S444" s="265" t="s">
        <v>3120</v>
      </c>
      <c r="T444" s="11" t="s">
        <v>2930</v>
      </c>
      <c r="U444" s="11" t="s">
        <v>2517</v>
      </c>
      <c r="V444">
        <v>1753.26753310709</v>
      </c>
      <c r="Z444">
        <v>3.77809372325857E-3</v>
      </c>
      <c r="AD444" s="188">
        <f t="shared" si="16"/>
        <v>7.4692364877132826</v>
      </c>
      <c r="AE444" s="188">
        <f t="shared" si="17"/>
        <v>3.77809372325857E-3</v>
      </c>
      <c r="AO444" s="8"/>
    </row>
    <row r="445" spans="1:41" x14ac:dyDescent="0.35">
      <c r="A445" s="11" t="s">
        <v>2926</v>
      </c>
      <c r="B445" s="11" t="s">
        <v>2516</v>
      </c>
      <c r="C445" s="11" t="s">
        <v>2506</v>
      </c>
      <c r="D445" s="188" t="s">
        <v>3022</v>
      </c>
      <c r="G445" s="11" t="s">
        <v>2933</v>
      </c>
      <c r="H445" s="210" t="s">
        <v>2582</v>
      </c>
      <c r="I445" s="11" t="s">
        <v>2932</v>
      </c>
      <c r="J445" s="188" t="s">
        <v>2618</v>
      </c>
      <c r="K445" s="260" t="s">
        <v>3050</v>
      </c>
      <c r="L445" s="265" t="s">
        <v>1937</v>
      </c>
      <c r="M445" s="265" t="s">
        <v>1937</v>
      </c>
      <c r="N445" s="258" t="s">
        <v>3023</v>
      </c>
      <c r="P445" s="265" t="s">
        <v>3107</v>
      </c>
      <c r="Q445" s="265" t="s">
        <v>3079</v>
      </c>
      <c r="R445" s="265" t="s">
        <v>2120</v>
      </c>
      <c r="S445" s="265" t="s">
        <v>3120</v>
      </c>
      <c r="T445" s="11" t="s">
        <v>2930</v>
      </c>
      <c r="U445" s="11" t="s">
        <v>2517</v>
      </c>
      <c r="V445">
        <v>1468.6546418400701</v>
      </c>
      <c r="Z445">
        <v>4.0652841719327404E-3</v>
      </c>
      <c r="AD445" s="188">
        <f t="shared" si="16"/>
        <v>7.2921020510801364</v>
      </c>
      <c r="AE445" s="188">
        <f t="shared" si="17"/>
        <v>4.0652841719327404E-3</v>
      </c>
      <c r="AO445" s="8"/>
    </row>
    <row r="446" spans="1:41" x14ac:dyDescent="0.35">
      <c r="A446" s="11" t="s">
        <v>2926</v>
      </c>
      <c r="B446" s="11" t="s">
        <v>2516</v>
      </c>
      <c r="C446" s="11" t="s">
        <v>2506</v>
      </c>
      <c r="D446" s="188" t="s">
        <v>3022</v>
      </c>
      <c r="G446" s="11" t="s">
        <v>2933</v>
      </c>
      <c r="H446" s="210" t="s">
        <v>2582</v>
      </c>
      <c r="I446" s="11" t="s">
        <v>2932</v>
      </c>
      <c r="J446" s="188" t="s">
        <v>2618</v>
      </c>
      <c r="K446" s="260" t="s">
        <v>3050</v>
      </c>
      <c r="L446" s="265" t="s">
        <v>1937</v>
      </c>
      <c r="M446" s="265" t="s">
        <v>1937</v>
      </c>
      <c r="N446" s="258" t="s">
        <v>3023</v>
      </c>
      <c r="P446" s="265" t="s">
        <v>3107</v>
      </c>
      <c r="Q446" s="265" t="s">
        <v>3079</v>
      </c>
      <c r="R446" s="265" t="s">
        <v>2120</v>
      </c>
      <c r="S446" s="265" t="s">
        <v>3120</v>
      </c>
      <c r="T446" s="11" t="s">
        <v>2930</v>
      </c>
      <c r="U446" s="11" t="s">
        <v>2517</v>
      </c>
      <c r="V446">
        <v>1726.3956593200901</v>
      </c>
      <c r="Z446">
        <v>4.1949546743751901E-3</v>
      </c>
      <c r="AD446" s="188">
        <f t="shared" si="16"/>
        <v>7.453791080205117</v>
      </c>
      <c r="AE446" s="188">
        <f t="shared" si="17"/>
        <v>4.1949546743751901E-3</v>
      </c>
      <c r="AO446" s="8"/>
    </row>
    <row r="447" spans="1:41" x14ac:dyDescent="0.35">
      <c r="A447" s="11" t="s">
        <v>2926</v>
      </c>
      <c r="B447" s="11" t="s">
        <v>2516</v>
      </c>
      <c r="C447" s="11" t="s">
        <v>2506</v>
      </c>
      <c r="D447" s="188" t="s">
        <v>3022</v>
      </c>
      <c r="G447" s="11" t="s">
        <v>2933</v>
      </c>
      <c r="H447" s="210" t="s">
        <v>2582</v>
      </c>
      <c r="I447" s="11" t="s">
        <v>2932</v>
      </c>
      <c r="J447" s="188" t="s">
        <v>2618</v>
      </c>
      <c r="K447" s="260" t="s">
        <v>3050</v>
      </c>
      <c r="L447" s="265" t="s">
        <v>1937</v>
      </c>
      <c r="M447" s="265" t="s">
        <v>1937</v>
      </c>
      <c r="N447" s="258" t="s">
        <v>3023</v>
      </c>
      <c r="P447" s="265" t="s">
        <v>3107</v>
      </c>
      <c r="Q447" s="265" t="s">
        <v>3079</v>
      </c>
      <c r="R447" s="265" t="s">
        <v>2120</v>
      </c>
      <c r="S447" s="265" t="s">
        <v>3120</v>
      </c>
      <c r="T447" s="11" t="s">
        <v>2930</v>
      </c>
      <c r="U447" s="11" t="s">
        <v>2517</v>
      </c>
      <c r="V447">
        <v>1852.16097352057</v>
      </c>
      <c r="Z447">
        <v>3.9810717055349699E-3</v>
      </c>
      <c r="AD447" s="188">
        <f t="shared" si="16"/>
        <v>7.5241083301765173</v>
      </c>
      <c r="AE447" s="188">
        <f t="shared" si="17"/>
        <v>3.9810717055349699E-3</v>
      </c>
      <c r="AO447" s="8"/>
    </row>
    <row r="448" spans="1:41" x14ac:dyDescent="0.35">
      <c r="A448" s="11" t="s">
        <v>2926</v>
      </c>
      <c r="B448" s="11" t="s">
        <v>2516</v>
      </c>
      <c r="C448" s="11" t="s">
        <v>2506</v>
      </c>
      <c r="D448" s="188" t="s">
        <v>3022</v>
      </c>
      <c r="G448" s="11" t="s">
        <v>2933</v>
      </c>
      <c r="H448" s="210" t="s">
        <v>2582</v>
      </c>
      <c r="I448" s="11" t="s">
        <v>2932</v>
      </c>
      <c r="J448" s="188" t="s">
        <v>2618</v>
      </c>
      <c r="K448" s="260" t="s">
        <v>3050</v>
      </c>
      <c r="L448" s="265" t="s">
        <v>1937</v>
      </c>
      <c r="M448" s="265" t="s">
        <v>1937</v>
      </c>
      <c r="N448" s="258" t="s">
        <v>3023</v>
      </c>
      <c r="P448" s="265" t="s">
        <v>3107</v>
      </c>
      <c r="Q448" s="265" t="s">
        <v>3079</v>
      </c>
      <c r="R448" s="265" t="s">
        <v>2120</v>
      </c>
      <c r="S448" s="265" t="s">
        <v>3120</v>
      </c>
      <c r="T448" s="11" t="s">
        <v>2930</v>
      </c>
      <c r="U448" s="11" t="s">
        <v>2517</v>
      </c>
      <c r="V448">
        <v>2380.8626038952102</v>
      </c>
      <c r="Z448">
        <v>4.1080560801772803E-3</v>
      </c>
      <c r="AD448" s="188">
        <f t="shared" si="16"/>
        <v>7.7752181396119457</v>
      </c>
      <c r="AE448" s="188">
        <f t="shared" si="17"/>
        <v>4.1080560801772803E-3</v>
      </c>
      <c r="AO448" s="8"/>
    </row>
    <row r="449" spans="1:41" x14ac:dyDescent="0.35">
      <c r="A449" s="11" t="s">
        <v>2926</v>
      </c>
      <c r="B449" s="11" t="s">
        <v>2516</v>
      </c>
      <c r="C449" s="11" t="s">
        <v>2506</v>
      </c>
      <c r="D449" s="188" t="s">
        <v>3022</v>
      </c>
      <c r="G449" s="11" t="s">
        <v>2933</v>
      </c>
      <c r="H449" s="210" t="s">
        <v>2582</v>
      </c>
      <c r="I449" s="11" t="s">
        <v>2932</v>
      </c>
      <c r="J449" s="188" t="s">
        <v>2618</v>
      </c>
      <c r="K449" s="260" t="s">
        <v>3050</v>
      </c>
      <c r="L449" s="265" t="s">
        <v>1937</v>
      </c>
      <c r="M449" s="265" t="s">
        <v>1937</v>
      </c>
      <c r="N449" s="258" t="s">
        <v>3023</v>
      </c>
      <c r="P449" s="265" t="s">
        <v>3107</v>
      </c>
      <c r="Q449" s="265" t="s">
        <v>3079</v>
      </c>
      <c r="R449" s="265" t="s">
        <v>2120</v>
      </c>
      <c r="S449" s="265" t="s">
        <v>3120</v>
      </c>
      <c r="T449" s="11" t="s">
        <v>2930</v>
      </c>
      <c r="U449" s="11" t="s">
        <v>2517</v>
      </c>
      <c r="V449">
        <v>2893.5422780860199</v>
      </c>
      <c r="Z449">
        <v>3.8178440263704999E-3</v>
      </c>
      <c r="AD449" s="188">
        <f t="shared" si="16"/>
        <v>7.9702367323071899</v>
      </c>
      <c r="AE449" s="188">
        <f t="shared" si="17"/>
        <v>3.8178440263704999E-3</v>
      </c>
      <c r="AO449" s="8"/>
    </row>
    <row r="450" spans="1:41" x14ac:dyDescent="0.35">
      <c r="A450" s="11" t="s">
        <v>2926</v>
      </c>
      <c r="B450" s="11" t="s">
        <v>2516</v>
      </c>
      <c r="C450" s="11" t="s">
        <v>2506</v>
      </c>
      <c r="D450" s="188" t="s">
        <v>3022</v>
      </c>
      <c r="G450" s="11" t="s">
        <v>2933</v>
      </c>
      <c r="H450" s="210" t="s">
        <v>2582</v>
      </c>
      <c r="I450" s="11" t="s">
        <v>2932</v>
      </c>
      <c r="J450" s="188" t="s">
        <v>2618</v>
      </c>
      <c r="K450" s="260" t="s">
        <v>3050</v>
      </c>
      <c r="L450" s="265" t="s">
        <v>1937</v>
      </c>
      <c r="M450" s="265" t="s">
        <v>1937</v>
      </c>
      <c r="N450" s="258" t="s">
        <v>3023</v>
      </c>
      <c r="P450" s="265" t="s">
        <v>3107</v>
      </c>
      <c r="Q450" s="265" t="s">
        <v>3079</v>
      </c>
      <c r="R450" s="265" t="s">
        <v>2120</v>
      </c>
      <c r="S450" s="265" t="s">
        <v>3120</v>
      </c>
      <c r="T450" s="11" t="s">
        <v>2930</v>
      </c>
      <c r="U450" s="11" t="s">
        <v>2517</v>
      </c>
      <c r="V450">
        <v>2805.5248627312299</v>
      </c>
      <c r="Z450">
        <v>4.70681655960924E-3</v>
      </c>
      <c r="AD450" s="188">
        <f t="shared" si="16"/>
        <v>7.9393459172908525</v>
      </c>
      <c r="AE450" s="188">
        <f t="shared" si="17"/>
        <v>4.70681655960924E-3</v>
      </c>
      <c r="AO450" s="8"/>
    </row>
    <row r="451" spans="1:41" x14ac:dyDescent="0.35">
      <c r="A451" s="11" t="s">
        <v>2926</v>
      </c>
      <c r="B451" s="11" t="s">
        <v>2516</v>
      </c>
      <c r="C451" s="11" t="s">
        <v>2506</v>
      </c>
      <c r="D451" s="188" t="s">
        <v>3022</v>
      </c>
      <c r="G451" s="11" t="s">
        <v>2933</v>
      </c>
      <c r="H451" s="210" t="s">
        <v>2582</v>
      </c>
      <c r="I451" s="11" t="s">
        <v>2932</v>
      </c>
      <c r="J451" s="188" t="s">
        <v>2618</v>
      </c>
      <c r="K451" s="260" t="s">
        <v>3050</v>
      </c>
      <c r="L451" s="265" t="s">
        <v>1937</v>
      </c>
      <c r="M451" s="265" t="s">
        <v>1937</v>
      </c>
      <c r="N451" s="258" t="s">
        <v>3023</v>
      </c>
      <c r="P451" s="265" t="s">
        <v>3107</v>
      </c>
      <c r="Q451" s="265" t="s">
        <v>3079</v>
      </c>
      <c r="R451" s="265" t="s">
        <v>2120</v>
      </c>
      <c r="S451" s="265" t="s">
        <v>3120</v>
      </c>
      <c r="T451" s="11" t="s">
        <v>2930</v>
      </c>
      <c r="U451" s="11" t="s">
        <v>2517</v>
      </c>
      <c r="V451">
        <v>994.56826706161303</v>
      </c>
      <c r="Z451">
        <v>4.7563381963502604E-3</v>
      </c>
      <c r="AD451" s="188">
        <f t="shared" si="16"/>
        <v>6.9023087405450445</v>
      </c>
      <c r="AE451" s="188">
        <f t="shared" si="17"/>
        <v>4.7563381963502604E-3</v>
      </c>
      <c r="AO451" s="8"/>
    </row>
    <row r="452" spans="1:41" x14ac:dyDescent="0.35">
      <c r="A452" s="11" t="s">
        <v>2926</v>
      </c>
      <c r="B452" s="11" t="s">
        <v>2516</v>
      </c>
      <c r="C452" s="11" t="s">
        <v>2506</v>
      </c>
      <c r="D452" s="188" t="s">
        <v>3022</v>
      </c>
      <c r="G452" s="11" t="s">
        <v>2933</v>
      </c>
      <c r="H452" s="210" t="s">
        <v>2582</v>
      </c>
      <c r="I452" s="11" t="s">
        <v>2932</v>
      </c>
      <c r="J452" s="188" t="s">
        <v>2618</v>
      </c>
      <c r="K452" s="260" t="s">
        <v>3050</v>
      </c>
      <c r="L452" s="265" t="s">
        <v>1937</v>
      </c>
      <c r="M452" s="265" t="s">
        <v>1937</v>
      </c>
      <c r="N452" s="258" t="s">
        <v>3023</v>
      </c>
      <c r="P452" s="265" t="s">
        <v>3107</v>
      </c>
      <c r="Q452" s="265" t="s">
        <v>3079</v>
      </c>
      <c r="R452" s="265" t="s">
        <v>2120</v>
      </c>
      <c r="S452" s="265" t="s">
        <v>3120</v>
      </c>
      <c r="T452" s="11" t="s">
        <v>2930</v>
      </c>
      <c r="U452" s="11" t="s">
        <v>2517</v>
      </c>
      <c r="V452">
        <v>1674.69780808563</v>
      </c>
      <c r="Z452">
        <v>5.2811350408956499E-3</v>
      </c>
      <c r="AD452" s="188">
        <f t="shared" ref="AD452:AD468" si="18">LN(V452)</f>
        <v>7.4233880148995626</v>
      </c>
      <c r="AE452" s="188">
        <f t="shared" si="17"/>
        <v>5.2811350408956499E-3</v>
      </c>
      <c r="AO452" s="8"/>
    </row>
    <row r="453" spans="1:41" x14ac:dyDescent="0.35">
      <c r="A453" s="11" t="s">
        <v>2926</v>
      </c>
      <c r="B453" s="11" t="s">
        <v>2516</v>
      </c>
      <c r="C453" s="11" t="s">
        <v>2506</v>
      </c>
      <c r="D453" s="188" t="s">
        <v>3022</v>
      </c>
      <c r="G453" s="11" t="s">
        <v>2933</v>
      </c>
      <c r="H453" s="210" t="s">
        <v>2582</v>
      </c>
      <c r="I453" s="11" t="s">
        <v>2932</v>
      </c>
      <c r="J453" s="188" t="s">
        <v>2618</v>
      </c>
      <c r="K453" s="260" t="s">
        <v>3050</v>
      </c>
      <c r="L453" s="265" t="s">
        <v>1937</v>
      </c>
      <c r="M453" s="265" t="s">
        <v>1937</v>
      </c>
      <c r="N453" s="258" t="s">
        <v>3023</v>
      </c>
      <c r="P453" s="265" t="s">
        <v>3107</v>
      </c>
      <c r="Q453" s="265" t="s">
        <v>3079</v>
      </c>
      <c r="R453" s="265" t="s">
        <v>2120</v>
      </c>
      <c r="S453" s="265" t="s">
        <v>3120</v>
      </c>
      <c r="T453" s="11" t="s">
        <v>2930</v>
      </c>
      <c r="U453" s="11" t="s">
        <v>2517</v>
      </c>
      <c r="V453">
        <v>1805.48180292897</v>
      </c>
      <c r="Z453">
        <v>6.1788704682737101E-3</v>
      </c>
      <c r="AD453" s="188">
        <f t="shared" si="18"/>
        <v>7.498582761978807</v>
      </c>
      <c r="AE453" s="188">
        <f t="shared" si="17"/>
        <v>6.1788704682737101E-3</v>
      </c>
      <c r="AO453" s="8"/>
    </row>
    <row r="454" spans="1:41" x14ac:dyDescent="0.35">
      <c r="A454" s="11" t="s">
        <v>2926</v>
      </c>
      <c r="B454" s="11" t="s">
        <v>2516</v>
      </c>
      <c r="C454" s="11" t="s">
        <v>2506</v>
      </c>
      <c r="D454" s="188" t="s">
        <v>3022</v>
      </c>
      <c r="G454" s="11" t="s">
        <v>2933</v>
      </c>
      <c r="H454" s="210" t="s">
        <v>2582</v>
      </c>
      <c r="I454" s="11" t="s">
        <v>2932</v>
      </c>
      <c r="J454" s="188" t="s">
        <v>2618</v>
      </c>
      <c r="K454" s="260" t="s">
        <v>3050</v>
      </c>
      <c r="L454" s="265" t="s">
        <v>1937</v>
      </c>
      <c r="M454" s="265" t="s">
        <v>1937</v>
      </c>
      <c r="N454" s="258" t="s">
        <v>3023</v>
      </c>
      <c r="P454" s="265" t="s">
        <v>3107</v>
      </c>
      <c r="Q454" s="265" t="s">
        <v>3079</v>
      </c>
      <c r="R454" s="265" t="s">
        <v>2120</v>
      </c>
      <c r="S454" s="265" t="s">
        <v>3120</v>
      </c>
      <c r="T454" s="11" t="s">
        <v>2930</v>
      </c>
      <c r="U454" s="11" t="s">
        <v>2517</v>
      </c>
      <c r="V454">
        <v>1809.0077342633399</v>
      </c>
      <c r="Z454">
        <v>6.7185062772680201E-3</v>
      </c>
      <c r="AD454" s="188">
        <f t="shared" si="18"/>
        <v>7.5005337608219431</v>
      </c>
      <c r="AE454" s="188">
        <f t="shared" si="17"/>
        <v>6.7185062772680201E-3</v>
      </c>
      <c r="AO454" s="8"/>
    </row>
    <row r="455" spans="1:41" x14ac:dyDescent="0.35">
      <c r="A455" s="11" t="s">
        <v>2926</v>
      </c>
      <c r="B455" s="11" t="s">
        <v>2516</v>
      </c>
      <c r="C455" s="11" t="s">
        <v>2506</v>
      </c>
      <c r="D455" s="188" t="s">
        <v>3022</v>
      </c>
      <c r="G455" s="11" t="s">
        <v>2933</v>
      </c>
      <c r="H455" s="210" t="s">
        <v>2582</v>
      </c>
      <c r="I455" s="11" t="s">
        <v>2932</v>
      </c>
      <c r="J455" s="188" t="s">
        <v>2618</v>
      </c>
      <c r="K455" s="260" t="s">
        <v>3050</v>
      </c>
      <c r="L455" s="265" t="s">
        <v>1937</v>
      </c>
      <c r="M455" s="265" t="s">
        <v>1937</v>
      </c>
      <c r="N455" s="258" t="s">
        <v>3023</v>
      </c>
      <c r="P455" s="265" t="s">
        <v>3107</v>
      </c>
      <c r="Q455" s="265" t="s">
        <v>3079</v>
      </c>
      <c r="R455" s="265" t="s">
        <v>2120</v>
      </c>
      <c r="S455" s="265" t="s">
        <v>3120</v>
      </c>
      <c r="T455" s="11" t="s">
        <v>2930</v>
      </c>
      <c r="U455" s="11" t="s">
        <v>2517</v>
      </c>
      <c r="V455">
        <v>2201.7672286818201</v>
      </c>
      <c r="Z455">
        <v>6.6485551061001699E-3</v>
      </c>
      <c r="AD455" s="188">
        <f t="shared" si="18"/>
        <v>7.6970156026495351</v>
      </c>
      <c r="AE455" s="188">
        <f t="shared" si="17"/>
        <v>6.6485551061001699E-3</v>
      </c>
      <c r="AO455" s="8"/>
    </row>
    <row r="456" spans="1:41" x14ac:dyDescent="0.35">
      <c r="A456" s="11" t="s">
        <v>2926</v>
      </c>
      <c r="B456" s="11" t="s">
        <v>2516</v>
      </c>
      <c r="C456" s="11" t="s">
        <v>2506</v>
      </c>
      <c r="D456" s="188" t="s">
        <v>3022</v>
      </c>
      <c r="G456" s="11" t="s">
        <v>2933</v>
      </c>
      <c r="H456" s="210" t="s">
        <v>2582</v>
      </c>
      <c r="I456" s="11" t="s">
        <v>2932</v>
      </c>
      <c r="J456" s="188" t="s">
        <v>2618</v>
      </c>
      <c r="K456" s="260" t="s">
        <v>3050</v>
      </c>
      <c r="L456" s="265" t="s">
        <v>1937</v>
      </c>
      <c r="M456" s="265" t="s">
        <v>1937</v>
      </c>
      <c r="N456" s="258" t="s">
        <v>3023</v>
      </c>
      <c r="P456" s="265" t="s">
        <v>3107</v>
      </c>
      <c r="Q456" s="265" t="s">
        <v>3079</v>
      </c>
      <c r="R456" s="265" t="s">
        <v>2120</v>
      </c>
      <c r="S456" s="265" t="s">
        <v>3120</v>
      </c>
      <c r="T456" s="11" t="s">
        <v>2930</v>
      </c>
      <c r="U456" s="11" t="s">
        <v>2517</v>
      </c>
      <c r="V456">
        <v>1076.4302111591401</v>
      </c>
      <c r="Z456">
        <v>6.5793322465756802E-3</v>
      </c>
      <c r="AD456" s="188">
        <f t="shared" si="18"/>
        <v>6.9814054853105567</v>
      </c>
      <c r="AE456" s="188">
        <f t="shared" si="17"/>
        <v>6.5793322465756802E-3</v>
      </c>
      <c r="AO456" s="8"/>
    </row>
    <row r="457" spans="1:41" x14ac:dyDescent="0.35">
      <c r="A457" s="11" t="s">
        <v>2926</v>
      </c>
      <c r="B457" s="11" t="s">
        <v>2516</v>
      </c>
      <c r="C457" s="11" t="s">
        <v>2506</v>
      </c>
      <c r="D457" s="188" t="s">
        <v>3022</v>
      </c>
      <c r="G457" s="11" t="s">
        <v>2933</v>
      </c>
      <c r="H457" s="210" t="s">
        <v>2582</v>
      </c>
      <c r="I457" s="11" t="s">
        <v>2932</v>
      </c>
      <c r="J457" s="188" t="s">
        <v>2618</v>
      </c>
      <c r="K457" s="260" t="s">
        <v>3050</v>
      </c>
      <c r="L457" s="265" t="s">
        <v>1937</v>
      </c>
      <c r="M457" s="265" t="s">
        <v>1937</v>
      </c>
      <c r="N457" s="258" t="s">
        <v>3023</v>
      </c>
      <c r="P457" s="265" t="s">
        <v>3107</v>
      </c>
      <c r="Q457" s="265" t="s">
        <v>3079</v>
      </c>
      <c r="R457" s="265" t="s">
        <v>2120</v>
      </c>
      <c r="S457" s="265" t="s">
        <v>3120</v>
      </c>
      <c r="T457" s="11" t="s">
        <v>2930</v>
      </c>
      <c r="U457" s="11" t="s">
        <v>2517</v>
      </c>
      <c r="V457">
        <v>1313.0161848387399</v>
      </c>
      <c r="Z457">
        <v>7.1539426543765E-3</v>
      </c>
      <c r="AD457" s="188">
        <f t="shared" si="18"/>
        <v>7.1800822008366794</v>
      </c>
      <c r="AE457" s="188">
        <f t="shared" si="17"/>
        <v>7.1539426543765E-3</v>
      </c>
      <c r="AO457" s="8"/>
    </row>
    <row r="458" spans="1:41" x14ac:dyDescent="0.35">
      <c r="A458" s="11" t="s">
        <v>2926</v>
      </c>
      <c r="B458" s="11" t="s">
        <v>2516</v>
      </c>
      <c r="C458" s="11" t="s">
        <v>2506</v>
      </c>
      <c r="D458" s="188" t="s">
        <v>3022</v>
      </c>
      <c r="G458" s="11" t="s">
        <v>2933</v>
      </c>
      <c r="H458" s="210" t="s">
        <v>2582</v>
      </c>
      <c r="I458" s="11" t="s">
        <v>2932</v>
      </c>
      <c r="J458" s="188" t="s">
        <v>2618</v>
      </c>
      <c r="K458" s="260" t="s">
        <v>3050</v>
      </c>
      <c r="L458" s="265" t="s">
        <v>1937</v>
      </c>
      <c r="M458" s="265" t="s">
        <v>1937</v>
      </c>
      <c r="N458" s="258" t="s">
        <v>3023</v>
      </c>
      <c r="P458" s="265" t="s">
        <v>3107</v>
      </c>
      <c r="Q458" s="265" t="s">
        <v>3079</v>
      </c>
      <c r="R458" s="265" t="s">
        <v>2120</v>
      </c>
      <c r="S458" s="265" t="s">
        <v>3120</v>
      </c>
      <c r="T458" s="11" t="s">
        <v>2930</v>
      </c>
      <c r="U458" s="11" t="s">
        <v>2517</v>
      </c>
      <c r="V458">
        <v>1689.8776089400401</v>
      </c>
      <c r="Z458">
        <v>7.7787370486943098E-3</v>
      </c>
      <c r="AD458" s="188">
        <f t="shared" si="18"/>
        <v>7.4324113845490718</v>
      </c>
      <c r="AE458" s="188">
        <f t="shared" si="17"/>
        <v>7.7787370486943098E-3</v>
      </c>
      <c r="AO458" s="8"/>
    </row>
    <row r="459" spans="1:41" x14ac:dyDescent="0.35">
      <c r="A459" s="11" t="s">
        <v>2926</v>
      </c>
      <c r="B459" s="11" t="s">
        <v>2516</v>
      </c>
      <c r="C459" s="11" t="s">
        <v>2506</v>
      </c>
      <c r="D459" s="188" t="s">
        <v>3022</v>
      </c>
      <c r="G459" s="11" t="s">
        <v>2933</v>
      </c>
      <c r="H459" s="210" t="s">
        <v>2582</v>
      </c>
      <c r="I459" s="11" t="s">
        <v>2932</v>
      </c>
      <c r="J459" s="188" t="s">
        <v>2618</v>
      </c>
      <c r="K459" s="260" t="s">
        <v>3050</v>
      </c>
      <c r="L459" s="265" t="s">
        <v>1937</v>
      </c>
      <c r="M459" s="265" t="s">
        <v>1937</v>
      </c>
      <c r="N459" s="258" t="s">
        <v>3023</v>
      </c>
      <c r="P459" s="265" t="s">
        <v>3107</v>
      </c>
      <c r="Q459" s="265" t="s">
        <v>3079</v>
      </c>
      <c r="R459" s="265" t="s">
        <v>2120</v>
      </c>
      <c r="S459" s="265" t="s">
        <v>3120</v>
      </c>
      <c r="T459" s="11" t="s">
        <v>2930</v>
      </c>
      <c r="U459" s="11" t="s">
        <v>2517</v>
      </c>
      <c r="V459">
        <v>1847.9499432697401</v>
      </c>
      <c r="Z459">
        <v>7.7787370486943098E-3</v>
      </c>
      <c r="AD459" s="188">
        <f t="shared" si="18"/>
        <v>7.5218321648595214</v>
      </c>
      <c r="AE459" s="188">
        <f t="shared" si="17"/>
        <v>7.7787370486943098E-3</v>
      </c>
      <c r="AO459" s="8"/>
    </row>
    <row r="460" spans="1:41" x14ac:dyDescent="0.35">
      <c r="A460" s="11" t="s">
        <v>2926</v>
      </c>
      <c r="B460" s="11" t="s">
        <v>2516</v>
      </c>
      <c r="C460" s="11" t="s">
        <v>2506</v>
      </c>
      <c r="D460" s="188" t="s">
        <v>3022</v>
      </c>
      <c r="G460" s="11" t="s">
        <v>2933</v>
      </c>
      <c r="H460" s="210" t="s">
        <v>2582</v>
      </c>
      <c r="I460" s="11" t="s">
        <v>2932</v>
      </c>
      <c r="J460" s="188" t="s">
        <v>2618</v>
      </c>
      <c r="K460" s="260" t="s">
        <v>3050</v>
      </c>
      <c r="L460" s="265" t="s">
        <v>1937</v>
      </c>
      <c r="M460" s="265" t="s">
        <v>1937</v>
      </c>
      <c r="N460" s="258" t="s">
        <v>3023</v>
      </c>
      <c r="P460" s="265" t="s">
        <v>3107</v>
      </c>
      <c r="Q460" s="265" t="s">
        <v>3079</v>
      </c>
      <c r="R460" s="265" t="s">
        <v>2120</v>
      </c>
      <c r="S460" s="265" t="s">
        <v>3120</v>
      </c>
      <c r="T460" s="11" t="s">
        <v>2930</v>
      </c>
      <c r="U460" s="11" t="s">
        <v>2517</v>
      </c>
      <c r="V460">
        <v>932.40120123313102</v>
      </c>
      <c r="Z460">
        <v>1.38327679298E-2</v>
      </c>
      <c r="AD460" s="188">
        <f t="shared" si="18"/>
        <v>6.8377631954845937</v>
      </c>
      <c r="AE460" s="188">
        <f t="shared" si="17"/>
        <v>1.38327679298E-2</v>
      </c>
      <c r="AO460" s="8"/>
    </row>
    <row r="461" spans="1:41" x14ac:dyDescent="0.35">
      <c r="A461" s="11" t="s">
        <v>2926</v>
      </c>
      <c r="B461" s="11" t="s">
        <v>2516</v>
      </c>
      <c r="C461" s="11" t="s">
        <v>2506</v>
      </c>
      <c r="D461" s="188" t="s">
        <v>3022</v>
      </c>
      <c r="G461" s="11" t="s">
        <v>2933</v>
      </c>
      <c r="H461" s="210" t="s">
        <v>2582</v>
      </c>
      <c r="I461" s="11" t="s">
        <v>2932</v>
      </c>
      <c r="J461" s="188" t="s">
        <v>2618</v>
      </c>
      <c r="K461" s="260" t="s">
        <v>3050</v>
      </c>
      <c r="L461" s="265" t="s">
        <v>1937</v>
      </c>
      <c r="M461" s="265" t="s">
        <v>1937</v>
      </c>
      <c r="N461" s="258" t="s">
        <v>3023</v>
      </c>
      <c r="P461" s="265" t="s">
        <v>3107</v>
      </c>
      <c r="Q461" s="265" t="s">
        <v>3079</v>
      </c>
      <c r="R461" s="265" t="s">
        <v>2120</v>
      </c>
      <c r="S461" s="265" t="s">
        <v>3120</v>
      </c>
      <c r="T461" s="11" t="s">
        <v>2930</v>
      </c>
      <c r="U461" s="11" t="s">
        <v>2517</v>
      </c>
      <c r="V461">
        <v>1354.0992122468299</v>
      </c>
      <c r="Z461">
        <v>1.24581783946578E-2</v>
      </c>
      <c r="AD461" s="188">
        <f t="shared" si="18"/>
        <v>7.2108917242345507</v>
      </c>
      <c r="AE461" s="188">
        <f t="shared" si="17"/>
        <v>1.24581783946578E-2</v>
      </c>
      <c r="AO461" s="8"/>
    </row>
    <row r="462" spans="1:41" x14ac:dyDescent="0.35">
      <c r="A462" s="11" t="s">
        <v>2926</v>
      </c>
      <c r="B462" s="11" t="s">
        <v>2516</v>
      </c>
      <c r="C462" s="11" t="s">
        <v>2506</v>
      </c>
      <c r="D462" s="188" t="s">
        <v>3022</v>
      </c>
      <c r="G462" s="11" t="s">
        <v>2933</v>
      </c>
      <c r="H462" s="210" t="s">
        <v>2582</v>
      </c>
      <c r="I462" s="11" t="s">
        <v>2932</v>
      </c>
      <c r="J462" s="188" t="s">
        <v>2618</v>
      </c>
      <c r="K462" s="260" t="s">
        <v>3050</v>
      </c>
      <c r="L462" s="265" t="s">
        <v>1937</v>
      </c>
      <c r="M462" s="265" t="s">
        <v>1937</v>
      </c>
      <c r="N462" s="258" t="s">
        <v>3023</v>
      </c>
      <c r="P462" s="265" t="s">
        <v>3107</v>
      </c>
      <c r="Q462" s="265" t="s">
        <v>3079</v>
      </c>
      <c r="R462" s="265" t="s">
        <v>2120</v>
      </c>
      <c r="S462" s="265" t="s">
        <v>3120</v>
      </c>
      <c r="T462" s="11" t="s">
        <v>2930</v>
      </c>
      <c r="U462" s="11" t="s">
        <v>2517</v>
      </c>
      <c r="V462">
        <v>5193.7497931365397</v>
      </c>
      <c r="Z462">
        <v>6.5793322465756802E-3</v>
      </c>
      <c r="AD462" s="188">
        <f t="shared" si="18"/>
        <v>8.5552112187744509</v>
      </c>
      <c r="AE462" s="188">
        <f t="shared" si="17"/>
        <v>6.5793322465756802E-3</v>
      </c>
      <c r="AO462" s="8"/>
    </row>
    <row r="463" spans="1:41" x14ac:dyDescent="0.35">
      <c r="A463" s="11" t="s">
        <v>2928</v>
      </c>
      <c r="B463" s="11" t="s">
        <v>2516</v>
      </c>
      <c r="C463" s="11" t="s">
        <v>2506</v>
      </c>
      <c r="D463" s="188" t="s">
        <v>3022</v>
      </c>
      <c r="G463" s="11" t="s">
        <v>2934</v>
      </c>
      <c r="H463" s="210" t="s">
        <v>2935</v>
      </c>
      <c r="I463" s="11" t="s">
        <v>2596</v>
      </c>
      <c r="J463" s="258" t="s">
        <v>2613</v>
      </c>
      <c r="K463" s="261" t="s">
        <v>3057</v>
      </c>
      <c r="L463" s="265" t="s">
        <v>1937</v>
      </c>
      <c r="M463" s="265" t="s">
        <v>1937</v>
      </c>
      <c r="N463" s="258" t="s">
        <v>3023</v>
      </c>
      <c r="P463" s="265" t="s">
        <v>3096</v>
      </c>
      <c r="Q463" s="265" t="s">
        <v>3093</v>
      </c>
      <c r="R463" s="265" t="s">
        <v>3073</v>
      </c>
      <c r="S463" s="265" t="s">
        <v>3120</v>
      </c>
      <c r="U463" s="11" t="s">
        <v>2517</v>
      </c>
      <c r="V463">
        <v>1.29740360044783</v>
      </c>
      <c r="Z463">
        <v>1.94088587759277</v>
      </c>
      <c r="AD463" s="188">
        <f t="shared" si="18"/>
        <v>0.26036503691847218</v>
      </c>
      <c r="AE463" s="188">
        <f>LN(Z463)</f>
        <v>0.66314450678228098</v>
      </c>
      <c r="AO463" s="8"/>
    </row>
    <row r="464" spans="1:41" x14ac:dyDescent="0.35">
      <c r="A464" s="11" t="s">
        <v>2928</v>
      </c>
      <c r="B464" s="11" t="s">
        <v>2516</v>
      </c>
      <c r="C464" s="11" t="s">
        <v>2506</v>
      </c>
      <c r="D464" s="188" t="s">
        <v>3022</v>
      </c>
      <c r="G464" s="11" t="s">
        <v>2934</v>
      </c>
      <c r="H464" s="210" t="s">
        <v>2935</v>
      </c>
      <c r="I464" s="11" t="s">
        <v>2931</v>
      </c>
      <c r="J464" s="188" t="s">
        <v>3038</v>
      </c>
      <c r="K464" s="261" t="s">
        <v>3057</v>
      </c>
      <c r="L464" s="265" t="s">
        <v>1937</v>
      </c>
      <c r="M464" s="265" t="s">
        <v>1937</v>
      </c>
      <c r="N464" s="258" t="s">
        <v>3023</v>
      </c>
      <c r="P464" s="265" t="s">
        <v>3096</v>
      </c>
      <c r="Q464" s="265" t="s">
        <v>3093</v>
      </c>
      <c r="R464" s="265" t="s">
        <v>3073</v>
      </c>
      <c r="S464" s="265" t="s">
        <v>3120</v>
      </c>
      <c r="U464" s="11" t="s">
        <v>2517</v>
      </c>
      <c r="V464">
        <v>118.90323644040301</v>
      </c>
      <c r="Z464">
        <v>31.3328572431558</v>
      </c>
      <c r="AD464" s="188">
        <f t="shared" si="18"/>
        <v>4.7783100231782845</v>
      </c>
      <c r="AE464" s="188">
        <f t="shared" ref="AE464:AE468" si="19">LN(Z464)</f>
        <v>3.4446672991190908</v>
      </c>
      <c r="AO464" s="8"/>
    </row>
    <row r="465" spans="1:41" x14ac:dyDescent="0.35">
      <c r="A465" s="11" t="s">
        <v>2928</v>
      </c>
      <c r="B465" s="11" t="s">
        <v>2516</v>
      </c>
      <c r="C465" s="11" t="s">
        <v>2506</v>
      </c>
      <c r="D465" s="188" t="s">
        <v>3022</v>
      </c>
      <c r="G465" s="11" t="s">
        <v>2934</v>
      </c>
      <c r="H465" s="210" t="s">
        <v>2935</v>
      </c>
      <c r="I465" s="11" t="s">
        <v>2932</v>
      </c>
      <c r="J465" s="188" t="s">
        <v>2618</v>
      </c>
      <c r="K465" s="261" t="s">
        <v>3057</v>
      </c>
      <c r="L465" s="265" t="s">
        <v>1937</v>
      </c>
      <c r="M465" s="265" t="s">
        <v>1937</v>
      </c>
      <c r="N465" s="258" t="s">
        <v>3023</v>
      </c>
      <c r="P465" s="265" t="s">
        <v>3096</v>
      </c>
      <c r="Q465" s="265" t="s">
        <v>3093</v>
      </c>
      <c r="R465" s="265" t="s">
        <v>3073</v>
      </c>
      <c r="S465" s="265" t="s">
        <v>3120</v>
      </c>
      <c r="U465" s="11" t="s">
        <v>2517</v>
      </c>
      <c r="V465">
        <v>1866.4646235586899</v>
      </c>
      <c r="Z465">
        <v>586.13816451402795</v>
      </c>
      <c r="AD465" s="188">
        <f t="shared" si="18"/>
        <v>7.5318013448177696</v>
      </c>
      <c r="AE465" s="188">
        <f t="shared" si="19"/>
        <v>6.3735555374075172</v>
      </c>
      <c r="AO465" s="8"/>
    </row>
    <row r="466" spans="1:41" x14ac:dyDescent="0.35">
      <c r="A466" s="11" t="s">
        <v>2928</v>
      </c>
      <c r="B466" s="11" t="s">
        <v>2516</v>
      </c>
      <c r="C466" s="11" t="s">
        <v>2506</v>
      </c>
      <c r="D466" s="188" t="s">
        <v>3022</v>
      </c>
      <c r="G466" s="11" t="s">
        <v>2936</v>
      </c>
      <c r="H466" s="210" t="s">
        <v>2935</v>
      </c>
      <c r="I466" s="11" t="s">
        <v>2596</v>
      </c>
      <c r="J466" s="188" t="s">
        <v>2613</v>
      </c>
      <c r="K466" s="265" t="s">
        <v>3098</v>
      </c>
      <c r="L466" s="265" t="s">
        <v>1937</v>
      </c>
      <c r="M466" s="265" t="s">
        <v>1937</v>
      </c>
      <c r="N466" s="258" t="s">
        <v>3023</v>
      </c>
      <c r="P466" s="265" t="s">
        <v>3096</v>
      </c>
      <c r="Q466" s="265" t="s">
        <v>3093</v>
      </c>
      <c r="R466" s="265" t="s">
        <v>3073</v>
      </c>
      <c r="S466" s="265" t="s">
        <v>3120</v>
      </c>
      <c r="U466" s="11" t="s">
        <v>2517</v>
      </c>
      <c r="V466">
        <v>1.2855557319138999</v>
      </c>
      <c r="Z466">
        <v>0.608135001278718</v>
      </c>
      <c r="AD466" s="188">
        <f t="shared" si="18"/>
        <v>0.25119110105389397</v>
      </c>
      <c r="AE466" s="188">
        <f t="shared" si="19"/>
        <v>-0.49735838008671368</v>
      </c>
      <c r="AO466" s="8"/>
    </row>
    <row r="467" spans="1:41" x14ac:dyDescent="0.35">
      <c r="A467" s="11" t="s">
        <v>2928</v>
      </c>
      <c r="B467" s="11" t="s">
        <v>2516</v>
      </c>
      <c r="C467" s="11" t="s">
        <v>2506</v>
      </c>
      <c r="D467" s="188" t="s">
        <v>3022</v>
      </c>
      <c r="G467" s="11" t="s">
        <v>2936</v>
      </c>
      <c r="H467" s="210" t="s">
        <v>2935</v>
      </c>
      <c r="I467" s="11" t="s">
        <v>2931</v>
      </c>
      <c r="J467" s="188" t="s">
        <v>3038</v>
      </c>
      <c r="K467" s="265" t="s">
        <v>3098</v>
      </c>
      <c r="L467" s="265" t="s">
        <v>1937</v>
      </c>
      <c r="M467" s="265" t="s">
        <v>1937</v>
      </c>
      <c r="N467" s="258" t="s">
        <v>3023</v>
      </c>
      <c r="P467" s="265" t="s">
        <v>3096</v>
      </c>
      <c r="Q467" s="265" t="s">
        <v>3093</v>
      </c>
      <c r="R467" s="265" t="s">
        <v>3073</v>
      </c>
      <c r="S467" s="265" t="s">
        <v>3120</v>
      </c>
      <c r="U467" s="11" t="s">
        <v>2517</v>
      </c>
      <c r="V467">
        <v>117.645975479326</v>
      </c>
      <c r="Z467">
        <v>8.1658237135859206</v>
      </c>
      <c r="AD467" s="188">
        <f t="shared" si="18"/>
        <v>4.7676799070177394</v>
      </c>
      <c r="AE467" s="188">
        <f t="shared" si="19"/>
        <v>2.099957604810569</v>
      </c>
      <c r="AO467" s="8"/>
    </row>
    <row r="468" spans="1:41" x14ac:dyDescent="0.35">
      <c r="A468" s="11" t="s">
        <v>2928</v>
      </c>
      <c r="B468" s="11" t="s">
        <v>2516</v>
      </c>
      <c r="C468" s="11" t="s">
        <v>2506</v>
      </c>
      <c r="D468" s="188" t="s">
        <v>3022</v>
      </c>
      <c r="G468" s="11" t="s">
        <v>2936</v>
      </c>
      <c r="H468" s="210" t="s">
        <v>2935</v>
      </c>
      <c r="I468" s="11" t="s">
        <v>2932</v>
      </c>
      <c r="J468" s="188" t="s">
        <v>2618</v>
      </c>
      <c r="K468" s="265" t="s">
        <v>3098</v>
      </c>
      <c r="L468" s="265" t="s">
        <v>1937</v>
      </c>
      <c r="M468" s="265" t="s">
        <v>1937</v>
      </c>
      <c r="N468" s="258" t="s">
        <v>3023</v>
      </c>
      <c r="P468" s="265" t="s">
        <v>3096</v>
      </c>
      <c r="Q468" s="265" t="s">
        <v>3093</v>
      </c>
      <c r="R468" s="265" t="s">
        <v>3073</v>
      </c>
      <c r="S468" s="265" t="s">
        <v>3120</v>
      </c>
      <c r="U468" s="11" t="s">
        <v>2517</v>
      </c>
      <c r="V468">
        <v>1847.26688218294</v>
      </c>
      <c r="Z468">
        <v>158.48931924611099</v>
      </c>
      <c r="AD468" s="188">
        <f t="shared" si="18"/>
        <v>7.5214624647164205</v>
      </c>
      <c r="AE468" s="188">
        <f t="shared" si="19"/>
        <v>5.0656872045868981</v>
      </c>
      <c r="AO468" s="8"/>
    </row>
    <row r="469" spans="1:41" hidden="1" x14ac:dyDescent="0.35">
      <c r="A469" t="s">
        <v>2563</v>
      </c>
      <c r="B469" t="s">
        <v>2516</v>
      </c>
      <c r="C469" t="s">
        <v>2552</v>
      </c>
      <c r="D469" s="188" t="s">
        <v>3022</v>
      </c>
      <c r="G469" t="s">
        <v>2564</v>
      </c>
      <c r="H469" s="199" t="s">
        <v>2549</v>
      </c>
      <c r="J469" s="258" t="s">
        <v>2561</v>
      </c>
      <c r="K469" s="258" t="s">
        <v>3017</v>
      </c>
      <c r="L469" s="265" t="s">
        <v>1937</v>
      </c>
      <c r="M469" s="265" t="s">
        <v>1941</v>
      </c>
      <c r="N469" s="258" t="s">
        <v>3027</v>
      </c>
      <c r="O469" s="258" t="s">
        <v>3040</v>
      </c>
      <c r="T469" t="s">
        <v>2565</v>
      </c>
      <c r="U469" t="s">
        <v>2517</v>
      </c>
      <c r="V469" s="215">
        <v>-0.90880989180834604</v>
      </c>
      <c r="Z469">
        <v>4.9257294429708196</v>
      </c>
      <c r="AD469" s="188">
        <f t="shared" ref="AD469:AD532" si="20">LN(10^(V469))</f>
        <v>-2.0926121092434293</v>
      </c>
      <c r="AO469" s="8"/>
    </row>
    <row r="470" spans="1:41" hidden="1" x14ac:dyDescent="0.35">
      <c r="A470" t="s">
        <v>2563</v>
      </c>
      <c r="B470" t="s">
        <v>2516</v>
      </c>
      <c r="C470" t="s">
        <v>2552</v>
      </c>
      <c r="D470" s="188" t="s">
        <v>3022</v>
      </c>
      <c r="G470" t="s">
        <v>2564</v>
      </c>
      <c r="H470" s="199" t="s">
        <v>2549</v>
      </c>
      <c r="J470" s="258" t="s">
        <v>2561</v>
      </c>
      <c r="K470" s="258" t="s">
        <v>3017</v>
      </c>
      <c r="L470" s="265" t="s">
        <v>1937</v>
      </c>
      <c r="M470" s="265" t="s">
        <v>1941</v>
      </c>
      <c r="N470" s="258" t="s">
        <v>3027</v>
      </c>
      <c r="O470" s="258" t="s">
        <v>3040</v>
      </c>
      <c r="T470" t="s">
        <v>2565</v>
      </c>
      <c r="U470" t="s">
        <v>2517</v>
      </c>
      <c r="V470" s="215">
        <v>-0.61669242658423495</v>
      </c>
      <c r="Z470">
        <v>3.5411140583554301</v>
      </c>
      <c r="AD470" s="188">
        <f t="shared" si="20"/>
        <v>-1.4199867884151844</v>
      </c>
      <c r="AO470" s="8"/>
    </row>
    <row r="471" spans="1:41" hidden="1" x14ac:dyDescent="0.35">
      <c r="A471" t="s">
        <v>2563</v>
      </c>
      <c r="B471" t="s">
        <v>2516</v>
      </c>
      <c r="C471" t="s">
        <v>2552</v>
      </c>
      <c r="D471" s="188" t="s">
        <v>3022</v>
      </c>
      <c r="G471" t="s">
        <v>2564</v>
      </c>
      <c r="H471" s="199" t="s">
        <v>2549</v>
      </c>
      <c r="J471" s="258" t="s">
        <v>2561</v>
      </c>
      <c r="K471" s="258" t="s">
        <v>3017</v>
      </c>
      <c r="L471" s="265" t="s">
        <v>1937</v>
      </c>
      <c r="M471" s="265" t="s">
        <v>1941</v>
      </c>
      <c r="N471" s="258" t="s">
        <v>3027</v>
      </c>
      <c r="O471" s="258" t="s">
        <v>3040</v>
      </c>
      <c r="T471" t="s">
        <v>2565</v>
      </c>
      <c r="U471" t="s">
        <v>2517</v>
      </c>
      <c r="V471" s="215">
        <v>-0.32457496136012298</v>
      </c>
      <c r="Z471">
        <v>2.3236074270557001</v>
      </c>
      <c r="AD471" s="188">
        <f t="shared" si="20"/>
        <v>-0.74736146758693756</v>
      </c>
      <c r="AO471" s="8"/>
    </row>
    <row r="472" spans="1:41" hidden="1" x14ac:dyDescent="0.35">
      <c r="A472" t="s">
        <v>2563</v>
      </c>
      <c r="B472" t="s">
        <v>2516</v>
      </c>
      <c r="C472" t="s">
        <v>2552</v>
      </c>
      <c r="D472" s="188" t="s">
        <v>3022</v>
      </c>
      <c r="G472" t="s">
        <v>2564</v>
      </c>
      <c r="H472" s="199" t="s">
        <v>2549</v>
      </c>
      <c r="J472" s="258" t="s">
        <v>2561</v>
      </c>
      <c r="K472" s="258" t="s">
        <v>3017</v>
      </c>
      <c r="L472" s="265" t="s">
        <v>1937</v>
      </c>
      <c r="M472" s="265" t="s">
        <v>1941</v>
      </c>
      <c r="N472" s="258" t="s">
        <v>3027</v>
      </c>
      <c r="O472" s="258" t="s">
        <v>3040</v>
      </c>
      <c r="T472" t="s">
        <v>2565</v>
      </c>
      <c r="U472" t="s">
        <v>2517</v>
      </c>
      <c r="V472" s="215">
        <v>-2.1638330757341302E-2</v>
      </c>
      <c r="Z472">
        <v>2.5384615384615299</v>
      </c>
      <c r="AD472" s="188">
        <f t="shared" si="20"/>
        <v>-4.9824097839128667E-2</v>
      </c>
      <c r="AO472" s="8"/>
    </row>
    <row r="473" spans="1:41" hidden="1" x14ac:dyDescent="0.35">
      <c r="A473" t="s">
        <v>2563</v>
      </c>
      <c r="B473" t="s">
        <v>2516</v>
      </c>
      <c r="C473" t="s">
        <v>2552</v>
      </c>
      <c r="D473" s="188" t="s">
        <v>3022</v>
      </c>
      <c r="G473" t="s">
        <v>2564</v>
      </c>
      <c r="H473" s="199" t="s">
        <v>2549</v>
      </c>
      <c r="J473" s="258" t="s">
        <v>2561</v>
      </c>
      <c r="K473" s="258" t="s">
        <v>3017</v>
      </c>
      <c r="L473" s="265" t="s">
        <v>1937</v>
      </c>
      <c r="M473" s="265" t="s">
        <v>1941</v>
      </c>
      <c r="N473" s="258" t="s">
        <v>3027</v>
      </c>
      <c r="O473" s="258" t="s">
        <v>3040</v>
      </c>
      <c r="T473" t="s">
        <v>2565</v>
      </c>
      <c r="U473" t="s">
        <v>2517</v>
      </c>
      <c r="V473" s="215">
        <v>0.28129829984544003</v>
      </c>
      <c r="Z473">
        <v>2.3952254641909798</v>
      </c>
      <c r="AD473" s="188">
        <f t="shared" si="20"/>
        <v>0.64771327190867956</v>
      </c>
      <c r="AO473" s="8"/>
    </row>
    <row r="474" spans="1:41" hidden="1" x14ac:dyDescent="0.35">
      <c r="A474" t="s">
        <v>2563</v>
      </c>
      <c r="B474" t="s">
        <v>2516</v>
      </c>
      <c r="C474" t="s">
        <v>2552</v>
      </c>
      <c r="D474" s="188" t="s">
        <v>3022</v>
      </c>
      <c r="G474" t="s">
        <v>2564</v>
      </c>
      <c r="H474" s="199" t="s">
        <v>2549</v>
      </c>
      <c r="J474" s="258" t="s">
        <v>2561</v>
      </c>
      <c r="K474" s="258" t="s">
        <v>3017</v>
      </c>
      <c r="L474" s="265" t="s">
        <v>1937</v>
      </c>
      <c r="M474" s="265" t="s">
        <v>1941</v>
      </c>
      <c r="N474" s="258" t="s">
        <v>3027</v>
      </c>
      <c r="O474" s="258" t="s">
        <v>3040</v>
      </c>
      <c r="T474" t="s">
        <v>2565</v>
      </c>
      <c r="U474" t="s">
        <v>2517</v>
      </c>
      <c r="V474" s="215">
        <v>0.59505409582689295</v>
      </c>
      <c r="Z474">
        <v>2.03713527851458</v>
      </c>
      <c r="AD474" s="188">
        <f t="shared" si="20"/>
        <v>1.3701626905760542</v>
      </c>
      <c r="AO474" s="8"/>
    </row>
    <row r="475" spans="1:41" hidden="1" x14ac:dyDescent="0.35">
      <c r="A475" t="s">
        <v>2563</v>
      </c>
      <c r="B475" t="s">
        <v>2516</v>
      </c>
      <c r="C475" t="s">
        <v>2552</v>
      </c>
      <c r="D475" s="188" t="s">
        <v>3022</v>
      </c>
      <c r="G475" t="s">
        <v>2564</v>
      </c>
      <c r="H475" s="199" t="s">
        <v>2549</v>
      </c>
      <c r="J475" s="258" t="s">
        <v>2561</v>
      </c>
      <c r="K475" s="258" t="s">
        <v>3017</v>
      </c>
      <c r="L475" s="265" t="s">
        <v>1937</v>
      </c>
      <c r="M475" s="265" t="s">
        <v>1941</v>
      </c>
      <c r="N475" s="258" t="s">
        <v>3027</v>
      </c>
      <c r="O475" s="258" t="s">
        <v>3040</v>
      </c>
      <c r="T475" t="s">
        <v>2565</v>
      </c>
      <c r="U475" t="s">
        <v>2517</v>
      </c>
      <c r="V475" s="215">
        <v>0.89799072642967503</v>
      </c>
      <c r="Z475">
        <v>1.60742705570291</v>
      </c>
      <c r="AD475" s="188">
        <f t="shared" si="20"/>
        <v>2.067700060323864</v>
      </c>
      <c r="AO475" s="8"/>
    </row>
    <row r="476" spans="1:41" hidden="1" x14ac:dyDescent="0.35">
      <c r="A476" t="s">
        <v>2563</v>
      </c>
      <c r="B476" t="s">
        <v>2516</v>
      </c>
      <c r="C476" t="s">
        <v>2552</v>
      </c>
      <c r="D476" s="188" t="s">
        <v>3022</v>
      </c>
      <c r="G476" t="s">
        <v>2564</v>
      </c>
      <c r="H476" s="199" t="s">
        <v>2549</v>
      </c>
      <c r="J476" s="258" t="s">
        <v>2561</v>
      </c>
      <c r="K476" s="258" t="s">
        <v>3017</v>
      </c>
      <c r="L476" s="265" t="s">
        <v>1937</v>
      </c>
      <c r="M476" s="265" t="s">
        <v>1941</v>
      </c>
      <c r="N476" s="258" t="s">
        <v>3027</v>
      </c>
      <c r="O476" s="258" t="s">
        <v>3040</v>
      </c>
      <c r="T476" t="s">
        <v>2565</v>
      </c>
      <c r="U476" t="s">
        <v>2517</v>
      </c>
      <c r="V476" s="215">
        <v>1.2117465224111199</v>
      </c>
      <c r="Z476">
        <v>1.17771883289124</v>
      </c>
      <c r="AD476" s="188">
        <f t="shared" si="20"/>
        <v>2.7901494789912205</v>
      </c>
      <c r="AO476" s="8"/>
    </row>
    <row r="477" spans="1:41" hidden="1" x14ac:dyDescent="0.35">
      <c r="A477" t="s">
        <v>2563</v>
      </c>
      <c r="B477" t="s">
        <v>2516</v>
      </c>
      <c r="C477" t="s">
        <v>2552</v>
      </c>
      <c r="D477" s="188" t="s">
        <v>3022</v>
      </c>
      <c r="G477" t="s">
        <v>2564</v>
      </c>
      <c r="H477" s="199" t="s">
        <v>2549</v>
      </c>
      <c r="J477" s="258" t="s">
        <v>2561</v>
      </c>
      <c r="K477" s="258" t="s">
        <v>3017</v>
      </c>
      <c r="L477" s="265" t="s">
        <v>1937</v>
      </c>
      <c r="M477" s="265" t="s">
        <v>1941</v>
      </c>
      <c r="N477" s="258" t="s">
        <v>3027</v>
      </c>
      <c r="O477" s="258" t="s">
        <v>3040</v>
      </c>
      <c r="T477" t="s">
        <v>2565</v>
      </c>
      <c r="U477" t="s">
        <v>2517</v>
      </c>
      <c r="V477" s="215">
        <v>1.49304482225656</v>
      </c>
      <c r="Z477">
        <v>0.91511936339522504</v>
      </c>
      <c r="AD477" s="188">
        <f t="shared" si="20"/>
        <v>3.4378627508999</v>
      </c>
      <c r="AO477" s="8"/>
    </row>
    <row r="478" spans="1:41" hidden="1" x14ac:dyDescent="0.35">
      <c r="A478" t="s">
        <v>2563</v>
      </c>
      <c r="B478" t="s">
        <v>2516</v>
      </c>
      <c r="C478" t="s">
        <v>2552</v>
      </c>
      <c r="D478" s="188" t="s">
        <v>3022</v>
      </c>
      <c r="G478" t="s">
        <v>2564</v>
      </c>
      <c r="H478" s="199" t="s">
        <v>2549</v>
      </c>
      <c r="J478" s="258" t="s">
        <v>2561</v>
      </c>
      <c r="K478" s="258" t="s">
        <v>3017</v>
      </c>
      <c r="L478" s="265" t="s">
        <v>1937</v>
      </c>
      <c r="M478" s="265" t="s">
        <v>1941</v>
      </c>
      <c r="N478" s="258" t="s">
        <v>3027</v>
      </c>
      <c r="O478" s="258" t="s">
        <v>3040</v>
      </c>
      <c r="T478" t="s">
        <v>2565</v>
      </c>
      <c r="U478" t="s">
        <v>2517</v>
      </c>
      <c r="V478" s="215">
        <v>1.8068006182380201</v>
      </c>
      <c r="Z478">
        <v>0.70026525198939005</v>
      </c>
      <c r="AD478" s="188">
        <f t="shared" si="20"/>
        <v>4.1603121695672911</v>
      </c>
      <c r="AO478" s="8"/>
    </row>
    <row r="479" spans="1:41" hidden="1" x14ac:dyDescent="0.35">
      <c r="A479" t="s">
        <v>2563</v>
      </c>
      <c r="B479" t="s">
        <v>2516</v>
      </c>
      <c r="C479" t="s">
        <v>2552</v>
      </c>
      <c r="D479" s="188" t="s">
        <v>3022</v>
      </c>
      <c r="G479" t="s">
        <v>2564</v>
      </c>
      <c r="H479" s="199" t="s">
        <v>2549</v>
      </c>
      <c r="J479" s="258" t="s">
        <v>2561</v>
      </c>
      <c r="K479" s="258" t="s">
        <v>3017</v>
      </c>
      <c r="L479" s="265" t="s">
        <v>1937</v>
      </c>
      <c r="M479" s="265" t="s">
        <v>1941</v>
      </c>
      <c r="N479" s="258" t="s">
        <v>3027</v>
      </c>
      <c r="O479" s="258" t="s">
        <v>3040</v>
      </c>
      <c r="T479" t="s">
        <v>2565</v>
      </c>
      <c r="U479" t="s">
        <v>2517</v>
      </c>
      <c r="V479" s="215">
        <v>2.1097372488407999</v>
      </c>
      <c r="Z479">
        <v>0.15119363395225499</v>
      </c>
      <c r="AD479" s="188">
        <f t="shared" si="20"/>
        <v>4.8578495393150956</v>
      </c>
      <c r="AO479" s="8"/>
    </row>
    <row r="480" spans="1:41" hidden="1" x14ac:dyDescent="0.35">
      <c r="A480" t="s">
        <v>2563</v>
      </c>
      <c r="B480" t="s">
        <v>2516</v>
      </c>
      <c r="C480" t="s">
        <v>2552</v>
      </c>
      <c r="D480" s="188" t="s">
        <v>3022</v>
      </c>
      <c r="G480" t="s">
        <v>2564</v>
      </c>
      <c r="H480" s="199" t="s">
        <v>2549</v>
      </c>
      <c r="J480" s="258" t="s">
        <v>2561</v>
      </c>
      <c r="K480" s="258" t="s">
        <v>3017</v>
      </c>
      <c r="L480" s="265" t="s">
        <v>1937</v>
      </c>
      <c r="M480" s="265" t="s">
        <v>1941</v>
      </c>
      <c r="N480" s="258" t="s">
        <v>3027</v>
      </c>
      <c r="O480" s="258" t="s">
        <v>3040</v>
      </c>
      <c r="T480" t="s">
        <v>2565</v>
      </c>
      <c r="U480" t="s">
        <v>2517</v>
      </c>
      <c r="V480" s="215">
        <v>2.40185471406491</v>
      </c>
      <c r="Z480">
        <v>-1.5915119363395201E-2</v>
      </c>
      <c r="AD480" s="188">
        <f t="shared" si="20"/>
        <v>5.5304748601433387</v>
      </c>
      <c r="AO480" s="8"/>
    </row>
    <row r="481" spans="1:41" hidden="1" x14ac:dyDescent="0.35">
      <c r="A481" t="s">
        <v>2563</v>
      </c>
      <c r="B481" t="s">
        <v>2516</v>
      </c>
      <c r="C481" t="s">
        <v>2552</v>
      </c>
      <c r="D481" s="188" t="s">
        <v>3022</v>
      </c>
      <c r="G481" t="s">
        <v>2564</v>
      </c>
      <c r="H481" s="199" t="s">
        <v>2549</v>
      </c>
      <c r="J481" s="258" t="s">
        <v>2561</v>
      </c>
      <c r="K481" s="258" t="s">
        <v>3017</v>
      </c>
      <c r="L481" s="265" t="s">
        <v>1937</v>
      </c>
      <c r="M481" s="265" t="s">
        <v>1941</v>
      </c>
      <c r="N481" s="258" t="s">
        <v>3027</v>
      </c>
      <c r="O481" s="258" t="s">
        <v>3040</v>
      </c>
      <c r="T481" t="s">
        <v>2565</v>
      </c>
      <c r="U481" t="s">
        <v>2517</v>
      </c>
      <c r="V481" s="215">
        <v>2.7156105100463601</v>
      </c>
      <c r="Z481">
        <v>3.18302387267905E-2</v>
      </c>
      <c r="AD481" s="188">
        <f t="shared" si="20"/>
        <v>6.2529242788107062</v>
      </c>
      <c r="AO481" s="8"/>
    </row>
    <row r="482" spans="1:41" hidden="1" x14ac:dyDescent="0.35">
      <c r="A482" t="s">
        <v>2563</v>
      </c>
      <c r="B482" t="s">
        <v>2516</v>
      </c>
      <c r="C482" t="s">
        <v>2552</v>
      </c>
      <c r="D482" s="188" t="s">
        <v>3022</v>
      </c>
      <c r="G482" t="s">
        <v>2564</v>
      </c>
      <c r="H482" s="199" t="s">
        <v>2549</v>
      </c>
      <c r="J482" s="258" t="s">
        <v>2561</v>
      </c>
      <c r="K482" s="258" t="s">
        <v>3017</v>
      </c>
      <c r="L482" s="265" t="s">
        <v>1937</v>
      </c>
      <c r="M482" s="265" t="s">
        <v>1941</v>
      </c>
      <c r="N482" s="258" t="s">
        <v>3027</v>
      </c>
      <c r="O482" s="258" t="s">
        <v>3040</v>
      </c>
      <c r="T482" t="s">
        <v>2565</v>
      </c>
      <c r="U482" t="s">
        <v>2517</v>
      </c>
      <c r="V482" s="215">
        <v>3.0077279752704702</v>
      </c>
      <c r="Z482">
        <v>-0.35013262599469402</v>
      </c>
      <c r="AD482" s="188">
        <f t="shared" si="20"/>
        <v>6.9255495996389493</v>
      </c>
      <c r="AO482" s="8"/>
    </row>
    <row r="483" spans="1:41" hidden="1" x14ac:dyDescent="0.35">
      <c r="A483" t="s">
        <v>2563</v>
      </c>
      <c r="B483" t="s">
        <v>2516</v>
      </c>
      <c r="C483" t="s">
        <v>2552</v>
      </c>
      <c r="D483" s="188" t="s">
        <v>3022</v>
      </c>
      <c r="G483" t="s">
        <v>2564</v>
      </c>
      <c r="H483" s="199" t="s">
        <v>2549</v>
      </c>
      <c r="J483" s="258" t="s">
        <v>2561</v>
      </c>
      <c r="K483" s="258" t="s">
        <v>3017</v>
      </c>
      <c r="L483" s="265" t="s">
        <v>1937</v>
      </c>
      <c r="M483" s="265" t="s">
        <v>1941</v>
      </c>
      <c r="N483" s="258" t="s">
        <v>3027</v>
      </c>
      <c r="O483" s="258" t="s">
        <v>3040</v>
      </c>
      <c r="T483" t="s">
        <v>2565</v>
      </c>
      <c r="U483" t="s">
        <v>2517</v>
      </c>
      <c r="V483" s="215">
        <v>3.2998454404945901</v>
      </c>
      <c r="Z483">
        <v>-0.32625994694960098</v>
      </c>
      <c r="AD483" s="188">
        <f t="shared" si="20"/>
        <v>7.5981749204672138</v>
      </c>
      <c r="AO483" s="8"/>
    </row>
    <row r="484" spans="1:41" hidden="1" x14ac:dyDescent="0.35">
      <c r="A484" t="s">
        <v>2563</v>
      </c>
      <c r="B484" t="s">
        <v>2516</v>
      </c>
      <c r="C484" t="s">
        <v>2552</v>
      </c>
      <c r="D484" s="188" t="s">
        <v>3022</v>
      </c>
      <c r="G484" t="s">
        <v>2564</v>
      </c>
      <c r="H484" s="199" t="s">
        <v>2549</v>
      </c>
      <c r="J484" s="258" t="s">
        <v>2561</v>
      </c>
      <c r="K484" s="258" t="s">
        <v>3017</v>
      </c>
      <c r="L484" s="265" t="s">
        <v>1937</v>
      </c>
      <c r="M484" s="265" t="s">
        <v>1941</v>
      </c>
      <c r="N484" s="258" t="s">
        <v>3027</v>
      </c>
      <c r="O484" s="258" t="s">
        <v>3040</v>
      </c>
      <c r="T484" t="s">
        <v>2565</v>
      </c>
      <c r="U484" t="s">
        <v>2517</v>
      </c>
      <c r="V484" s="215">
        <v>3.9057187017001498</v>
      </c>
      <c r="Z484">
        <v>-1.35278514588859</v>
      </c>
      <c r="AD484" s="188">
        <f t="shared" si="20"/>
        <v>8.9932496599628244</v>
      </c>
      <c r="AO484" s="8"/>
    </row>
    <row r="485" spans="1:41" hidden="1" x14ac:dyDescent="0.35">
      <c r="A485" t="s">
        <v>2563</v>
      </c>
      <c r="B485" t="s">
        <v>2516</v>
      </c>
      <c r="C485" t="s">
        <v>2552</v>
      </c>
      <c r="D485" s="188" t="s">
        <v>3022</v>
      </c>
      <c r="G485" t="s">
        <v>2564</v>
      </c>
      <c r="H485" s="199" t="s">
        <v>2549</v>
      </c>
      <c r="J485" s="258" t="s">
        <v>2561</v>
      </c>
      <c r="K485" s="258" t="s">
        <v>3017</v>
      </c>
      <c r="L485" s="265" t="s">
        <v>1937</v>
      </c>
      <c r="M485" s="265" t="s">
        <v>1941</v>
      </c>
      <c r="N485" s="258" t="s">
        <v>3027</v>
      </c>
      <c r="O485" s="258" t="s">
        <v>3040</v>
      </c>
      <c r="T485" t="s">
        <v>2565</v>
      </c>
      <c r="U485" t="s">
        <v>2517</v>
      </c>
      <c r="V485" s="215">
        <v>4.2302936630602703</v>
      </c>
      <c r="Z485">
        <v>-1.4960212201591501</v>
      </c>
      <c r="AD485" s="188">
        <f t="shared" si="20"/>
        <v>9.7406111275497551</v>
      </c>
      <c r="AO485" s="8"/>
    </row>
    <row r="486" spans="1:41" hidden="1" x14ac:dyDescent="0.35">
      <c r="A486" t="s">
        <v>2563</v>
      </c>
      <c r="B486" t="s">
        <v>2516</v>
      </c>
      <c r="C486" t="s">
        <v>2552</v>
      </c>
      <c r="D486" s="188" t="s">
        <v>3022</v>
      </c>
      <c r="G486" t="s">
        <v>2564</v>
      </c>
      <c r="H486" s="199" t="s">
        <v>2549</v>
      </c>
      <c r="J486" s="258" t="s">
        <v>2561</v>
      </c>
      <c r="K486" s="258" t="s">
        <v>3017</v>
      </c>
      <c r="L486" s="265" t="s">
        <v>1937</v>
      </c>
      <c r="M486" s="265" t="s">
        <v>1941</v>
      </c>
      <c r="N486" s="258" t="s">
        <v>3027</v>
      </c>
      <c r="O486" s="258" t="s">
        <v>3040</v>
      </c>
      <c r="T486" t="s">
        <v>2565</v>
      </c>
      <c r="U486" t="s">
        <v>2517</v>
      </c>
      <c r="V486" s="215">
        <v>4.5224111282843804</v>
      </c>
      <c r="Z486">
        <v>-1.9734748010609999</v>
      </c>
      <c r="AD486" s="188">
        <f t="shared" si="20"/>
        <v>10.413236448377997</v>
      </c>
    </row>
    <row r="487" spans="1:41" hidden="1" x14ac:dyDescent="0.35">
      <c r="A487" t="s">
        <v>2563</v>
      </c>
      <c r="B487" t="s">
        <v>2516</v>
      </c>
      <c r="C487" t="s">
        <v>2552</v>
      </c>
      <c r="D487" s="188" t="s">
        <v>3022</v>
      </c>
      <c r="G487" t="s">
        <v>2564</v>
      </c>
      <c r="H487" s="199" t="s">
        <v>2549</v>
      </c>
      <c r="J487" s="258" t="s">
        <v>2561</v>
      </c>
      <c r="K487" s="258" t="s">
        <v>3017</v>
      </c>
      <c r="L487" s="265" t="s">
        <v>1937</v>
      </c>
      <c r="M487" s="265" t="s">
        <v>1941</v>
      </c>
      <c r="N487" s="258" t="s">
        <v>3027</v>
      </c>
      <c r="O487" s="258" t="s">
        <v>3040</v>
      </c>
      <c r="T487" t="s">
        <v>2565</v>
      </c>
      <c r="U487" t="s">
        <v>2517</v>
      </c>
      <c r="V487" s="215">
        <v>4.8253477588871698</v>
      </c>
      <c r="Z487">
        <v>-2.1883289124668401</v>
      </c>
      <c r="AD487" s="188">
        <f t="shared" si="20"/>
        <v>11.110773818125825</v>
      </c>
    </row>
    <row r="488" spans="1:41" hidden="1" x14ac:dyDescent="0.35">
      <c r="A488" t="s">
        <v>2563</v>
      </c>
      <c r="B488" t="s">
        <v>2516</v>
      </c>
      <c r="C488" t="s">
        <v>2552</v>
      </c>
      <c r="D488" s="188" t="s">
        <v>3022</v>
      </c>
      <c r="G488" t="s">
        <v>2564</v>
      </c>
      <c r="H488" s="199" t="s">
        <v>2549</v>
      </c>
      <c r="J488" s="258" t="s">
        <v>2561</v>
      </c>
      <c r="K488" s="258" t="s">
        <v>3017</v>
      </c>
      <c r="L488" s="265" t="s">
        <v>1937</v>
      </c>
      <c r="M488" s="265" t="s">
        <v>1941</v>
      </c>
      <c r="N488" s="258" t="s">
        <v>3027</v>
      </c>
      <c r="O488" s="258" t="s">
        <v>3040</v>
      </c>
      <c r="T488" t="s">
        <v>2565</v>
      </c>
      <c r="U488" t="s">
        <v>2517</v>
      </c>
      <c r="V488" s="215">
        <v>5.1174652241112799</v>
      </c>
      <c r="Z488">
        <v>-3.0477453580901801</v>
      </c>
      <c r="AD488" s="188">
        <f t="shared" si="20"/>
        <v>11.783399138954067</v>
      </c>
    </row>
    <row r="489" spans="1:41" hidden="1" x14ac:dyDescent="0.35">
      <c r="A489" t="s">
        <v>2563</v>
      </c>
      <c r="B489" t="s">
        <v>2516</v>
      </c>
      <c r="C489" t="s">
        <v>2552</v>
      </c>
      <c r="D489" s="188" t="s">
        <v>3022</v>
      </c>
      <c r="G489" t="s">
        <v>2564</v>
      </c>
      <c r="H489" s="199" t="s">
        <v>2549</v>
      </c>
      <c r="J489" s="258" t="s">
        <v>2561</v>
      </c>
      <c r="K489" s="258" t="s">
        <v>3017</v>
      </c>
      <c r="L489" s="265" t="s">
        <v>1937</v>
      </c>
      <c r="M489" s="265" t="s">
        <v>1941</v>
      </c>
      <c r="N489" s="258" t="s">
        <v>3027</v>
      </c>
      <c r="O489" s="258" t="s">
        <v>3040</v>
      </c>
      <c r="T489" t="s">
        <v>2565</v>
      </c>
      <c r="U489" t="s">
        <v>2517</v>
      </c>
      <c r="V489" s="215">
        <v>5.40958268933539</v>
      </c>
      <c r="Z489">
        <v>-2.8567639257294402</v>
      </c>
      <c r="AD489" s="188">
        <f t="shared" si="20"/>
        <v>12.456024459782309</v>
      </c>
    </row>
    <row r="490" spans="1:41" hidden="1" x14ac:dyDescent="0.35">
      <c r="A490" t="s">
        <v>2563</v>
      </c>
      <c r="B490" t="s">
        <v>2516</v>
      </c>
      <c r="C490" t="s">
        <v>2552</v>
      </c>
      <c r="D490" s="188" t="s">
        <v>3022</v>
      </c>
      <c r="G490" t="s">
        <v>2564</v>
      </c>
      <c r="H490" s="199" t="s">
        <v>2549</v>
      </c>
      <c r="J490" s="258" t="s">
        <v>2561</v>
      </c>
      <c r="K490" s="258" t="s">
        <v>3017</v>
      </c>
      <c r="L490" s="265" t="s">
        <v>1937</v>
      </c>
      <c r="M490" s="265" t="s">
        <v>1941</v>
      </c>
      <c r="N490" s="258" t="s">
        <v>3027</v>
      </c>
      <c r="O490" s="258" t="s">
        <v>3040</v>
      </c>
      <c r="T490" t="s">
        <v>2565</v>
      </c>
      <c r="U490" t="s">
        <v>2517</v>
      </c>
      <c r="V490" s="215">
        <v>5.7233384853168401</v>
      </c>
      <c r="Z490">
        <v>-3</v>
      </c>
      <c r="AD490" s="188">
        <f t="shared" si="20"/>
        <v>13.178473878449678</v>
      </c>
    </row>
    <row r="491" spans="1:41" x14ac:dyDescent="0.35">
      <c r="A491" t="s">
        <v>2567</v>
      </c>
      <c r="B491" t="s">
        <v>2516</v>
      </c>
      <c r="C491" t="s">
        <v>2552</v>
      </c>
      <c r="D491" s="188" t="s">
        <v>3022</v>
      </c>
      <c r="G491" t="s">
        <v>2568</v>
      </c>
      <c r="H491" s="199" t="s">
        <v>2569</v>
      </c>
      <c r="I491" t="s">
        <v>2560</v>
      </c>
      <c r="J491" s="258" t="s">
        <v>2613</v>
      </c>
      <c r="K491" s="260" t="s">
        <v>3049</v>
      </c>
      <c r="L491" s="265" t="s">
        <v>1937</v>
      </c>
      <c r="M491" s="265" t="s">
        <v>1937</v>
      </c>
      <c r="N491" s="258" t="s">
        <v>3023</v>
      </c>
      <c r="P491" s="265" t="s">
        <v>3090</v>
      </c>
      <c r="Q491" s="265" t="s">
        <v>2153</v>
      </c>
      <c r="R491" s="265" t="s">
        <v>3073</v>
      </c>
      <c r="S491" s="265" t="s">
        <v>3116</v>
      </c>
      <c r="T491" t="s">
        <v>2570</v>
      </c>
      <c r="U491" t="s">
        <v>2517</v>
      </c>
      <c r="V491" s="215">
        <v>-0.92722918300182999</v>
      </c>
      <c r="Z491">
        <v>-3.2193098960416799</v>
      </c>
      <c r="AD491" s="188">
        <f t="shared" si="20"/>
        <v>-2.1350240945690619</v>
      </c>
      <c r="AE491" s="188">
        <f>LN(10^Z491)</f>
        <v>-7.412734976353784</v>
      </c>
    </row>
    <row r="492" spans="1:41" x14ac:dyDescent="0.35">
      <c r="A492" t="s">
        <v>2567</v>
      </c>
      <c r="B492" t="s">
        <v>2516</v>
      </c>
      <c r="C492" t="s">
        <v>2552</v>
      </c>
      <c r="D492" s="188" t="s">
        <v>3022</v>
      </c>
      <c r="G492" t="s">
        <v>2568</v>
      </c>
      <c r="H492" s="199" t="s">
        <v>2569</v>
      </c>
      <c r="I492" t="s">
        <v>2560</v>
      </c>
      <c r="J492" s="258" t="s">
        <v>2613</v>
      </c>
      <c r="K492" s="260" t="s">
        <v>3049</v>
      </c>
      <c r="L492" s="265" t="s">
        <v>1937</v>
      </c>
      <c r="M492" s="265" t="s">
        <v>1937</v>
      </c>
      <c r="N492" s="258" t="s">
        <v>3023</v>
      </c>
      <c r="P492" s="265" t="s">
        <v>3090</v>
      </c>
      <c r="Q492" s="265" t="s">
        <v>2153</v>
      </c>
      <c r="R492" s="265" t="s">
        <v>3073</v>
      </c>
      <c r="S492" s="265" t="s">
        <v>3116</v>
      </c>
      <c r="T492" t="s">
        <v>2570</v>
      </c>
      <c r="U492" t="s">
        <v>2517</v>
      </c>
      <c r="V492" s="215">
        <v>-0.84407853679612099</v>
      </c>
      <c r="Z492">
        <v>-3.6382741533718401</v>
      </c>
      <c r="AD492" s="188">
        <f t="shared" si="20"/>
        <v>-1.9435626561429744</v>
      </c>
      <c r="AE492" s="188">
        <f t="shared" ref="AE492:AE549" si="21">LN(10^Z492)</f>
        <v>-8.3774358297795324</v>
      </c>
    </row>
    <row r="493" spans="1:41" x14ac:dyDescent="0.35">
      <c r="A493" t="s">
        <v>2567</v>
      </c>
      <c r="B493" t="s">
        <v>2516</v>
      </c>
      <c r="C493" t="s">
        <v>2552</v>
      </c>
      <c r="D493" s="188" t="s">
        <v>3022</v>
      </c>
      <c r="G493" t="s">
        <v>2568</v>
      </c>
      <c r="H493" s="199" t="s">
        <v>2569</v>
      </c>
      <c r="I493" t="s">
        <v>2560</v>
      </c>
      <c r="J493" s="258" t="s">
        <v>2613</v>
      </c>
      <c r="K493" s="260" t="s">
        <v>3049</v>
      </c>
      <c r="L493" s="265" t="s">
        <v>1937</v>
      </c>
      <c r="M493" s="265" t="s">
        <v>1937</v>
      </c>
      <c r="N493" s="258" t="s">
        <v>3023</v>
      </c>
      <c r="P493" s="265" t="s">
        <v>3090</v>
      </c>
      <c r="Q493" s="265" t="s">
        <v>2153</v>
      </c>
      <c r="R493" s="265" t="s">
        <v>3073</v>
      </c>
      <c r="S493" s="265" t="s">
        <v>3116</v>
      </c>
      <c r="T493" t="s">
        <v>2570</v>
      </c>
      <c r="U493" t="s">
        <v>2517</v>
      </c>
      <c r="V493" s="215">
        <v>-0.85934958048634802</v>
      </c>
      <c r="Z493">
        <v>-3.8473642381280002</v>
      </c>
      <c r="AD493" s="188">
        <f t="shared" si="20"/>
        <v>-1.9787255336985521</v>
      </c>
      <c r="AE493" s="188">
        <f t="shared" si="21"/>
        <v>-8.8588835420319274</v>
      </c>
    </row>
    <row r="494" spans="1:41" x14ac:dyDescent="0.35">
      <c r="A494" t="s">
        <v>2567</v>
      </c>
      <c r="B494" t="s">
        <v>2516</v>
      </c>
      <c r="C494" t="s">
        <v>2552</v>
      </c>
      <c r="D494" s="188" t="s">
        <v>3022</v>
      </c>
      <c r="G494" t="s">
        <v>2568</v>
      </c>
      <c r="H494" s="199" t="s">
        <v>2569</v>
      </c>
      <c r="I494" t="s">
        <v>2560</v>
      </c>
      <c r="J494" s="258" t="s">
        <v>2613</v>
      </c>
      <c r="K494" s="260" t="s">
        <v>3049</v>
      </c>
      <c r="L494" s="265" t="s">
        <v>1937</v>
      </c>
      <c r="M494" s="265" t="s">
        <v>1937</v>
      </c>
      <c r="N494" s="258" t="s">
        <v>3023</v>
      </c>
      <c r="P494" s="265" t="s">
        <v>3090</v>
      </c>
      <c r="Q494" s="265" t="s">
        <v>2153</v>
      </c>
      <c r="R494" s="265" t="s">
        <v>3073</v>
      </c>
      <c r="S494" s="265" t="s">
        <v>3116</v>
      </c>
      <c r="T494" t="s">
        <v>2570</v>
      </c>
      <c r="U494" t="s">
        <v>2517</v>
      </c>
      <c r="V494" s="215">
        <v>-0.44154278612537901</v>
      </c>
      <c r="Z494">
        <v>-2.8847284229166998</v>
      </c>
      <c r="AD494" s="188">
        <f t="shared" si="20"/>
        <v>-1.016689837251356</v>
      </c>
      <c r="AE494" s="188">
        <f t="shared" si="21"/>
        <v>-6.6423326639442166</v>
      </c>
    </row>
    <row r="495" spans="1:41" x14ac:dyDescent="0.35">
      <c r="A495" t="s">
        <v>2567</v>
      </c>
      <c r="B495" t="s">
        <v>2516</v>
      </c>
      <c r="C495" t="s">
        <v>2552</v>
      </c>
      <c r="D495" s="188" t="s">
        <v>3022</v>
      </c>
      <c r="G495" t="s">
        <v>2568</v>
      </c>
      <c r="H495" s="199" t="s">
        <v>2569</v>
      </c>
      <c r="I495" t="s">
        <v>2560</v>
      </c>
      <c r="J495" s="258" t="s">
        <v>2613</v>
      </c>
      <c r="K495" s="260" t="s">
        <v>3049</v>
      </c>
      <c r="L495" s="265" t="s">
        <v>1937</v>
      </c>
      <c r="M495" s="265" t="s">
        <v>1937</v>
      </c>
      <c r="N495" s="258" t="s">
        <v>3023</v>
      </c>
      <c r="P495" s="265" t="s">
        <v>3090</v>
      </c>
      <c r="Q495" s="265" t="s">
        <v>2153</v>
      </c>
      <c r="R495" s="265" t="s">
        <v>3073</v>
      </c>
      <c r="S495" s="265" t="s">
        <v>3116</v>
      </c>
      <c r="T495" t="s">
        <v>2570</v>
      </c>
      <c r="U495" t="s">
        <v>2517</v>
      </c>
      <c r="V495" s="215">
        <v>-0.410851348684386</v>
      </c>
      <c r="Z495">
        <v>-2.49873319145077</v>
      </c>
      <c r="AD495" s="188">
        <f t="shared" si="20"/>
        <v>-0.94602019091716627</v>
      </c>
      <c r="AE495" s="188">
        <f t="shared" si="21"/>
        <v>-5.7535457980039801</v>
      </c>
    </row>
    <row r="496" spans="1:41" x14ac:dyDescent="0.35">
      <c r="A496" t="s">
        <v>2567</v>
      </c>
      <c r="B496" t="s">
        <v>2516</v>
      </c>
      <c r="C496" t="s">
        <v>2552</v>
      </c>
      <c r="D496" s="188" t="s">
        <v>3022</v>
      </c>
      <c r="G496" t="s">
        <v>2568</v>
      </c>
      <c r="H496" s="199" t="s">
        <v>2569</v>
      </c>
      <c r="I496" t="s">
        <v>2560</v>
      </c>
      <c r="J496" s="258" t="s">
        <v>2613</v>
      </c>
      <c r="K496" s="260" t="s">
        <v>3049</v>
      </c>
      <c r="L496" s="265" t="s">
        <v>1937</v>
      </c>
      <c r="M496" s="265" t="s">
        <v>1937</v>
      </c>
      <c r="N496" s="258" t="s">
        <v>3023</v>
      </c>
      <c r="P496" s="265" t="s">
        <v>3090</v>
      </c>
      <c r="Q496" s="265" t="s">
        <v>2153</v>
      </c>
      <c r="R496" s="265" t="s">
        <v>3073</v>
      </c>
      <c r="S496" s="265" t="s">
        <v>3116</v>
      </c>
      <c r="T496" t="s">
        <v>2570</v>
      </c>
      <c r="U496" t="s">
        <v>2517</v>
      </c>
      <c r="V496" s="215">
        <v>-0.314893934787362</v>
      </c>
      <c r="Z496">
        <v>-2.1775558862592601</v>
      </c>
      <c r="AD496" s="188">
        <f t="shared" si="20"/>
        <v>-0.72507008011561902</v>
      </c>
      <c r="AE496" s="188">
        <f t="shared" si="21"/>
        <v>-5.0140077228620106</v>
      </c>
    </row>
    <row r="497" spans="1:31" x14ac:dyDescent="0.35">
      <c r="A497" t="s">
        <v>2567</v>
      </c>
      <c r="B497" t="s">
        <v>2516</v>
      </c>
      <c r="C497" t="s">
        <v>2552</v>
      </c>
      <c r="D497" s="188" t="s">
        <v>3022</v>
      </c>
      <c r="G497" t="s">
        <v>2568</v>
      </c>
      <c r="H497" s="199" t="s">
        <v>2569</v>
      </c>
      <c r="I497" s="11" t="s">
        <v>2571</v>
      </c>
      <c r="J497" s="258" t="s">
        <v>3038</v>
      </c>
      <c r="K497" s="260" t="s">
        <v>3049</v>
      </c>
      <c r="L497" s="265" t="s">
        <v>1937</v>
      </c>
      <c r="M497" s="265" t="s">
        <v>1937</v>
      </c>
      <c r="N497" s="258" t="s">
        <v>3023</v>
      </c>
      <c r="P497" s="265" t="s">
        <v>3090</v>
      </c>
      <c r="Q497" s="265" t="s">
        <v>2153</v>
      </c>
      <c r="R497" s="265" t="s">
        <v>3073</v>
      </c>
      <c r="S497" s="265" t="s">
        <v>3116</v>
      </c>
      <c r="T497" t="s">
        <v>2570</v>
      </c>
      <c r="U497" t="s">
        <v>2517</v>
      </c>
      <c r="V497" s="215">
        <v>-2.0072168082825201</v>
      </c>
      <c r="Z497">
        <v>-4.9819766480512397</v>
      </c>
      <c r="AD497" s="188">
        <f t="shared" si="20"/>
        <v>-4.6217875011584191</v>
      </c>
      <c r="AE497" s="188">
        <f t="shared" si="21"/>
        <v>-11.471425163447229</v>
      </c>
    </row>
    <row r="498" spans="1:31" x14ac:dyDescent="0.35">
      <c r="A498" t="s">
        <v>2567</v>
      </c>
      <c r="B498" t="s">
        <v>2516</v>
      </c>
      <c r="C498" t="s">
        <v>2552</v>
      </c>
      <c r="D498" s="188" t="s">
        <v>3022</v>
      </c>
      <c r="G498" t="s">
        <v>2568</v>
      </c>
      <c r="H498" s="199" t="s">
        <v>2569</v>
      </c>
      <c r="I498" s="11" t="s">
        <v>2571</v>
      </c>
      <c r="J498" s="258" t="s">
        <v>3038</v>
      </c>
      <c r="K498" s="260" t="s">
        <v>3049</v>
      </c>
      <c r="L498" s="265" t="s">
        <v>1937</v>
      </c>
      <c r="M498" s="265" t="s">
        <v>1937</v>
      </c>
      <c r="N498" s="258" t="s">
        <v>3023</v>
      </c>
      <c r="P498" s="265" t="s">
        <v>3090</v>
      </c>
      <c r="Q498" s="265" t="s">
        <v>2153</v>
      </c>
      <c r="R498" s="265" t="s">
        <v>3073</v>
      </c>
      <c r="S498" s="265" t="s">
        <v>3116</v>
      </c>
      <c r="T498" t="s">
        <v>2570</v>
      </c>
      <c r="U498" t="s">
        <v>2517</v>
      </c>
      <c r="V498" s="215">
        <v>-2.0072168082825201</v>
      </c>
      <c r="Z498">
        <v>-4.9819766480512397</v>
      </c>
      <c r="AD498" s="188">
        <f t="shared" si="20"/>
        <v>-4.6217875011584191</v>
      </c>
      <c r="AE498" s="188">
        <f t="shared" si="21"/>
        <v>-11.471425163447229</v>
      </c>
    </row>
    <row r="499" spans="1:31" x14ac:dyDescent="0.35">
      <c r="A499" t="s">
        <v>2567</v>
      </c>
      <c r="B499" t="s">
        <v>2516</v>
      </c>
      <c r="C499" t="s">
        <v>2552</v>
      </c>
      <c r="D499" s="188" t="s">
        <v>3022</v>
      </c>
      <c r="G499" t="s">
        <v>2568</v>
      </c>
      <c r="H499" s="199" t="s">
        <v>2569</v>
      </c>
      <c r="I499" s="11" t="s">
        <v>2571</v>
      </c>
      <c r="J499" s="258" t="s">
        <v>3038</v>
      </c>
      <c r="K499" s="260" t="s">
        <v>3049</v>
      </c>
      <c r="L499" s="265" t="s">
        <v>1937</v>
      </c>
      <c r="M499" s="265" t="s">
        <v>1937</v>
      </c>
      <c r="N499" s="258" t="s">
        <v>3023</v>
      </c>
      <c r="P499" s="265" t="s">
        <v>3090</v>
      </c>
      <c r="Q499" s="265" t="s">
        <v>2153</v>
      </c>
      <c r="R499" s="265" t="s">
        <v>3073</v>
      </c>
      <c r="S499" s="265" t="s">
        <v>3116</v>
      </c>
      <c r="T499" t="s">
        <v>2570</v>
      </c>
      <c r="U499" t="s">
        <v>2517</v>
      </c>
      <c r="V499" s="215">
        <v>-2.0072168082825201</v>
      </c>
      <c r="Z499">
        <v>-4.9819766480512397</v>
      </c>
      <c r="AD499" s="188">
        <f t="shared" si="20"/>
        <v>-4.6217875011584191</v>
      </c>
      <c r="AE499" s="188">
        <f t="shared" si="21"/>
        <v>-11.471425163447229</v>
      </c>
    </row>
    <row r="500" spans="1:31" x14ac:dyDescent="0.35">
      <c r="A500" t="s">
        <v>2567</v>
      </c>
      <c r="B500" t="s">
        <v>2516</v>
      </c>
      <c r="C500" t="s">
        <v>2552</v>
      </c>
      <c r="D500" s="188" t="s">
        <v>3022</v>
      </c>
      <c r="G500" t="s">
        <v>2568</v>
      </c>
      <c r="H500" s="199" t="s">
        <v>2569</v>
      </c>
      <c r="I500" s="11" t="s">
        <v>2571</v>
      </c>
      <c r="J500" s="258" t="s">
        <v>3038</v>
      </c>
      <c r="K500" s="260" t="s">
        <v>3049</v>
      </c>
      <c r="L500" s="265" t="s">
        <v>1937</v>
      </c>
      <c r="M500" s="265" t="s">
        <v>1937</v>
      </c>
      <c r="N500" s="258" t="s">
        <v>3023</v>
      </c>
      <c r="P500" s="265" t="s">
        <v>3090</v>
      </c>
      <c r="Q500" s="265" t="s">
        <v>2153</v>
      </c>
      <c r="R500" s="265" t="s">
        <v>3073</v>
      </c>
      <c r="S500" s="265" t="s">
        <v>3116</v>
      </c>
      <c r="T500" t="s">
        <v>2570</v>
      </c>
      <c r="U500" t="s">
        <v>2517</v>
      </c>
      <c r="V500" s="215">
        <v>0.43357389360941601</v>
      </c>
      <c r="Z500">
        <v>-2.47237290576544</v>
      </c>
      <c r="AD500" s="188">
        <f t="shared" si="20"/>
        <v>0.99834078413642768</v>
      </c>
      <c r="AE500" s="188">
        <f t="shared" si="21"/>
        <v>-5.6928489971378751</v>
      </c>
    </row>
    <row r="501" spans="1:31" x14ac:dyDescent="0.35">
      <c r="A501" t="s">
        <v>2567</v>
      </c>
      <c r="B501" t="s">
        <v>2516</v>
      </c>
      <c r="C501" t="s">
        <v>2552</v>
      </c>
      <c r="D501" s="188" t="s">
        <v>3022</v>
      </c>
      <c r="G501" t="s">
        <v>2568</v>
      </c>
      <c r="H501" s="199" t="s">
        <v>2569</v>
      </c>
      <c r="I501" s="11" t="s">
        <v>2571</v>
      </c>
      <c r="J501" s="258" t="s">
        <v>3038</v>
      </c>
      <c r="K501" s="260" t="s">
        <v>3049</v>
      </c>
      <c r="L501" s="265" t="s">
        <v>1937</v>
      </c>
      <c r="M501" s="265" t="s">
        <v>1937</v>
      </c>
      <c r="N501" s="258" t="s">
        <v>3023</v>
      </c>
      <c r="P501" s="265" t="s">
        <v>3090</v>
      </c>
      <c r="Q501" s="265" t="s">
        <v>2153</v>
      </c>
      <c r="R501" s="265" t="s">
        <v>3073</v>
      </c>
      <c r="S501" s="265" t="s">
        <v>3116</v>
      </c>
      <c r="T501" t="s">
        <v>2570</v>
      </c>
      <c r="U501" t="s">
        <v>2517</v>
      </c>
      <c r="V501" s="215">
        <v>0.364872865760965</v>
      </c>
      <c r="Z501">
        <v>-1.66730140442396</v>
      </c>
      <c r="AD501" s="188">
        <f t="shared" si="20"/>
        <v>0.8401508215392155</v>
      </c>
      <c r="AE501" s="188">
        <f t="shared" si="21"/>
        <v>-3.8391033593546475</v>
      </c>
    </row>
    <row r="502" spans="1:31" x14ac:dyDescent="0.35">
      <c r="A502" t="s">
        <v>2567</v>
      </c>
      <c r="B502" t="s">
        <v>2516</v>
      </c>
      <c r="C502" t="s">
        <v>2552</v>
      </c>
      <c r="D502" s="188" t="s">
        <v>3022</v>
      </c>
      <c r="G502" t="s">
        <v>2568</v>
      </c>
      <c r="H502" s="199" t="s">
        <v>2569</v>
      </c>
      <c r="I502" s="11" t="s">
        <v>2571</v>
      </c>
      <c r="J502" s="258" t="s">
        <v>3038</v>
      </c>
      <c r="K502" s="260" t="s">
        <v>3049</v>
      </c>
      <c r="L502" s="265" t="s">
        <v>1937</v>
      </c>
      <c r="M502" s="265" t="s">
        <v>1937</v>
      </c>
      <c r="N502" s="258" t="s">
        <v>3023</v>
      </c>
      <c r="P502" s="265" t="s">
        <v>3090</v>
      </c>
      <c r="Q502" s="265" t="s">
        <v>2153</v>
      </c>
      <c r="R502" s="265" t="s">
        <v>3073</v>
      </c>
      <c r="S502" s="265" t="s">
        <v>3116</v>
      </c>
      <c r="T502" t="s">
        <v>2570</v>
      </c>
      <c r="U502" t="s">
        <v>2517</v>
      </c>
      <c r="V502" s="215">
        <v>0.51231871302919196</v>
      </c>
      <c r="Z502">
        <v>-1.9418814907269599</v>
      </c>
      <c r="AD502" s="188">
        <f t="shared" si="20"/>
        <v>1.1796574314829118</v>
      </c>
      <c r="AE502" s="188">
        <f t="shared" si="21"/>
        <v>-4.4713473729089532</v>
      </c>
    </row>
    <row r="503" spans="1:31" x14ac:dyDescent="0.35">
      <c r="A503" t="s">
        <v>2567</v>
      </c>
      <c r="B503" t="s">
        <v>2516</v>
      </c>
      <c r="C503" t="s">
        <v>2552</v>
      </c>
      <c r="D503" s="188" t="s">
        <v>3022</v>
      </c>
      <c r="G503" t="s">
        <v>2568</v>
      </c>
      <c r="H503" s="199" t="s">
        <v>2569</v>
      </c>
      <c r="I503" s="11" t="s">
        <v>2571</v>
      </c>
      <c r="J503" s="258" t="s">
        <v>3038</v>
      </c>
      <c r="K503" s="260" t="s">
        <v>3049</v>
      </c>
      <c r="L503" s="265" t="s">
        <v>1937</v>
      </c>
      <c r="M503" s="265" t="s">
        <v>1937</v>
      </c>
      <c r="N503" s="258" t="s">
        <v>3023</v>
      </c>
      <c r="P503" s="265" t="s">
        <v>3090</v>
      </c>
      <c r="Q503" s="265" t="s">
        <v>2153</v>
      </c>
      <c r="R503" s="265" t="s">
        <v>3073</v>
      </c>
      <c r="S503" s="265" t="s">
        <v>3116</v>
      </c>
      <c r="T503" t="s">
        <v>2570</v>
      </c>
      <c r="U503" t="s">
        <v>2517</v>
      </c>
      <c r="V503" s="215">
        <v>0.73850937971719499</v>
      </c>
      <c r="Z503">
        <v>-1.68597016199147</v>
      </c>
      <c r="AD503" s="188">
        <f t="shared" si="20"/>
        <v>1.7004806887730926</v>
      </c>
      <c r="AE503" s="188">
        <f t="shared" si="21"/>
        <v>-3.8820897622343153</v>
      </c>
    </row>
    <row r="504" spans="1:31" x14ac:dyDescent="0.35">
      <c r="A504" t="s">
        <v>2567</v>
      </c>
      <c r="B504" t="s">
        <v>2516</v>
      </c>
      <c r="C504" t="s">
        <v>2552</v>
      </c>
      <c r="D504" s="188" t="s">
        <v>3022</v>
      </c>
      <c r="G504" t="s">
        <v>2568</v>
      </c>
      <c r="H504" s="199" t="s">
        <v>2569</v>
      </c>
      <c r="I504" s="11" t="s">
        <v>2571</v>
      </c>
      <c r="J504" s="258" t="s">
        <v>3038</v>
      </c>
      <c r="K504" s="260" t="s">
        <v>3049</v>
      </c>
      <c r="L504" s="265" t="s">
        <v>1937</v>
      </c>
      <c r="M504" s="265" t="s">
        <v>1937</v>
      </c>
      <c r="N504" s="258" t="s">
        <v>3023</v>
      </c>
      <c r="P504" s="265" t="s">
        <v>3090</v>
      </c>
      <c r="Q504" s="265" t="s">
        <v>2153</v>
      </c>
      <c r="R504" s="265" t="s">
        <v>3073</v>
      </c>
      <c r="S504" s="265" t="s">
        <v>3116</v>
      </c>
      <c r="T504" t="s">
        <v>2570</v>
      </c>
      <c r="U504" t="s">
        <v>2517</v>
      </c>
      <c r="V504" s="215">
        <v>0.83610964428015799</v>
      </c>
      <c r="Z504">
        <v>-1.7188271753102999</v>
      </c>
      <c r="AD504" s="188">
        <f t="shared" si="20"/>
        <v>1.9252136030280462</v>
      </c>
      <c r="AE504" s="188">
        <f t="shared" si="21"/>
        <v>-3.9577458313025602</v>
      </c>
    </row>
    <row r="505" spans="1:31" x14ac:dyDescent="0.35">
      <c r="A505" t="s">
        <v>2567</v>
      </c>
      <c r="B505" t="s">
        <v>2516</v>
      </c>
      <c r="C505" t="s">
        <v>2552</v>
      </c>
      <c r="D505" s="188" t="s">
        <v>3022</v>
      </c>
      <c r="G505" t="s">
        <v>2568</v>
      </c>
      <c r="H505" s="199" t="s">
        <v>2569</v>
      </c>
      <c r="I505" s="11" t="s">
        <v>2571</v>
      </c>
      <c r="J505" s="258" t="s">
        <v>3038</v>
      </c>
      <c r="K505" s="260" t="s">
        <v>3049</v>
      </c>
      <c r="L505" s="265" t="s">
        <v>1937</v>
      </c>
      <c r="M505" s="265" t="s">
        <v>1937</v>
      </c>
      <c r="N505" s="258" t="s">
        <v>3023</v>
      </c>
      <c r="P505" s="265" t="s">
        <v>3090</v>
      </c>
      <c r="Q505" s="265" t="s">
        <v>2153</v>
      </c>
      <c r="R505" s="265" t="s">
        <v>3073</v>
      </c>
      <c r="S505" s="265" t="s">
        <v>3116</v>
      </c>
      <c r="T505" t="s">
        <v>2570</v>
      </c>
      <c r="U505" t="s">
        <v>2517</v>
      </c>
      <c r="V505" s="215">
        <v>1.02660564649907</v>
      </c>
      <c r="Z505">
        <v>-0.77071565348652304</v>
      </c>
      <c r="AD505" s="188">
        <f t="shared" si="20"/>
        <v>2.3638468580122738</v>
      </c>
      <c r="AE505" s="188">
        <f t="shared" si="21"/>
        <v>-1.7746383746552326</v>
      </c>
    </row>
    <row r="506" spans="1:31" x14ac:dyDescent="0.35">
      <c r="A506" t="s">
        <v>2567</v>
      </c>
      <c r="B506" t="s">
        <v>2516</v>
      </c>
      <c r="C506" t="s">
        <v>2552</v>
      </c>
      <c r="D506" s="188" t="s">
        <v>3022</v>
      </c>
      <c r="G506" t="s">
        <v>2568</v>
      </c>
      <c r="H506" s="199" t="s">
        <v>2569</v>
      </c>
      <c r="I506" s="11" t="s">
        <v>2572</v>
      </c>
      <c r="J506" s="258" t="s">
        <v>3036</v>
      </c>
      <c r="K506" s="260" t="s">
        <v>3049</v>
      </c>
      <c r="L506" s="265" t="s">
        <v>1937</v>
      </c>
      <c r="M506" s="265" t="s">
        <v>1937</v>
      </c>
      <c r="N506" s="258" t="s">
        <v>3023</v>
      </c>
      <c r="P506" s="265" t="s">
        <v>3090</v>
      </c>
      <c r="Q506" s="265" t="s">
        <v>2153</v>
      </c>
      <c r="R506" s="265" t="s">
        <v>3073</v>
      </c>
      <c r="S506" s="265" t="s">
        <v>3116</v>
      </c>
      <c r="T506" t="s">
        <v>2570</v>
      </c>
      <c r="U506" t="s">
        <v>2517</v>
      </c>
      <c r="V506" s="215">
        <v>1.9044853023538599</v>
      </c>
      <c r="Z506">
        <v>-0.95378149019356795</v>
      </c>
      <c r="AD506" s="188">
        <f t="shared" si="20"/>
        <v>4.3852394670262562</v>
      </c>
      <c r="AE506" s="188">
        <f t="shared" si="21"/>
        <v>-2.1961630412933562</v>
      </c>
    </row>
    <row r="507" spans="1:31" x14ac:dyDescent="0.35">
      <c r="A507" t="s">
        <v>2567</v>
      </c>
      <c r="B507" t="s">
        <v>2516</v>
      </c>
      <c r="C507" t="s">
        <v>2552</v>
      </c>
      <c r="D507" s="188" t="s">
        <v>3022</v>
      </c>
      <c r="G507" t="s">
        <v>2568</v>
      </c>
      <c r="H507" s="199" t="s">
        <v>2569</v>
      </c>
      <c r="I507" s="11" t="s">
        <v>2572</v>
      </c>
      <c r="J507" s="258" t="s">
        <v>3036</v>
      </c>
      <c r="K507" s="260" t="s">
        <v>3049</v>
      </c>
      <c r="L507" s="265" t="s">
        <v>1937</v>
      </c>
      <c r="M507" s="265" t="s">
        <v>1937</v>
      </c>
      <c r="N507" s="258" t="s">
        <v>3023</v>
      </c>
      <c r="P507" s="265" t="s">
        <v>3090</v>
      </c>
      <c r="Q507" s="265" t="s">
        <v>2153</v>
      </c>
      <c r="R507" s="265" t="s">
        <v>3073</v>
      </c>
      <c r="S507" s="265" t="s">
        <v>3116</v>
      </c>
      <c r="T507" t="s">
        <v>2570</v>
      </c>
      <c r="U507" t="s">
        <v>2517</v>
      </c>
      <c r="V507" s="215">
        <v>2.27199846382794</v>
      </c>
      <c r="Z507">
        <v>0.34713221214109302</v>
      </c>
      <c r="AD507" s="188">
        <f t="shared" si="20"/>
        <v>5.2314697941155863</v>
      </c>
      <c r="AE507" s="188">
        <f t="shared" si="21"/>
        <v>0.79930145697412747</v>
      </c>
    </row>
    <row r="508" spans="1:31" x14ac:dyDescent="0.35">
      <c r="A508" t="s">
        <v>2567</v>
      </c>
      <c r="B508" t="s">
        <v>2516</v>
      </c>
      <c r="C508" t="s">
        <v>2552</v>
      </c>
      <c r="D508" s="188" t="s">
        <v>3022</v>
      </c>
      <c r="G508" t="s">
        <v>2568</v>
      </c>
      <c r="H508" s="199" t="s">
        <v>2569</v>
      </c>
      <c r="I508" s="11" t="s">
        <v>2572</v>
      </c>
      <c r="J508" s="258" t="s">
        <v>3036</v>
      </c>
      <c r="K508" s="260" t="s">
        <v>3049</v>
      </c>
      <c r="L508" s="265" t="s">
        <v>1937</v>
      </c>
      <c r="M508" s="265" t="s">
        <v>1937</v>
      </c>
      <c r="N508" s="258" t="s">
        <v>3023</v>
      </c>
      <c r="P508" s="265" t="s">
        <v>3090</v>
      </c>
      <c r="Q508" s="265" t="s">
        <v>2153</v>
      </c>
      <c r="R508" s="265" t="s">
        <v>3073</v>
      </c>
      <c r="S508" s="265" t="s">
        <v>3116</v>
      </c>
      <c r="T508" t="s">
        <v>2570</v>
      </c>
      <c r="U508" t="s">
        <v>2517</v>
      </c>
      <c r="V508" s="215">
        <v>2.3200518458067299</v>
      </c>
      <c r="Z508">
        <v>0.49162839571365302</v>
      </c>
      <c r="AD508" s="188">
        <f t="shared" si="20"/>
        <v>5.3421167951278967</v>
      </c>
      <c r="AE508" s="188">
        <f t="shared" si="21"/>
        <v>1.1320162152628352</v>
      </c>
    </row>
    <row r="509" spans="1:31" x14ac:dyDescent="0.35">
      <c r="A509" t="s">
        <v>2567</v>
      </c>
      <c r="B509" t="s">
        <v>2516</v>
      </c>
      <c r="C509" t="s">
        <v>2552</v>
      </c>
      <c r="D509" s="188" t="s">
        <v>3022</v>
      </c>
      <c r="G509" t="s">
        <v>2568</v>
      </c>
      <c r="H509" s="199" t="s">
        <v>2569</v>
      </c>
      <c r="I509" s="11" t="s">
        <v>2572</v>
      </c>
      <c r="J509" s="258" t="s">
        <v>3036</v>
      </c>
      <c r="K509" s="260" t="s">
        <v>3049</v>
      </c>
      <c r="L509" s="265" t="s">
        <v>1937</v>
      </c>
      <c r="M509" s="265" t="s">
        <v>1937</v>
      </c>
      <c r="N509" s="258" t="s">
        <v>3023</v>
      </c>
      <c r="P509" s="265" t="s">
        <v>3090</v>
      </c>
      <c r="Q509" s="265" t="s">
        <v>2153</v>
      </c>
      <c r="R509" s="265" t="s">
        <v>3073</v>
      </c>
      <c r="S509" s="265" t="s">
        <v>3116</v>
      </c>
      <c r="T509" t="s">
        <v>2570</v>
      </c>
      <c r="U509" t="s">
        <v>2517</v>
      </c>
      <c r="V509" s="215">
        <v>2.4009622411043301</v>
      </c>
      <c r="Z509">
        <v>0.55543820907941699</v>
      </c>
      <c r="AD509" s="188">
        <f t="shared" si="20"/>
        <v>5.5284198652084067</v>
      </c>
      <c r="AE509" s="188">
        <f t="shared" si="21"/>
        <v>1.2789437403055757</v>
      </c>
    </row>
    <row r="510" spans="1:31" x14ac:dyDescent="0.35">
      <c r="A510" t="s">
        <v>2567</v>
      </c>
      <c r="B510" t="s">
        <v>2516</v>
      </c>
      <c r="C510" t="s">
        <v>2552</v>
      </c>
      <c r="D510" s="188" t="s">
        <v>3022</v>
      </c>
      <c r="G510" t="s">
        <v>2568</v>
      </c>
      <c r="H510" s="199" t="s">
        <v>2569</v>
      </c>
      <c r="I510" s="11" t="s">
        <v>2572</v>
      </c>
      <c r="J510" s="258" t="s">
        <v>3036</v>
      </c>
      <c r="K510" s="260" t="s">
        <v>3049</v>
      </c>
      <c r="L510" s="265" t="s">
        <v>1937</v>
      </c>
      <c r="M510" s="265" t="s">
        <v>1937</v>
      </c>
      <c r="N510" s="258" t="s">
        <v>3023</v>
      </c>
      <c r="P510" s="265" t="s">
        <v>3090</v>
      </c>
      <c r="Q510" s="265" t="s">
        <v>2153</v>
      </c>
      <c r="R510" s="265" t="s">
        <v>3073</v>
      </c>
      <c r="S510" s="265" t="s">
        <v>3116</v>
      </c>
      <c r="T510" t="s">
        <v>2570</v>
      </c>
      <c r="U510" t="s">
        <v>2517</v>
      </c>
      <c r="V510" s="215">
        <v>3.0348412355517098</v>
      </c>
      <c r="Z510">
        <v>0.45451490566943498</v>
      </c>
      <c r="AD510" s="188">
        <f t="shared" si="20"/>
        <v>6.9879801885849986</v>
      </c>
      <c r="AE510" s="188">
        <f t="shared" si="21"/>
        <v>1.046559246338036</v>
      </c>
    </row>
    <row r="511" spans="1:31" x14ac:dyDescent="0.35">
      <c r="A511" t="s">
        <v>2567</v>
      </c>
      <c r="B511" t="s">
        <v>2516</v>
      </c>
      <c r="C511" t="s">
        <v>2552</v>
      </c>
      <c r="D511" s="188" t="s">
        <v>3022</v>
      </c>
      <c r="G511" t="s">
        <v>2568</v>
      </c>
      <c r="H511" s="199" t="s">
        <v>2569</v>
      </c>
      <c r="I511" s="11" t="s">
        <v>2572</v>
      </c>
      <c r="J511" s="258" t="s">
        <v>3036</v>
      </c>
      <c r="K511" s="260" t="s">
        <v>3049</v>
      </c>
      <c r="L511" s="265" t="s">
        <v>1937</v>
      </c>
      <c r="M511" s="265" t="s">
        <v>1937</v>
      </c>
      <c r="N511" s="258" t="s">
        <v>3023</v>
      </c>
      <c r="P511" s="265" t="s">
        <v>3090</v>
      </c>
      <c r="Q511" s="265" t="s">
        <v>2153</v>
      </c>
      <c r="R511" s="265" t="s">
        <v>3073</v>
      </c>
      <c r="S511" s="265" t="s">
        <v>3116</v>
      </c>
      <c r="T511" t="s">
        <v>2570</v>
      </c>
      <c r="U511" t="s">
        <v>2517</v>
      </c>
      <c r="V511" s="215">
        <v>3.0334970850068501</v>
      </c>
      <c r="Z511">
        <v>0.74417934808698505</v>
      </c>
      <c r="AD511" s="188">
        <f t="shared" si="20"/>
        <v>6.9848851675776649</v>
      </c>
      <c r="AE511" s="188">
        <f t="shared" si="21"/>
        <v>1.7135362734191188</v>
      </c>
    </row>
    <row r="512" spans="1:31" x14ac:dyDescent="0.35">
      <c r="A512" t="s">
        <v>2567</v>
      </c>
      <c r="B512" t="s">
        <v>2516</v>
      </c>
      <c r="C512" t="s">
        <v>2552</v>
      </c>
      <c r="D512" s="188" t="s">
        <v>3022</v>
      </c>
      <c r="G512" t="s">
        <v>2568</v>
      </c>
      <c r="H512" s="199" t="s">
        <v>2569</v>
      </c>
      <c r="I512" s="11" t="s">
        <v>2572</v>
      </c>
      <c r="J512" s="258" t="s">
        <v>3036</v>
      </c>
      <c r="K512" s="260" t="s">
        <v>3049</v>
      </c>
      <c r="L512" s="265" t="s">
        <v>1937</v>
      </c>
      <c r="M512" s="265" t="s">
        <v>1937</v>
      </c>
      <c r="N512" s="258" t="s">
        <v>3023</v>
      </c>
      <c r="P512" s="265" t="s">
        <v>3090</v>
      </c>
      <c r="Q512" s="265" t="s">
        <v>2153</v>
      </c>
      <c r="R512" s="265" t="s">
        <v>3073</v>
      </c>
      <c r="S512" s="265" t="s">
        <v>3116</v>
      </c>
      <c r="T512" t="s">
        <v>2570</v>
      </c>
      <c r="U512" t="s">
        <v>2517</v>
      </c>
      <c r="V512" s="215">
        <v>3.3888755540620501</v>
      </c>
      <c r="Z512">
        <v>1.1601192666911999</v>
      </c>
      <c r="AD512" s="188">
        <f t="shared" si="20"/>
        <v>7.8031743327952148</v>
      </c>
      <c r="AE512" s="188">
        <f t="shared" si="21"/>
        <v>2.6712733295783408</v>
      </c>
    </row>
    <row r="513" spans="1:31" x14ac:dyDescent="0.35">
      <c r="A513" t="s">
        <v>2567</v>
      </c>
      <c r="B513" t="s">
        <v>2516</v>
      </c>
      <c r="C513" t="s">
        <v>2552</v>
      </c>
      <c r="D513" s="188" t="s">
        <v>3022</v>
      </c>
      <c r="G513" t="s">
        <v>2568</v>
      </c>
      <c r="H513" s="199" t="s">
        <v>2569</v>
      </c>
      <c r="I513" s="11" t="s">
        <v>2572</v>
      </c>
      <c r="J513" s="258" t="s">
        <v>3036</v>
      </c>
      <c r="K513" s="260" t="s">
        <v>3049</v>
      </c>
      <c r="L513" s="265" t="s">
        <v>1937</v>
      </c>
      <c r="M513" s="265" t="s">
        <v>1937</v>
      </c>
      <c r="N513" s="258" t="s">
        <v>3023</v>
      </c>
      <c r="P513" s="265" t="s">
        <v>3090</v>
      </c>
      <c r="Q513" s="265" t="s">
        <v>2153</v>
      </c>
      <c r="R513" s="265" t="s">
        <v>3073</v>
      </c>
      <c r="S513" s="265" t="s">
        <v>3116</v>
      </c>
      <c r="T513" t="s">
        <v>2570</v>
      </c>
      <c r="U513" t="s">
        <v>2517</v>
      </c>
      <c r="V513" s="215">
        <v>3.5018215373455099</v>
      </c>
      <c r="Z513">
        <v>1.32025986910533</v>
      </c>
      <c r="AD513" s="188">
        <f t="shared" si="20"/>
        <v>8.0632420702172638</v>
      </c>
      <c r="AE513" s="188">
        <f t="shared" si="21"/>
        <v>3.0400106934802031</v>
      </c>
    </row>
    <row r="514" spans="1:31" x14ac:dyDescent="0.35">
      <c r="A514" t="s">
        <v>2567</v>
      </c>
      <c r="B514" t="s">
        <v>2516</v>
      </c>
      <c r="C514" t="s">
        <v>2552</v>
      </c>
      <c r="D514" s="188" t="s">
        <v>3022</v>
      </c>
      <c r="G514" t="s">
        <v>2568</v>
      </c>
      <c r="H514" s="199" t="s">
        <v>2569</v>
      </c>
      <c r="I514" s="11" t="s">
        <v>2572</v>
      </c>
      <c r="J514" s="258" t="s">
        <v>3036</v>
      </c>
      <c r="K514" s="260" t="s">
        <v>3049</v>
      </c>
      <c r="L514" s="265" t="s">
        <v>1937</v>
      </c>
      <c r="M514" s="265" t="s">
        <v>1937</v>
      </c>
      <c r="N514" s="258" t="s">
        <v>3023</v>
      </c>
      <c r="P514" s="265" t="s">
        <v>3090</v>
      </c>
      <c r="Q514" s="265" t="s">
        <v>2153</v>
      </c>
      <c r="R514" s="265" t="s">
        <v>3073</v>
      </c>
      <c r="S514" s="265" t="s">
        <v>3116</v>
      </c>
      <c r="T514" t="s">
        <v>2570</v>
      </c>
      <c r="U514" t="s">
        <v>2517</v>
      </c>
      <c r="V514" s="215">
        <v>3.4690391990569598</v>
      </c>
      <c r="Z514">
        <v>1.3848537702889301</v>
      </c>
      <c r="AD514" s="188">
        <f t="shared" si="20"/>
        <v>7.9877579467605599</v>
      </c>
      <c r="AE514" s="188">
        <f t="shared" si="21"/>
        <v>3.188743647443891</v>
      </c>
    </row>
    <row r="515" spans="1:31" x14ac:dyDescent="0.35">
      <c r="A515" t="s">
        <v>2567</v>
      </c>
      <c r="B515" t="s">
        <v>2516</v>
      </c>
      <c r="C515" t="s">
        <v>2552</v>
      </c>
      <c r="D515" s="188" t="s">
        <v>3022</v>
      </c>
      <c r="G515" t="s">
        <v>2568</v>
      </c>
      <c r="H515" s="199" t="s">
        <v>2569</v>
      </c>
      <c r="I515" s="11" t="s">
        <v>2572</v>
      </c>
      <c r="J515" s="258" t="s">
        <v>3036</v>
      </c>
      <c r="K515" s="260" t="s">
        <v>3049</v>
      </c>
      <c r="L515" s="265" t="s">
        <v>1937</v>
      </c>
      <c r="M515" s="265" t="s">
        <v>1937</v>
      </c>
      <c r="N515" s="258" t="s">
        <v>3023</v>
      </c>
      <c r="P515" s="265" t="s">
        <v>3090</v>
      </c>
      <c r="Q515" s="265" t="s">
        <v>2153</v>
      </c>
      <c r="R515" s="265" t="s">
        <v>3073</v>
      </c>
      <c r="S515" s="265" t="s">
        <v>3116</v>
      </c>
      <c r="T515" t="s">
        <v>2570</v>
      </c>
      <c r="U515" t="s">
        <v>2517</v>
      </c>
      <c r="V515" s="215">
        <v>4.3442305538220296</v>
      </c>
      <c r="Z515">
        <v>1.7811168184169901</v>
      </c>
      <c r="AD515" s="188">
        <f t="shared" si="20"/>
        <v>10.002960513759874</v>
      </c>
      <c r="AE515" s="188">
        <f t="shared" si="21"/>
        <v>4.1011730349679443</v>
      </c>
    </row>
    <row r="516" spans="1:31" x14ac:dyDescent="0.35">
      <c r="A516" t="s">
        <v>2567</v>
      </c>
      <c r="B516" t="s">
        <v>2516</v>
      </c>
      <c r="C516" t="s">
        <v>2552</v>
      </c>
      <c r="D516" s="188" t="s">
        <v>3022</v>
      </c>
      <c r="G516" t="s">
        <v>2568</v>
      </c>
      <c r="H516" s="199" t="s">
        <v>2569</v>
      </c>
      <c r="I516" s="11" t="s">
        <v>2572</v>
      </c>
      <c r="J516" s="258" t="s">
        <v>3036</v>
      </c>
      <c r="K516" s="260" t="s">
        <v>3049</v>
      </c>
      <c r="L516" s="265" t="s">
        <v>1937</v>
      </c>
      <c r="M516" s="265" t="s">
        <v>1937</v>
      </c>
      <c r="N516" s="258" t="s">
        <v>3023</v>
      </c>
      <c r="P516" s="265" t="s">
        <v>3090</v>
      </c>
      <c r="Q516" s="265" t="s">
        <v>2153</v>
      </c>
      <c r="R516" s="265" t="s">
        <v>3073</v>
      </c>
      <c r="S516" s="265" t="s">
        <v>3116</v>
      </c>
      <c r="T516" t="s">
        <v>2570</v>
      </c>
      <c r="U516" t="s">
        <v>2517</v>
      </c>
      <c r="V516" s="215">
        <v>4.8641181145621601</v>
      </c>
      <c r="Z516">
        <v>1.74534747891763</v>
      </c>
      <c r="AD516" s="188">
        <f t="shared" si="20"/>
        <v>11.200045861153134</v>
      </c>
      <c r="AE516" s="188">
        <f t="shared" si="21"/>
        <v>4.0188110870504747</v>
      </c>
    </row>
    <row r="517" spans="1:31" x14ac:dyDescent="0.35">
      <c r="A517" t="s">
        <v>2567</v>
      </c>
      <c r="B517" t="s">
        <v>2516</v>
      </c>
      <c r="C517" t="s">
        <v>2552</v>
      </c>
      <c r="D517" s="188" t="s">
        <v>3022</v>
      </c>
      <c r="G517" t="s">
        <v>2568</v>
      </c>
      <c r="H517" s="199" t="s">
        <v>2569</v>
      </c>
      <c r="I517" s="11" t="s">
        <v>2572</v>
      </c>
      <c r="J517" s="258" t="s">
        <v>3036</v>
      </c>
      <c r="K517" s="260" t="s">
        <v>3049</v>
      </c>
      <c r="L517" s="265" t="s">
        <v>1937</v>
      </c>
      <c r="M517" s="265" t="s">
        <v>1937</v>
      </c>
      <c r="N517" s="258" t="s">
        <v>3023</v>
      </c>
      <c r="P517" s="265" t="s">
        <v>3090</v>
      </c>
      <c r="Q517" s="265" t="s">
        <v>2153</v>
      </c>
      <c r="R517" s="265" t="s">
        <v>3073</v>
      </c>
      <c r="S517" s="265" t="s">
        <v>3116</v>
      </c>
      <c r="T517" t="s">
        <v>2570</v>
      </c>
      <c r="U517" t="s">
        <v>2517</v>
      </c>
      <c r="V517" s="215">
        <v>4.9120221464803997</v>
      </c>
      <c r="Z517">
        <v>1.9220286005365901</v>
      </c>
      <c r="AD517" s="188">
        <f t="shared" si="20"/>
        <v>11.310348970942384</v>
      </c>
      <c r="AE517" s="188">
        <f t="shared" si="21"/>
        <v>4.4256344039037598</v>
      </c>
    </row>
    <row r="518" spans="1:31" x14ac:dyDescent="0.35">
      <c r="A518" t="s">
        <v>2567</v>
      </c>
      <c r="B518" t="s">
        <v>2516</v>
      </c>
      <c r="C518" t="s">
        <v>2552</v>
      </c>
      <c r="D518" s="188" t="s">
        <v>3022</v>
      </c>
      <c r="G518" t="s">
        <v>2568</v>
      </c>
      <c r="H518" s="199" t="s">
        <v>2569</v>
      </c>
      <c r="I518" s="11" t="s">
        <v>2572</v>
      </c>
      <c r="J518" s="258" t="s">
        <v>3036</v>
      </c>
      <c r="K518" s="260" t="s">
        <v>3049</v>
      </c>
      <c r="L518" s="265" t="s">
        <v>1937</v>
      </c>
      <c r="M518" s="265" t="s">
        <v>1937</v>
      </c>
      <c r="N518" s="258" t="s">
        <v>3023</v>
      </c>
      <c r="P518" s="265" t="s">
        <v>3090</v>
      </c>
      <c r="Q518" s="265" t="s">
        <v>2153</v>
      </c>
      <c r="R518" s="265" t="s">
        <v>3073</v>
      </c>
      <c r="S518" s="265" t="s">
        <v>3116</v>
      </c>
      <c r="T518" t="s">
        <v>2570</v>
      </c>
      <c r="U518" t="s">
        <v>2517</v>
      </c>
      <c r="V518" s="215">
        <v>4.8790157831010399</v>
      </c>
      <c r="Z518">
        <v>2.0348999087897801</v>
      </c>
      <c r="AD518" s="188">
        <f t="shared" si="20"/>
        <v>11.234349010651126</v>
      </c>
      <c r="AE518" s="188">
        <f t="shared" si="21"/>
        <v>4.685530195714291</v>
      </c>
    </row>
    <row r="519" spans="1:31" x14ac:dyDescent="0.35">
      <c r="A519" t="s">
        <v>2567</v>
      </c>
      <c r="B519" t="s">
        <v>2516</v>
      </c>
      <c r="C519" t="s">
        <v>2552</v>
      </c>
      <c r="D519" s="188" t="s">
        <v>3022</v>
      </c>
      <c r="G519" t="s">
        <v>2568</v>
      </c>
      <c r="H519" s="199" t="s">
        <v>2569</v>
      </c>
      <c r="I519" s="11" t="s">
        <v>2572</v>
      </c>
      <c r="J519" s="258" t="s">
        <v>3036</v>
      </c>
      <c r="K519" s="260" t="s">
        <v>3049</v>
      </c>
      <c r="L519" s="265" t="s">
        <v>1937</v>
      </c>
      <c r="M519" s="265" t="s">
        <v>1937</v>
      </c>
      <c r="N519" s="258" t="s">
        <v>3023</v>
      </c>
      <c r="P519" s="265" t="s">
        <v>3090</v>
      </c>
      <c r="Q519" s="265" t="s">
        <v>2153</v>
      </c>
      <c r="R519" s="265" t="s">
        <v>3073</v>
      </c>
      <c r="S519" s="265" t="s">
        <v>3116</v>
      </c>
      <c r="T519" t="s">
        <v>2570</v>
      </c>
      <c r="U519" t="s">
        <v>2517</v>
      </c>
      <c r="V519" s="215">
        <v>4.9436843593149096</v>
      </c>
      <c r="Z519">
        <v>2.0988217347009499</v>
      </c>
      <c r="AD519" s="188">
        <f t="shared" si="20"/>
        <v>11.383253910226331</v>
      </c>
      <c r="AE519" s="188">
        <f t="shared" si="21"/>
        <v>4.8327156391743111</v>
      </c>
    </row>
    <row r="520" spans="1:31" x14ac:dyDescent="0.35">
      <c r="A520" t="s">
        <v>2567</v>
      </c>
      <c r="B520" t="s">
        <v>2516</v>
      </c>
      <c r="C520" t="s">
        <v>2552</v>
      </c>
      <c r="D520" s="188" t="s">
        <v>3022</v>
      </c>
      <c r="G520" t="s">
        <v>2568</v>
      </c>
      <c r="H520" s="199" t="s">
        <v>2569</v>
      </c>
      <c r="I520" s="11" t="s">
        <v>2572</v>
      </c>
      <c r="J520" s="258" t="s">
        <v>3036</v>
      </c>
      <c r="K520" s="260" t="s">
        <v>3049</v>
      </c>
      <c r="L520" s="265" t="s">
        <v>1937</v>
      </c>
      <c r="M520" s="265" t="s">
        <v>1937</v>
      </c>
      <c r="N520" s="258" t="s">
        <v>3023</v>
      </c>
      <c r="P520" s="265" t="s">
        <v>3090</v>
      </c>
      <c r="Q520" s="265" t="s">
        <v>2153</v>
      </c>
      <c r="R520" s="265" t="s">
        <v>3073</v>
      </c>
      <c r="S520" s="265" t="s">
        <v>3116</v>
      </c>
      <c r="T520" t="s">
        <v>2570</v>
      </c>
      <c r="U520" t="s">
        <v>2517</v>
      </c>
      <c r="V520" s="215">
        <v>6.3847257559513304</v>
      </c>
      <c r="Z520">
        <v>3.0544007595517302</v>
      </c>
      <c r="AD520" s="188">
        <f t="shared" si="20"/>
        <v>14.701374348508674</v>
      </c>
      <c r="AE520" s="188">
        <f t="shared" si="21"/>
        <v>7.033017656973505</v>
      </c>
    </row>
    <row r="521" spans="1:31" x14ac:dyDescent="0.35">
      <c r="A521" t="s">
        <v>2567</v>
      </c>
      <c r="B521" t="s">
        <v>2516</v>
      </c>
      <c r="C521" t="s">
        <v>2552</v>
      </c>
      <c r="D521" s="188" t="s">
        <v>3022</v>
      </c>
      <c r="G521" t="s">
        <v>2568</v>
      </c>
      <c r="H521" s="199" t="s">
        <v>2569</v>
      </c>
      <c r="I521" s="11" t="s">
        <v>2572</v>
      </c>
      <c r="J521" s="258" t="s">
        <v>3036</v>
      </c>
      <c r="K521" s="260" t="s">
        <v>3049</v>
      </c>
      <c r="L521" s="265" t="s">
        <v>1937</v>
      </c>
      <c r="M521" s="265" t="s">
        <v>1937</v>
      </c>
      <c r="N521" s="258" t="s">
        <v>3023</v>
      </c>
      <c r="P521" s="265" t="s">
        <v>3090</v>
      </c>
      <c r="Q521" s="265" t="s">
        <v>2153</v>
      </c>
      <c r="R521" s="265" t="s">
        <v>3073</v>
      </c>
      <c r="S521" s="265" t="s">
        <v>3116</v>
      </c>
      <c r="T521" t="s">
        <v>2570</v>
      </c>
      <c r="U521" t="s">
        <v>2517</v>
      </c>
      <c r="V521" s="215">
        <v>6.3351041983368797</v>
      </c>
      <c r="Z521">
        <v>3.2478464254663102</v>
      </c>
      <c r="AD521" s="188">
        <f t="shared" si="20"/>
        <v>14.587116489654495</v>
      </c>
      <c r="AE521" s="188">
        <f t="shared" si="21"/>
        <v>7.4784427636127235</v>
      </c>
    </row>
    <row r="522" spans="1:31" x14ac:dyDescent="0.35">
      <c r="A522" t="s">
        <v>2567</v>
      </c>
      <c r="B522" t="s">
        <v>2516</v>
      </c>
      <c r="C522" t="s">
        <v>2552</v>
      </c>
      <c r="D522" s="188" t="s">
        <v>3022</v>
      </c>
      <c r="G522" t="s">
        <v>2568</v>
      </c>
      <c r="H522" s="199" t="s">
        <v>2569</v>
      </c>
      <c r="I522" s="11" t="s">
        <v>2572</v>
      </c>
      <c r="J522" s="258" t="s">
        <v>3036</v>
      </c>
      <c r="K522" s="260" t="s">
        <v>3049</v>
      </c>
      <c r="L522" s="265" t="s">
        <v>1937</v>
      </c>
      <c r="M522" s="265" t="s">
        <v>1937</v>
      </c>
      <c r="N522" s="258" t="s">
        <v>3023</v>
      </c>
      <c r="P522" s="265" t="s">
        <v>3090</v>
      </c>
      <c r="Q522" s="265" t="s">
        <v>2153</v>
      </c>
      <c r="R522" s="265" t="s">
        <v>3073</v>
      </c>
      <c r="S522" s="265" t="s">
        <v>3116</v>
      </c>
      <c r="T522" t="s">
        <v>2570</v>
      </c>
      <c r="U522" t="s">
        <v>2517</v>
      </c>
      <c r="V522" s="215">
        <v>6.3822614799524198</v>
      </c>
      <c r="Z522">
        <v>3.5854522373172402</v>
      </c>
      <c r="AD522" s="188">
        <f t="shared" si="20"/>
        <v>14.69570014332856</v>
      </c>
      <c r="AE522" s="188">
        <f t="shared" si="21"/>
        <v>8.255808873288828</v>
      </c>
    </row>
    <row r="523" spans="1:31" x14ac:dyDescent="0.35">
      <c r="A523" t="s">
        <v>2567</v>
      </c>
      <c r="B523" t="s">
        <v>2516</v>
      </c>
      <c r="C523" t="s">
        <v>2552</v>
      </c>
      <c r="D523" s="188" t="s">
        <v>3022</v>
      </c>
      <c r="G523" t="s">
        <v>2568</v>
      </c>
      <c r="H523" s="199" t="s">
        <v>2569</v>
      </c>
      <c r="I523" s="11" t="s">
        <v>2573</v>
      </c>
      <c r="J523" s="258" t="s">
        <v>3037</v>
      </c>
      <c r="K523" s="260" t="s">
        <v>3049</v>
      </c>
      <c r="L523" s="265" t="s">
        <v>1937</v>
      </c>
      <c r="M523" s="265" t="s">
        <v>1937</v>
      </c>
      <c r="N523" s="258" t="s">
        <v>3023</v>
      </c>
      <c r="P523" s="265" t="s">
        <v>3090</v>
      </c>
      <c r="Q523" s="265" t="s">
        <v>2153</v>
      </c>
      <c r="R523" s="265" t="s">
        <v>3073</v>
      </c>
      <c r="S523" s="265" t="s">
        <v>3116</v>
      </c>
      <c r="T523" t="s">
        <v>2570</v>
      </c>
      <c r="U523" t="s">
        <v>2517</v>
      </c>
      <c r="V523" s="215">
        <v>3.51948218200438</v>
      </c>
      <c r="Z523">
        <v>1.0143909451191799</v>
      </c>
      <c r="AD523" s="188">
        <f t="shared" si="20"/>
        <v>8.1039072073414431</v>
      </c>
      <c r="AE523" s="188">
        <f t="shared" si="21"/>
        <v>2.3357214686995649</v>
      </c>
    </row>
    <row r="524" spans="1:31" x14ac:dyDescent="0.35">
      <c r="A524" t="s">
        <v>2567</v>
      </c>
      <c r="B524" t="s">
        <v>2516</v>
      </c>
      <c r="C524" t="s">
        <v>2552</v>
      </c>
      <c r="D524" s="188" t="s">
        <v>3022</v>
      </c>
      <c r="G524" t="s">
        <v>2568</v>
      </c>
      <c r="H524" s="199" t="s">
        <v>2569</v>
      </c>
      <c r="I524" s="11" t="s">
        <v>2573</v>
      </c>
      <c r="J524" s="258" t="s">
        <v>3037</v>
      </c>
      <c r="K524" s="260" t="s">
        <v>3049</v>
      </c>
      <c r="L524" s="265" t="s">
        <v>1937</v>
      </c>
      <c r="M524" s="265" t="s">
        <v>1937</v>
      </c>
      <c r="N524" s="258" t="s">
        <v>3023</v>
      </c>
      <c r="P524" s="265" t="s">
        <v>3090</v>
      </c>
      <c r="Q524" s="265" t="s">
        <v>2153</v>
      </c>
      <c r="R524" s="265" t="s">
        <v>3073</v>
      </c>
      <c r="S524" s="265" t="s">
        <v>3116</v>
      </c>
      <c r="T524" t="s">
        <v>2570</v>
      </c>
      <c r="U524" t="s">
        <v>2517</v>
      </c>
      <c r="V524" s="215">
        <v>3.3882034787896198</v>
      </c>
      <c r="Z524">
        <v>1.30495148789997</v>
      </c>
      <c r="AD524" s="188">
        <f t="shared" si="20"/>
        <v>7.8016268222915466</v>
      </c>
      <c r="AE524" s="188">
        <f t="shared" si="21"/>
        <v>3.004761843118871</v>
      </c>
    </row>
    <row r="525" spans="1:31" x14ac:dyDescent="0.35">
      <c r="A525" t="s">
        <v>2567</v>
      </c>
      <c r="B525" t="s">
        <v>2516</v>
      </c>
      <c r="C525" t="s">
        <v>2552</v>
      </c>
      <c r="D525" s="188" t="s">
        <v>3022</v>
      </c>
      <c r="G525" t="s">
        <v>2568</v>
      </c>
      <c r="H525" s="199" t="s">
        <v>2569</v>
      </c>
      <c r="I525" s="11" t="s">
        <v>2573</v>
      </c>
      <c r="J525" s="258" t="s">
        <v>3037</v>
      </c>
      <c r="K525" s="260" t="s">
        <v>3049</v>
      </c>
      <c r="L525" s="265" t="s">
        <v>1937</v>
      </c>
      <c r="M525" s="265" t="s">
        <v>1937</v>
      </c>
      <c r="N525" s="258" t="s">
        <v>3023</v>
      </c>
      <c r="P525" s="265" t="s">
        <v>3090</v>
      </c>
      <c r="Q525" s="265" t="s">
        <v>2153</v>
      </c>
      <c r="R525" s="265" t="s">
        <v>3073</v>
      </c>
      <c r="S525" s="265" t="s">
        <v>3116</v>
      </c>
      <c r="T525" t="s">
        <v>2570</v>
      </c>
      <c r="U525" t="s">
        <v>2517</v>
      </c>
      <c r="V525" s="215">
        <v>3.4195669915030402</v>
      </c>
      <c r="Z525">
        <v>1.54611449815712</v>
      </c>
      <c r="AD525" s="188">
        <f t="shared" si="20"/>
        <v>7.8738439791293979</v>
      </c>
      <c r="AE525" s="188">
        <f t="shared" si="21"/>
        <v>3.5600601955185547</v>
      </c>
    </row>
    <row r="526" spans="1:31" x14ac:dyDescent="0.35">
      <c r="A526" t="s">
        <v>2567</v>
      </c>
      <c r="B526" t="s">
        <v>2516</v>
      </c>
      <c r="C526" t="s">
        <v>2552</v>
      </c>
      <c r="D526" s="188" t="s">
        <v>3022</v>
      </c>
      <c r="G526" t="s">
        <v>2568</v>
      </c>
      <c r="H526" s="199" t="s">
        <v>2569</v>
      </c>
      <c r="I526" s="11" t="s">
        <v>2573</v>
      </c>
      <c r="J526" s="258" t="s">
        <v>3037</v>
      </c>
      <c r="K526" s="260" t="s">
        <v>3049</v>
      </c>
      <c r="L526" s="265" t="s">
        <v>1937</v>
      </c>
      <c r="M526" s="265" t="s">
        <v>1937</v>
      </c>
      <c r="N526" s="258" t="s">
        <v>3023</v>
      </c>
      <c r="P526" s="265" t="s">
        <v>3090</v>
      </c>
      <c r="Q526" s="265" t="s">
        <v>2153</v>
      </c>
      <c r="R526" s="265" t="s">
        <v>3073</v>
      </c>
      <c r="S526" s="265" t="s">
        <v>3116</v>
      </c>
      <c r="T526" t="s">
        <v>2570</v>
      </c>
      <c r="U526" t="s">
        <v>2517</v>
      </c>
      <c r="V526" s="215">
        <v>3.3703188090399401</v>
      </c>
      <c r="Z526">
        <v>1.6590978189557199</v>
      </c>
      <c r="AD526" s="188">
        <f t="shared" si="20"/>
        <v>7.7604458483328127</v>
      </c>
      <c r="AE526" s="188">
        <f t="shared" si="21"/>
        <v>3.8202139057463751</v>
      </c>
    </row>
    <row r="527" spans="1:31" x14ac:dyDescent="0.35">
      <c r="A527" t="s">
        <v>2567</v>
      </c>
      <c r="B527" t="s">
        <v>2516</v>
      </c>
      <c r="C527" t="s">
        <v>2552</v>
      </c>
      <c r="D527" s="188" t="s">
        <v>3022</v>
      </c>
      <c r="G527" t="s">
        <v>2568</v>
      </c>
      <c r="H527" s="199" t="s">
        <v>2569</v>
      </c>
      <c r="I527" s="11" t="s">
        <v>2573</v>
      </c>
      <c r="J527" s="258" t="s">
        <v>3037</v>
      </c>
      <c r="K527" s="260" t="s">
        <v>3049</v>
      </c>
      <c r="L527" s="265" t="s">
        <v>1937</v>
      </c>
      <c r="M527" s="265" t="s">
        <v>1937</v>
      </c>
      <c r="N527" s="258" t="s">
        <v>3023</v>
      </c>
      <c r="P527" s="265" t="s">
        <v>3090</v>
      </c>
      <c r="Q527" s="265" t="s">
        <v>2153</v>
      </c>
      <c r="R527" s="265" t="s">
        <v>3073</v>
      </c>
      <c r="S527" s="265" t="s">
        <v>3116</v>
      </c>
      <c r="T527" t="s">
        <v>2570</v>
      </c>
      <c r="U527" t="s">
        <v>2517</v>
      </c>
      <c r="V527" s="215">
        <v>3.6485206343110401</v>
      </c>
      <c r="Z527">
        <v>1.20660447303431</v>
      </c>
      <c r="AD527" s="188">
        <f t="shared" si="20"/>
        <v>8.4010292240457822</v>
      </c>
      <c r="AE527" s="188">
        <f t="shared" si="21"/>
        <v>2.7783094727487385</v>
      </c>
    </row>
    <row r="528" spans="1:31" x14ac:dyDescent="0.35">
      <c r="A528" t="s">
        <v>2567</v>
      </c>
      <c r="B528" t="s">
        <v>2516</v>
      </c>
      <c r="C528" t="s">
        <v>2552</v>
      </c>
      <c r="D528" s="188" t="s">
        <v>3022</v>
      </c>
      <c r="G528" t="s">
        <v>2568</v>
      </c>
      <c r="H528" s="199" t="s">
        <v>2569</v>
      </c>
      <c r="I528" s="11" t="s">
        <v>2573</v>
      </c>
      <c r="J528" s="258" t="s">
        <v>3037</v>
      </c>
      <c r="K528" s="260" t="s">
        <v>3049</v>
      </c>
      <c r="L528" s="265" t="s">
        <v>1937</v>
      </c>
      <c r="M528" s="265" t="s">
        <v>1937</v>
      </c>
      <c r="N528" s="258" t="s">
        <v>3023</v>
      </c>
      <c r="P528" s="265" t="s">
        <v>3090</v>
      </c>
      <c r="Q528" s="265" t="s">
        <v>2153</v>
      </c>
      <c r="R528" s="265" t="s">
        <v>3073</v>
      </c>
      <c r="S528" s="265" t="s">
        <v>3116</v>
      </c>
      <c r="T528" t="s">
        <v>2570</v>
      </c>
      <c r="U528" t="s">
        <v>2517</v>
      </c>
      <c r="V528" s="215">
        <v>3.7449260983896799</v>
      </c>
      <c r="Z528">
        <v>1.43122696408664</v>
      </c>
      <c r="AD528" s="188">
        <f t="shared" si="20"/>
        <v>8.6230110085164302</v>
      </c>
      <c r="AE528" s="188">
        <f t="shared" si="21"/>
        <v>3.2955218721970221</v>
      </c>
    </row>
    <row r="529" spans="1:31" x14ac:dyDescent="0.35">
      <c r="A529" t="s">
        <v>2567</v>
      </c>
      <c r="B529" t="s">
        <v>2516</v>
      </c>
      <c r="C529" t="s">
        <v>2552</v>
      </c>
      <c r="D529" s="188" t="s">
        <v>3022</v>
      </c>
      <c r="G529" t="s">
        <v>2568</v>
      </c>
      <c r="H529" s="199" t="s">
        <v>2569</v>
      </c>
      <c r="I529" s="11" t="s">
        <v>2573</v>
      </c>
      <c r="J529" s="258" t="s">
        <v>3037</v>
      </c>
      <c r="K529" s="260" t="s">
        <v>3049</v>
      </c>
      <c r="L529" s="265" t="s">
        <v>1937</v>
      </c>
      <c r="M529" s="265" t="s">
        <v>1937</v>
      </c>
      <c r="N529" s="258" t="s">
        <v>3023</v>
      </c>
      <c r="P529" s="265" t="s">
        <v>3090</v>
      </c>
      <c r="Q529" s="265" t="s">
        <v>2153</v>
      </c>
      <c r="R529" s="265" t="s">
        <v>3073</v>
      </c>
      <c r="S529" s="265" t="s">
        <v>3116</v>
      </c>
      <c r="T529" t="s">
        <v>2570</v>
      </c>
      <c r="U529" t="s">
        <v>2517</v>
      </c>
      <c r="V529" s="215">
        <v>4.7042388747539698</v>
      </c>
      <c r="Z529">
        <v>1.19932365758298</v>
      </c>
      <c r="AD529" s="188">
        <f t="shared" si="20"/>
        <v>10.831910306891576</v>
      </c>
      <c r="AE529" s="188">
        <f t="shared" si="21"/>
        <v>2.7615447756256652</v>
      </c>
    </row>
    <row r="530" spans="1:31" x14ac:dyDescent="0.35">
      <c r="A530" t="s">
        <v>2567</v>
      </c>
      <c r="B530" t="s">
        <v>2516</v>
      </c>
      <c r="C530" t="s">
        <v>2552</v>
      </c>
      <c r="D530" s="188" t="s">
        <v>3022</v>
      </c>
      <c r="G530" t="s">
        <v>2568</v>
      </c>
      <c r="H530" s="199" t="s">
        <v>2569</v>
      </c>
      <c r="I530" s="11" t="s">
        <v>2573</v>
      </c>
      <c r="J530" s="258" t="s">
        <v>3037</v>
      </c>
      <c r="K530" s="260" t="s">
        <v>3049</v>
      </c>
      <c r="L530" s="265" t="s">
        <v>1937</v>
      </c>
      <c r="M530" s="265" t="s">
        <v>1937</v>
      </c>
      <c r="N530" s="258" t="s">
        <v>3023</v>
      </c>
      <c r="P530" s="265" t="s">
        <v>3090</v>
      </c>
      <c r="Q530" s="265" t="s">
        <v>2153</v>
      </c>
      <c r="R530" s="265" t="s">
        <v>3073</v>
      </c>
      <c r="S530" s="265" t="s">
        <v>3116</v>
      </c>
      <c r="T530" t="s">
        <v>2570</v>
      </c>
      <c r="U530" t="s">
        <v>2517</v>
      </c>
      <c r="V530" s="215">
        <v>4.8504152465076</v>
      </c>
      <c r="Z530">
        <v>1.1983155446743301</v>
      </c>
      <c r="AD530" s="188">
        <f t="shared" si="20"/>
        <v>11.168493841439441</v>
      </c>
      <c r="AE530" s="188">
        <f t="shared" si="21"/>
        <v>2.7592235098701532</v>
      </c>
    </row>
    <row r="531" spans="1:31" x14ac:dyDescent="0.35">
      <c r="A531" t="s">
        <v>2567</v>
      </c>
      <c r="B531" t="s">
        <v>2516</v>
      </c>
      <c r="C531" t="s">
        <v>2552</v>
      </c>
      <c r="D531" s="188" t="s">
        <v>3022</v>
      </c>
      <c r="G531" t="s">
        <v>2568</v>
      </c>
      <c r="H531" s="199" t="s">
        <v>2569</v>
      </c>
      <c r="I531" s="11" t="s">
        <v>2573</v>
      </c>
      <c r="J531" s="258" t="s">
        <v>3037</v>
      </c>
      <c r="K531" s="260" t="s">
        <v>3049</v>
      </c>
      <c r="L531" s="265" t="s">
        <v>1937</v>
      </c>
      <c r="M531" s="265" t="s">
        <v>1937</v>
      </c>
      <c r="N531" s="258" t="s">
        <v>3023</v>
      </c>
      <c r="P531" s="265" t="s">
        <v>3090</v>
      </c>
      <c r="Q531" s="265" t="s">
        <v>2153</v>
      </c>
      <c r="R531" s="265" t="s">
        <v>3073</v>
      </c>
      <c r="S531" s="265" t="s">
        <v>3116</v>
      </c>
      <c r="T531" t="s">
        <v>2570</v>
      </c>
      <c r="U531" t="s">
        <v>2517</v>
      </c>
      <c r="V531" s="215">
        <v>4.7350049872252296</v>
      </c>
      <c r="Z531">
        <v>1.5692264200257</v>
      </c>
      <c r="AD531" s="188">
        <f t="shared" si="20"/>
        <v>10.902751898837277</v>
      </c>
      <c r="AE531" s="188">
        <f t="shared" si="21"/>
        <v>3.6132773622835903</v>
      </c>
    </row>
    <row r="532" spans="1:31" x14ac:dyDescent="0.35">
      <c r="A532" t="s">
        <v>2567</v>
      </c>
      <c r="B532" t="s">
        <v>2516</v>
      </c>
      <c r="C532" t="s">
        <v>2552</v>
      </c>
      <c r="D532" s="188" t="s">
        <v>3022</v>
      </c>
      <c r="G532" t="s">
        <v>2568</v>
      </c>
      <c r="H532" s="199" t="s">
        <v>2569</v>
      </c>
      <c r="I532" s="11" t="s">
        <v>2573</v>
      </c>
      <c r="J532" s="258" t="s">
        <v>3037</v>
      </c>
      <c r="K532" s="260" t="s">
        <v>3049</v>
      </c>
      <c r="L532" s="265" t="s">
        <v>1937</v>
      </c>
      <c r="M532" s="265" t="s">
        <v>1937</v>
      </c>
      <c r="N532" s="258" t="s">
        <v>3023</v>
      </c>
      <c r="P532" s="265" t="s">
        <v>3090</v>
      </c>
      <c r="Q532" s="265" t="s">
        <v>2153</v>
      </c>
      <c r="R532" s="265" t="s">
        <v>3073</v>
      </c>
      <c r="S532" s="265" t="s">
        <v>3116</v>
      </c>
      <c r="T532" t="s">
        <v>2570</v>
      </c>
      <c r="U532" t="s">
        <v>2517</v>
      </c>
      <c r="V532" s="215">
        <v>4.92923474095765</v>
      </c>
      <c r="Z532">
        <v>1.7127144906896199</v>
      </c>
      <c r="AD532" s="188">
        <f t="shared" si="20"/>
        <v>11.349982434397452</v>
      </c>
      <c r="AE532" s="188">
        <f t="shared" si="21"/>
        <v>3.9436708548168085</v>
      </c>
    </row>
    <row r="533" spans="1:31" x14ac:dyDescent="0.35">
      <c r="A533" t="s">
        <v>2567</v>
      </c>
      <c r="B533" t="s">
        <v>2516</v>
      </c>
      <c r="C533" t="s">
        <v>2552</v>
      </c>
      <c r="D533" s="188" t="s">
        <v>3022</v>
      </c>
      <c r="G533" t="s">
        <v>2568</v>
      </c>
      <c r="H533" s="199" t="s">
        <v>2569</v>
      </c>
      <c r="I533" s="11" t="s">
        <v>2573</v>
      </c>
      <c r="J533" s="258" t="s">
        <v>3037</v>
      </c>
      <c r="K533" s="260" t="s">
        <v>3049</v>
      </c>
      <c r="L533" s="265" t="s">
        <v>1937</v>
      </c>
      <c r="M533" s="265" t="s">
        <v>1937</v>
      </c>
      <c r="N533" s="258" t="s">
        <v>3023</v>
      </c>
      <c r="P533" s="265" t="s">
        <v>3090</v>
      </c>
      <c r="Q533" s="265" t="s">
        <v>2153</v>
      </c>
      <c r="R533" s="265" t="s">
        <v>3073</v>
      </c>
      <c r="S533" s="265" t="s">
        <v>3116</v>
      </c>
      <c r="T533" t="s">
        <v>2570</v>
      </c>
      <c r="U533" t="s">
        <v>2517</v>
      </c>
      <c r="V533" s="215">
        <v>5.05894526853674</v>
      </c>
      <c r="Z533">
        <v>1.7600957973959701</v>
      </c>
      <c r="AD533" s="188">
        <f t="shared" ref="AD533:AD596" si="22">LN(10^(V533))</f>
        <v>11.648651961605458</v>
      </c>
      <c r="AE533" s="188">
        <f t="shared" si="21"/>
        <v>4.0527703453254293</v>
      </c>
    </row>
    <row r="534" spans="1:31" x14ac:dyDescent="0.35">
      <c r="A534" t="s">
        <v>2567</v>
      </c>
      <c r="B534" t="s">
        <v>2516</v>
      </c>
      <c r="C534" t="s">
        <v>2552</v>
      </c>
      <c r="D534" s="188" t="s">
        <v>3022</v>
      </c>
      <c r="G534" t="s">
        <v>2568</v>
      </c>
      <c r="H534" s="199" t="s">
        <v>2569</v>
      </c>
      <c r="I534" s="11" t="s">
        <v>2573</v>
      </c>
      <c r="J534" s="258" t="s">
        <v>3037</v>
      </c>
      <c r="K534" s="260" t="s">
        <v>3049</v>
      </c>
      <c r="L534" s="265" t="s">
        <v>1937</v>
      </c>
      <c r="M534" s="265" t="s">
        <v>1937</v>
      </c>
      <c r="N534" s="258" t="s">
        <v>3023</v>
      </c>
      <c r="P534" s="265" t="s">
        <v>3090</v>
      </c>
      <c r="Q534" s="265" t="s">
        <v>2153</v>
      </c>
      <c r="R534" s="265" t="s">
        <v>3073</v>
      </c>
      <c r="S534" s="265" t="s">
        <v>3116</v>
      </c>
      <c r="T534" t="s">
        <v>2570</v>
      </c>
      <c r="U534" t="s">
        <v>2517</v>
      </c>
      <c r="V534" s="215">
        <v>4.6841139540961896</v>
      </c>
      <c r="Z534">
        <v>2.0362440593346398</v>
      </c>
      <c r="AD534" s="188">
        <f t="shared" si="22"/>
        <v>10.785570964587283</v>
      </c>
      <c r="AE534" s="188">
        <f t="shared" si="21"/>
        <v>4.6886252167216247</v>
      </c>
    </row>
    <row r="535" spans="1:31" x14ac:dyDescent="0.35">
      <c r="A535" t="s">
        <v>2567</v>
      </c>
      <c r="B535" t="s">
        <v>2516</v>
      </c>
      <c r="C535" t="s">
        <v>2552</v>
      </c>
      <c r="D535" s="188" t="s">
        <v>3022</v>
      </c>
      <c r="G535" t="s">
        <v>2568</v>
      </c>
      <c r="H535" s="199" t="s">
        <v>2569</v>
      </c>
      <c r="I535" s="11" t="s">
        <v>2574</v>
      </c>
      <c r="J535" s="258" t="s">
        <v>2617</v>
      </c>
      <c r="K535" s="260" t="s">
        <v>3049</v>
      </c>
      <c r="L535" s="265" t="s">
        <v>1937</v>
      </c>
      <c r="M535" s="265" t="s">
        <v>1937</v>
      </c>
      <c r="N535" s="258" t="s">
        <v>3023</v>
      </c>
      <c r="P535" s="265" t="s">
        <v>3090</v>
      </c>
      <c r="Q535" s="265" t="s">
        <v>2153</v>
      </c>
      <c r="R535" s="265" t="s">
        <v>3073</v>
      </c>
      <c r="S535" s="265" t="s">
        <v>3116</v>
      </c>
      <c r="T535" t="s">
        <v>2570</v>
      </c>
      <c r="U535" t="s">
        <v>2517</v>
      </c>
      <c r="V535" s="215">
        <v>1.6416291958032601</v>
      </c>
      <c r="Z535">
        <v>-0.30829052853919497</v>
      </c>
      <c r="AD535" s="188">
        <f t="shared" si="22"/>
        <v>3.7799909144803903</v>
      </c>
      <c r="AE535" s="188">
        <f t="shared" si="21"/>
        <v>-0.70986517532560578</v>
      </c>
    </row>
    <row r="536" spans="1:31" x14ac:dyDescent="0.35">
      <c r="A536" t="s">
        <v>2567</v>
      </c>
      <c r="B536" t="s">
        <v>2516</v>
      </c>
      <c r="C536" t="s">
        <v>2552</v>
      </c>
      <c r="D536" s="188" t="s">
        <v>3022</v>
      </c>
      <c r="G536" t="s">
        <v>2568</v>
      </c>
      <c r="H536" s="199" t="s">
        <v>2569</v>
      </c>
      <c r="I536" s="11" t="s">
        <v>2574</v>
      </c>
      <c r="J536" s="258" t="s">
        <v>2617</v>
      </c>
      <c r="K536" s="260" t="s">
        <v>3049</v>
      </c>
      <c r="L536" s="265" t="s">
        <v>1937</v>
      </c>
      <c r="M536" s="265" t="s">
        <v>1937</v>
      </c>
      <c r="N536" s="258" t="s">
        <v>3023</v>
      </c>
      <c r="P536" s="265" t="s">
        <v>3090</v>
      </c>
      <c r="Q536" s="265" t="s">
        <v>2153</v>
      </c>
      <c r="R536" s="265" t="s">
        <v>3073</v>
      </c>
      <c r="S536" s="265" t="s">
        <v>3116</v>
      </c>
      <c r="T536" t="s">
        <v>2570</v>
      </c>
      <c r="U536" t="s">
        <v>2517</v>
      </c>
      <c r="V536" s="215">
        <v>1.8514286933469799</v>
      </c>
      <c r="Z536">
        <v>-2.0082249211910999E-2</v>
      </c>
      <c r="AD536" s="188">
        <f t="shared" si="22"/>
        <v>4.2630721100422004</v>
      </c>
      <c r="AE536" s="188">
        <f t="shared" si="21"/>
        <v>-4.6241087669137718E-2</v>
      </c>
    </row>
    <row r="537" spans="1:31" x14ac:dyDescent="0.35">
      <c r="A537" t="s">
        <v>2567</v>
      </c>
      <c r="B537" t="s">
        <v>2516</v>
      </c>
      <c r="C537" t="s">
        <v>2552</v>
      </c>
      <c r="D537" s="188" t="s">
        <v>3022</v>
      </c>
      <c r="G537" t="s">
        <v>2568</v>
      </c>
      <c r="H537" s="199" t="s">
        <v>2569</v>
      </c>
      <c r="I537" s="11" t="s">
        <v>2574</v>
      </c>
      <c r="J537" s="258" t="s">
        <v>2617</v>
      </c>
      <c r="K537" s="260" t="s">
        <v>3049</v>
      </c>
      <c r="L537" s="265" t="s">
        <v>1937</v>
      </c>
      <c r="M537" s="265" t="s">
        <v>1937</v>
      </c>
      <c r="N537" s="258" t="s">
        <v>3023</v>
      </c>
      <c r="P537" s="265" t="s">
        <v>3090</v>
      </c>
      <c r="Q537" s="265" t="s">
        <v>2153</v>
      </c>
      <c r="R537" s="265" t="s">
        <v>3073</v>
      </c>
      <c r="S537" s="265" t="s">
        <v>3116</v>
      </c>
      <c r="T537" t="s">
        <v>2570</v>
      </c>
      <c r="U537" t="s">
        <v>2517</v>
      </c>
      <c r="V537" s="215">
        <v>1.9149771441068</v>
      </c>
      <c r="Z537">
        <v>0.285226612047217</v>
      </c>
      <c r="AD537" s="188">
        <f t="shared" si="22"/>
        <v>4.4093978254446284</v>
      </c>
      <c r="AE537" s="188">
        <f t="shared" si="21"/>
        <v>0.65675854502511777</v>
      </c>
    </row>
    <row r="538" spans="1:31" x14ac:dyDescent="0.35">
      <c r="A538" t="s">
        <v>2567</v>
      </c>
      <c r="B538" t="s">
        <v>2516</v>
      </c>
      <c r="C538" t="s">
        <v>2552</v>
      </c>
      <c r="D538" s="188" t="s">
        <v>3022</v>
      </c>
      <c r="G538" t="s">
        <v>2568</v>
      </c>
      <c r="H538" s="199" t="s">
        <v>2569</v>
      </c>
      <c r="I538" s="11" t="s">
        <v>2574</v>
      </c>
      <c r="J538" s="258" t="s">
        <v>2617</v>
      </c>
      <c r="K538" s="260" t="s">
        <v>3049</v>
      </c>
      <c r="L538" s="265" t="s">
        <v>1937</v>
      </c>
      <c r="M538" s="265" t="s">
        <v>1937</v>
      </c>
      <c r="N538" s="258" t="s">
        <v>3023</v>
      </c>
      <c r="P538" s="265" t="s">
        <v>3090</v>
      </c>
      <c r="Q538" s="265" t="s">
        <v>2153</v>
      </c>
      <c r="R538" s="265" t="s">
        <v>3073</v>
      </c>
      <c r="S538" s="265" t="s">
        <v>3116</v>
      </c>
      <c r="T538" t="s">
        <v>2570</v>
      </c>
      <c r="U538" t="s">
        <v>2517</v>
      </c>
      <c r="V538" s="215">
        <v>2.2917500093343701</v>
      </c>
      <c r="Z538">
        <v>-0.40932584449458298</v>
      </c>
      <c r="AD538" s="188">
        <f t="shared" si="22"/>
        <v>5.2769494083622863</v>
      </c>
      <c r="AE538" s="188">
        <f t="shared" si="21"/>
        <v>-0.94250758771042575</v>
      </c>
    </row>
    <row r="539" spans="1:31" x14ac:dyDescent="0.35">
      <c r="A539" t="s">
        <v>2567</v>
      </c>
      <c r="B539" t="s">
        <v>2516</v>
      </c>
      <c r="C539" t="s">
        <v>2552</v>
      </c>
      <c r="D539" s="188" t="s">
        <v>3022</v>
      </c>
      <c r="G539" t="s">
        <v>2568</v>
      </c>
      <c r="H539" s="199" t="s">
        <v>2569</v>
      </c>
      <c r="I539" s="11" t="s">
        <v>2574</v>
      </c>
      <c r="J539" s="258" t="s">
        <v>2617</v>
      </c>
      <c r="K539" s="260" t="s">
        <v>3049</v>
      </c>
      <c r="L539" s="265" t="s">
        <v>1937</v>
      </c>
      <c r="M539" s="265" t="s">
        <v>1937</v>
      </c>
      <c r="N539" s="258" t="s">
        <v>3023</v>
      </c>
      <c r="P539" s="265" t="s">
        <v>3090</v>
      </c>
      <c r="Q539" s="265" t="s">
        <v>2153</v>
      </c>
      <c r="R539" s="265" t="s">
        <v>3073</v>
      </c>
      <c r="S539" s="265" t="s">
        <v>3116</v>
      </c>
      <c r="T539" t="s">
        <v>2570</v>
      </c>
      <c r="U539" t="s">
        <v>2517</v>
      </c>
      <c r="V539" s="215">
        <v>2.1115964988078599</v>
      </c>
      <c r="Z539">
        <v>-8.6244326031181304E-2</v>
      </c>
      <c r="AD539" s="188">
        <f t="shared" si="22"/>
        <v>4.8621306205733976</v>
      </c>
      <c r="AE539" s="188">
        <f t="shared" si="21"/>
        <v>-0.19858489947471647</v>
      </c>
    </row>
    <row r="540" spans="1:31" x14ac:dyDescent="0.35">
      <c r="A540" t="s">
        <v>2567</v>
      </c>
      <c r="B540" t="s">
        <v>2516</v>
      </c>
      <c r="C540" t="s">
        <v>2552</v>
      </c>
      <c r="D540" s="188" t="s">
        <v>3022</v>
      </c>
      <c r="G540" t="s">
        <v>2568</v>
      </c>
      <c r="H540" s="199" t="s">
        <v>2569</v>
      </c>
      <c r="I540" s="11" t="s">
        <v>2574</v>
      </c>
      <c r="J540" s="258" t="s">
        <v>2617</v>
      </c>
      <c r="K540" s="260" t="s">
        <v>3049</v>
      </c>
      <c r="L540" s="265" t="s">
        <v>1937</v>
      </c>
      <c r="M540" s="265" t="s">
        <v>1937</v>
      </c>
      <c r="N540" s="258" t="s">
        <v>3023</v>
      </c>
      <c r="P540" s="265" t="s">
        <v>3090</v>
      </c>
      <c r="Q540" s="265" t="s">
        <v>2153</v>
      </c>
      <c r="R540" s="265" t="s">
        <v>3073</v>
      </c>
      <c r="S540" s="265" t="s">
        <v>3116</v>
      </c>
      <c r="T540" t="s">
        <v>2570</v>
      </c>
      <c r="U540" t="s">
        <v>2517</v>
      </c>
      <c r="V540" s="215">
        <v>2.20904741331029</v>
      </c>
      <c r="Z540">
        <v>-8.6916401303612098E-2</v>
      </c>
      <c r="AD540" s="188">
        <f t="shared" si="22"/>
        <v>5.0865196436053308</v>
      </c>
      <c r="AE540" s="188">
        <f t="shared" si="21"/>
        <v>-0.20013240997838552</v>
      </c>
    </row>
    <row r="541" spans="1:31" x14ac:dyDescent="0.35">
      <c r="A541" t="s">
        <v>2567</v>
      </c>
      <c r="B541" t="s">
        <v>2516</v>
      </c>
      <c r="C541" t="s">
        <v>2552</v>
      </c>
      <c r="D541" s="188" t="s">
        <v>3022</v>
      </c>
      <c r="G541" t="s">
        <v>2568</v>
      </c>
      <c r="H541" s="199" t="s">
        <v>2569</v>
      </c>
      <c r="I541" s="11" t="s">
        <v>2574</v>
      </c>
      <c r="J541" s="258" t="s">
        <v>2617</v>
      </c>
      <c r="K541" s="260" t="s">
        <v>3049</v>
      </c>
      <c r="L541" s="265" t="s">
        <v>1937</v>
      </c>
      <c r="M541" s="265" t="s">
        <v>1937</v>
      </c>
      <c r="N541" s="258" t="s">
        <v>3023</v>
      </c>
      <c r="P541" s="265" t="s">
        <v>3090</v>
      </c>
      <c r="Q541" s="265" t="s">
        <v>2153</v>
      </c>
      <c r="R541" s="265" t="s">
        <v>3073</v>
      </c>
      <c r="S541" s="265" t="s">
        <v>3116</v>
      </c>
      <c r="T541" t="s">
        <v>2570</v>
      </c>
      <c r="U541" t="s">
        <v>2517</v>
      </c>
      <c r="V541" s="215">
        <v>1.91766544519652</v>
      </c>
      <c r="Z541">
        <v>-0.29410227278788498</v>
      </c>
      <c r="AD541" s="188">
        <f t="shared" si="22"/>
        <v>4.4155878674592977</v>
      </c>
      <c r="AE541" s="188">
        <f t="shared" si="21"/>
        <v>-0.67719550913705229</v>
      </c>
    </row>
    <row r="542" spans="1:31" x14ac:dyDescent="0.35">
      <c r="A542" t="s">
        <v>2567</v>
      </c>
      <c r="B542" t="s">
        <v>2516</v>
      </c>
      <c r="C542" t="s">
        <v>2552</v>
      </c>
      <c r="D542" s="188" t="s">
        <v>3022</v>
      </c>
      <c r="G542" t="s">
        <v>2568</v>
      </c>
      <c r="H542" s="199" t="s">
        <v>2569</v>
      </c>
      <c r="I542" s="11" t="s">
        <v>2561</v>
      </c>
      <c r="J542" s="188" t="s">
        <v>2561</v>
      </c>
      <c r="K542" s="260" t="s">
        <v>3049</v>
      </c>
      <c r="L542" s="265" t="s">
        <v>1937</v>
      </c>
      <c r="M542" s="265" t="s">
        <v>1937</v>
      </c>
      <c r="N542" s="258" t="s">
        <v>3023</v>
      </c>
      <c r="P542" s="265" t="s">
        <v>3090</v>
      </c>
      <c r="Q542" s="265" t="s">
        <v>2153</v>
      </c>
      <c r="R542" s="265" t="s">
        <v>3073</v>
      </c>
      <c r="S542" s="265" t="s">
        <v>3116</v>
      </c>
      <c r="T542" t="s">
        <v>2570</v>
      </c>
      <c r="U542" t="s">
        <v>2517</v>
      </c>
      <c r="V542" s="215">
        <v>0.89831394449511603</v>
      </c>
      <c r="Z542">
        <v>-1.1238538716336199</v>
      </c>
      <c r="AD542" s="188">
        <f t="shared" si="22"/>
        <v>2.068444297423135</v>
      </c>
      <c r="AE542" s="188">
        <f t="shared" si="21"/>
        <v>-2.5877691715272171</v>
      </c>
    </row>
    <row r="543" spans="1:31" x14ac:dyDescent="0.35">
      <c r="A543" t="s">
        <v>2567</v>
      </c>
      <c r="B543" t="s">
        <v>2516</v>
      </c>
      <c r="C543" t="s">
        <v>2552</v>
      </c>
      <c r="D543" s="188" t="s">
        <v>3022</v>
      </c>
      <c r="G543" t="s">
        <v>2568</v>
      </c>
      <c r="H543" s="199" t="s">
        <v>2569</v>
      </c>
      <c r="I543" s="11" t="s">
        <v>2561</v>
      </c>
      <c r="J543" s="188" t="s">
        <v>2561</v>
      </c>
      <c r="K543" s="260" t="s">
        <v>3049</v>
      </c>
      <c r="L543" s="265" t="s">
        <v>1937</v>
      </c>
      <c r="M543" s="265" t="s">
        <v>1937</v>
      </c>
      <c r="N543" s="258" t="s">
        <v>3023</v>
      </c>
      <c r="P543" s="265" t="s">
        <v>3090</v>
      </c>
      <c r="Q543" s="265" t="s">
        <v>2153</v>
      </c>
      <c r="R543" s="265" t="s">
        <v>3073</v>
      </c>
      <c r="S543" s="265" t="s">
        <v>3116</v>
      </c>
      <c r="T543" t="s">
        <v>2570</v>
      </c>
      <c r="U543" t="s">
        <v>2517</v>
      </c>
      <c r="V543" s="215">
        <v>0.92990148229934999</v>
      </c>
      <c r="Z543">
        <v>-0.93096826844606495</v>
      </c>
      <c r="AD543" s="188">
        <f t="shared" si="22"/>
        <v>2.1411772910955498</v>
      </c>
      <c r="AE543" s="188">
        <f t="shared" si="21"/>
        <v>-2.1436336569743886</v>
      </c>
    </row>
    <row r="544" spans="1:31" x14ac:dyDescent="0.35">
      <c r="A544" t="s">
        <v>2567</v>
      </c>
      <c r="B544" t="s">
        <v>2516</v>
      </c>
      <c r="C544" t="s">
        <v>2552</v>
      </c>
      <c r="D544" s="188" t="s">
        <v>3022</v>
      </c>
      <c r="G544" t="s">
        <v>2568</v>
      </c>
      <c r="H544" s="199" t="s">
        <v>2569</v>
      </c>
      <c r="I544" s="11" t="s">
        <v>2561</v>
      </c>
      <c r="J544" s="188" t="s">
        <v>2561</v>
      </c>
      <c r="K544" s="260" t="s">
        <v>3049</v>
      </c>
      <c r="L544" s="265" t="s">
        <v>1937</v>
      </c>
      <c r="M544" s="265" t="s">
        <v>1937</v>
      </c>
      <c r="N544" s="258" t="s">
        <v>3023</v>
      </c>
      <c r="P544" s="265" t="s">
        <v>3090</v>
      </c>
      <c r="Q544" s="265" t="s">
        <v>2153</v>
      </c>
      <c r="R544" s="265" t="s">
        <v>3073</v>
      </c>
      <c r="S544" s="265" t="s">
        <v>3116</v>
      </c>
      <c r="T544" t="s">
        <v>2570</v>
      </c>
      <c r="U544" t="s">
        <v>2517</v>
      </c>
      <c r="V544" s="215">
        <v>1.0608068103627499</v>
      </c>
      <c r="Z544">
        <v>-1.14106646611087</v>
      </c>
      <c r="AD544" s="188">
        <f t="shared" si="22"/>
        <v>2.4425979480878297</v>
      </c>
      <c r="AE544" s="188">
        <f t="shared" si="21"/>
        <v>-2.627402634982285</v>
      </c>
    </row>
    <row r="545" spans="1:31" x14ac:dyDescent="0.35">
      <c r="A545" t="s">
        <v>2567</v>
      </c>
      <c r="B545" t="s">
        <v>2516</v>
      </c>
      <c r="C545" t="s">
        <v>2552</v>
      </c>
      <c r="D545" s="188" t="s">
        <v>3022</v>
      </c>
      <c r="G545" t="s">
        <v>2568</v>
      </c>
      <c r="H545" s="199" t="s">
        <v>2569</v>
      </c>
      <c r="I545" s="11" t="s">
        <v>2561</v>
      </c>
      <c r="J545" s="188" t="s">
        <v>2561</v>
      </c>
      <c r="K545" s="260" t="s">
        <v>3049</v>
      </c>
      <c r="L545" s="265" t="s">
        <v>1937</v>
      </c>
      <c r="M545" s="265" t="s">
        <v>1937</v>
      </c>
      <c r="N545" s="258" t="s">
        <v>3023</v>
      </c>
      <c r="P545" s="265" t="s">
        <v>3090</v>
      </c>
      <c r="Q545" s="265" t="s">
        <v>2153</v>
      </c>
      <c r="R545" s="265" t="s">
        <v>3073</v>
      </c>
      <c r="S545" s="265" t="s">
        <v>3116</v>
      </c>
      <c r="T545" t="s">
        <v>2570</v>
      </c>
      <c r="U545" t="s">
        <v>2517</v>
      </c>
      <c r="V545" s="215">
        <v>1.62807567780924</v>
      </c>
      <c r="Z545">
        <v>-0.88750740082889201</v>
      </c>
      <c r="AD545" s="188">
        <f t="shared" si="22"/>
        <v>3.7487827859897331</v>
      </c>
      <c r="AE545" s="188">
        <f t="shared" si="21"/>
        <v>-2.0435613110704982</v>
      </c>
    </row>
    <row r="546" spans="1:31" x14ac:dyDescent="0.35">
      <c r="A546" t="s">
        <v>2567</v>
      </c>
      <c r="B546" t="s">
        <v>2516</v>
      </c>
      <c r="C546" t="s">
        <v>2552</v>
      </c>
      <c r="D546" s="188" t="s">
        <v>3022</v>
      </c>
      <c r="G546" t="s">
        <v>2568</v>
      </c>
      <c r="H546" s="199" t="s">
        <v>2569</v>
      </c>
      <c r="I546" s="11" t="s">
        <v>2561</v>
      </c>
      <c r="J546" s="188" t="s">
        <v>2561</v>
      </c>
      <c r="K546" s="260" t="s">
        <v>3049</v>
      </c>
      <c r="L546" s="265" t="s">
        <v>1937</v>
      </c>
      <c r="M546" s="265" t="s">
        <v>1937</v>
      </c>
      <c r="N546" s="258" t="s">
        <v>3023</v>
      </c>
      <c r="P546" s="265" t="s">
        <v>3090</v>
      </c>
      <c r="Q546" s="265" t="s">
        <v>2153</v>
      </c>
      <c r="R546" s="265" t="s">
        <v>3073</v>
      </c>
      <c r="S546" s="265" t="s">
        <v>3116</v>
      </c>
      <c r="T546" t="s">
        <v>2570</v>
      </c>
      <c r="U546" t="s">
        <v>2517</v>
      </c>
      <c r="V546" s="215">
        <v>1.7086126979555001</v>
      </c>
      <c r="Z546">
        <v>-0.743235242347141</v>
      </c>
      <c r="AD546" s="188">
        <f t="shared" si="22"/>
        <v>3.9342261280126727</v>
      </c>
      <c r="AE546" s="188">
        <f t="shared" si="21"/>
        <v>-1.7113623896163439</v>
      </c>
    </row>
    <row r="547" spans="1:31" x14ac:dyDescent="0.35">
      <c r="A547" t="s">
        <v>2567</v>
      </c>
      <c r="B547" t="s">
        <v>2516</v>
      </c>
      <c r="C547" t="s">
        <v>2552</v>
      </c>
      <c r="D547" s="188" t="s">
        <v>3022</v>
      </c>
      <c r="G547" t="s">
        <v>2568</v>
      </c>
      <c r="H547" s="199" t="s">
        <v>2569</v>
      </c>
      <c r="I547" s="11" t="s">
        <v>2561</v>
      </c>
      <c r="J547" s="188" t="s">
        <v>2561</v>
      </c>
      <c r="K547" s="260" t="s">
        <v>3049</v>
      </c>
      <c r="L547" s="265" t="s">
        <v>1937</v>
      </c>
      <c r="M547" s="265" t="s">
        <v>1937</v>
      </c>
      <c r="N547" s="258" t="s">
        <v>3023</v>
      </c>
      <c r="P547" s="265" t="s">
        <v>3090</v>
      </c>
      <c r="Q547" s="265" t="s">
        <v>2153</v>
      </c>
      <c r="R547" s="265" t="s">
        <v>3073</v>
      </c>
      <c r="S547" s="265" t="s">
        <v>3116</v>
      </c>
      <c r="T547" t="s">
        <v>2570</v>
      </c>
      <c r="U547" t="s">
        <v>2517</v>
      </c>
      <c r="V547" s="215">
        <v>1.8710308887928699</v>
      </c>
      <c r="Z547">
        <v>-0.74435536780119205</v>
      </c>
      <c r="AD547" s="188">
        <f t="shared" si="22"/>
        <v>4.3082078330658629</v>
      </c>
      <c r="AE547" s="188">
        <f t="shared" si="21"/>
        <v>-1.713941573789125</v>
      </c>
    </row>
    <row r="548" spans="1:31" x14ac:dyDescent="0.35">
      <c r="A548" t="s">
        <v>2567</v>
      </c>
      <c r="B548" t="s">
        <v>2516</v>
      </c>
      <c r="C548" t="s">
        <v>2552</v>
      </c>
      <c r="D548" s="188" t="s">
        <v>3022</v>
      </c>
      <c r="G548" t="s">
        <v>2568</v>
      </c>
      <c r="H548" s="199" t="s">
        <v>2569</v>
      </c>
      <c r="I548" s="11" t="s">
        <v>2561</v>
      </c>
      <c r="J548" s="188" t="s">
        <v>2561</v>
      </c>
      <c r="K548" s="260" t="s">
        <v>3049</v>
      </c>
      <c r="L548" s="265" t="s">
        <v>1937</v>
      </c>
      <c r="M548" s="265" t="s">
        <v>1937</v>
      </c>
      <c r="N548" s="258" t="s">
        <v>3023</v>
      </c>
      <c r="P548" s="265" t="s">
        <v>3090</v>
      </c>
      <c r="Q548" s="265" t="s">
        <v>2153</v>
      </c>
      <c r="R548" s="265" t="s">
        <v>3073</v>
      </c>
      <c r="S548" s="265" t="s">
        <v>3116</v>
      </c>
      <c r="T548" t="s">
        <v>2570</v>
      </c>
      <c r="U548" t="s">
        <v>2517</v>
      </c>
      <c r="V548" s="215">
        <v>1.8044954368222501</v>
      </c>
      <c r="Z548">
        <v>-0.40596546813243001</v>
      </c>
      <c r="AD548" s="188">
        <f t="shared" si="22"/>
        <v>4.1550042932026923</v>
      </c>
      <c r="AE548" s="188">
        <f t="shared" si="21"/>
        <v>-0.93477003519208257</v>
      </c>
    </row>
    <row r="549" spans="1:31" x14ac:dyDescent="0.35">
      <c r="A549" t="s">
        <v>2567</v>
      </c>
      <c r="B549" t="s">
        <v>2516</v>
      </c>
      <c r="C549" t="s">
        <v>2552</v>
      </c>
      <c r="D549" s="188" t="s">
        <v>3022</v>
      </c>
      <c r="G549" s="11" t="s">
        <v>2568</v>
      </c>
      <c r="H549" s="199" t="s">
        <v>2569</v>
      </c>
      <c r="I549" s="11" t="s">
        <v>2561</v>
      </c>
      <c r="J549" s="188" t="s">
        <v>2561</v>
      </c>
      <c r="K549" s="260" t="s">
        <v>3049</v>
      </c>
      <c r="L549" s="265" t="s">
        <v>1937</v>
      </c>
      <c r="M549" s="265" t="s">
        <v>1937</v>
      </c>
      <c r="N549" s="258" t="s">
        <v>3023</v>
      </c>
      <c r="P549" s="265" t="s">
        <v>3090</v>
      </c>
      <c r="Q549" s="265" t="s">
        <v>2153</v>
      </c>
      <c r="R549" s="265" t="s">
        <v>3073</v>
      </c>
      <c r="S549" s="265" t="s">
        <v>3116</v>
      </c>
      <c r="T549" t="s">
        <v>2570</v>
      </c>
      <c r="U549" t="s">
        <v>2517</v>
      </c>
      <c r="V549" s="215">
        <v>1.6896825777820399</v>
      </c>
      <c r="Z549">
        <v>-0.163794344966635</v>
      </c>
      <c r="AD549" s="188">
        <f t="shared" si="22"/>
        <v>3.8906379154926776</v>
      </c>
      <c r="AE549" s="188">
        <f t="shared" si="21"/>
        <v>-0.37715041703689822</v>
      </c>
    </row>
    <row r="550" spans="1:31" x14ac:dyDescent="0.35">
      <c r="A550" s="11" t="s">
        <v>2575</v>
      </c>
      <c r="B550" t="s">
        <v>2516</v>
      </c>
      <c r="C550" t="s">
        <v>2552</v>
      </c>
      <c r="D550" s="188" t="s">
        <v>3022</v>
      </c>
      <c r="G550" s="11" t="s">
        <v>2578</v>
      </c>
      <c r="H550" s="210" t="s">
        <v>2579</v>
      </c>
      <c r="I550" t="s">
        <v>2560</v>
      </c>
      <c r="J550" s="258" t="s">
        <v>2613</v>
      </c>
      <c r="K550" s="188" t="s">
        <v>3013</v>
      </c>
      <c r="L550" s="265" t="s">
        <v>1937</v>
      </c>
      <c r="M550" s="265" t="s">
        <v>1937</v>
      </c>
      <c r="N550" s="258" t="s">
        <v>3023</v>
      </c>
      <c r="P550" s="265" t="s">
        <v>3102</v>
      </c>
      <c r="Q550" s="265" t="s">
        <v>3115</v>
      </c>
      <c r="R550" s="265" t="s">
        <v>3073</v>
      </c>
      <c r="S550" s="265" t="s">
        <v>3116</v>
      </c>
      <c r="T550" s="11" t="s">
        <v>2580</v>
      </c>
      <c r="U550" t="s">
        <v>2517</v>
      </c>
      <c r="V550" s="215">
        <v>-0.93950134168157395</v>
      </c>
      <c r="Z550">
        <v>-5.1586538461538396</v>
      </c>
      <c r="AD550" s="188">
        <f t="shared" si="22"/>
        <v>-2.1632817842038978</v>
      </c>
      <c r="AE550" s="188">
        <f t="shared" ref="AE550:AE589" si="23">LN(10^Z550/36)</f>
        <v>-15.461758384526343</v>
      </c>
    </row>
    <row r="551" spans="1:31" x14ac:dyDescent="0.35">
      <c r="A551" s="11" t="s">
        <v>2575</v>
      </c>
      <c r="B551" t="s">
        <v>2516</v>
      </c>
      <c r="C551" t="s">
        <v>2552</v>
      </c>
      <c r="D551" s="188" t="s">
        <v>3022</v>
      </c>
      <c r="G551" s="11" t="s">
        <v>2578</v>
      </c>
      <c r="H551" s="210" t="s">
        <v>2579</v>
      </c>
      <c r="I551" t="s">
        <v>2560</v>
      </c>
      <c r="J551" s="258" t="s">
        <v>2613</v>
      </c>
      <c r="K551" s="188" t="s">
        <v>3013</v>
      </c>
      <c r="L551" s="265" t="s">
        <v>1937</v>
      </c>
      <c r="M551" s="265" t="s">
        <v>1937</v>
      </c>
      <c r="N551" s="258" t="s">
        <v>3023</v>
      </c>
      <c r="P551" s="265" t="s">
        <v>3102</v>
      </c>
      <c r="Q551" s="265" t="s">
        <v>3115</v>
      </c>
      <c r="R551" s="265" t="s">
        <v>3073</v>
      </c>
      <c r="S551" s="265" t="s">
        <v>3116</v>
      </c>
      <c r="T551" s="11" t="s">
        <v>2580</v>
      </c>
      <c r="U551" t="s">
        <v>2517</v>
      </c>
      <c r="V551" s="215">
        <v>-0.82664355992844296</v>
      </c>
      <c r="Z551">
        <v>-4.9567307692307701</v>
      </c>
      <c r="AD551" s="188">
        <f t="shared" si="22"/>
        <v>-1.903417138310763</v>
      </c>
      <c r="AE551" s="188">
        <f t="shared" si="23"/>
        <v>-14.996813317671792</v>
      </c>
    </row>
    <row r="552" spans="1:31" x14ac:dyDescent="0.35">
      <c r="A552" s="11" t="s">
        <v>2575</v>
      </c>
      <c r="B552" t="s">
        <v>2516</v>
      </c>
      <c r="C552" t="s">
        <v>2552</v>
      </c>
      <c r="D552" s="188" t="s">
        <v>3022</v>
      </c>
      <c r="G552" s="11" t="s">
        <v>2578</v>
      </c>
      <c r="H552" s="210" t="s">
        <v>2579</v>
      </c>
      <c r="I552" t="s">
        <v>2560</v>
      </c>
      <c r="J552" s="258" t="s">
        <v>2613</v>
      </c>
      <c r="K552" s="188" t="s">
        <v>3013</v>
      </c>
      <c r="L552" s="265" t="s">
        <v>1937</v>
      </c>
      <c r="M552" s="265" t="s">
        <v>1937</v>
      </c>
      <c r="N552" s="258" t="s">
        <v>3023</v>
      </c>
      <c r="P552" s="265" t="s">
        <v>3102</v>
      </c>
      <c r="Q552" s="265" t="s">
        <v>3115</v>
      </c>
      <c r="R552" s="265" t="s">
        <v>3073</v>
      </c>
      <c r="S552" s="265" t="s">
        <v>3116</v>
      </c>
      <c r="T552" s="11" t="s">
        <v>2580</v>
      </c>
      <c r="U552" t="s">
        <v>2517</v>
      </c>
      <c r="V552" s="215">
        <v>-0.47171288014311202</v>
      </c>
      <c r="Z552">
        <v>-4.3653846153846096</v>
      </c>
      <c r="AD552" s="188">
        <f t="shared" si="22"/>
        <v>-1.0861590459908168</v>
      </c>
      <c r="AE552" s="188">
        <f t="shared" si="23"/>
        <v>-13.63518847902626</v>
      </c>
    </row>
    <row r="553" spans="1:31" x14ac:dyDescent="0.35">
      <c r="A553" s="11" t="s">
        <v>2575</v>
      </c>
      <c r="B553" t="s">
        <v>2516</v>
      </c>
      <c r="C553" t="s">
        <v>2552</v>
      </c>
      <c r="D553" s="188" t="s">
        <v>3022</v>
      </c>
      <c r="G553" s="11" t="s">
        <v>2578</v>
      </c>
      <c r="H553" s="210" t="s">
        <v>2579</v>
      </c>
      <c r="I553" t="s">
        <v>2560</v>
      </c>
      <c r="J553" s="258" t="s">
        <v>2613</v>
      </c>
      <c r="K553" s="188" t="s">
        <v>3013</v>
      </c>
      <c r="L553" s="265" t="s">
        <v>1937</v>
      </c>
      <c r="M553" s="265" t="s">
        <v>1937</v>
      </c>
      <c r="N553" s="258" t="s">
        <v>3023</v>
      </c>
      <c r="P553" s="265" t="s">
        <v>3102</v>
      </c>
      <c r="Q553" s="265" t="s">
        <v>3115</v>
      </c>
      <c r="R553" s="265" t="s">
        <v>3073</v>
      </c>
      <c r="S553" s="265" t="s">
        <v>3116</v>
      </c>
      <c r="T553" s="11" t="s">
        <v>2580</v>
      </c>
      <c r="U553" t="s">
        <v>2517</v>
      </c>
      <c r="V553" s="215">
        <v>-0.406831395348836</v>
      </c>
      <c r="Z553">
        <v>-4.3221153846153797</v>
      </c>
      <c r="AD553" s="188">
        <f t="shared" si="22"/>
        <v>-0.93676390629219708</v>
      </c>
      <c r="AE553" s="188">
        <f t="shared" si="23"/>
        <v>-13.535557393271711</v>
      </c>
    </row>
    <row r="554" spans="1:31" x14ac:dyDescent="0.35">
      <c r="A554" s="11" t="s">
        <v>2575</v>
      </c>
      <c r="B554" t="s">
        <v>2516</v>
      </c>
      <c r="C554" t="s">
        <v>2552</v>
      </c>
      <c r="D554" s="188" t="s">
        <v>3022</v>
      </c>
      <c r="G554" s="11" t="s">
        <v>2578</v>
      </c>
      <c r="H554" s="210" t="s">
        <v>2579</v>
      </c>
      <c r="I554" s="11" t="s">
        <v>2571</v>
      </c>
      <c r="J554" s="258" t="s">
        <v>3038</v>
      </c>
      <c r="K554" s="188" t="s">
        <v>3013</v>
      </c>
      <c r="L554" s="265" t="s">
        <v>1937</v>
      </c>
      <c r="M554" s="265" t="s">
        <v>1937</v>
      </c>
      <c r="N554" s="258" t="s">
        <v>3023</v>
      </c>
      <c r="P554" s="265" t="s">
        <v>3102</v>
      </c>
      <c r="Q554" s="265" t="s">
        <v>3115</v>
      </c>
      <c r="R554" s="265" t="s">
        <v>3073</v>
      </c>
      <c r="S554" s="265" t="s">
        <v>3116</v>
      </c>
      <c r="T554" s="11" t="s">
        <v>2580</v>
      </c>
      <c r="U554" t="s">
        <v>2517</v>
      </c>
      <c r="V554" s="215">
        <v>0.35546735241502703</v>
      </c>
      <c r="Z554">
        <v>-3.8028846153846101</v>
      </c>
      <c r="AD554" s="188">
        <f t="shared" si="22"/>
        <v>0.81849382671690241</v>
      </c>
      <c r="AE554" s="188">
        <f t="shared" si="23"/>
        <v>-12.339984364217109</v>
      </c>
    </row>
    <row r="555" spans="1:31" x14ac:dyDescent="0.35">
      <c r="A555" s="11" t="s">
        <v>2575</v>
      </c>
      <c r="B555" t="s">
        <v>2516</v>
      </c>
      <c r="C555" t="s">
        <v>2552</v>
      </c>
      <c r="D555" s="188" t="s">
        <v>3022</v>
      </c>
      <c r="G555" s="11" t="s">
        <v>2578</v>
      </c>
      <c r="H555" s="210" t="s">
        <v>2579</v>
      </c>
      <c r="I555" s="11" t="s">
        <v>2571</v>
      </c>
      <c r="J555" s="258" t="s">
        <v>3038</v>
      </c>
      <c r="K555" s="188" t="s">
        <v>3013</v>
      </c>
      <c r="L555" s="265" t="s">
        <v>1937</v>
      </c>
      <c r="M555" s="265" t="s">
        <v>1937</v>
      </c>
      <c r="N555" s="258" t="s">
        <v>3023</v>
      </c>
      <c r="P555" s="265" t="s">
        <v>3102</v>
      </c>
      <c r="Q555" s="265" t="s">
        <v>3115</v>
      </c>
      <c r="R555" s="265" t="s">
        <v>3073</v>
      </c>
      <c r="S555" s="265" t="s">
        <v>3116</v>
      </c>
      <c r="T555" s="11" t="s">
        <v>2580</v>
      </c>
      <c r="U555" t="s">
        <v>2517</v>
      </c>
      <c r="V555" s="215">
        <v>0.41886180679785401</v>
      </c>
      <c r="Z555">
        <v>-3.4855769230769198</v>
      </c>
      <c r="AD555" s="188">
        <f t="shared" si="22"/>
        <v>0.96446495235729068</v>
      </c>
      <c r="AE555" s="188">
        <f t="shared" si="23"/>
        <v>-11.609356402017081</v>
      </c>
    </row>
    <row r="556" spans="1:31" x14ac:dyDescent="0.35">
      <c r="A556" s="11" t="s">
        <v>2575</v>
      </c>
      <c r="B556" t="s">
        <v>2516</v>
      </c>
      <c r="C556" t="s">
        <v>2552</v>
      </c>
      <c r="D556" s="188" t="s">
        <v>3022</v>
      </c>
      <c r="G556" s="11" t="s">
        <v>2578</v>
      </c>
      <c r="H556" s="210" t="s">
        <v>2579</v>
      </c>
      <c r="I556" s="11" t="s">
        <v>2571</v>
      </c>
      <c r="J556" s="258" t="s">
        <v>3038</v>
      </c>
      <c r="K556" s="188" t="s">
        <v>3013</v>
      </c>
      <c r="L556" s="265" t="s">
        <v>1937</v>
      </c>
      <c r="M556" s="265" t="s">
        <v>1937</v>
      </c>
      <c r="N556" s="258" t="s">
        <v>3023</v>
      </c>
      <c r="P556" s="265" t="s">
        <v>3102</v>
      </c>
      <c r="Q556" s="265" t="s">
        <v>3115</v>
      </c>
      <c r="R556" s="265" t="s">
        <v>3073</v>
      </c>
      <c r="S556" s="265" t="s">
        <v>3116</v>
      </c>
      <c r="T556" s="11" t="s">
        <v>2580</v>
      </c>
      <c r="U556" t="s">
        <v>2517</v>
      </c>
      <c r="V556" s="215">
        <v>0.72612924865831896</v>
      </c>
      <c r="Z556">
        <v>-3.1105769230769198</v>
      </c>
      <c r="AD556" s="188">
        <f t="shared" si="22"/>
        <v>1.671974383547612</v>
      </c>
      <c r="AE556" s="188">
        <f t="shared" si="23"/>
        <v>-10.745886992144312</v>
      </c>
    </row>
    <row r="557" spans="1:31" x14ac:dyDescent="0.35">
      <c r="A557" s="11" t="s">
        <v>2575</v>
      </c>
      <c r="B557" t="s">
        <v>2516</v>
      </c>
      <c r="C557" t="s">
        <v>2552</v>
      </c>
      <c r="D557" s="188" t="s">
        <v>3022</v>
      </c>
      <c r="G557" s="11" t="s">
        <v>2578</v>
      </c>
      <c r="H557" s="210" t="s">
        <v>2579</v>
      </c>
      <c r="I557" s="11" t="s">
        <v>2571</v>
      </c>
      <c r="J557" s="258" t="s">
        <v>3038</v>
      </c>
      <c r="K557" s="188" t="s">
        <v>3013</v>
      </c>
      <c r="L557" s="265" t="s">
        <v>1937</v>
      </c>
      <c r="M557" s="265" t="s">
        <v>1937</v>
      </c>
      <c r="N557" s="258" t="s">
        <v>3023</v>
      </c>
      <c r="P557" s="265" t="s">
        <v>3102</v>
      </c>
      <c r="Q557" s="265" t="s">
        <v>3115</v>
      </c>
      <c r="R557" s="265" t="s">
        <v>3073</v>
      </c>
      <c r="S557" s="265" t="s">
        <v>3116</v>
      </c>
      <c r="T557" s="11" t="s">
        <v>2580</v>
      </c>
      <c r="U557" t="s">
        <v>2517</v>
      </c>
      <c r="V557" s="215">
        <v>1.01680456171735</v>
      </c>
      <c r="Z557">
        <v>-2.6778846153846101</v>
      </c>
      <c r="AD557" s="188">
        <f t="shared" si="22"/>
        <v>2.3412790262987144</v>
      </c>
      <c r="AE557" s="188">
        <f t="shared" si="23"/>
        <v>-9.7495761345988079</v>
      </c>
    </row>
    <row r="558" spans="1:31" x14ac:dyDescent="0.35">
      <c r="A558" s="11" t="s">
        <v>2575</v>
      </c>
      <c r="B558" t="s">
        <v>2516</v>
      </c>
      <c r="C558" t="s">
        <v>2552</v>
      </c>
      <c r="D558" s="188" t="s">
        <v>3022</v>
      </c>
      <c r="G558" s="11" t="s">
        <v>2578</v>
      </c>
      <c r="H558" s="210" t="s">
        <v>2579</v>
      </c>
      <c r="I558" s="11" t="s">
        <v>2572</v>
      </c>
      <c r="J558" s="258" t="s">
        <v>3036</v>
      </c>
      <c r="K558" s="188" t="s">
        <v>3013</v>
      </c>
      <c r="L558" s="265" t="s">
        <v>1937</v>
      </c>
      <c r="M558" s="265" t="s">
        <v>1937</v>
      </c>
      <c r="N558" s="258" t="s">
        <v>3023</v>
      </c>
      <c r="P558" s="265" t="s">
        <v>3102</v>
      </c>
      <c r="Q558" s="265" t="s">
        <v>3115</v>
      </c>
      <c r="R558" s="265" t="s">
        <v>3073</v>
      </c>
      <c r="S558" s="265" t="s">
        <v>3116</v>
      </c>
      <c r="T558" s="11" t="s">
        <v>2580</v>
      </c>
      <c r="U558" t="s">
        <v>2517</v>
      </c>
      <c r="V558" s="215">
        <v>0.92085196779964296</v>
      </c>
      <c r="Z558">
        <v>-2.9951923076922999</v>
      </c>
      <c r="AD558" s="188">
        <f t="shared" si="22"/>
        <v>2.1203400139096908</v>
      </c>
      <c r="AE558" s="188">
        <f t="shared" si="23"/>
        <v>-10.480204096798836</v>
      </c>
    </row>
    <row r="559" spans="1:31" x14ac:dyDescent="0.35">
      <c r="A559" s="11" t="s">
        <v>2575</v>
      </c>
      <c r="B559" t="s">
        <v>2516</v>
      </c>
      <c r="C559" t="s">
        <v>2552</v>
      </c>
      <c r="D559" s="188" t="s">
        <v>3022</v>
      </c>
      <c r="G559" s="11" t="s">
        <v>2578</v>
      </c>
      <c r="H559" s="210" t="s">
        <v>2579</v>
      </c>
      <c r="I559" s="11" t="s">
        <v>2572</v>
      </c>
      <c r="J559" s="258" t="s">
        <v>3036</v>
      </c>
      <c r="K559" s="188" t="s">
        <v>3013</v>
      </c>
      <c r="L559" s="265" t="s">
        <v>1937</v>
      </c>
      <c r="M559" s="265" t="s">
        <v>1937</v>
      </c>
      <c r="N559" s="258" t="s">
        <v>3023</v>
      </c>
      <c r="P559" s="265" t="s">
        <v>3102</v>
      </c>
      <c r="Q559" s="265" t="s">
        <v>3115</v>
      </c>
      <c r="R559" s="265" t="s">
        <v>3073</v>
      </c>
      <c r="S559" s="265" t="s">
        <v>3116</v>
      </c>
      <c r="T559" s="11" t="s">
        <v>2580</v>
      </c>
      <c r="U559" t="s">
        <v>2517</v>
      </c>
      <c r="V559" s="215">
        <v>1.0683810375670799</v>
      </c>
      <c r="Z559">
        <v>-3.1826923076922999</v>
      </c>
      <c r="AD559" s="188">
        <f t="shared" si="22"/>
        <v>2.46003825073947</v>
      </c>
      <c r="AE559" s="188">
        <f t="shared" si="23"/>
        <v>-10.91193880173522</v>
      </c>
    </row>
    <row r="560" spans="1:31" x14ac:dyDescent="0.35">
      <c r="A560" s="11" t="s">
        <v>2575</v>
      </c>
      <c r="B560" t="s">
        <v>2516</v>
      </c>
      <c r="C560" t="s">
        <v>2552</v>
      </c>
      <c r="D560" s="188" t="s">
        <v>3022</v>
      </c>
      <c r="G560" s="11" t="s">
        <v>2578</v>
      </c>
      <c r="H560" s="210" t="s">
        <v>2579</v>
      </c>
      <c r="I560" s="11" t="s">
        <v>2572</v>
      </c>
      <c r="J560" s="258" t="s">
        <v>3036</v>
      </c>
      <c r="K560" s="188" t="s">
        <v>3013</v>
      </c>
      <c r="L560" s="265" t="s">
        <v>1937</v>
      </c>
      <c r="M560" s="265" t="s">
        <v>1937</v>
      </c>
      <c r="N560" s="258" t="s">
        <v>3023</v>
      </c>
      <c r="P560" s="265" t="s">
        <v>3102</v>
      </c>
      <c r="Q560" s="265" t="s">
        <v>3115</v>
      </c>
      <c r="R560" s="265" t="s">
        <v>3073</v>
      </c>
      <c r="S560" s="265" t="s">
        <v>3116</v>
      </c>
      <c r="T560" s="11" t="s">
        <v>2580</v>
      </c>
      <c r="U560" t="s">
        <v>2517</v>
      </c>
      <c r="V560" s="215">
        <v>1.6171735241502601</v>
      </c>
      <c r="Z560">
        <v>-2.3173076923076898</v>
      </c>
      <c r="AD560" s="188">
        <f t="shared" si="22"/>
        <v>3.7236796494930355</v>
      </c>
      <c r="AE560" s="188">
        <f t="shared" si="23"/>
        <v>-8.9193170866442308</v>
      </c>
    </row>
    <row r="561" spans="1:31" x14ac:dyDescent="0.35">
      <c r="A561" s="11" t="s">
        <v>2575</v>
      </c>
      <c r="B561" t="s">
        <v>2516</v>
      </c>
      <c r="C561" t="s">
        <v>2552</v>
      </c>
      <c r="D561" s="188" t="s">
        <v>3022</v>
      </c>
      <c r="G561" s="11" t="s">
        <v>2578</v>
      </c>
      <c r="H561" s="210" t="s">
        <v>2579</v>
      </c>
      <c r="I561" s="11" t="s">
        <v>2572</v>
      </c>
      <c r="J561" s="258" t="s">
        <v>3036</v>
      </c>
      <c r="K561" s="188" t="s">
        <v>3013</v>
      </c>
      <c r="L561" s="265" t="s">
        <v>1937</v>
      </c>
      <c r="M561" s="265" t="s">
        <v>1937</v>
      </c>
      <c r="N561" s="258" t="s">
        <v>3023</v>
      </c>
      <c r="P561" s="265" t="s">
        <v>3102</v>
      </c>
      <c r="Q561" s="265" t="s">
        <v>3115</v>
      </c>
      <c r="R561" s="265" t="s">
        <v>3073</v>
      </c>
      <c r="S561" s="265" t="s">
        <v>3116</v>
      </c>
      <c r="T561" s="11" t="s">
        <v>2580</v>
      </c>
      <c r="U561" t="s">
        <v>2517</v>
      </c>
      <c r="V561" s="215">
        <v>1.7647025939177099</v>
      </c>
      <c r="Z561">
        <v>-2.5048076923076898</v>
      </c>
      <c r="AD561" s="188">
        <f t="shared" si="22"/>
        <v>4.0633778863228445</v>
      </c>
      <c r="AE561" s="188">
        <f t="shared" si="23"/>
        <v>-9.3510517915806144</v>
      </c>
    </row>
    <row r="562" spans="1:31" x14ac:dyDescent="0.35">
      <c r="A562" s="11" t="s">
        <v>2575</v>
      </c>
      <c r="B562" t="s">
        <v>2516</v>
      </c>
      <c r="C562" t="s">
        <v>2552</v>
      </c>
      <c r="D562" s="188" t="s">
        <v>3022</v>
      </c>
      <c r="G562" s="11" t="s">
        <v>2578</v>
      </c>
      <c r="H562" s="210" t="s">
        <v>2579</v>
      </c>
      <c r="I562" s="11" t="s">
        <v>2572</v>
      </c>
      <c r="J562" s="258" t="s">
        <v>3036</v>
      </c>
      <c r="K562" s="188" t="s">
        <v>3013</v>
      </c>
      <c r="L562" s="265" t="s">
        <v>1937</v>
      </c>
      <c r="M562" s="265" t="s">
        <v>1937</v>
      </c>
      <c r="N562" s="258" t="s">
        <v>3023</v>
      </c>
      <c r="P562" s="265" t="s">
        <v>3102</v>
      </c>
      <c r="Q562" s="265" t="s">
        <v>3115</v>
      </c>
      <c r="R562" s="265" t="s">
        <v>3073</v>
      </c>
      <c r="S562" s="265" t="s">
        <v>3116</v>
      </c>
      <c r="T562" s="11" t="s">
        <v>2580</v>
      </c>
      <c r="U562" t="s">
        <v>2517</v>
      </c>
      <c r="V562" s="215">
        <v>1.8303667262969501</v>
      </c>
      <c r="Z562">
        <v>-2.6057692307692299</v>
      </c>
      <c r="AD562" s="188">
        <f t="shared" si="22"/>
        <v>4.2145751386836698</v>
      </c>
      <c r="AE562" s="188">
        <f t="shared" si="23"/>
        <v>-9.5835243250079003</v>
      </c>
    </row>
    <row r="563" spans="1:31" x14ac:dyDescent="0.35">
      <c r="A563" s="11" t="s">
        <v>2575</v>
      </c>
      <c r="B563" t="s">
        <v>2516</v>
      </c>
      <c r="C563" t="s">
        <v>2552</v>
      </c>
      <c r="D563" s="188" t="s">
        <v>3022</v>
      </c>
      <c r="G563" s="11" t="s">
        <v>2578</v>
      </c>
      <c r="H563" s="210" t="s">
        <v>2579</v>
      </c>
      <c r="I563" s="11" t="s">
        <v>2573</v>
      </c>
      <c r="J563" s="258" t="s">
        <v>3037</v>
      </c>
      <c r="K563" s="188" t="s">
        <v>3013</v>
      </c>
      <c r="L563" s="265" t="s">
        <v>1937</v>
      </c>
      <c r="M563" s="265" t="s">
        <v>1937</v>
      </c>
      <c r="N563" s="258" t="s">
        <v>3023</v>
      </c>
      <c r="P563" s="265" t="s">
        <v>3102</v>
      </c>
      <c r="Q563" s="265" t="s">
        <v>3115</v>
      </c>
      <c r="R563" s="265" t="s">
        <v>3073</v>
      </c>
      <c r="S563" s="265" t="s">
        <v>3116</v>
      </c>
      <c r="T563" s="11" t="s">
        <v>2580</v>
      </c>
      <c r="U563" t="s">
        <v>2517</v>
      </c>
      <c r="V563" s="215">
        <v>1.8813953488372099</v>
      </c>
      <c r="Z563">
        <v>-3.0096153846153801</v>
      </c>
      <c r="AD563" s="188">
        <f t="shared" si="22"/>
        <v>4.3320728842608922</v>
      </c>
      <c r="AE563" s="188">
        <f t="shared" si="23"/>
        <v>-10.513414458717026</v>
      </c>
    </row>
    <row r="564" spans="1:31" x14ac:dyDescent="0.35">
      <c r="A564" s="11" t="s">
        <v>2575</v>
      </c>
      <c r="B564" t="s">
        <v>2516</v>
      </c>
      <c r="C564" t="s">
        <v>2552</v>
      </c>
      <c r="D564" s="188" t="s">
        <v>3022</v>
      </c>
      <c r="G564" s="11" t="s">
        <v>2578</v>
      </c>
      <c r="H564" s="210" t="s">
        <v>2579</v>
      </c>
      <c r="I564" s="11" t="s">
        <v>2573</v>
      </c>
      <c r="J564" s="258" t="s">
        <v>3037</v>
      </c>
      <c r="K564" s="188" t="s">
        <v>3013</v>
      </c>
      <c r="L564" s="265" t="s">
        <v>1937</v>
      </c>
      <c r="M564" s="265" t="s">
        <v>1937</v>
      </c>
      <c r="N564" s="258" t="s">
        <v>3023</v>
      </c>
      <c r="P564" s="265" t="s">
        <v>3102</v>
      </c>
      <c r="Q564" s="265" t="s">
        <v>3115</v>
      </c>
      <c r="R564" s="265" t="s">
        <v>3073</v>
      </c>
      <c r="S564" s="265" t="s">
        <v>3116</v>
      </c>
      <c r="T564" s="11" t="s">
        <v>2580</v>
      </c>
      <c r="U564" t="s">
        <v>2517</v>
      </c>
      <c r="V564" s="215">
        <v>1.96185152057245</v>
      </c>
      <c r="Z564">
        <v>-2.8365384615384599</v>
      </c>
      <c r="AD564" s="188">
        <f t="shared" si="22"/>
        <v>4.5173300659378253</v>
      </c>
      <c r="AE564" s="188">
        <f t="shared" si="23"/>
        <v>-10.114890115698833</v>
      </c>
    </row>
    <row r="565" spans="1:31" x14ac:dyDescent="0.35">
      <c r="A565" s="11" t="s">
        <v>2575</v>
      </c>
      <c r="B565" t="s">
        <v>2516</v>
      </c>
      <c r="C565" t="s">
        <v>2552</v>
      </c>
      <c r="D565" s="188" t="s">
        <v>3022</v>
      </c>
      <c r="G565" s="11" t="s">
        <v>2578</v>
      </c>
      <c r="H565" s="210" t="s">
        <v>2579</v>
      </c>
      <c r="I565" s="11" t="s">
        <v>2573</v>
      </c>
      <c r="J565" s="258" t="s">
        <v>3037</v>
      </c>
      <c r="K565" s="188" t="s">
        <v>3013</v>
      </c>
      <c r="L565" s="265" t="s">
        <v>1937</v>
      </c>
      <c r="M565" s="265" t="s">
        <v>1937</v>
      </c>
      <c r="N565" s="258" t="s">
        <v>3023</v>
      </c>
      <c r="P565" s="265" t="s">
        <v>3102</v>
      </c>
      <c r="Q565" s="265" t="s">
        <v>3115</v>
      </c>
      <c r="R565" s="265" t="s">
        <v>3073</v>
      </c>
      <c r="S565" s="265" t="s">
        <v>3116</v>
      </c>
      <c r="T565" s="11" t="s">
        <v>2580</v>
      </c>
      <c r="U565" t="s">
        <v>2517</v>
      </c>
      <c r="V565" s="215">
        <v>2.28179785330948</v>
      </c>
      <c r="Z565">
        <v>-1.79807692307692</v>
      </c>
      <c r="AD565" s="188">
        <f t="shared" si="22"/>
        <v>5.2540337222562234</v>
      </c>
      <c r="AE565" s="188">
        <f t="shared" si="23"/>
        <v>-7.7237440575896281</v>
      </c>
    </row>
    <row r="566" spans="1:31" x14ac:dyDescent="0.35">
      <c r="A566" s="11" t="s">
        <v>2575</v>
      </c>
      <c r="B566" t="s">
        <v>2516</v>
      </c>
      <c r="C566" t="s">
        <v>2552</v>
      </c>
      <c r="D566" s="188" t="s">
        <v>3022</v>
      </c>
      <c r="G566" s="11" t="s">
        <v>2578</v>
      </c>
      <c r="H566" s="210" t="s">
        <v>2579</v>
      </c>
      <c r="I566" s="11" t="s">
        <v>2573</v>
      </c>
      <c r="J566" s="258" t="s">
        <v>3037</v>
      </c>
      <c r="K566" s="188" t="s">
        <v>3013</v>
      </c>
      <c r="L566" s="265" t="s">
        <v>1937</v>
      </c>
      <c r="M566" s="265" t="s">
        <v>1937</v>
      </c>
      <c r="N566" s="258" t="s">
        <v>3023</v>
      </c>
      <c r="P566" s="265" t="s">
        <v>3102</v>
      </c>
      <c r="Q566" s="265" t="s">
        <v>3115</v>
      </c>
      <c r="R566" s="265" t="s">
        <v>3073</v>
      </c>
      <c r="S566" s="265" t="s">
        <v>3116</v>
      </c>
      <c r="T566" s="11" t="s">
        <v>2580</v>
      </c>
      <c r="U566" t="s">
        <v>2517</v>
      </c>
      <c r="V566" s="215">
        <v>2.3804114490160999</v>
      </c>
      <c r="Z566">
        <v>-1.97115384615384</v>
      </c>
      <c r="AD566" s="188">
        <f t="shared" si="22"/>
        <v>5.4810999176968282</v>
      </c>
      <c r="AE566" s="188">
        <f t="shared" si="23"/>
        <v>-8.1222684006078207</v>
      </c>
    </row>
    <row r="567" spans="1:31" x14ac:dyDescent="0.35">
      <c r="A567" s="11" t="s">
        <v>2575</v>
      </c>
      <c r="B567" t="s">
        <v>2516</v>
      </c>
      <c r="C567" t="s">
        <v>2552</v>
      </c>
      <c r="D567" s="188" t="s">
        <v>3022</v>
      </c>
      <c r="G567" s="11" t="s">
        <v>2578</v>
      </c>
      <c r="H567" s="210" t="s">
        <v>2579</v>
      </c>
      <c r="I567" s="11" t="s">
        <v>2573</v>
      </c>
      <c r="J567" s="258" t="s">
        <v>3037</v>
      </c>
      <c r="K567" s="188" t="s">
        <v>3013</v>
      </c>
      <c r="L567" s="265" t="s">
        <v>1937</v>
      </c>
      <c r="M567" s="265" t="s">
        <v>1937</v>
      </c>
      <c r="N567" s="258" t="s">
        <v>3023</v>
      </c>
      <c r="P567" s="265" t="s">
        <v>3102</v>
      </c>
      <c r="Q567" s="265" t="s">
        <v>3115</v>
      </c>
      <c r="R567" s="265" t="s">
        <v>3073</v>
      </c>
      <c r="S567" s="265" t="s">
        <v>3116</v>
      </c>
      <c r="T567" s="11" t="s">
        <v>2580</v>
      </c>
      <c r="U567" t="s">
        <v>2517</v>
      </c>
      <c r="V567" s="215">
        <v>3.0155299642218201</v>
      </c>
      <c r="Z567">
        <v>-2.01442307692307</v>
      </c>
      <c r="AD567" s="188">
        <f t="shared" si="22"/>
        <v>6.9435143430940318</v>
      </c>
      <c r="AE567" s="188">
        <f t="shared" si="23"/>
        <v>-8.2218994863623696</v>
      </c>
    </row>
    <row r="568" spans="1:31" x14ac:dyDescent="0.35">
      <c r="A568" s="11" t="s">
        <v>2575</v>
      </c>
      <c r="B568" t="s">
        <v>2516</v>
      </c>
      <c r="C568" t="s">
        <v>2552</v>
      </c>
      <c r="D568" s="188" t="s">
        <v>3022</v>
      </c>
      <c r="G568" s="11" t="s">
        <v>2578</v>
      </c>
      <c r="H568" s="210" t="s">
        <v>2579</v>
      </c>
      <c r="I568" s="11" t="s">
        <v>2573</v>
      </c>
      <c r="J568" s="258" t="s">
        <v>3037</v>
      </c>
      <c r="K568" s="188" t="s">
        <v>3013</v>
      </c>
      <c r="L568" s="265" t="s">
        <v>1937</v>
      </c>
      <c r="M568" s="265" t="s">
        <v>1937</v>
      </c>
      <c r="N568" s="258" t="s">
        <v>3023</v>
      </c>
      <c r="P568" s="265" t="s">
        <v>3102</v>
      </c>
      <c r="Q568" s="265" t="s">
        <v>3115</v>
      </c>
      <c r="R568" s="265" t="s">
        <v>3073</v>
      </c>
      <c r="S568" s="265" t="s">
        <v>3116</v>
      </c>
      <c r="T568" s="11" t="s">
        <v>2580</v>
      </c>
      <c r="U568" t="s">
        <v>2517</v>
      </c>
      <c r="V568" s="215">
        <v>3.0469141323792499</v>
      </c>
      <c r="Z568">
        <v>-1.79807692307692</v>
      </c>
      <c r="AD568" s="188">
        <f t="shared" si="22"/>
        <v>7.015779060849348</v>
      </c>
      <c r="AE568" s="188">
        <f t="shared" si="23"/>
        <v>-7.7237440575896281</v>
      </c>
    </row>
    <row r="569" spans="1:31" x14ac:dyDescent="0.35">
      <c r="A569" s="11" t="s">
        <v>2575</v>
      </c>
      <c r="B569" t="s">
        <v>2516</v>
      </c>
      <c r="C569" t="s">
        <v>2552</v>
      </c>
      <c r="D569" s="188" t="s">
        <v>3022</v>
      </c>
      <c r="G569" s="11" t="s">
        <v>2578</v>
      </c>
      <c r="H569" s="210" t="s">
        <v>2579</v>
      </c>
      <c r="I569" s="11" t="s">
        <v>2573</v>
      </c>
      <c r="J569" s="258" t="s">
        <v>3037</v>
      </c>
      <c r="K569" s="188" t="s">
        <v>3013</v>
      </c>
      <c r="L569" s="265" t="s">
        <v>1937</v>
      </c>
      <c r="M569" s="265" t="s">
        <v>1937</v>
      </c>
      <c r="N569" s="258" t="s">
        <v>3023</v>
      </c>
      <c r="P569" s="265" t="s">
        <v>3102</v>
      </c>
      <c r="Q569" s="265" t="s">
        <v>3115</v>
      </c>
      <c r="R569" s="265" t="s">
        <v>3073</v>
      </c>
      <c r="S569" s="265" t="s">
        <v>3116</v>
      </c>
      <c r="T569" s="11" t="s">
        <v>2580</v>
      </c>
      <c r="U569" t="s">
        <v>2517</v>
      </c>
      <c r="V569" s="215">
        <v>3.3529293381037499</v>
      </c>
      <c r="Z569">
        <v>-1.1923076923076901</v>
      </c>
      <c r="AD569" s="188">
        <f t="shared" si="22"/>
        <v>7.7204051117800878</v>
      </c>
      <c r="AE569" s="188">
        <f t="shared" si="23"/>
        <v>-6.3289088570259286</v>
      </c>
    </row>
    <row r="570" spans="1:31" x14ac:dyDescent="0.35">
      <c r="A570" s="11" t="s">
        <v>2575</v>
      </c>
      <c r="B570" t="s">
        <v>2516</v>
      </c>
      <c r="C570" t="s">
        <v>2552</v>
      </c>
      <c r="D570" s="188" t="s">
        <v>3022</v>
      </c>
      <c r="G570" s="11" t="s">
        <v>2578</v>
      </c>
      <c r="H570" s="210" t="s">
        <v>2579</v>
      </c>
      <c r="I570" s="11" t="s">
        <v>2573</v>
      </c>
      <c r="J570" s="258" t="s">
        <v>3037</v>
      </c>
      <c r="K570" s="188" t="s">
        <v>3013</v>
      </c>
      <c r="L570" s="265" t="s">
        <v>1937</v>
      </c>
      <c r="M570" s="265" t="s">
        <v>1937</v>
      </c>
      <c r="N570" s="258" t="s">
        <v>3023</v>
      </c>
      <c r="P570" s="265" t="s">
        <v>3102</v>
      </c>
      <c r="Q570" s="265" t="s">
        <v>3115</v>
      </c>
      <c r="R570" s="265" t="s">
        <v>3073</v>
      </c>
      <c r="S570" s="265" t="s">
        <v>3116</v>
      </c>
      <c r="T570" s="11" t="s">
        <v>2580</v>
      </c>
      <c r="U570" t="s">
        <v>2517</v>
      </c>
      <c r="V570" s="215">
        <v>3.43424642218246</v>
      </c>
      <c r="Z570">
        <v>-1.1778846153846101</v>
      </c>
      <c r="AD570" s="188">
        <f t="shared" si="22"/>
        <v>7.9076446173854693</v>
      </c>
      <c r="AE570" s="188">
        <f t="shared" si="23"/>
        <v>-6.2956984951077386</v>
      </c>
    </row>
    <row r="571" spans="1:31" x14ac:dyDescent="0.35">
      <c r="A571" s="11" t="s">
        <v>2575</v>
      </c>
      <c r="B571" t="s">
        <v>2516</v>
      </c>
      <c r="C571" t="s">
        <v>2552</v>
      </c>
      <c r="D571" s="188" t="s">
        <v>3022</v>
      </c>
      <c r="G571" s="11" t="s">
        <v>2578</v>
      </c>
      <c r="H571" s="210" t="s">
        <v>2579</v>
      </c>
      <c r="I571" s="11" t="s">
        <v>2573</v>
      </c>
      <c r="J571" s="258" t="s">
        <v>3037</v>
      </c>
      <c r="K571" s="188" t="s">
        <v>3013</v>
      </c>
      <c r="L571" s="265" t="s">
        <v>1937</v>
      </c>
      <c r="M571" s="265" t="s">
        <v>1937</v>
      </c>
      <c r="N571" s="258" t="s">
        <v>3023</v>
      </c>
      <c r="P571" s="265" t="s">
        <v>3102</v>
      </c>
      <c r="Q571" s="265" t="s">
        <v>3115</v>
      </c>
      <c r="R571" s="265" t="s">
        <v>3073</v>
      </c>
      <c r="S571" s="265" t="s">
        <v>3116</v>
      </c>
      <c r="T571" s="11" t="s">
        <v>2580</v>
      </c>
      <c r="U571" t="s">
        <v>2517</v>
      </c>
      <c r="V571" s="215">
        <v>3.4826923076923002</v>
      </c>
      <c r="Z571">
        <v>-1.1057692307692299</v>
      </c>
      <c r="AD571" s="188">
        <f t="shared" si="22"/>
        <v>8.0191953911773233</v>
      </c>
      <c r="AE571" s="188">
        <f t="shared" si="23"/>
        <v>-6.1296466855168319</v>
      </c>
    </row>
    <row r="572" spans="1:31" x14ac:dyDescent="0.35">
      <c r="A572" s="11" t="s">
        <v>2575</v>
      </c>
      <c r="B572" t="s">
        <v>2516</v>
      </c>
      <c r="C572" t="s">
        <v>2552</v>
      </c>
      <c r="D572" s="188" t="s">
        <v>3022</v>
      </c>
      <c r="G572" s="11" t="s">
        <v>2578</v>
      </c>
      <c r="H572" s="210" t="s">
        <v>2579</v>
      </c>
      <c r="I572" s="11" t="s">
        <v>2573</v>
      </c>
      <c r="J572" s="258" t="s">
        <v>3037</v>
      </c>
      <c r="K572" s="188" t="s">
        <v>3013</v>
      </c>
      <c r="L572" s="265" t="s">
        <v>1937</v>
      </c>
      <c r="M572" s="265" t="s">
        <v>1937</v>
      </c>
      <c r="N572" s="258" t="s">
        <v>3023</v>
      </c>
      <c r="P572" s="265" t="s">
        <v>3102</v>
      </c>
      <c r="Q572" s="265" t="s">
        <v>3115</v>
      </c>
      <c r="R572" s="265" t="s">
        <v>3073</v>
      </c>
      <c r="S572" s="265" t="s">
        <v>3116</v>
      </c>
      <c r="T572" s="11" t="s">
        <v>2580</v>
      </c>
      <c r="U572" t="s">
        <v>2517</v>
      </c>
      <c r="V572" s="215">
        <v>3.4323680679785298</v>
      </c>
      <c r="Z572">
        <v>-0.83173076923076805</v>
      </c>
      <c r="AD572" s="188">
        <f t="shared" si="22"/>
        <v>7.903319546996137</v>
      </c>
      <c r="AE572" s="188">
        <f t="shared" si="23"/>
        <v>-5.4986498090713471</v>
      </c>
    </row>
    <row r="573" spans="1:31" x14ac:dyDescent="0.35">
      <c r="A573" s="11" t="s">
        <v>2575</v>
      </c>
      <c r="B573" t="s">
        <v>2516</v>
      </c>
      <c r="C573" t="s">
        <v>2552</v>
      </c>
      <c r="D573" s="188" t="s">
        <v>3022</v>
      </c>
      <c r="G573" s="11" t="s">
        <v>2578</v>
      </c>
      <c r="H573" s="210" t="s">
        <v>2579</v>
      </c>
      <c r="I573" s="11" t="s">
        <v>2573</v>
      </c>
      <c r="J573" s="258" t="s">
        <v>3037</v>
      </c>
      <c r="K573" s="188" t="s">
        <v>3013</v>
      </c>
      <c r="L573" s="265" t="s">
        <v>1937</v>
      </c>
      <c r="M573" s="265" t="s">
        <v>1937</v>
      </c>
      <c r="N573" s="258" t="s">
        <v>3023</v>
      </c>
      <c r="P573" s="265" t="s">
        <v>3102</v>
      </c>
      <c r="Q573" s="265" t="s">
        <v>3115</v>
      </c>
      <c r="R573" s="265" t="s">
        <v>3073</v>
      </c>
      <c r="S573" s="265" t="s">
        <v>3116</v>
      </c>
      <c r="T573" s="11" t="s">
        <v>2580</v>
      </c>
      <c r="U573" t="s">
        <v>2517</v>
      </c>
      <c r="V573" s="215">
        <v>4.3239601967799599</v>
      </c>
      <c r="Z573">
        <v>-0.13942307692307601</v>
      </c>
      <c r="AD573" s="188">
        <f t="shared" si="22"/>
        <v>9.9562862918051369</v>
      </c>
      <c r="AE573" s="188">
        <f t="shared" si="23"/>
        <v>-3.9045524369985469</v>
      </c>
    </row>
    <row r="574" spans="1:31" x14ac:dyDescent="0.35">
      <c r="A574" s="11" t="s">
        <v>2575</v>
      </c>
      <c r="B574" t="s">
        <v>2516</v>
      </c>
      <c r="C574" t="s">
        <v>2552</v>
      </c>
      <c r="D574" s="188" t="s">
        <v>3022</v>
      </c>
      <c r="G574" s="11" t="s">
        <v>2578</v>
      </c>
      <c r="H574" s="210" t="s">
        <v>2579</v>
      </c>
      <c r="I574" s="11" t="s">
        <v>2573</v>
      </c>
      <c r="J574" s="258" t="s">
        <v>3037</v>
      </c>
      <c r="K574" s="188" t="s">
        <v>3013</v>
      </c>
      <c r="L574" s="265" t="s">
        <v>1937</v>
      </c>
      <c r="M574" s="265" t="s">
        <v>1937</v>
      </c>
      <c r="N574" s="258" t="s">
        <v>3023</v>
      </c>
      <c r="P574" s="265" t="s">
        <v>3102</v>
      </c>
      <c r="Q574" s="265" t="s">
        <v>3115</v>
      </c>
      <c r="R574" s="265" t="s">
        <v>3073</v>
      </c>
      <c r="S574" s="265" t="s">
        <v>3116</v>
      </c>
      <c r="T574" s="11" t="s">
        <v>2580</v>
      </c>
      <c r="U574" t="s">
        <v>2517</v>
      </c>
      <c r="V574" s="215">
        <v>4.8761963327370301</v>
      </c>
      <c r="Z574">
        <v>9.1346153846154104E-2</v>
      </c>
      <c r="AD574" s="188">
        <f t="shared" si="22"/>
        <v>11.227856986272521</v>
      </c>
      <c r="AE574" s="188">
        <f t="shared" si="23"/>
        <v>-3.373186646307615</v>
      </c>
    </row>
    <row r="575" spans="1:31" x14ac:dyDescent="0.35">
      <c r="A575" s="11" t="s">
        <v>2575</v>
      </c>
      <c r="B575" t="s">
        <v>2516</v>
      </c>
      <c r="C575" t="s">
        <v>2552</v>
      </c>
      <c r="D575" s="188" t="s">
        <v>3022</v>
      </c>
      <c r="G575" s="11" t="s">
        <v>2578</v>
      </c>
      <c r="H575" s="210" t="s">
        <v>2579</v>
      </c>
      <c r="I575" s="11" t="s">
        <v>2573</v>
      </c>
      <c r="J575" s="258" t="s">
        <v>3037</v>
      </c>
      <c r="K575" s="188" t="s">
        <v>3013</v>
      </c>
      <c r="L575" s="265" t="s">
        <v>1937</v>
      </c>
      <c r="M575" s="265" t="s">
        <v>1937</v>
      </c>
      <c r="N575" s="258" t="s">
        <v>3023</v>
      </c>
      <c r="P575" s="265" t="s">
        <v>3102</v>
      </c>
      <c r="Q575" s="265" t="s">
        <v>3115</v>
      </c>
      <c r="R575" s="265" t="s">
        <v>3073</v>
      </c>
      <c r="S575" s="265" t="s">
        <v>3116</v>
      </c>
      <c r="T575" s="11" t="s">
        <v>2580</v>
      </c>
      <c r="U575" t="s">
        <v>2517</v>
      </c>
      <c r="V575" s="215">
        <v>4.9088327370304103</v>
      </c>
      <c r="Z575">
        <v>7.6923076923077496E-2</v>
      </c>
      <c r="AD575" s="188">
        <f t="shared" si="22"/>
        <v>11.303005084287385</v>
      </c>
      <c r="AE575" s="188">
        <f t="shared" si="23"/>
        <v>-3.4063970082257975</v>
      </c>
    </row>
    <row r="576" spans="1:31" x14ac:dyDescent="0.35">
      <c r="A576" s="11" t="s">
        <v>2575</v>
      </c>
      <c r="B576" t="s">
        <v>2516</v>
      </c>
      <c r="C576" t="s">
        <v>2552</v>
      </c>
      <c r="D576" s="188" t="s">
        <v>3022</v>
      </c>
      <c r="G576" s="11" t="s">
        <v>2578</v>
      </c>
      <c r="H576" s="210" t="s">
        <v>2579</v>
      </c>
      <c r="I576" s="11" t="s">
        <v>2573</v>
      </c>
      <c r="J576" s="258" t="s">
        <v>3037</v>
      </c>
      <c r="K576" s="188" t="s">
        <v>3013</v>
      </c>
      <c r="L576" s="265" t="s">
        <v>1937</v>
      </c>
      <c r="M576" s="265" t="s">
        <v>1937</v>
      </c>
      <c r="N576" s="258" t="s">
        <v>3023</v>
      </c>
      <c r="P576" s="265" t="s">
        <v>3102</v>
      </c>
      <c r="Q576" s="265" t="s">
        <v>3115</v>
      </c>
      <c r="R576" s="265" t="s">
        <v>3073</v>
      </c>
      <c r="S576" s="265" t="s">
        <v>3116</v>
      </c>
      <c r="T576" s="11" t="s">
        <v>2580</v>
      </c>
      <c r="U576" t="s">
        <v>2517</v>
      </c>
      <c r="V576" s="215">
        <v>6.2547517889087603</v>
      </c>
      <c r="Z576">
        <v>1.0432692307692299</v>
      </c>
      <c r="AD576" s="188">
        <f t="shared" si="22"/>
        <v>14.402098229519153</v>
      </c>
      <c r="AE576" s="188">
        <f t="shared" si="23"/>
        <v>-1.1813027597075156</v>
      </c>
    </row>
    <row r="577" spans="1:31" x14ac:dyDescent="0.35">
      <c r="A577" s="11" t="s">
        <v>2575</v>
      </c>
      <c r="B577" t="s">
        <v>2516</v>
      </c>
      <c r="C577" t="s">
        <v>2552</v>
      </c>
      <c r="D577" s="188" t="s">
        <v>3022</v>
      </c>
      <c r="G577" s="11" t="s">
        <v>2578</v>
      </c>
      <c r="H577" s="210" t="s">
        <v>2579</v>
      </c>
      <c r="I577" s="11" t="s">
        <v>2573</v>
      </c>
      <c r="J577" s="258" t="s">
        <v>3037</v>
      </c>
      <c r="K577" s="188" t="s">
        <v>3013</v>
      </c>
      <c r="L577" s="265" t="s">
        <v>1937</v>
      </c>
      <c r="M577" s="265" t="s">
        <v>1937</v>
      </c>
      <c r="N577" s="258" t="s">
        <v>3023</v>
      </c>
      <c r="P577" s="265" t="s">
        <v>3102</v>
      </c>
      <c r="Q577" s="265" t="s">
        <v>3115</v>
      </c>
      <c r="R577" s="265" t="s">
        <v>3073</v>
      </c>
      <c r="S577" s="265" t="s">
        <v>3116</v>
      </c>
      <c r="T577" s="11" t="s">
        <v>2580</v>
      </c>
      <c r="U577" t="s">
        <v>2517</v>
      </c>
      <c r="V577" s="215">
        <v>6.3650268336314797</v>
      </c>
      <c r="Z577">
        <v>1.72115384615384</v>
      </c>
      <c r="AD577" s="188">
        <f t="shared" si="22"/>
        <v>14.656015903626939</v>
      </c>
      <c r="AE577" s="188">
        <f t="shared" si="23"/>
        <v>0.3795842504470896</v>
      </c>
    </row>
    <row r="578" spans="1:31" x14ac:dyDescent="0.35">
      <c r="A578" s="11" t="s">
        <v>2575</v>
      </c>
      <c r="B578" t="s">
        <v>2516</v>
      </c>
      <c r="C578" t="s">
        <v>2552</v>
      </c>
      <c r="D578" s="188" t="s">
        <v>3022</v>
      </c>
      <c r="G578" s="11" t="s">
        <v>2578</v>
      </c>
      <c r="H578" s="210" t="s">
        <v>2579</v>
      </c>
      <c r="I578" s="11" t="s">
        <v>2574</v>
      </c>
      <c r="J578" s="258" t="s">
        <v>2617</v>
      </c>
      <c r="K578" s="188" t="s">
        <v>3013</v>
      </c>
      <c r="L578" s="265" t="s">
        <v>1937</v>
      </c>
      <c r="M578" s="265" t="s">
        <v>1937</v>
      </c>
      <c r="N578" s="258" t="s">
        <v>3023</v>
      </c>
      <c r="P578" s="265" t="s">
        <v>3102</v>
      </c>
      <c r="Q578" s="265" t="s">
        <v>3115</v>
      </c>
      <c r="R578" s="265" t="s">
        <v>3073</v>
      </c>
      <c r="S578" s="265" t="s">
        <v>3116</v>
      </c>
      <c r="T578" s="11" t="s">
        <v>2580</v>
      </c>
      <c r="U578" t="s">
        <v>2517</v>
      </c>
      <c r="V578" s="215">
        <v>3.3485465116278998</v>
      </c>
      <c r="Z578">
        <v>-0.38461538461538403</v>
      </c>
      <c r="AD578" s="188">
        <f t="shared" si="22"/>
        <v>7.7103132808716159</v>
      </c>
      <c r="AE578" s="188">
        <f t="shared" si="23"/>
        <v>-4.4691285896076645</v>
      </c>
    </row>
    <row r="579" spans="1:31" x14ac:dyDescent="0.35">
      <c r="A579" s="11" t="s">
        <v>2575</v>
      </c>
      <c r="B579" t="s">
        <v>2516</v>
      </c>
      <c r="C579" t="s">
        <v>2552</v>
      </c>
      <c r="D579" s="188" t="s">
        <v>3022</v>
      </c>
      <c r="G579" s="11" t="s">
        <v>2578</v>
      </c>
      <c r="H579" s="210" t="s">
        <v>2579</v>
      </c>
      <c r="I579" s="11" t="s">
        <v>2574</v>
      </c>
      <c r="J579" s="258" t="s">
        <v>2617</v>
      </c>
      <c r="K579" s="188" t="s">
        <v>3013</v>
      </c>
      <c r="L579" s="265" t="s">
        <v>1937</v>
      </c>
      <c r="M579" s="265" t="s">
        <v>1937</v>
      </c>
      <c r="N579" s="258" t="s">
        <v>3023</v>
      </c>
      <c r="P579" s="265" t="s">
        <v>3102</v>
      </c>
      <c r="Q579" s="265" t="s">
        <v>3115</v>
      </c>
      <c r="R579" s="265" t="s">
        <v>3073</v>
      </c>
      <c r="S579" s="265" t="s">
        <v>3116</v>
      </c>
      <c r="T579" s="11" t="s">
        <v>2580</v>
      </c>
      <c r="U579" t="s">
        <v>2517</v>
      </c>
      <c r="V579" s="215">
        <v>3.3965228085867598</v>
      </c>
      <c r="Z579">
        <v>-0.22596153846153699</v>
      </c>
      <c r="AD579" s="188">
        <f t="shared" si="22"/>
        <v>7.8207827870661424</v>
      </c>
      <c r="AE579" s="188">
        <f t="shared" si="23"/>
        <v>-4.1038146085076459</v>
      </c>
    </row>
    <row r="580" spans="1:31" x14ac:dyDescent="0.35">
      <c r="A580" s="11" t="s">
        <v>2575</v>
      </c>
      <c r="B580" t="s">
        <v>2516</v>
      </c>
      <c r="C580" t="s">
        <v>2552</v>
      </c>
      <c r="D580" s="188" t="s">
        <v>3022</v>
      </c>
      <c r="G580" s="11" t="s">
        <v>2578</v>
      </c>
      <c r="H580" s="210" t="s">
        <v>2579</v>
      </c>
      <c r="I580" s="11" t="s">
        <v>2574</v>
      </c>
      <c r="J580" s="258" t="s">
        <v>2617</v>
      </c>
      <c r="K580" s="188" t="s">
        <v>3013</v>
      </c>
      <c r="L580" s="265" t="s">
        <v>1937</v>
      </c>
      <c r="M580" s="265" t="s">
        <v>1937</v>
      </c>
      <c r="N580" s="258" t="s">
        <v>3023</v>
      </c>
      <c r="P580" s="265" t="s">
        <v>3102</v>
      </c>
      <c r="Q580" s="265" t="s">
        <v>3115</v>
      </c>
      <c r="R580" s="265" t="s">
        <v>3073</v>
      </c>
      <c r="S580" s="265" t="s">
        <v>3116</v>
      </c>
      <c r="T580" s="11" t="s">
        <v>2580</v>
      </c>
      <c r="U580" t="s">
        <v>2517</v>
      </c>
      <c r="V580" s="215">
        <v>3.5279293381037502</v>
      </c>
      <c r="Z580">
        <v>-0.44230769230769201</v>
      </c>
      <c r="AD580" s="188">
        <f t="shared" si="22"/>
        <v>8.1233575030540468</v>
      </c>
      <c r="AE580" s="188">
        <f t="shared" si="23"/>
        <v>-4.6019700372803989</v>
      </c>
    </row>
    <row r="581" spans="1:31" x14ac:dyDescent="0.35">
      <c r="A581" s="11" t="s">
        <v>2575</v>
      </c>
      <c r="B581" t="s">
        <v>2516</v>
      </c>
      <c r="C581" t="s">
        <v>2552</v>
      </c>
      <c r="D581" s="188" t="s">
        <v>3022</v>
      </c>
      <c r="G581" s="11" t="s">
        <v>2578</v>
      </c>
      <c r="H581" s="210" t="s">
        <v>2579</v>
      </c>
      <c r="I581" s="11" t="s">
        <v>2574</v>
      </c>
      <c r="J581" s="258" t="s">
        <v>2617</v>
      </c>
      <c r="K581" s="188" t="s">
        <v>3013</v>
      </c>
      <c r="L581" s="265" t="s">
        <v>1937</v>
      </c>
      <c r="M581" s="265" t="s">
        <v>1937</v>
      </c>
      <c r="N581" s="258" t="s">
        <v>3023</v>
      </c>
      <c r="P581" s="265" t="s">
        <v>3102</v>
      </c>
      <c r="Q581" s="265" t="s">
        <v>3115</v>
      </c>
      <c r="R581" s="265" t="s">
        <v>3073</v>
      </c>
      <c r="S581" s="265" t="s">
        <v>3116</v>
      </c>
      <c r="T581" s="11" t="s">
        <v>2580</v>
      </c>
      <c r="U581" t="s">
        <v>2517</v>
      </c>
      <c r="V581" s="215">
        <v>3.6887634168157399</v>
      </c>
      <c r="Z581">
        <v>-8.1730769230768704E-2</v>
      </c>
      <c r="AD581" s="188">
        <f t="shared" si="22"/>
        <v>8.4936916551417045</v>
      </c>
      <c r="AE581" s="188">
        <f t="shared" si="23"/>
        <v>-3.7717109893258143</v>
      </c>
    </row>
    <row r="582" spans="1:31" x14ac:dyDescent="0.35">
      <c r="A582" s="11" t="s">
        <v>2575</v>
      </c>
      <c r="B582" t="s">
        <v>2516</v>
      </c>
      <c r="C582" t="s">
        <v>2552</v>
      </c>
      <c r="D582" s="188" t="s">
        <v>3022</v>
      </c>
      <c r="G582" s="11" t="s">
        <v>2578</v>
      </c>
      <c r="H582" s="210" t="s">
        <v>2579</v>
      </c>
      <c r="I582" s="11" t="s">
        <v>2574</v>
      </c>
      <c r="J582" s="258" t="s">
        <v>2617</v>
      </c>
      <c r="K582" s="188" t="s">
        <v>3013</v>
      </c>
      <c r="L582" s="265" t="s">
        <v>1937</v>
      </c>
      <c r="M582" s="265" t="s">
        <v>1937</v>
      </c>
      <c r="N582" s="258" t="s">
        <v>3023</v>
      </c>
      <c r="P582" s="265" t="s">
        <v>3102</v>
      </c>
      <c r="Q582" s="265" t="s">
        <v>3115</v>
      </c>
      <c r="R582" s="265" t="s">
        <v>3073</v>
      </c>
      <c r="S582" s="265" t="s">
        <v>3116</v>
      </c>
      <c r="T582" s="11" t="s">
        <v>2580</v>
      </c>
      <c r="U582" t="s">
        <v>2517</v>
      </c>
      <c r="V582" s="215">
        <v>4.6468805903398902</v>
      </c>
      <c r="Z582">
        <v>0.35096153846153899</v>
      </c>
      <c r="AD582" s="188">
        <f t="shared" si="22"/>
        <v>10.699837976240003</v>
      </c>
      <c r="AE582" s="188">
        <f t="shared" si="23"/>
        <v>-2.7754001317803136</v>
      </c>
    </row>
    <row r="583" spans="1:31" x14ac:dyDescent="0.35">
      <c r="A583" s="11" t="s">
        <v>2575</v>
      </c>
      <c r="B583" t="s">
        <v>2516</v>
      </c>
      <c r="C583" t="s">
        <v>2552</v>
      </c>
      <c r="D583" s="188" t="s">
        <v>3022</v>
      </c>
      <c r="G583" s="11" t="s">
        <v>2578</v>
      </c>
      <c r="H583" s="210" t="s">
        <v>2579</v>
      </c>
      <c r="I583" s="11" t="s">
        <v>2574</v>
      </c>
      <c r="J583" s="258" t="s">
        <v>2617</v>
      </c>
      <c r="K583" s="188" t="s">
        <v>3013</v>
      </c>
      <c r="L583" s="265" t="s">
        <v>1937</v>
      </c>
      <c r="M583" s="265" t="s">
        <v>1937</v>
      </c>
      <c r="N583" s="258" t="s">
        <v>3023</v>
      </c>
      <c r="P583" s="265" t="s">
        <v>3102</v>
      </c>
      <c r="Q583" s="265" t="s">
        <v>3115</v>
      </c>
      <c r="R583" s="265" t="s">
        <v>3073</v>
      </c>
      <c r="S583" s="265" t="s">
        <v>3116</v>
      </c>
      <c r="T583" s="11" t="s">
        <v>2580</v>
      </c>
      <c r="U583" t="s">
        <v>2517</v>
      </c>
      <c r="V583" s="215">
        <v>4.6644901610017797</v>
      </c>
      <c r="Z583">
        <v>0.105769230769231</v>
      </c>
      <c r="AD583" s="188">
        <f t="shared" si="22"/>
        <v>10.740385511140095</v>
      </c>
      <c r="AE583" s="188">
        <f t="shared" si="23"/>
        <v>-3.3399762843894316</v>
      </c>
    </row>
    <row r="584" spans="1:31" x14ac:dyDescent="0.35">
      <c r="A584" s="11" t="s">
        <v>2575</v>
      </c>
      <c r="B584" t="s">
        <v>2516</v>
      </c>
      <c r="C584" t="s">
        <v>2552</v>
      </c>
      <c r="D584" s="188" t="s">
        <v>3022</v>
      </c>
      <c r="G584" s="11" t="s">
        <v>2578</v>
      </c>
      <c r="H584" s="210" t="s">
        <v>2579</v>
      </c>
      <c r="I584" s="11" t="s">
        <v>2574</v>
      </c>
      <c r="J584" s="258" t="s">
        <v>2617</v>
      </c>
      <c r="K584" s="188" t="s">
        <v>3013</v>
      </c>
      <c r="L584" s="265" t="s">
        <v>1937</v>
      </c>
      <c r="M584" s="265" t="s">
        <v>1937</v>
      </c>
      <c r="N584" s="258" t="s">
        <v>3023</v>
      </c>
      <c r="P584" s="265" t="s">
        <v>3102</v>
      </c>
      <c r="Q584" s="265" t="s">
        <v>3115</v>
      </c>
      <c r="R584" s="265" t="s">
        <v>3073</v>
      </c>
      <c r="S584" s="265" t="s">
        <v>3116</v>
      </c>
      <c r="T584" s="11" t="s">
        <v>2580</v>
      </c>
      <c r="U584" t="s">
        <v>2517</v>
      </c>
      <c r="V584" s="215">
        <v>4.7789132379248596</v>
      </c>
      <c r="Z584">
        <v>1.92307692307696E-2</v>
      </c>
      <c r="AD584" s="188">
        <f t="shared" si="22"/>
        <v>11.003854382357689</v>
      </c>
      <c r="AE584" s="188">
        <f t="shared" si="23"/>
        <v>-3.5392384558985315</v>
      </c>
    </row>
    <row r="585" spans="1:31" x14ac:dyDescent="0.35">
      <c r="A585" s="11" t="s">
        <v>2575</v>
      </c>
      <c r="B585" t="s">
        <v>2516</v>
      </c>
      <c r="C585" t="s">
        <v>2552</v>
      </c>
      <c r="D585" s="188" t="s">
        <v>3022</v>
      </c>
      <c r="G585" s="11" t="s">
        <v>2578</v>
      </c>
      <c r="H585" s="210" t="s">
        <v>2579</v>
      </c>
      <c r="I585" s="11" t="s">
        <v>2574</v>
      </c>
      <c r="J585" s="258" t="s">
        <v>2617</v>
      </c>
      <c r="K585" s="188" t="s">
        <v>3013</v>
      </c>
      <c r="L585" s="265" t="s">
        <v>1937</v>
      </c>
      <c r="M585" s="265" t="s">
        <v>1937</v>
      </c>
      <c r="N585" s="258" t="s">
        <v>3023</v>
      </c>
      <c r="P585" s="265" t="s">
        <v>3102</v>
      </c>
      <c r="Q585" s="265" t="s">
        <v>3115</v>
      </c>
      <c r="R585" s="265" t="s">
        <v>3073</v>
      </c>
      <c r="S585" s="265" t="s">
        <v>3116</v>
      </c>
      <c r="T585" s="11" t="s">
        <v>2580</v>
      </c>
      <c r="U585" t="s">
        <v>2517</v>
      </c>
      <c r="V585" s="215">
        <v>4.9080500894454397</v>
      </c>
      <c r="Z585">
        <v>0.22115384615384701</v>
      </c>
      <c r="AD585" s="188">
        <f t="shared" si="22"/>
        <v>11.301202971625163</v>
      </c>
      <c r="AE585" s="188">
        <f t="shared" si="23"/>
        <v>-3.0742933890439632</v>
      </c>
    </row>
    <row r="586" spans="1:31" x14ac:dyDescent="0.35">
      <c r="A586" s="11" t="s">
        <v>2575</v>
      </c>
      <c r="B586" t="s">
        <v>2516</v>
      </c>
      <c r="C586" t="s">
        <v>2552</v>
      </c>
      <c r="D586" s="188" t="s">
        <v>3022</v>
      </c>
      <c r="G586" s="11" t="s">
        <v>2578</v>
      </c>
      <c r="H586" s="210" t="s">
        <v>2579</v>
      </c>
      <c r="I586" s="11" t="s">
        <v>2561</v>
      </c>
      <c r="J586" s="188" t="s">
        <v>2561</v>
      </c>
      <c r="K586" s="188" t="s">
        <v>3013</v>
      </c>
      <c r="L586" s="265" t="s">
        <v>1937</v>
      </c>
      <c r="M586" s="265" t="s">
        <v>1937</v>
      </c>
      <c r="N586" s="258" t="s">
        <v>3023</v>
      </c>
      <c r="P586" s="265" t="s">
        <v>3102</v>
      </c>
      <c r="Q586" s="265" t="s">
        <v>3115</v>
      </c>
      <c r="R586" s="265" t="s">
        <v>3073</v>
      </c>
      <c r="S586" s="265" t="s">
        <v>3116</v>
      </c>
      <c r="T586" s="11" t="s">
        <v>2580</v>
      </c>
      <c r="U586" t="s">
        <v>2517</v>
      </c>
      <c r="V586" s="215">
        <v>1.61991279069767</v>
      </c>
      <c r="Z586">
        <v>-2.8221153846153801</v>
      </c>
      <c r="AD586" s="188">
        <f t="shared" si="22"/>
        <v>3.7299870438108389</v>
      </c>
      <c r="AE586" s="188">
        <f t="shared" si="23"/>
        <v>-10.081679753780643</v>
      </c>
    </row>
    <row r="587" spans="1:31" x14ac:dyDescent="0.35">
      <c r="A587" s="11" t="s">
        <v>2575</v>
      </c>
      <c r="B587" t="s">
        <v>2516</v>
      </c>
      <c r="C587" t="s">
        <v>2552</v>
      </c>
      <c r="D587" s="188" t="s">
        <v>3022</v>
      </c>
      <c r="G587" s="11" t="s">
        <v>2578</v>
      </c>
      <c r="H587" s="210" t="s">
        <v>2579</v>
      </c>
      <c r="I587" s="11" t="s">
        <v>2561</v>
      </c>
      <c r="J587" s="188" t="s">
        <v>2561</v>
      </c>
      <c r="K587" s="188" t="s">
        <v>3013</v>
      </c>
      <c r="L587" s="265" t="s">
        <v>1937</v>
      </c>
      <c r="M587" s="265" t="s">
        <v>1937</v>
      </c>
      <c r="N587" s="258" t="s">
        <v>3023</v>
      </c>
      <c r="P587" s="265" t="s">
        <v>3102</v>
      </c>
      <c r="Q587" s="265" t="s">
        <v>3115</v>
      </c>
      <c r="R587" s="265" t="s">
        <v>3073</v>
      </c>
      <c r="S587" s="265" t="s">
        <v>3116</v>
      </c>
      <c r="T587" s="11" t="s">
        <v>2580</v>
      </c>
      <c r="U587" t="s">
        <v>2517</v>
      </c>
      <c r="V587" s="215">
        <v>1.71688282647585</v>
      </c>
      <c r="Z587">
        <v>-2.6923076923076898</v>
      </c>
      <c r="AD587" s="188">
        <f t="shared" si="22"/>
        <v>3.9532688026607756</v>
      </c>
      <c r="AE587" s="188">
        <f t="shared" si="23"/>
        <v>-9.7827864965169979</v>
      </c>
    </row>
    <row r="588" spans="1:31" x14ac:dyDescent="0.35">
      <c r="A588" s="11" t="s">
        <v>2575</v>
      </c>
      <c r="B588" t="s">
        <v>2516</v>
      </c>
      <c r="C588" t="s">
        <v>2552</v>
      </c>
      <c r="D588" s="188" t="s">
        <v>3022</v>
      </c>
      <c r="G588" s="11" t="s">
        <v>2578</v>
      </c>
      <c r="H588" s="210" t="s">
        <v>2579</v>
      </c>
      <c r="I588" s="11" t="s">
        <v>2561</v>
      </c>
      <c r="J588" s="188" t="s">
        <v>2561</v>
      </c>
      <c r="K588" s="188" t="s">
        <v>3013</v>
      </c>
      <c r="L588" s="265" t="s">
        <v>1937</v>
      </c>
      <c r="M588" s="265" t="s">
        <v>1937</v>
      </c>
      <c r="N588" s="258" t="s">
        <v>3023</v>
      </c>
      <c r="P588" s="265" t="s">
        <v>3102</v>
      </c>
      <c r="Q588" s="265" t="s">
        <v>3115</v>
      </c>
      <c r="R588" s="265" t="s">
        <v>3073</v>
      </c>
      <c r="S588" s="265" t="s">
        <v>3116</v>
      </c>
      <c r="T588" s="11" t="s">
        <v>2580</v>
      </c>
      <c r="U588" t="s">
        <v>2517</v>
      </c>
      <c r="V588" s="215">
        <v>1.90949239713774</v>
      </c>
      <c r="Z588">
        <v>-2.1875</v>
      </c>
      <c r="AD588" s="188">
        <f t="shared" si="22"/>
        <v>4.3967687288348269</v>
      </c>
      <c r="AE588" s="188">
        <f t="shared" si="23"/>
        <v>-8.6204238293805862</v>
      </c>
    </row>
    <row r="589" spans="1:31" x14ac:dyDescent="0.35">
      <c r="A589" s="11" t="s">
        <v>2575</v>
      </c>
      <c r="B589" t="s">
        <v>2516</v>
      </c>
      <c r="C589" t="s">
        <v>2552</v>
      </c>
      <c r="D589" s="188" t="s">
        <v>3022</v>
      </c>
      <c r="G589" s="11" t="s">
        <v>2578</v>
      </c>
      <c r="H589" s="210" t="s">
        <v>2579</v>
      </c>
      <c r="I589" s="11" t="s">
        <v>2561</v>
      </c>
      <c r="J589" s="188" t="s">
        <v>2561</v>
      </c>
      <c r="K589" s="188" t="s">
        <v>3013</v>
      </c>
      <c r="L589" s="265" t="s">
        <v>1937</v>
      </c>
      <c r="M589" s="265" t="s">
        <v>1937</v>
      </c>
      <c r="N589" s="258" t="s">
        <v>3023</v>
      </c>
      <c r="P589" s="265" t="s">
        <v>3102</v>
      </c>
      <c r="Q589" s="265" t="s">
        <v>3115</v>
      </c>
      <c r="R589" s="265" t="s">
        <v>3073</v>
      </c>
      <c r="S589" s="265" t="s">
        <v>3116</v>
      </c>
      <c r="T589" s="11" t="s">
        <v>2580</v>
      </c>
      <c r="U589" t="s">
        <v>2517</v>
      </c>
      <c r="V589" s="215">
        <v>2.2204382826475801</v>
      </c>
      <c r="Z589">
        <v>-2.4903846153846101</v>
      </c>
      <c r="AD589" s="188">
        <f t="shared" si="22"/>
        <v>5.1127480895376181</v>
      </c>
      <c r="AE589" s="188">
        <f t="shared" si="23"/>
        <v>-9.3178414296624243</v>
      </c>
    </row>
    <row r="590" spans="1:31" x14ac:dyDescent="0.35">
      <c r="A590" s="11" t="s">
        <v>2575</v>
      </c>
      <c r="B590" t="s">
        <v>2516</v>
      </c>
      <c r="C590" t="s">
        <v>2552</v>
      </c>
      <c r="D590" s="188" t="s">
        <v>3022</v>
      </c>
      <c r="G590" s="11" t="s">
        <v>2578</v>
      </c>
      <c r="H590" s="210" t="s">
        <v>2579</v>
      </c>
      <c r="I590" s="11" t="s">
        <v>2561</v>
      </c>
      <c r="J590" s="188" t="s">
        <v>2561</v>
      </c>
      <c r="K590" s="188" t="s">
        <v>3013</v>
      </c>
      <c r="L590" s="265" t="s">
        <v>1937</v>
      </c>
      <c r="M590" s="265" t="s">
        <v>1937</v>
      </c>
      <c r="N590" s="258" t="s">
        <v>3023</v>
      </c>
      <c r="P590" s="265" t="s">
        <v>3102</v>
      </c>
      <c r="Q590" s="265" t="s">
        <v>3115</v>
      </c>
      <c r="R590" s="265" t="s">
        <v>3073</v>
      </c>
      <c r="S590" s="265" t="s">
        <v>3116</v>
      </c>
      <c r="T590" s="11" t="s">
        <v>2580</v>
      </c>
      <c r="U590" t="s">
        <v>2517</v>
      </c>
      <c r="V590" s="215">
        <v>2.26716234347048</v>
      </c>
      <c r="Z590">
        <v>-2.1009615384615299</v>
      </c>
      <c r="AD590" s="188">
        <f t="shared" si="22"/>
        <v>5.2203342154725743</v>
      </c>
      <c r="AE590" s="188">
        <f>LN(10^Z590/36)</f>
        <v>-8.4211616578714654</v>
      </c>
    </row>
    <row r="591" spans="1:31" x14ac:dyDescent="0.35">
      <c r="A591" s="11" t="s">
        <v>2576</v>
      </c>
      <c r="B591" t="s">
        <v>2516</v>
      </c>
      <c r="C591" t="s">
        <v>2552</v>
      </c>
      <c r="D591" s="188" t="s">
        <v>3022</v>
      </c>
      <c r="E591" s="11" t="s">
        <v>2588</v>
      </c>
      <c r="F591" s="212" t="s">
        <v>2584</v>
      </c>
      <c r="G591" s="11" t="s">
        <v>2581</v>
      </c>
      <c r="H591" s="210" t="s">
        <v>2582</v>
      </c>
      <c r="I591" t="s">
        <v>2560</v>
      </c>
      <c r="J591" s="258" t="s">
        <v>2613</v>
      </c>
      <c r="K591" s="265" t="s">
        <v>3092</v>
      </c>
      <c r="L591" s="265" t="s">
        <v>1937</v>
      </c>
      <c r="M591" s="265" t="s">
        <v>1937</v>
      </c>
      <c r="N591" s="258" t="s">
        <v>3023</v>
      </c>
      <c r="P591" s="265" t="s">
        <v>3091</v>
      </c>
      <c r="Q591" s="265" t="s">
        <v>2153</v>
      </c>
      <c r="R591" s="265" t="s">
        <v>2120</v>
      </c>
      <c r="S591" s="265" t="s">
        <v>3116</v>
      </c>
      <c r="U591" t="s">
        <v>2517</v>
      </c>
      <c r="V591" s="217">
        <v>-0.89903846153846201</v>
      </c>
      <c r="Z591" s="211">
        <v>1.9254658385093201E-2</v>
      </c>
      <c r="AD591" s="188">
        <f t="shared" si="22"/>
        <v>-2.0701125595667635</v>
      </c>
      <c r="AE591" s="188">
        <f t="shared" ref="AE591:AE636" si="24">LN(Z591)</f>
        <v>-3.9500022534933605</v>
      </c>
    </row>
    <row r="592" spans="1:31" x14ac:dyDescent="0.35">
      <c r="A592" s="11" t="s">
        <v>2576</v>
      </c>
      <c r="B592" t="s">
        <v>2516</v>
      </c>
      <c r="C592" t="s">
        <v>2552</v>
      </c>
      <c r="D592" s="188" t="s">
        <v>3022</v>
      </c>
      <c r="E592" s="11" t="s">
        <v>2588</v>
      </c>
      <c r="F592" s="212" t="s">
        <v>2584</v>
      </c>
      <c r="G592" s="11" t="s">
        <v>2581</v>
      </c>
      <c r="H592" s="210" t="s">
        <v>2582</v>
      </c>
      <c r="I592" t="s">
        <v>2560</v>
      </c>
      <c r="J592" s="258" t="s">
        <v>2613</v>
      </c>
      <c r="K592" s="265" t="s">
        <v>3092</v>
      </c>
      <c r="L592" s="265" t="s">
        <v>1937</v>
      </c>
      <c r="M592" s="265" t="s">
        <v>1937</v>
      </c>
      <c r="N592" s="258" t="s">
        <v>3023</v>
      </c>
      <c r="P592" s="265" t="s">
        <v>3091</v>
      </c>
      <c r="Q592" s="265" t="s">
        <v>2153</v>
      </c>
      <c r="R592" s="265" t="s">
        <v>2120</v>
      </c>
      <c r="S592" s="265" t="s">
        <v>3116</v>
      </c>
      <c r="U592" t="s">
        <v>2517</v>
      </c>
      <c r="V592" s="217">
        <v>-0.36057692307692302</v>
      </c>
      <c r="Z592" s="211">
        <v>3.5093167701863298E-2</v>
      </c>
      <c r="AD592" s="188">
        <f t="shared" si="22"/>
        <v>-0.83025904795458372</v>
      </c>
      <c r="AE592" s="188">
        <f t="shared" si="24"/>
        <v>-3.3497488198261149</v>
      </c>
    </row>
    <row r="593" spans="1:31" x14ac:dyDescent="0.35">
      <c r="A593" s="11" t="s">
        <v>2576</v>
      </c>
      <c r="B593" t="s">
        <v>2516</v>
      </c>
      <c r="C593" t="s">
        <v>2552</v>
      </c>
      <c r="D593" s="188" t="s">
        <v>3022</v>
      </c>
      <c r="E593" s="11" t="s">
        <v>2588</v>
      </c>
      <c r="F593" s="212" t="s">
        <v>2584</v>
      </c>
      <c r="G593" s="11" t="s">
        <v>2581</v>
      </c>
      <c r="H593" s="210" t="s">
        <v>2582</v>
      </c>
      <c r="I593" s="11" t="s">
        <v>2571</v>
      </c>
      <c r="J593" s="258" t="s">
        <v>3038</v>
      </c>
      <c r="K593" s="265" t="s">
        <v>3092</v>
      </c>
      <c r="L593" s="265" t="s">
        <v>1937</v>
      </c>
      <c r="M593" s="265" t="s">
        <v>1937</v>
      </c>
      <c r="N593" s="258" t="s">
        <v>3023</v>
      </c>
      <c r="P593" s="265" t="s">
        <v>3091</v>
      </c>
      <c r="Q593" s="265" t="s">
        <v>2153</v>
      </c>
      <c r="R593" s="265" t="s">
        <v>2120</v>
      </c>
      <c r="S593" s="265" t="s">
        <v>3116</v>
      </c>
      <c r="U593" t="s">
        <v>2517</v>
      </c>
      <c r="V593" s="215">
        <v>0.37980769230769101</v>
      </c>
      <c r="Z593">
        <v>3.6024844720496899E-2</v>
      </c>
      <c r="AD593" s="188">
        <f t="shared" si="22"/>
        <v>0.87453953051215871</v>
      </c>
      <c r="AE593" s="188">
        <f t="shared" si="24"/>
        <v>-3.323546447432089</v>
      </c>
    </row>
    <row r="594" spans="1:31" x14ac:dyDescent="0.35">
      <c r="A594" s="11" t="s">
        <v>2576</v>
      </c>
      <c r="B594" t="s">
        <v>2516</v>
      </c>
      <c r="C594" t="s">
        <v>2552</v>
      </c>
      <c r="D594" s="188" t="s">
        <v>3022</v>
      </c>
      <c r="E594" s="11" t="s">
        <v>2588</v>
      </c>
      <c r="F594" s="212" t="s">
        <v>2584</v>
      </c>
      <c r="G594" s="11" t="s">
        <v>2581</v>
      </c>
      <c r="H594" s="210" t="s">
        <v>2582</v>
      </c>
      <c r="I594" s="11" t="s">
        <v>2571</v>
      </c>
      <c r="J594" s="258" t="s">
        <v>3038</v>
      </c>
      <c r="K594" s="265" t="s">
        <v>3092</v>
      </c>
      <c r="L594" s="265" t="s">
        <v>1937</v>
      </c>
      <c r="M594" s="265" t="s">
        <v>1937</v>
      </c>
      <c r="N594" s="258" t="s">
        <v>3023</v>
      </c>
      <c r="P594" s="265" t="s">
        <v>3091</v>
      </c>
      <c r="Q594" s="265" t="s">
        <v>2153</v>
      </c>
      <c r="R594" s="265" t="s">
        <v>2120</v>
      </c>
      <c r="S594" s="265" t="s">
        <v>3116</v>
      </c>
      <c r="U594" t="s">
        <v>2517</v>
      </c>
      <c r="V594" s="215">
        <v>1.0528846153846101</v>
      </c>
      <c r="Z594">
        <v>7.4223602484472004E-2</v>
      </c>
      <c r="AD594" s="188">
        <f t="shared" si="22"/>
        <v>2.4243564200273728</v>
      </c>
      <c r="AE594" s="188">
        <f t="shared" si="24"/>
        <v>-2.6006730866069439</v>
      </c>
    </row>
    <row r="595" spans="1:31" x14ac:dyDescent="0.35">
      <c r="A595" s="11" t="s">
        <v>2576</v>
      </c>
      <c r="B595" t="s">
        <v>2516</v>
      </c>
      <c r="C595" t="s">
        <v>2552</v>
      </c>
      <c r="D595" s="188" t="s">
        <v>3022</v>
      </c>
      <c r="E595" s="11" t="s">
        <v>2588</v>
      </c>
      <c r="F595" s="212" t="s">
        <v>2584</v>
      </c>
      <c r="G595" s="11" t="s">
        <v>2581</v>
      </c>
      <c r="H595" s="210" t="s">
        <v>2582</v>
      </c>
      <c r="I595" s="11" t="s">
        <v>2572</v>
      </c>
      <c r="J595" s="258" t="s">
        <v>3036</v>
      </c>
      <c r="K595" s="265" t="s">
        <v>3092</v>
      </c>
      <c r="L595" s="265" t="s">
        <v>1937</v>
      </c>
      <c r="M595" s="265" t="s">
        <v>1937</v>
      </c>
      <c r="N595" s="258" t="s">
        <v>3023</v>
      </c>
      <c r="P595" s="265" t="s">
        <v>3091</v>
      </c>
      <c r="Q595" s="265" t="s">
        <v>2153</v>
      </c>
      <c r="R595" s="265" t="s">
        <v>2120</v>
      </c>
      <c r="S595" s="265" t="s">
        <v>3116</v>
      </c>
      <c r="U595" t="s">
        <v>2517</v>
      </c>
      <c r="V595" s="215">
        <v>1.9951923076922999</v>
      </c>
      <c r="Z595">
        <v>0.20093167701863299</v>
      </c>
      <c r="AD595" s="188">
        <f t="shared" si="22"/>
        <v>4.5941000653486794</v>
      </c>
      <c r="AE595" s="188">
        <f t="shared" si="24"/>
        <v>-1.6047903440375562</v>
      </c>
    </row>
    <row r="596" spans="1:31" x14ac:dyDescent="0.35">
      <c r="A596" s="11" t="s">
        <v>2576</v>
      </c>
      <c r="B596" t="s">
        <v>2516</v>
      </c>
      <c r="C596" t="s">
        <v>2552</v>
      </c>
      <c r="D596" s="188" t="s">
        <v>3022</v>
      </c>
      <c r="E596" s="11" t="s">
        <v>2588</v>
      </c>
      <c r="F596" s="212" t="s">
        <v>2584</v>
      </c>
      <c r="G596" s="11" t="s">
        <v>2581</v>
      </c>
      <c r="H596" s="210" t="s">
        <v>2582</v>
      </c>
      <c r="I596" s="11" t="s">
        <v>2572</v>
      </c>
      <c r="J596" s="258" t="s">
        <v>3036</v>
      </c>
      <c r="K596" s="265" t="s">
        <v>3092</v>
      </c>
      <c r="L596" s="265" t="s">
        <v>1937</v>
      </c>
      <c r="M596" s="265" t="s">
        <v>1937</v>
      </c>
      <c r="N596" s="258" t="s">
        <v>3023</v>
      </c>
      <c r="P596" s="265" t="s">
        <v>3091</v>
      </c>
      <c r="Q596" s="265" t="s">
        <v>2153</v>
      </c>
      <c r="R596" s="265" t="s">
        <v>2120</v>
      </c>
      <c r="S596" s="265" t="s">
        <v>3116</v>
      </c>
      <c r="U596" t="s">
        <v>2517</v>
      </c>
      <c r="V596" s="215">
        <v>2.3990384615384599</v>
      </c>
      <c r="Z596">
        <v>0.14316770186335401</v>
      </c>
      <c r="AD596" s="188">
        <f t="shared" si="22"/>
        <v>5.5239901990578275</v>
      </c>
      <c r="AE596" s="188">
        <f t="shared" si="24"/>
        <v>-1.9437385955418056</v>
      </c>
    </row>
    <row r="597" spans="1:31" x14ac:dyDescent="0.35">
      <c r="A597" s="11" t="s">
        <v>2576</v>
      </c>
      <c r="B597" t="s">
        <v>2516</v>
      </c>
      <c r="C597" t="s">
        <v>2552</v>
      </c>
      <c r="D597" s="188" t="s">
        <v>3022</v>
      </c>
      <c r="E597" s="11" t="s">
        <v>2588</v>
      </c>
      <c r="F597" s="212" t="s">
        <v>2584</v>
      </c>
      <c r="G597" s="11" t="s">
        <v>2581</v>
      </c>
      <c r="H597" s="210" t="s">
        <v>2582</v>
      </c>
      <c r="I597" s="11" t="s">
        <v>2572</v>
      </c>
      <c r="J597" s="258" t="s">
        <v>3036</v>
      </c>
      <c r="K597" s="265" t="s">
        <v>3092</v>
      </c>
      <c r="L597" s="265" t="s">
        <v>1937</v>
      </c>
      <c r="M597" s="265" t="s">
        <v>1937</v>
      </c>
      <c r="N597" s="258" t="s">
        <v>3023</v>
      </c>
      <c r="P597" s="265" t="s">
        <v>3091</v>
      </c>
      <c r="Q597" s="265" t="s">
        <v>2153</v>
      </c>
      <c r="R597" s="265" t="s">
        <v>2120</v>
      </c>
      <c r="S597" s="265" t="s">
        <v>3116</v>
      </c>
      <c r="U597" t="s">
        <v>2517</v>
      </c>
      <c r="V597" s="215">
        <v>3.0721153846153801</v>
      </c>
      <c r="Z597">
        <v>0.119875776397515</v>
      </c>
      <c r="AD597" s="188">
        <f t="shared" ref="AD597:AD660" si="25">LN(10^(V597))</f>
        <v>7.0738070885730444</v>
      </c>
      <c r="AE597" s="188">
        <f t="shared" si="24"/>
        <v>-2.1212992690736274</v>
      </c>
    </row>
    <row r="598" spans="1:31" x14ac:dyDescent="0.35">
      <c r="A598" s="11" t="s">
        <v>2576</v>
      </c>
      <c r="B598" t="s">
        <v>2516</v>
      </c>
      <c r="C598" t="s">
        <v>2552</v>
      </c>
      <c r="D598" s="188" t="s">
        <v>3022</v>
      </c>
      <c r="E598" s="11" t="s">
        <v>2588</v>
      </c>
      <c r="F598" s="212" t="s">
        <v>2584</v>
      </c>
      <c r="G598" s="11" t="s">
        <v>2581</v>
      </c>
      <c r="H598" s="210" t="s">
        <v>2582</v>
      </c>
      <c r="I598" s="11" t="s">
        <v>2572</v>
      </c>
      <c r="J598" s="258" t="s">
        <v>3036</v>
      </c>
      <c r="K598" s="265" t="s">
        <v>3092</v>
      </c>
      <c r="L598" s="265" t="s">
        <v>1937</v>
      </c>
      <c r="M598" s="265" t="s">
        <v>1937</v>
      </c>
      <c r="N598" s="258" t="s">
        <v>3023</v>
      </c>
      <c r="P598" s="265" t="s">
        <v>3091</v>
      </c>
      <c r="Q598" s="265" t="s">
        <v>2153</v>
      </c>
      <c r="R598" s="265" t="s">
        <v>2120</v>
      </c>
      <c r="S598" s="265" t="s">
        <v>3116</v>
      </c>
      <c r="U598" t="s">
        <v>2517</v>
      </c>
      <c r="V598" s="215">
        <v>3.4423076923076898</v>
      </c>
      <c r="Z598">
        <v>7.8881987577639701E-2</v>
      </c>
      <c r="AD598" s="188">
        <f t="shared" si="25"/>
        <v>7.9262063778064213</v>
      </c>
      <c r="AE598" s="188">
        <f t="shared" si="24"/>
        <v>-2.5398023715199178</v>
      </c>
    </row>
    <row r="599" spans="1:31" x14ac:dyDescent="0.35">
      <c r="A599" s="11" t="s">
        <v>2576</v>
      </c>
      <c r="B599" t="s">
        <v>2516</v>
      </c>
      <c r="C599" t="s">
        <v>2552</v>
      </c>
      <c r="D599" s="188" t="s">
        <v>3022</v>
      </c>
      <c r="E599" s="11" t="s">
        <v>2588</v>
      </c>
      <c r="F599" s="212" t="s">
        <v>2584</v>
      </c>
      <c r="G599" s="11" t="s">
        <v>2581</v>
      </c>
      <c r="H599" s="210" t="s">
        <v>2582</v>
      </c>
      <c r="I599" s="11" t="s">
        <v>2572</v>
      </c>
      <c r="J599" s="258" t="s">
        <v>3036</v>
      </c>
      <c r="K599" s="265" t="s">
        <v>3092</v>
      </c>
      <c r="L599" s="265" t="s">
        <v>1937</v>
      </c>
      <c r="M599" s="265" t="s">
        <v>1937</v>
      </c>
      <c r="N599" s="258" t="s">
        <v>3023</v>
      </c>
      <c r="P599" s="265" t="s">
        <v>3091</v>
      </c>
      <c r="Q599" s="265" t="s">
        <v>2153</v>
      </c>
      <c r="R599" s="265" t="s">
        <v>2120</v>
      </c>
      <c r="S599" s="265" t="s">
        <v>3116</v>
      </c>
      <c r="U599" t="s">
        <v>2517</v>
      </c>
      <c r="V599" s="215">
        <v>4.8894230769230704</v>
      </c>
      <c r="Z599">
        <v>3.5093167701863298E-2</v>
      </c>
      <c r="AD599" s="188">
        <f t="shared" si="25"/>
        <v>11.258312690264143</v>
      </c>
      <c r="AE599" s="188">
        <f t="shared" si="24"/>
        <v>-3.3497488198261149</v>
      </c>
    </row>
    <row r="600" spans="1:31" x14ac:dyDescent="0.35">
      <c r="A600" s="11" t="s">
        <v>2576</v>
      </c>
      <c r="B600" t="s">
        <v>2516</v>
      </c>
      <c r="C600" t="s">
        <v>2552</v>
      </c>
      <c r="D600" s="188" t="s">
        <v>3022</v>
      </c>
      <c r="E600" s="11" t="s">
        <v>2588</v>
      </c>
      <c r="F600" s="212" t="s">
        <v>2584</v>
      </c>
      <c r="G600" s="11" t="s">
        <v>2581</v>
      </c>
      <c r="H600" s="210" t="s">
        <v>2582</v>
      </c>
      <c r="I600" s="11" t="s">
        <v>2572</v>
      </c>
      <c r="J600" s="258" t="s">
        <v>3036</v>
      </c>
      <c r="K600" s="265" t="s">
        <v>3092</v>
      </c>
      <c r="L600" s="265" t="s">
        <v>1937</v>
      </c>
      <c r="M600" s="265" t="s">
        <v>1937</v>
      </c>
      <c r="N600" s="258" t="s">
        <v>3023</v>
      </c>
      <c r="P600" s="265" t="s">
        <v>3091</v>
      </c>
      <c r="Q600" s="265" t="s">
        <v>2153</v>
      </c>
      <c r="R600" s="265" t="s">
        <v>2120</v>
      </c>
      <c r="S600" s="265" t="s">
        <v>3116</v>
      </c>
      <c r="U600" t="s">
        <v>2517</v>
      </c>
      <c r="V600" s="215">
        <v>4.9230769230769198</v>
      </c>
      <c r="Z600">
        <v>2.3913043478260801E-2</v>
      </c>
      <c r="AD600" s="188">
        <f t="shared" si="25"/>
        <v>11.335803534739911</v>
      </c>
      <c r="AE600" s="188">
        <f t="shared" si="24"/>
        <v>-3.733331216684773</v>
      </c>
    </row>
    <row r="601" spans="1:31" x14ac:dyDescent="0.35">
      <c r="A601" s="11" t="s">
        <v>2576</v>
      </c>
      <c r="B601" t="s">
        <v>2516</v>
      </c>
      <c r="C601" t="s">
        <v>2552</v>
      </c>
      <c r="D601" s="188" t="s">
        <v>3022</v>
      </c>
      <c r="E601" s="11" t="s">
        <v>2588</v>
      </c>
      <c r="F601" s="212" t="s">
        <v>2584</v>
      </c>
      <c r="G601" s="11" t="s">
        <v>2581</v>
      </c>
      <c r="H601" s="210" t="s">
        <v>2582</v>
      </c>
      <c r="I601" s="11" t="s">
        <v>2573</v>
      </c>
      <c r="J601" s="258" t="s">
        <v>3037</v>
      </c>
      <c r="K601" s="265" t="s">
        <v>3092</v>
      </c>
      <c r="L601" s="265" t="s">
        <v>1937</v>
      </c>
      <c r="M601" s="265" t="s">
        <v>1937</v>
      </c>
      <c r="N601" s="258" t="s">
        <v>3023</v>
      </c>
      <c r="P601" s="265" t="s">
        <v>3091</v>
      </c>
      <c r="Q601" s="265" t="s">
        <v>2153</v>
      </c>
      <c r="R601" s="265" t="s">
        <v>2120</v>
      </c>
      <c r="S601" s="265" t="s">
        <v>3116</v>
      </c>
      <c r="U601" t="s">
        <v>2517</v>
      </c>
      <c r="V601" s="215">
        <v>3.375</v>
      </c>
      <c r="Z601">
        <v>5.2795031055900603E-2</v>
      </c>
      <c r="AD601" s="188">
        <f t="shared" si="25"/>
        <v>7.7712246888549048</v>
      </c>
      <c r="AE601" s="188">
        <f t="shared" si="24"/>
        <v>-2.9413382014881924</v>
      </c>
    </row>
    <row r="602" spans="1:31" x14ac:dyDescent="0.35">
      <c r="A602" s="11" t="s">
        <v>2576</v>
      </c>
      <c r="B602" t="s">
        <v>2516</v>
      </c>
      <c r="C602" t="s">
        <v>2552</v>
      </c>
      <c r="D602" s="188" t="s">
        <v>3022</v>
      </c>
      <c r="E602" s="11" t="s">
        <v>2588</v>
      </c>
      <c r="F602" s="212" t="s">
        <v>2584</v>
      </c>
      <c r="G602" s="11" t="s">
        <v>2581</v>
      </c>
      <c r="H602" s="210" t="s">
        <v>2582</v>
      </c>
      <c r="I602" s="11" t="s">
        <v>2573</v>
      </c>
      <c r="J602" s="258" t="s">
        <v>3037</v>
      </c>
      <c r="K602" s="265" t="s">
        <v>3092</v>
      </c>
      <c r="L602" s="265" t="s">
        <v>1937</v>
      </c>
      <c r="M602" s="265" t="s">
        <v>1937</v>
      </c>
      <c r="N602" s="258" t="s">
        <v>3023</v>
      </c>
      <c r="P602" s="265" t="s">
        <v>3091</v>
      </c>
      <c r="Q602" s="265" t="s">
        <v>2153</v>
      </c>
      <c r="R602" s="265" t="s">
        <v>2120</v>
      </c>
      <c r="S602" s="265" t="s">
        <v>3116</v>
      </c>
      <c r="U602" t="s">
        <v>2517</v>
      </c>
      <c r="V602" s="215">
        <v>3.7451923076922999</v>
      </c>
      <c r="Z602">
        <v>2.6708074534161401E-2</v>
      </c>
      <c r="AD602" s="188">
        <f t="shared" si="25"/>
        <v>8.6236239780882595</v>
      </c>
      <c r="AE602" s="188">
        <f t="shared" si="24"/>
        <v>-3.6227893422849498</v>
      </c>
    </row>
    <row r="603" spans="1:31" x14ac:dyDescent="0.35">
      <c r="A603" s="11" t="s">
        <v>2576</v>
      </c>
      <c r="B603" t="s">
        <v>2516</v>
      </c>
      <c r="C603" t="s">
        <v>2552</v>
      </c>
      <c r="D603" s="188" t="s">
        <v>3022</v>
      </c>
      <c r="E603" s="11" t="s">
        <v>2588</v>
      </c>
      <c r="F603" s="212" t="s">
        <v>2584</v>
      </c>
      <c r="G603" s="11" t="s">
        <v>2581</v>
      </c>
      <c r="H603" s="210" t="s">
        <v>2582</v>
      </c>
      <c r="I603" s="11" t="s">
        <v>2573</v>
      </c>
      <c r="J603" s="258" t="s">
        <v>3037</v>
      </c>
      <c r="K603" s="265" t="s">
        <v>3092</v>
      </c>
      <c r="L603" s="265" t="s">
        <v>1937</v>
      </c>
      <c r="M603" s="265" t="s">
        <v>1937</v>
      </c>
      <c r="N603" s="258" t="s">
        <v>3023</v>
      </c>
      <c r="P603" s="265" t="s">
        <v>3091</v>
      </c>
      <c r="Q603" s="265" t="s">
        <v>2153</v>
      </c>
      <c r="R603" s="265" t="s">
        <v>2120</v>
      </c>
      <c r="S603" s="265" t="s">
        <v>3116</v>
      </c>
      <c r="U603" t="s">
        <v>2517</v>
      </c>
      <c r="V603" s="215">
        <v>4.6874999999999902</v>
      </c>
      <c r="Z603">
        <v>4.6273291925465802E-2</v>
      </c>
      <c r="AD603" s="188">
        <f t="shared" si="25"/>
        <v>10.793367623409567</v>
      </c>
      <c r="AE603" s="188">
        <f t="shared" si="24"/>
        <v>-3.0731903325929957</v>
      </c>
    </row>
    <row r="604" spans="1:31" x14ac:dyDescent="0.35">
      <c r="A604" s="11" t="s">
        <v>2576</v>
      </c>
      <c r="B604" t="s">
        <v>2516</v>
      </c>
      <c r="C604" t="s">
        <v>2552</v>
      </c>
      <c r="D604" s="188" t="s">
        <v>3022</v>
      </c>
      <c r="E604" s="11" t="s">
        <v>2588</v>
      </c>
      <c r="F604" s="212" t="s">
        <v>2584</v>
      </c>
      <c r="G604" s="11" t="s">
        <v>2581</v>
      </c>
      <c r="H604" s="210" t="s">
        <v>2582</v>
      </c>
      <c r="I604" s="11" t="s">
        <v>2573</v>
      </c>
      <c r="J604" s="258" t="s">
        <v>3037</v>
      </c>
      <c r="K604" s="265" t="s">
        <v>3092</v>
      </c>
      <c r="L604" s="265" t="s">
        <v>1937</v>
      </c>
      <c r="M604" s="265" t="s">
        <v>1937</v>
      </c>
      <c r="N604" s="258" t="s">
        <v>3023</v>
      </c>
      <c r="P604" s="265" t="s">
        <v>3091</v>
      </c>
      <c r="Q604" s="265" t="s">
        <v>2153</v>
      </c>
      <c r="R604" s="265" t="s">
        <v>2120</v>
      </c>
      <c r="S604" s="265" t="s">
        <v>3116</v>
      </c>
      <c r="U604" t="s">
        <v>2517</v>
      </c>
      <c r="V604" s="215">
        <v>4.9567307692307701</v>
      </c>
      <c r="Z604">
        <v>3.8819875776397499E-2</v>
      </c>
      <c r="AD604" s="188">
        <f t="shared" si="25"/>
        <v>11.413294379215682</v>
      </c>
      <c r="AE604" s="188">
        <f t="shared" si="24"/>
        <v>-3.2488229012361534</v>
      </c>
    </row>
    <row r="605" spans="1:31" x14ac:dyDescent="0.35">
      <c r="A605" s="11" t="s">
        <v>2576</v>
      </c>
      <c r="B605" t="s">
        <v>2516</v>
      </c>
      <c r="C605" t="s">
        <v>2552</v>
      </c>
      <c r="D605" s="188" t="s">
        <v>3022</v>
      </c>
      <c r="E605" s="11" t="s">
        <v>2588</v>
      </c>
      <c r="F605" s="212" t="s">
        <v>2584</v>
      </c>
      <c r="G605" s="11" t="s">
        <v>2581</v>
      </c>
      <c r="H605" s="210" t="s">
        <v>2582</v>
      </c>
      <c r="I605" s="11" t="s">
        <v>2574</v>
      </c>
      <c r="J605" s="258" t="s">
        <v>2617</v>
      </c>
      <c r="K605" s="265" t="s">
        <v>3092</v>
      </c>
      <c r="L605" s="265" t="s">
        <v>1937</v>
      </c>
      <c r="M605" s="265" t="s">
        <v>1937</v>
      </c>
      <c r="N605" s="258" t="s">
        <v>3023</v>
      </c>
      <c r="P605" s="265" t="s">
        <v>3091</v>
      </c>
      <c r="Q605" s="265" t="s">
        <v>2153</v>
      </c>
      <c r="R605" s="265" t="s">
        <v>2120</v>
      </c>
      <c r="S605" s="265" t="s">
        <v>3116</v>
      </c>
      <c r="U605" t="s">
        <v>2517</v>
      </c>
      <c r="V605" s="215">
        <v>1.9278846153846101</v>
      </c>
      <c r="Z605">
        <v>0.165527950310559</v>
      </c>
      <c r="AD605" s="188">
        <f t="shared" si="25"/>
        <v>4.4391183763971629</v>
      </c>
      <c r="AE605" s="188">
        <f t="shared" si="24"/>
        <v>-1.7986152143726095</v>
      </c>
    </row>
    <row r="606" spans="1:31" x14ac:dyDescent="0.35">
      <c r="A606" s="11" t="s">
        <v>2576</v>
      </c>
      <c r="B606" t="s">
        <v>2516</v>
      </c>
      <c r="C606" t="s">
        <v>2552</v>
      </c>
      <c r="D606" s="188" t="s">
        <v>3022</v>
      </c>
      <c r="E606" s="11" t="s">
        <v>2588</v>
      </c>
      <c r="F606" s="212" t="s">
        <v>2584</v>
      </c>
      <c r="G606" s="11" t="s">
        <v>2581</v>
      </c>
      <c r="H606" s="210" t="s">
        <v>2582</v>
      </c>
      <c r="I606" s="11" t="s">
        <v>2574</v>
      </c>
      <c r="J606" s="258" t="s">
        <v>2617</v>
      </c>
      <c r="K606" s="265" t="s">
        <v>3092</v>
      </c>
      <c r="L606" s="265" t="s">
        <v>1937</v>
      </c>
      <c r="M606" s="265" t="s">
        <v>1937</v>
      </c>
      <c r="N606" s="258" t="s">
        <v>3023</v>
      </c>
      <c r="P606" s="265" t="s">
        <v>3091</v>
      </c>
      <c r="Q606" s="265" t="s">
        <v>2153</v>
      </c>
      <c r="R606" s="265" t="s">
        <v>2120</v>
      </c>
      <c r="S606" s="265" t="s">
        <v>3116</v>
      </c>
      <c r="U606" t="s">
        <v>2517</v>
      </c>
      <c r="V606" s="215">
        <v>2.2307692307692299</v>
      </c>
      <c r="Z606">
        <v>0.11521739130434699</v>
      </c>
      <c r="AD606" s="188">
        <f t="shared" si="25"/>
        <v>5.1365359766790233</v>
      </c>
      <c r="AE606" s="188">
        <f t="shared" si="24"/>
        <v>-2.1609345759310261</v>
      </c>
    </row>
    <row r="607" spans="1:31" x14ac:dyDescent="0.35">
      <c r="A607" s="11" t="s">
        <v>2576</v>
      </c>
      <c r="B607" t="s">
        <v>2516</v>
      </c>
      <c r="C607" t="s">
        <v>2552</v>
      </c>
      <c r="D607" s="188" t="s">
        <v>3022</v>
      </c>
      <c r="E607" s="11" t="s">
        <v>2588</v>
      </c>
      <c r="F607" s="212" t="s">
        <v>2584</v>
      </c>
      <c r="G607" s="11" t="s">
        <v>2581</v>
      </c>
      <c r="H607" s="210" t="s">
        <v>2582</v>
      </c>
      <c r="I607" s="11" t="s">
        <v>2561</v>
      </c>
      <c r="J607" s="188" t="s">
        <v>2561</v>
      </c>
      <c r="K607" s="265" t="s">
        <v>3092</v>
      </c>
      <c r="L607" s="265" t="s">
        <v>1937</v>
      </c>
      <c r="M607" s="265" t="s">
        <v>1937</v>
      </c>
      <c r="N607" s="258" t="s">
        <v>3023</v>
      </c>
      <c r="P607" s="265" t="s">
        <v>3091</v>
      </c>
      <c r="Q607" s="265" t="s">
        <v>2153</v>
      </c>
      <c r="R607" s="265" t="s">
        <v>2120</v>
      </c>
      <c r="S607" s="265" t="s">
        <v>3116</v>
      </c>
      <c r="U607" t="s">
        <v>2517</v>
      </c>
      <c r="V607" s="215">
        <v>0.91826923076922995</v>
      </c>
      <c r="Z607">
        <v>7.5155279503105604E-2</v>
      </c>
      <c r="AD607" s="188">
        <f t="shared" si="25"/>
        <v>2.1143930421243384</v>
      </c>
      <c r="AE607" s="188">
        <f t="shared" si="24"/>
        <v>-2.5881989123817672</v>
      </c>
    </row>
    <row r="608" spans="1:31" x14ac:dyDescent="0.35">
      <c r="A608" s="11" t="s">
        <v>2576</v>
      </c>
      <c r="B608" t="s">
        <v>2516</v>
      </c>
      <c r="C608" t="s">
        <v>2552</v>
      </c>
      <c r="D608" s="188" t="s">
        <v>3022</v>
      </c>
      <c r="E608" s="11" t="s">
        <v>2588</v>
      </c>
      <c r="F608" s="212" t="s">
        <v>2584</v>
      </c>
      <c r="G608" s="11" t="s">
        <v>2581</v>
      </c>
      <c r="H608" s="210" t="s">
        <v>2582</v>
      </c>
      <c r="I608" s="11" t="s">
        <v>2561</v>
      </c>
      <c r="J608" s="188" t="s">
        <v>2561</v>
      </c>
      <c r="K608" s="265" t="s">
        <v>3092</v>
      </c>
      <c r="L608" s="265" t="s">
        <v>1937</v>
      </c>
      <c r="M608" s="265" t="s">
        <v>1937</v>
      </c>
      <c r="N608" s="258" t="s">
        <v>3023</v>
      </c>
      <c r="P608" s="265" t="s">
        <v>3091</v>
      </c>
      <c r="Q608" s="265" t="s">
        <v>2153</v>
      </c>
      <c r="R608" s="265" t="s">
        <v>2120</v>
      </c>
      <c r="S608" s="265" t="s">
        <v>3116</v>
      </c>
      <c r="U608" t="s">
        <v>2517</v>
      </c>
      <c r="V608" s="215">
        <v>1.65865384615384</v>
      </c>
      <c r="Z608">
        <v>0.13571428571428501</v>
      </c>
      <c r="AD608" s="188">
        <f t="shared" si="25"/>
        <v>3.8191916205910719</v>
      </c>
      <c r="AE608" s="188">
        <f t="shared" si="24"/>
        <v>-1.9972034434428689</v>
      </c>
    </row>
    <row r="609" spans="1:31" x14ac:dyDescent="0.35">
      <c r="A609" s="11" t="s">
        <v>2576</v>
      </c>
      <c r="B609" t="s">
        <v>2516</v>
      </c>
      <c r="C609" t="s">
        <v>2552</v>
      </c>
      <c r="D609" s="188" t="s">
        <v>3022</v>
      </c>
      <c r="E609" s="11" t="s">
        <v>2588</v>
      </c>
      <c r="F609" s="212" t="s">
        <v>2584</v>
      </c>
      <c r="G609" s="11" t="s">
        <v>2581</v>
      </c>
      <c r="H609" s="210" t="s">
        <v>2582</v>
      </c>
      <c r="I609" s="11" t="s">
        <v>2561</v>
      </c>
      <c r="J609" s="188" t="s">
        <v>2561</v>
      </c>
      <c r="K609" s="265" t="s">
        <v>3092</v>
      </c>
      <c r="L609" s="265" t="s">
        <v>1937</v>
      </c>
      <c r="M609" s="265" t="s">
        <v>1937</v>
      </c>
      <c r="N609" s="258" t="s">
        <v>3023</v>
      </c>
      <c r="P609" s="265" t="s">
        <v>3091</v>
      </c>
      <c r="Q609" s="265" t="s">
        <v>2153</v>
      </c>
      <c r="R609" s="265" t="s">
        <v>2120</v>
      </c>
      <c r="S609" s="265" t="s">
        <v>3116</v>
      </c>
      <c r="U609" t="s">
        <v>2517</v>
      </c>
      <c r="V609" s="215">
        <v>1.82692307692307</v>
      </c>
      <c r="Z609">
        <v>0.102173913043478</v>
      </c>
      <c r="AD609" s="188">
        <f t="shared" si="25"/>
        <v>4.2066458429698752</v>
      </c>
      <c r="AE609" s="188">
        <f t="shared" si="24"/>
        <v>-2.2810788877730848</v>
      </c>
    </row>
    <row r="610" spans="1:31" x14ac:dyDescent="0.35">
      <c r="A610" s="11" t="s">
        <v>2576</v>
      </c>
      <c r="B610" t="s">
        <v>2516</v>
      </c>
      <c r="C610" t="s">
        <v>2552</v>
      </c>
      <c r="D610" s="188" t="s">
        <v>3022</v>
      </c>
      <c r="E610" s="11" t="s">
        <v>2588</v>
      </c>
      <c r="F610" s="212" t="s">
        <v>2583</v>
      </c>
      <c r="G610" s="11" t="s">
        <v>2581</v>
      </c>
      <c r="H610" s="210" t="s">
        <v>2582</v>
      </c>
      <c r="I610" t="s">
        <v>2560</v>
      </c>
      <c r="J610" s="258" t="s">
        <v>2613</v>
      </c>
      <c r="K610" s="265" t="s">
        <v>3092</v>
      </c>
      <c r="L610" s="265" t="s">
        <v>1937</v>
      </c>
      <c r="M610" s="265" t="s">
        <v>1937</v>
      </c>
      <c r="N610" s="258" t="s">
        <v>3023</v>
      </c>
      <c r="P610" s="265" t="s">
        <v>3091</v>
      </c>
      <c r="Q610" s="265" t="s">
        <v>2153</v>
      </c>
      <c r="R610" s="265" t="s">
        <v>2120</v>
      </c>
      <c r="S610" s="265" t="s">
        <v>3116</v>
      </c>
      <c r="U610" t="s">
        <v>2517</v>
      </c>
      <c r="V610" s="215">
        <v>-0.76666666666666505</v>
      </c>
      <c r="Z610">
        <v>6.3616071428571003E-3</v>
      </c>
      <c r="AD610" s="188">
        <f t="shared" si="25"/>
        <v>-1.7653152379620982</v>
      </c>
      <c r="AE610" s="188">
        <f t="shared" si="24"/>
        <v>-5.0574742381344331</v>
      </c>
    </row>
    <row r="611" spans="1:31" x14ac:dyDescent="0.35">
      <c r="A611" s="11" t="s">
        <v>2576</v>
      </c>
      <c r="B611" t="s">
        <v>2516</v>
      </c>
      <c r="C611" t="s">
        <v>2552</v>
      </c>
      <c r="D611" s="188" t="s">
        <v>3022</v>
      </c>
      <c r="E611" s="11" t="s">
        <v>2588</v>
      </c>
      <c r="F611" s="212" t="s">
        <v>2583</v>
      </c>
      <c r="G611" s="11" t="s">
        <v>2581</v>
      </c>
      <c r="H611" s="210" t="s">
        <v>2582</v>
      </c>
      <c r="I611" t="s">
        <v>2560</v>
      </c>
      <c r="J611" s="258" t="s">
        <v>2613</v>
      </c>
      <c r="K611" s="265" t="s">
        <v>3092</v>
      </c>
      <c r="L611" s="265" t="s">
        <v>1937</v>
      </c>
      <c r="M611" s="265" t="s">
        <v>1937</v>
      </c>
      <c r="N611" s="258" t="s">
        <v>3023</v>
      </c>
      <c r="P611" s="265" t="s">
        <v>3091</v>
      </c>
      <c r="Q611" s="265" t="s">
        <v>2153</v>
      </c>
      <c r="R611" s="265" t="s">
        <v>2120</v>
      </c>
      <c r="S611" s="265" t="s">
        <v>3116</v>
      </c>
      <c r="U611" t="s">
        <v>2517</v>
      </c>
      <c r="V611" s="215">
        <v>-0.233333333333332</v>
      </c>
      <c r="Z611">
        <v>5.6120535714285602E-2</v>
      </c>
      <c r="AD611" s="188">
        <f t="shared" si="25"/>
        <v>-0.53726985503194102</v>
      </c>
      <c r="AE611" s="188">
        <f t="shared" si="24"/>
        <v>-2.8802534779223476</v>
      </c>
    </row>
    <row r="612" spans="1:31" x14ac:dyDescent="0.35">
      <c r="A612" s="11" t="s">
        <v>2576</v>
      </c>
      <c r="B612" t="s">
        <v>2516</v>
      </c>
      <c r="C612" t="s">
        <v>2552</v>
      </c>
      <c r="D612" s="188" t="s">
        <v>3022</v>
      </c>
      <c r="E612" s="11" t="s">
        <v>2588</v>
      </c>
      <c r="F612" s="212" t="s">
        <v>2583</v>
      </c>
      <c r="G612" s="11" t="s">
        <v>2581</v>
      </c>
      <c r="H612" s="210" t="s">
        <v>2582</v>
      </c>
      <c r="I612" s="11" t="s">
        <v>2571</v>
      </c>
      <c r="J612" s="258" t="s">
        <v>3038</v>
      </c>
      <c r="K612" s="265" t="s">
        <v>3092</v>
      </c>
      <c r="L612" s="265" t="s">
        <v>1937</v>
      </c>
      <c r="M612" s="265" t="s">
        <v>1937</v>
      </c>
      <c r="N612" s="258" t="s">
        <v>3023</v>
      </c>
      <c r="P612" s="265" t="s">
        <v>3091</v>
      </c>
      <c r="Q612" s="265" t="s">
        <v>2153</v>
      </c>
      <c r="R612" s="265" t="s">
        <v>2120</v>
      </c>
      <c r="S612" s="265" t="s">
        <v>3116</v>
      </c>
      <c r="U612" t="s">
        <v>2517</v>
      </c>
      <c r="V612" s="215">
        <v>0.56666666666666599</v>
      </c>
      <c r="Z612">
        <v>1.7790178571428499E-2</v>
      </c>
      <c r="AD612" s="188">
        <f t="shared" si="25"/>
        <v>1.3047982193632912</v>
      </c>
      <c r="AE612" s="188">
        <f t="shared" si="24"/>
        <v>-4.029108739612866</v>
      </c>
    </row>
    <row r="613" spans="1:31" x14ac:dyDescent="0.35">
      <c r="A613" s="11" t="s">
        <v>2576</v>
      </c>
      <c r="B613" t="s">
        <v>2516</v>
      </c>
      <c r="C613" t="s">
        <v>2552</v>
      </c>
      <c r="D613" s="188" t="s">
        <v>3022</v>
      </c>
      <c r="E613" s="11" t="s">
        <v>2588</v>
      </c>
      <c r="F613" s="212" t="s">
        <v>2583</v>
      </c>
      <c r="G613" s="11" t="s">
        <v>2581</v>
      </c>
      <c r="H613" s="210" t="s">
        <v>2582</v>
      </c>
      <c r="I613" s="11" t="s">
        <v>2571</v>
      </c>
      <c r="J613" s="258" t="s">
        <v>3038</v>
      </c>
      <c r="K613" s="265" t="s">
        <v>3092</v>
      </c>
      <c r="L613" s="265" t="s">
        <v>1937</v>
      </c>
      <c r="M613" s="265" t="s">
        <v>1937</v>
      </c>
      <c r="N613" s="258" t="s">
        <v>3023</v>
      </c>
      <c r="P613" s="265" t="s">
        <v>3091</v>
      </c>
      <c r="Q613" s="265" t="s">
        <v>2153</v>
      </c>
      <c r="R613" s="265" t="s">
        <v>2120</v>
      </c>
      <c r="S613" s="265" t="s">
        <v>3116</v>
      </c>
      <c r="U613" t="s">
        <v>2517</v>
      </c>
      <c r="V613" s="215">
        <v>0.86666666666666703</v>
      </c>
      <c r="Z613">
        <v>1.4080357142857099E-2</v>
      </c>
      <c r="AD613" s="188">
        <f t="shared" si="25"/>
        <v>1.9955737472615074</v>
      </c>
      <c r="AE613" s="188">
        <f t="shared" si="24"/>
        <v>-4.262974563314196</v>
      </c>
    </row>
    <row r="614" spans="1:31" x14ac:dyDescent="0.35">
      <c r="A614" s="11" t="s">
        <v>2576</v>
      </c>
      <c r="B614" t="s">
        <v>2516</v>
      </c>
      <c r="C614" t="s">
        <v>2552</v>
      </c>
      <c r="D614" s="188" t="s">
        <v>3022</v>
      </c>
      <c r="E614" s="11" t="s">
        <v>2588</v>
      </c>
      <c r="F614" s="212" t="s">
        <v>2583</v>
      </c>
      <c r="G614" s="11" t="s">
        <v>2581</v>
      </c>
      <c r="H614" s="210" t="s">
        <v>2582</v>
      </c>
      <c r="I614" s="11" t="s">
        <v>2572</v>
      </c>
      <c r="J614" s="258" t="s">
        <v>3036</v>
      </c>
      <c r="K614" s="265" t="s">
        <v>3092</v>
      </c>
      <c r="L614" s="265" t="s">
        <v>1937</v>
      </c>
      <c r="M614" s="265" t="s">
        <v>1937</v>
      </c>
      <c r="N614" s="258" t="s">
        <v>3023</v>
      </c>
      <c r="P614" s="265" t="s">
        <v>3091</v>
      </c>
      <c r="Q614" s="265" t="s">
        <v>2153</v>
      </c>
      <c r="R614" s="265" t="s">
        <v>2120</v>
      </c>
      <c r="S614" s="265" t="s">
        <v>3116</v>
      </c>
      <c r="U614" t="s">
        <v>2517</v>
      </c>
      <c r="V614" s="215">
        <v>2.0333333333333301</v>
      </c>
      <c r="Z614">
        <v>0.155799107142857</v>
      </c>
      <c r="AD614" s="188">
        <f t="shared" si="25"/>
        <v>4.6819230224212189</v>
      </c>
      <c r="AE614" s="188">
        <f t="shared" si="24"/>
        <v>-1.8591878763523018</v>
      </c>
    </row>
    <row r="615" spans="1:31" x14ac:dyDescent="0.35">
      <c r="A615" s="11" t="s">
        <v>2576</v>
      </c>
      <c r="B615" t="s">
        <v>2516</v>
      </c>
      <c r="C615" t="s">
        <v>2552</v>
      </c>
      <c r="D615" s="188" t="s">
        <v>3022</v>
      </c>
      <c r="E615" s="11" t="s">
        <v>2588</v>
      </c>
      <c r="F615" s="212" t="s">
        <v>2583</v>
      </c>
      <c r="G615" s="11" t="s">
        <v>2581</v>
      </c>
      <c r="H615" s="210" t="s">
        <v>2582</v>
      </c>
      <c r="I615" s="11" t="s">
        <v>2572</v>
      </c>
      <c r="J615" s="258" t="s">
        <v>3036</v>
      </c>
      <c r="K615" s="265" t="s">
        <v>3092</v>
      </c>
      <c r="L615" s="265" t="s">
        <v>1937</v>
      </c>
      <c r="M615" s="265" t="s">
        <v>1937</v>
      </c>
      <c r="N615" s="258" t="s">
        <v>3023</v>
      </c>
      <c r="P615" s="265" t="s">
        <v>3091</v>
      </c>
      <c r="Q615" s="265" t="s">
        <v>2153</v>
      </c>
      <c r="R615" s="265" t="s">
        <v>2120</v>
      </c>
      <c r="S615" s="265" t="s">
        <v>3116</v>
      </c>
      <c r="U615" t="s">
        <v>2517</v>
      </c>
      <c r="V615" s="215">
        <v>2.2999999999999901</v>
      </c>
      <c r="Z615">
        <v>0.12770982142857101</v>
      </c>
      <c r="AD615" s="188">
        <f t="shared" si="25"/>
        <v>5.2959457138862831</v>
      </c>
      <c r="AE615" s="188">
        <f t="shared" si="24"/>
        <v>-2.0579946087321592</v>
      </c>
    </row>
    <row r="616" spans="1:31" x14ac:dyDescent="0.35">
      <c r="A616" s="11" t="s">
        <v>2576</v>
      </c>
      <c r="B616" t="s">
        <v>2516</v>
      </c>
      <c r="C616" t="s">
        <v>2552</v>
      </c>
      <c r="D616" s="188" t="s">
        <v>3022</v>
      </c>
      <c r="E616" s="11" t="s">
        <v>2588</v>
      </c>
      <c r="F616" s="212" t="s">
        <v>2583</v>
      </c>
      <c r="G616" s="11" t="s">
        <v>2581</v>
      </c>
      <c r="H616" s="210" t="s">
        <v>2582</v>
      </c>
      <c r="I616" s="11" t="s">
        <v>2572</v>
      </c>
      <c r="J616" s="258" t="s">
        <v>3036</v>
      </c>
      <c r="K616" s="265" t="s">
        <v>3092</v>
      </c>
      <c r="L616" s="265" t="s">
        <v>1937</v>
      </c>
      <c r="M616" s="265" t="s">
        <v>1937</v>
      </c>
      <c r="N616" s="258" t="s">
        <v>3023</v>
      </c>
      <c r="P616" s="265" t="s">
        <v>3091</v>
      </c>
      <c r="Q616" s="265" t="s">
        <v>2153</v>
      </c>
      <c r="R616" s="265" t="s">
        <v>2120</v>
      </c>
      <c r="S616" s="265" t="s">
        <v>3116</v>
      </c>
      <c r="U616" t="s">
        <v>2517</v>
      </c>
      <c r="V616" s="215">
        <v>3.0666666666666602</v>
      </c>
      <c r="Z616">
        <v>0.11749999999999899</v>
      </c>
      <c r="AD616" s="188">
        <f t="shared" si="25"/>
        <v>7.0612609518483929</v>
      </c>
      <c r="AE616" s="188">
        <f t="shared" si="24"/>
        <v>-2.1413169453979322</v>
      </c>
    </row>
    <row r="617" spans="1:31" x14ac:dyDescent="0.35">
      <c r="A617" s="11" t="s">
        <v>2576</v>
      </c>
      <c r="B617" t="s">
        <v>2516</v>
      </c>
      <c r="C617" t="s">
        <v>2552</v>
      </c>
      <c r="D617" s="188" t="s">
        <v>3022</v>
      </c>
      <c r="E617" s="11" t="s">
        <v>2588</v>
      </c>
      <c r="F617" s="212" t="s">
        <v>2583</v>
      </c>
      <c r="G617" s="11" t="s">
        <v>2581</v>
      </c>
      <c r="H617" s="210" t="s">
        <v>2582</v>
      </c>
      <c r="I617" s="11" t="s">
        <v>2572</v>
      </c>
      <c r="J617" s="258" t="s">
        <v>3036</v>
      </c>
      <c r="K617" s="265" t="s">
        <v>3092</v>
      </c>
      <c r="L617" s="265" t="s">
        <v>1937</v>
      </c>
      <c r="M617" s="265" t="s">
        <v>1937</v>
      </c>
      <c r="N617" s="258" t="s">
        <v>3023</v>
      </c>
      <c r="P617" s="265" t="s">
        <v>3091</v>
      </c>
      <c r="Q617" s="265" t="s">
        <v>2153</v>
      </c>
      <c r="R617" s="265" t="s">
        <v>2120</v>
      </c>
      <c r="S617" s="265" t="s">
        <v>3116</v>
      </c>
      <c r="U617" t="s">
        <v>2517</v>
      </c>
      <c r="V617" s="215">
        <v>3.43333333333333</v>
      </c>
      <c r="Z617">
        <v>8.7549107142857102E-2</v>
      </c>
      <c r="AD617" s="188">
        <f t="shared" si="25"/>
        <v>7.9055421526128837</v>
      </c>
      <c r="AE617" s="188">
        <f t="shared" si="24"/>
        <v>-2.4355554185563379</v>
      </c>
    </row>
    <row r="618" spans="1:31" x14ac:dyDescent="0.35">
      <c r="A618" s="11" t="s">
        <v>2576</v>
      </c>
      <c r="B618" t="s">
        <v>2516</v>
      </c>
      <c r="C618" t="s">
        <v>2552</v>
      </c>
      <c r="D618" s="188" t="s">
        <v>3022</v>
      </c>
      <c r="E618" s="11" t="s">
        <v>2588</v>
      </c>
      <c r="F618" s="212" t="s">
        <v>2583</v>
      </c>
      <c r="G618" s="11" t="s">
        <v>2581</v>
      </c>
      <c r="H618" s="210" t="s">
        <v>2582</v>
      </c>
      <c r="I618" s="11" t="s">
        <v>2572</v>
      </c>
      <c r="J618" s="258" t="s">
        <v>3036</v>
      </c>
      <c r="K618" s="265" t="s">
        <v>3092</v>
      </c>
      <c r="L618" s="265" t="s">
        <v>1937</v>
      </c>
      <c r="M618" s="265" t="s">
        <v>1937</v>
      </c>
      <c r="N618" s="258" t="s">
        <v>3023</v>
      </c>
      <c r="P618" s="265" t="s">
        <v>3091</v>
      </c>
      <c r="Q618" s="265" t="s">
        <v>2153</v>
      </c>
      <c r="R618" s="265" t="s">
        <v>2120</v>
      </c>
      <c r="S618" s="265" t="s">
        <v>3116</v>
      </c>
      <c r="U618" t="s">
        <v>2517</v>
      </c>
      <c r="V618" s="215">
        <v>4.93333333333333</v>
      </c>
      <c r="Z618">
        <v>1.8374999999999898E-2</v>
      </c>
      <c r="AD618" s="188">
        <f t="shared" si="25"/>
        <v>11.359419792103953</v>
      </c>
      <c r="AE618" s="188">
        <f t="shared" si="24"/>
        <v>-3.9967642338832423</v>
      </c>
    </row>
    <row r="619" spans="1:31" x14ac:dyDescent="0.35">
      <c r="A619" s="11" t="s">
        <v>2576</v>
      </c>
      <c r="B619" t="s">
        <v>2516</v>
      </c>
      <c r="C619" t="s">
        <v>2552</v>
      </c>
      <c r="D619" s="188" t="s">
        <v>3022</v>
      </c>
      <c r="E619" s="11" t="s">
        <v>2588</v>
      </c>
      <c r="F619" s="212" t="s">
        <v>2583</v>
      </c>
      <c r="G619" s="11" t="s">
        <v>2581</v>
      </c>
      <c r="H619" s="210" t="s">
        <v>2582</v>
      </c>
      <c r="I619" s="11" t="s">
        <v>2572</v>
      </c>
      <c r="J619" s="258" t="s">
        <v>3036</v>
      </c>
      <c r="K619" s="265" t="s">
        <v>3092</v>
      </c>
      <c r="L619" s="265" t="s">
        <v>1937</v>
      </c>
      <c r="M619" s="265" t="s">
        <v>1937</v>
      </c>
      <c r="N619" s="258" t="s">
        <v>3023</v>
      </c>
      <c r="P619" s="265" t="s">
        <v>3091</v>
      </c>
      <c r="Q619" s="265" t="s">
        <v>2153</v>
      </c>
      <c r="R619" s="265" t="s">
        <v>2120</v>
      </c>
      <c r="S619" s="265" t="s">
        <v>3116</v>
      </c>
      <c r="U619" t="s">
        <v>2517</v>
      </c>
      <c r="V619" s="215">
        <v>4.93333333333333</v>
      </c>
      <c r="Z619">
        <v>5.0249999999999899E-2</v>
      </c>
      <c r="AD619" s="188">
        <f t="shared" si="25"/>
        <v>11.359419792103953</v>
      </c>
      <c r="AE619" s="188">
        <f t="shared" si="24"/>
        <v>-2.9907447320429541</v>
      </c>
    </row>
    <row r="620" spans="1:31" x14ac:dyDescent="0.35">
      <c r="A620" s="11" t="s">
        <v>2576</v>
      </c>
      <c r="B620" t="s">
        <v>2516</v>
      </c>
      <c r="C620" t="s">
        <v>2552</v>
      </c>
      <c r="D620" s="188" t="s">
        <v>3022</v>
      </c>
      <c r="E620" s="11" t="s">
        <v>2588</v>
      </c>
      <c r="F620" s="212" t="s">
        <v>2583</v>
      </c>
      <c r="G620" s="11" t="s">
        <v>2581</v>
      </c>
      <c r="H620" s="210" t="s">
        <v>2582</v>
      </c>
      <c r="I620" s="11" t="s">
        <v>2572</v>
      </c>
      <c r="J620" s="258" t="s">
        <v>3036</v>
      </c>
      <c r="K620" s="265" t="s">
        <v>3092</v>
      </c>
      <c r="L620" s="265" t="s">
        <v>1937</v>
      </c>
      <c r="M620" s="265" t="s">
        <v>1937</v>
      </c>
      <c r="N620" s="258" t="s">
        <v>3023</v>
      </c>
      <c r="P620" s="265" t="s">
        <v>3091</v>
      </c>
      <c r="Q620" s="265" t="s">
        <v>2153</v>
      </c>
      <c r="R620" s="265" t="s">
        <v>2120</v>
      </c>
      <c r="S620" s="265" t="s">
        <v>3116</v>
      </c>
      <c r="U620" t="s">
        <v>2517</v>
      </c>
      <c r="V620" s="215">
        <v>6.3333333333333304</v>
      </c>
      <c r="Z620">
        <v>1.9499999999999899E-2</v>
      </c>
      <c r="AD620" s="188">
        <f t="shared" si="25"/>
        <v>14.583038922295618</v>
      </c>
      <c r="AE620" s="188">
        <f t="shared" si="24"/>
        <v>-3.9373408134124412</v>
      </c>
    </row>
    <row r="621" spans="1:31" x14ac:dyDescent="0.35">
      <c r="A621" s="11" t="s">
        <v>2576</v>
      </c>
      <c r="B621" t="s">
        <v>2516</v>
      </c>
      <c r="C621" t="s">
        <v>2552</v>
      </c>
      <c r="D621" s="188" t="s">
        <v>3022</v>
      </c>
      <c r="E621" s="11" t="s">
        <v>2588</v>
      </c>
      <c r="F621" s="212" t="s">
        <v>2583</v>
      </c>
      <c r="G621" s="11" t="s">
        <v>2581</v>
      </c>
      <c r="H621" s="210" t="s">
        <v>2582</v>
      </c>
      <c r="I621" s="11" t="s">
        <v>2573</v>
      </c>
      <c r="J621" s="258" t="s">
        <v>3037</v>
      </c>
      <c r="K621" s="265" t="s">
        <v>3092</v>
      </c>
      <c r="L621" s="265" t="s">
        <v>1937</v>
      </c>
      <c r="M621" s="265" t="s">
        <v>1937</v>
      </c>
      <c r="N621" s="258" t="s">
        <v>3023</v>
      </c>
      <c r="P621" s="265" t="s">
        <v>3091</v>
      </c>
      <c r="Q621" s="265" t="s">
        <v>2153</v>
      </c>
      <c r="R621" s="265" t="s">
        <v>2120</v>
      </c>
      <c r="S621" s="265" t="s">
        <v>3116</v>
      </c>
      <c r="U621" t="s">
        <v>2517</v>
      </c>
      <c r="V621" s="215">
        <v>3.43333333333333</v>
      </c>
      <c r="Z621">
        <v>4.3486607142857098E-2</v>
      </c>
      <c r="AD621" s="188">
        <f t="shared" si="25"/>
        <v>7.9055421526128837</v>
      </c>
      <c r="AE621" s="188">
        <f t="shared" si="24"/>
        <v>-3.1353022700662221</v>
      </c>
    </row>
    <row r="622" spans="1:31" x14ac:dyDescent="0.35">
      <c r="A622" s="11" t="s">
        <v>2576</v>
      </c>
      <c r="B622" t="s">
        <v>2516</v>
      </c>
      <c r="C622" t="s">
        <v>2552</v>
      </c>
      <c r="D622" s="188" t="s">
        <v>3022</v>
      </c>
      <c r="E622" s="11" t="s">
        <v>2588</v>
      </c>
      <c r="F622" s="212" t="s">
        <v>2583</v>
      </c>
      <c r="G622" s="11" t="s">
        <v>2581</v>
      </c>
      <c r="H622" s="210" t="s">
        <v>2582</v>
      </c>
      <c r="I622" s="11" t="s">
        <v>2573</v>
      </c>
      <c r="J622" s="258" t="s">
        <v>3037</v>
      </c>
      <c r="K622" s="265" t="s">
        <v>3092</v>
      </c>
      <c r="L622" s="265" t="s">
        <v>1937</v>
      </c>
      <c r="M622" s="265" t="s">
        <v>1937</v>
      </c>
      <c r="N622" s="258" t="s">
        <v>3023</v>
      </c>
      <c r="P622" s="265" t="s">
        <v>3091</v>
      </c>
      <c r="Q622" s="265" t="s">
        <v>2153</v>
      </c>
      <c r="R622" s="265" t="s">
        <v>2120</v>
      </c>
      <c r="S622" s="265" t="s">
        <v>3116</v>
      </c>
      <c r="U622" t="s">
        <v>2517</v>
      </c>
      <c r="V622" s="215">
        <v>3.6666666666666599</v>
      </c>
      <c r="Z622">
        <v>2.4767857142857098E-2</v>
      </c>
      <c r="AD622" s="188">
        <f t="shared" si="25"/>
        <v>8.4428120076448199</v>
      </c>
      <c r="AE622" s="188">
        <f t="shared" si="24"/>
        <v>-3.6982085494024566</v>
      </c>
    </row>
    <row r="623" spans="1:31" x14ac:dyDescent="0.35">
      <c r="A623" s="11" t="s">
        <v>2576</v>
      </c>
      <c r="B623" t="s">
        <v>2516</v>
      </c>
      <c r="C623" t="s">
        <v>2552</v>
      </c>
      <c r="D623" s="188" t="s">
        <v>3022</v>
      </c>
      <c r="E623" s="11" t="s">
        <v>2588</v>
      </c>
      <c r="F623" s="212" t="s">
        <v>2583</v>
      </c>
      <c r="G623" s="11" t="s">
        <v>2581</v>
      </c>
      <c r="H623" s="210" t="s">
        <v>2582</v>
      </c>
      <c r="I623" s="11" t="s">
        <v>2573</v>
      </c>
      <c r="J623" s="258" t="s">
        <v>3037</v>
      </c>
      <c r="K623" s="265" t="s">
        <v>3092</v>
      </c>
      <c r="L623" s="265" t="s">
        <v>1937</v>
      </c>
      <c r="M623" s="265" t="s">
        <v>1937</v>
      </c>
      <c r="N623" s="258" t="s">
        <v>3023</v>
      </c>
      <c r="P623" s="265" t="s">
        <v>3091</v>
      </c>
      <c r="Q623" s="265" t="s">
        <v>2153</v>
      </c>
      <c r="R623" s="265" t="s">
        <v>2120</v>
      </c>
      <c r="S623" s="265" t="s">
        <v>3116</v>
      </c>
      <c r="U623" t="s">
        <v>2517</v>
      </c>
      <c r="V623" s="215">
        <v>4.7333333333333298</v>
      </c>
      <c r="Z623">
        <v>1.55357142857142E-2</v>
      </c>
      <c r="AD623" s="188">
        <f t="shared" si="25"/>
        <v>10.898902773505142</v>
      </c>
      <c r="AE623" s="188">
        <f t="shared" si="24"/>
        <v>-4.1646137580686622</v>
      </c>
    </row>
    <row r="624" spans="1:31" x14ac:dyDescent="0.35">
      <c r="A624" s="11" t="s">
        <v>2576</v>
      </c>
      <c r="B624" t="s">
        <v>2516</v>
      </c>
      <c r="C624" t="s">
        <v>2552</v>
      </c>
      <c r="D624" s="188" t="s">
        <v>3022</v>
      </c>
      <c r="E624" s="11" t="s">
        <v>2588</v>
      </c>
      <c r="F624" s="212" t="s">
        <v>2583</v>
      </c>
      <c r="G624" s="11" t="s">
        <v>2581</v>
      </c>
      <c r="H624" s="210" t="s">
        <v>2582</v>
      </c>
      <c r="I624" s="11" t="s">
        <v>2573</v>
      </c>
      <c r="J624" s="258" t="s">
        <v>3037</v>
      </c>
      <c r="K624" s="265" t="s">
        <v>3092</v>
      </c>
      <c r="L624" s="265" t="s">
        <v>1937</v>
      </c>
      <c r="M624" s="265" t="s">
        <v>1937</v>
      </c>
      <c r="N624" s="258" t="s">
        <v>3023</v>
      </c>
      <c r="P624" s="265" t="s">
        <v>3091</v>
      </c>
      <c r="Q624" s="265" t="s">
        <v>2153</v>
      </c>
      <c r="R624" s="265" t="s">
        <v>2120</v>
      </c>
      <c r="S624" s="265" t="s">
        <v>3116</v>
      </c>
      <c r="U624" t="s">
        <v>2517</v>
      </c>
      <c r="V624" s="215">
        <v>5.0666666666666602</v>
      </c>
      <c r="Z624">
        <v>3.5267857142857101E-2</v>
      </c>
      <c r="AD624" s="188">
        <f t="shared" si="25"/>
        <v>11.666431137836485</v>
      </c>
      <c r="AE624" s="188">
        <f t="shared" si="24"/>
        <v>-3.3447832923820653</v>
      </c>
    </row>
    <row r="625" spans="1:31" x14ac:dyDescent="0.35">
      <c r="A625" s="11" t="s">
        <v>2576</v>
      </c>
      <c r="B625" t="s">
        <v>2516</v>
      </c>
      <c r="C625" t="s">
        <v>2552</v>
      </c>
      <c r="D625" s="188" t="s">
        <v>3022</v>
      </c>
      <c r="E625" s="11" t="s">
        <v>2588</v>
      </c>
      <c r="F625" s="212" t="s">
        <v>2583</v>
      </c>
      <c r="G625" s="11" t="s">
        <v>2581</v>
      </c>
      <c r="H625" s="210" t="s">
        <v>2582</v>
      </c>
      <c r="I625" s="11" t="s">
        <v>2574</v>
      </c>
      <c r="J625" s="258" t="s">
        <v>2617</v>
      </c>
      <c r="K625" s="265" t="s">
        <v>3092</v>
      </c>
      <c r="L625" s="265" t="s">
        <v>1937</v>
      </c>
      <c r="M625" s="265" t="s">
        <v>1937</v>
      </c>
      <c r="N625" s="258" t="s">
        <v>3023</v>
      </c>
      <c r="P625" s="265" t="s">
        <v>3091</v>
      </c>
      <c r="Q625" s="265" t="s">
        <v>2153</v>
      </c>
      <c r="R625" s="265" t="s">
        <v>2120</v>
      </c>
      <c r="S625" s="265" t="s">
        <v>3116</v>
      </c>
      <c r="U625" t="s">
        <v>2517</v>
      </c>
      <c r="V625" s="215">
        <v>1.93333333333333</v>
      </c>
      <c r="Z625">
        <v>0.16328571428571401</v>
      </c>
      <c r="AD625" s="188">
        <f t="shared" si="25"/>
        <v>4.4516645131218144</v>
      </c>
      <c r="AE625" s="188">
        <f t="shared" si="24"/>
        <v>-1.8122537642426415</v>
      </c>
    </row>
    <row r="626" spans="1:31" x14ac:dyDescent="0.35">
      <c r="A626" s="11" t="s">
        <v>2576</v>
      </c>
      <c r="B626" t="s">
        <v>2516</v>
      </c>
      <c r="C626" t="s">
        <v>2552</v>
      </c>
      <c r="D626" s="188" t="s">
        <v>3022</v>
      </c>
      <c r="E626" s="11" t="s">
        <v>2588</v>
      </c>
      <c r="F626" s="212" t="s">
        <v>2583</v>
      </c>
      <c r="G626" s="11" t="s">
        <v>2581</v>
      </c>
      <c r="H626" s="210" t="s">
        <v>2582</v>
      </c>
      <c r="I626" s="11" t="s">
        <v>2574</v>
      </c>
      <c r="J626" s="258" t="s">
        <v>2617</v>
      </c>
      <c r="K626" s="265" t="s">
        <v>3092</v>
      </c>
      <c r="L626" s="265" t="s">
        <v>1937</v>
      </c>
      <c r="M626" s="265" t="s">
        <v>1937</v>
      </c>
      <c r="N626" s="258" t="s">
        <v>3023</v>
      </c>
      <c r="P626" s="265" t="s">
        <v>3091</v>
      </c>
      <c r="Q626" s="265" t="s">
        <v>2153</v>
      </c>
      <c r="R626" s="265" t="s">
        <v>2120</v>
      </c>
      <c r="S626" s="265" t="s">
        <v>3116</v>
      </c>
      <c r="U626" t="s">
        <v>2517</v>
      </c>
      <c r="V626" s="215">
        <v>2.0999999999999899</v>
      </c>
      <c r="Z626">
        <v>0.115495535714285</v>
      </c>
      <c r="AD626" s="188">
        <f t="shared" si="25"/>
        <v>4.8354286952874732</v>
      </c>
      <c r="AE626" s="188">
        <f t="shared" si="24"/>
        <v>-2.1585234015916619</v>
      </c>
    </row>
    <row r="627" spans="1:31" x14ac:dyDescent="0.35">
      <c r="A627" s="11" t="s">
        <v>2576</v>
      </c>
      <c r="B627" t="s">
        <v>2516</v>
      </c>
      <c r="C627" t="s">
        <v>2552</v>
      </c>
      <c r="D627" s="188" t="s">
        <v>3022</v>
      </c>
      <c r="E627" s="11" t="s">
        <v>2588</v>
      </c>
      <c r="F627" s="212" t="s">
        <v>2583</v>
      </c>
      <c r="G627" s="11" t="s">
        <v>2581</v>
      </c>
      <c r="H627" s="210" t="s">
        <v>2582</v>
      </c>
      <c r="I627" s="11" t="s">
        <v>2574</v>
      </c>
      <c r="J627" s="258" t="s">
        <v>2617</v>
      </c>
      <c r="K627" s="265" t="s">
        <v>3092</v>
      </c>
      <c r="L627" s="265" t="s">
        <v>1937</v>
      </c>
      <c r="M627" s="265" t="s">
        <v>1937</v>
      </c>
      <c r="N627" s="258" t="s">
        <v>3023</v>
      </c>
      <c r="P627" s="265" t="s">
        <v>3091</v>
      </c>
      <c r="Q627" s="265" t="s">
        <v>2153</v>
      </c>
      <c r="R627" s="265" t="s">
        <v>2120</v>
      </c>
      <c r="S627" s="265" t="s">
        <v>3116</v>
      </c>
      <c r="U627" t="s">
        <v>2517</v>
      </c>
      <c r="V627" s="215">
        <v>2.1666666666666599</v>
      </c>
      <c r="Z627">
        <v>8.3629464285714203E-2</v>
      </c>
      <c r="AD627" s="188">
        <f t="shared" si="25"/>
        <v>4.9889343681537506</v>
      </c>
      <c r="AE627" s="188">
        <f t="shared" si="24"/>
        <v>-2.4813593773761191</v>
      </c>
    </row>
    <row r="628" spans="1:31" x14ac:dyDescent="0.35">
      <c r="A628" s="11" t="s">
        <v>2576</v>
      </c>
      <c r="B628" t="s">
        <v>2516</v>
      </c>
      <c r="C628" t="s">
        <v>2552</v>
      </c>
      <c r="D628" s="188" t="s">
        <v>3022</v>
      </c>
      <c r="E628" s="11" t="s">
        <v>2588</v>
      </c>
      <c r="F628" s="212" t="s">
        <v>2583</v>
      </c>
      <c r="G628" s="11" t="s">
        <v>2581</v>
      </c>
      <c r="H628" s="210" t="s">
        <v>2582</v>
      </c>
      <c r="I628" s="11" t="s">
        <v>2561</v>
      </c>
      <c r="J628" s="188" t="s">
        <v>2561</v>
      </c>
      <c r="K628" s="265" t="s">
        <v>3092</v>
      </c>
      <c r="L628" s="265" t="s">
        <v>1937</v>
      </c>
      <c r="M628" s="265" t="s">
        <v>1937</v>
      </c>
      <c r="N628" s="258" t="s">
        <v>3023</v>
      </c>
      <c r="P628" s="265" t="s">
        <v>3091</v>
      </c>
      <c r="Q628" s="265" t="s">
        <v>2153</v>
      </c>
      <c r="R628" s="265" t="s">
        <v>2120</v>
      </c>
      <c r="S628" s="265" t="s">
        <v>3116</v>
      </c>
      <c r="U628" t="s">
        <v>2517</v>
      </c>
      <c r="V628" s="215">
        <v>0.93333333333333302</v>
      </c>
      <c r="Z628">
        <v>4.5026785714285603E-2</v>
      </c>
      <c r="AD628" s="188">
        <f t="shared" si="25"/>
        <v>2.1490794201277756</v>
      </c>
      <c r="AE628" s="188">
        <f t="shared" si="24"/>
        <v>-3.1004977282005086</v>
      </c>
    </row>
    <row r="629" spans="1:31" x14ac:dyDescent="0.35">
      <c r="A629" s="11" t="s">
        <v>2576</v>
      </c>
      <c r="B629" t="s">
        <v>2516</v>
      </c>
      <c r="C629" t="s">
        <v>2552</v>
      </c>
      <c r="D629" s="188" t="s">
        <v>3022</v>
      </c>
      <c r="E629" s="11" t="s">
        <v>2588</v>
      </c>
      <c r="F629" s="212" t="s">
        <v>2583</v>
      </c>
      <c r="G629" s="11" t="s">
        <v>2581</v>
      </c>
      <c r="H629" s="210" t="s">
        <v>2582</v>
      </c>
      <c r="I629" s="11" t="s">
        <v>2561</v>
      </c>
      <c r="J629" s="188" t="s">
        <v>2561</v>
      </c>
      <c r="K629" s="265" t="s">
        <v>3092</v>
      </c>
      <c r="L629" s="265" t="s">
        <v>1937</v>
      </c>
      <c r="M629" s="265" t="s">
        <v>1937</v>
      </c>
      <c r="N629" s="258" t="s">
        <v>3023</v>
      </c>
      <c r="P629" s="265" t="s">
        <v>3091</v>
      </c>
      <c r="Q629" s="265" t="s">
        <v>2153</v>
      </c>
      <c r="R629" s="265" t="s">
        <v>2120</v>
      </c>
      <c r="S629" s="265" t="s">
        <v>3116</v>
      </c>
      <c r="U629" t="s">
        <v>2517</v>
      </c>
      <c r="V629" s="215">
        <v>1.7333333333333301</v>
      </c>
      <c r="Z629">
        <v>5.3571428571428499E-2</v>
      </c>
      <c r="AD629" s="188">
        <f t="shared" si="25"/>
        <v>3.9911474945230054</v>
      </c>
      <c r="AE629" s="188">
        <f t="shared" si="24"/>
        <v>-2.926739402067041</v>
      </c>
    </row>
    <row r="630" spans="1:31" x14ac:dyDescent="0.35">
      <c r="A630" s="11" t="s">
        <v>2576</v>
      </c>
      <c r="B630" t="s">
        <v>2516</v>
      </c>
      <c r="C630" t="s">
        <v>2552</v>
      </c>
      <c r="D630" s="188" t="s">
        <v>3022</v>
      </c>
      <c r="E630" s="11" t="s">
        <v>2588</v>
      </c>
      <c r="F630" s="212" t="s">
        <v>2583</v>
      </c>
      <c r="G630" s="11" t="s">
        <v>2581</v>
      </c>
      <c r="H630" s="210" t="s">
        <v>2582</v>
      </c>
      <c r="I630" s="11" t="s">
        <v>2561</v>
      </c>
      <c r="J630" s="188" t="s">
        <v>2561</v>
      </c>
      <c r="K630" s="265" t="s">
        <v>3092</v>
      </c>
      <c r="L630" s="265" t="s">
        <v>1937</v>
      </c>
      <c r="M630" s="265" t="s">
        <v>1937</v>
      </c>
      <c r="N630" s="258" t="s">
        <v>3023</v>
      </c>
      <c r="P630" s="265" t="s">
        <v>3091</v>
      </c>
      <c r="Q630" s="265" t="s">
        <v>2153</v>
      </c>
      <c r="R630" s="265" t="s">
        <v>2120</v>
      </c>
      <c r="S630" s="265" t="s">
        <v>3116</v>
      </c>
      <c r="U630" t="s">
        <v>2517</v>
      </c>
      <c r="V630" s="215">
        <v>1.7333333333333301</v>
      </c>
      <c r="Z630">
        <v>0.105133928571428</v>
      </c>
      <c r="AD630" s="188">
        <f t="shared" si="25"/>
        <v>3.9911474945230054</v>
      </c>
      <c r="AE630" s="188">
        <f t="shared" si="24"/>
        <v>-2.2525202313926185</v>
      </c>
    </row>
    <row r="631" spans="1:31" x14ac:dyDescent="0.35">
      <c r="A631" s="11" t="s">
        <v>2576</v>
      </c>
      <c r="B631" t="s">
        <v>2516</v>
      </c>
      <c r="C631" t="s">
        <v>2552</v>
      </c>
      <c r="D631" s="188" t="s">
        <v>3022</v>
      </c>
      <c r="E631" s="11" t="s">
        <v>2588</v>
      </c>
      <c r="F631" s="212" t="s">
        <v>2585</v>
      </c>
      <c r="G631" s="11" t="s">
        <v>2581</v>
      </c>
      <c r="H631" s="210" t="s">
        <v>2582</v>
      </c>
      <c r="I631" t="s">
        <v>2560</v>
      </c>
      <c r="J631" s="258" t="s">
        <v>2613</v>
      </c>
      <c r="K631" s="265" t="s">
        <v>3092</v>
      </c>
      <c r="L631" s="265" t="s">
        <v>1937</v>
      </c>
      <c r="M631" s="265" t="s">
        <v>1937</v>
      </c>
      <c r="N631" s="258" t="s">
        <v>3023</v>
      </c>
      <c r="P631" s="265" t="s">
        <v>3091</v>
      </c>
      <c r="Q631" s="265" t="s">
        <v>2153</v>
      </c>
      <c r="R631" s="265" t="s">
        <v>2120</v>
      </c>
      <c r="S631" s="265" t="s">
        <v>3116</v>
      </c>
      <c r="U631" t="s">
        <v>2517</v>
      </c>
      <c r="V631" s="215">
        <v>-0.86413043478260898</v>
      </c>
      <c r="Z631">
        <v>3.4161490683229899E-3</v>
      </c>
      <c r="AD631" s="188">
        <f t="shared" si="25"/>
        <v>-1.9897338575328991</v>
      </c>
      <c r="AE631" s="188">
        <f t="shared" si="24"/>
        <v>-5.6792413657400811</v>
      </c>
    </row>
    <row r="632" spans="1:31" x14ac:dyDescent="0.35">
      <c r="A632" s="11" t="s">
        <v>2576</v>
      </c>
      <c r="B632" t="s">
        <v>2516</v>
      </c>
      <c r="C632" t="s">
        <v>2552</v>
      </c>
      <c r="D632" s="188" t="s">
        <v>3022</v>
      </c>
      <c r="E632" s="11" t="s">
        <v>2588</v>
      </c>
      <c r="F632" s="212" t="s">
        <v>2585</v>
      </c>
      <c r="G632" s="11" t="s">
        <v>2581</v>
      </c>
      <c r="H632" s="210" t="s">
        <v>2582</v>
      </c>
      <c r="I632" t="s">
        <v>2560</v>
      </c>
      <c r="J632" s="258" t="s">
        <v>2613</v>
      </c>
      <c r="K632" s="265" t="s">
        <v>3092</v>
      </c>
      <c r="L632" s="265" t="s">
        <v>1937</v>
      </c>
      <c r="M632" s="265" t="s">
        <v>1937</v>
      </c>
      <c r="N632" s="258" t="s">
        <v>3023</v>
      </c>
      <c r="P632" s="265" t="s">
        <v>3091</v>
      </c>
      <c r="Q632" s="265" t="s">
        <v>2153</v>
      </c>
      <c r="R632" s="265" t="s">
        <v>2120</v>
      </c>
      <c r="S632" s="265" t="s">
        <v>3116</v>
      </c>
      <c r="U632" t="s">
        <v>2517</v>
      </c>
      <c r="V632" s="215">
        <v>-0.48892140468227202</v>
      </c>
      <c r="Z632">
        <v>1.45962732919254E-2</v>
      </c>
      <c r="AD632" s="188">
        <f t="shared" si="25"/>
        <v>-1.1257831380671086</v>
      </c>
      <c r="AE632" s="188">
        <f t="shared" si="24"/>
        <v>-4.2269890368283995</v>
      </c>
    </row>
    <row r="633" spans="1:31" x14ac:dyDescent="0.35">
      <c r="A633" s="11" t="s">
        <v>2576</v>
      </c>
      <c r="B633" t="s">
        <v>2516</v>
      </c>
      <c r="C633" t="s">
        <v>2552</v>
      </c>
      <c r="D633" s="188" t="s">
        <v>3022</v>
      </c>
      <c r="E633" s="11" t="s">
        <v>2588</v>
      </c>
      <c r="F633" s="212" t="s">
        <v>2585</v>
      </c>
      <c r="G633" s="11" t="s">
        <v>2581</v>
      </c>
      <c r="H633" s="210" t="s">
        <v>2582</v>
      </c>
      <c r="I633" s="11" t="s">
        <v>2571</v>
      </c>
      <c r="J633" s="258" t="s">
        <v>3038</v>
      </c>
      <c r="K633" s="265" t="s">
        <v>3092</v>
      </c>
      <c r="L633" s="265" t="s">
        <v>1937</v>
      </c>
      <c r="M633" s="265" t="s">
        <v>1937</v>
      </c>
      <c r="N633" s="258" t="s">
        <v>3023</v>
      </c>
      <c r="P633" s="265" t="s">
        <v>3091</v>
      </c>
      <c r="Q633" s="265" t="s">
        <v>2153</v>
      </c>
      <c r="R633" s="265" t="s">
        <v>2120</v>
      </c>
      <c r="S633" s="265" t="s">
        <v>3116</v>
      </c>
      <c r="U633" t="s">
        <v>2517</v>
      </c>
      <c r="V633" s="215">
        <v>0.41596989966555098</v>
      </c>
      <c r="Z633">
        <v>6.2111801242236099E-3</v>
      </c>
      <c r="AD633" s="188">
        <f t="shared" si="25"/>
        <v>0.95780609010412665</v>
      </c>
      <c r="AE633" s="188">
        <f t="shared" si="24"/>
        <v>-5.0814043649844622</v>
      </c>
    </row>
    <row r="634" spans="1:31" x14ac:dyDescent="0.35">
      <c r="A634" s="11" t="s">
        <v>2576</v>
      </c>
      <c r="B634" t="s">
        <v>2516</v>
      </c>
      <c r="C634" t="s">
        <v>2552</v>
      </c>
      <c r="D634" s="188" t="s">
        <v>3022</v>
      </c>
      <c r="E634" s="11" t="s">
        <v>2588</v>
      </c>
      <c r="F634" s="212" t="s">
        <v>2585</v>
      </c>
      <c r="G634" s="11" t="s">
        <v>2581</v>
      </c>
      <c r="H634" s="210" t="s">
        <v>2582</v>
      </c>
      <c r="I634" s="11" t="s">
        <v>2571</v>
      </c>
      <c r="J634" s="258" t="s">
        <v>3038</v>
      </c>
      <c r="K634" s="265" t="s">
        <v>3092</v>
      </c>
      <c r="L634" s="265" t="s">
        <v>1937</v>
      </c>
      <c r="M634" s="265" t="s">
        <v>1937</v>
      </c>
      <c r="N634" s="258" t="s">
        <v>3023</v>
      </c>
      <c r="P634" s="265" t="s">
        <v>3091</v>
      </c>
      <c r="Q634" s="265" t="s">
        <v>2153</v>
      </c>
      <c r="R634" s="265" t="s">
        <v>2120</v>
      </c>
      <c r="S634" s="265" t="s">
        <v>3116</v>
      </c>
      <c r="U634" t="s">
        <v>2517</v>
      </c>
      <c r="V634" s="215">
        <v>0.75710702341137104</v>
      </c>
      <c r="Z634">
        <v>1.6459627329192501E-2</v>
      </c>
      <c r="AD634" s="188">
        <f t="shared" si="25"/>
        <v>1.7433033459081171</v>
      </c>
      <c r="AE634" s="188">
        <f t="shared" si="24"/>
        <v>-4.1068447249863347</v>
      </c>
    </row>
    <row r="635" spans="1:31" x14ac:dyDescent="0.35">
      <c r="A635" s="11" t="s">
        <v>2576</v>
      </c>
      <c r="B635" t="s">
        <v>2516</v>
      </c>
      <c r="C635" t="s">
        <v>2552</v>
      </c>
      <c r="D635" s="188" t="s">
        <v>3022</v>
      </c>
      <c r="E635" s="11" t="s">
        <v>2588</v>
      </c>
      <c r="F635" s="212" t="s">
        <v>2585</v>
      </c>
      <c r="G635" s="11" t="s">
        <v>2581</v>
      </c>
      <c r="H635" s="210" t="s">
        <v>2582</v>
      </c>
      <c r="I635" s="11" t="s">
        <v>2572</v>
      </c>
      <c r="J635" s="258" t="s">
        <v>3036</v>
      </c>
      <c r="K635" s="265" t="s">
        <v>3092</v>
      </c>
      <c r="L635" s="265" t="s">
        <v>1937</v>
      </c>
      <c r="M635" s="265" t="s">
        <v>1937</v>
      </c>
      <c r="N635" s="258" t="s">
        <v>3023</v>
      </c>
      <c r="P635" s="265" t="s">
        <v>3091</v>
      </c>
      <c r="Q635" s="265" t="s">
        <v>2153</v>
      </c>
      <c r="R635" s="265" t="s">
        <v>2120</v>
      </c>
      <c r="S635" s="265" t="s">
        <v>3116</v>
      </c>
      <c r="U635" t="s">
        <v>2517</v>
      </c>
      <c r="V635" s="215">
        <v>1.90635451505016</v>
      </c>
      <c r="Z635">
        <v>2.7639751552795001E-2</v>
      </c>
      <c r="AD635" s="188">
        <f t="shared" si="25"/>
        <v>4.3895434883163915</v>
      </c>
      <c r="AE635" s="188">
        <f t="shared" si="24"/>
        <v>-3.5885002688063152</v>
      </c>
    </row>
    <row r="636" spans="1:31" x14ac:dyDescent="0.35">
      <c r="A636" s="11" t="s">
        <v>2576</v>
      </c>
      <c r="B636" t="s">
        <v>2516</v>
      </c>
      <c r="C636" t="s">
        <v>2552</v>
      </c>
      <c r="D636" s="188" t="s">
        <v>3022</v>
      </c>
      <c r="E636" s="11" t="s">
        <v>2588</v>
      </c>
      <c r="F636" s="212" t="s">
        <v>2585</v>
      </c>
      <c r="G636" s="11" t="s">
        <v>2581</v>
      </c>
      <c r="H636" s="210" t="s">
        <v>2582</v>
      </c>
      <c r="I636" s="11" t="s">
        <v>2572</v>
      </c>
      <c r="J636" s="258" t="s">
        <v>3036</v>
      </c>
      <c r="K636" s="265" t="s">
        <v>3092</v>
      </c>
      <c r="L636" s="265" t="s">
        <v>1937</v>
      </c>
      <c r="M636" s="265" t="s">
        <v>1937</v>
      </c>
      <c r="N636" s="258" t="s">
        <v>3023</v>
      </c>
      <c r="P636" s="265" t="s">
        <v>3091</v>
      </c>
      <c r="Q636" s="265" t="s">
        <v>2153</v>
      </c>
      <c r="R636" s="265" t="s">
        <v>2120</v>
      </c>
      <c r="S636" s="265" t="s">
        <v>3116</v>
      </c>
      <c r="U636" t="s">
        <v>2517</v>
      </c>
      <c r="V636" s="215">
        <v>2.40321906354515</v>
      </c>
      <c r="Z636">
        <v>0.15993788819875701</v>
      </c>
      <c r="AD636" s="188">
        <f t="shared" si="25"/>
        <v>5.5336163909181728</v>
      </c>
      <c r="AE636" s="188">
        <f t="shared" si="24"/>
        <v>-1.8329697378747225</v>
      </c>
    </row>
    <row r="637" spans="1:31" x14ac:dyDescent="0.35">
      <c r="A637" s="11" t="s">
        <v>2576</v>
      </c>
      <c r="B637" t="s">
        <v>2516</v>
      </c>
      <c r="C637" t="s">
        <v>2552</v>
      </c>
      <c r="D637" s="188" t="s">
        <v>3022</v>
      </c>
      <c r="E637" s="11" t="s">
        <v>2588</v>
      </c>
      <c r="F637" s="212" t="s">
        <v>2585</v>
      </c>
      <c r="G637" s="11" t="s">
        <v>2581</v>
      </c>
      <c r="H637" s="210" t="s">
        <v>2582</v>
      </c>
      <c r="I637" s="11" t="s">
        <v>2572</v>
      </c>
      <c r="J637" s="258" t="s">
        <v>3036</v>
      </c>
      <c r="K637" s="265" t="s">
        <v>3092</v>
      </c>
      <c r="L637" s="265" t="s">
        <v>1937</v>
      </c>
      <c r="M637" s="265" t="s">
        <v>1937</v>
      </c>
      <c r="N637" s="258" t="s">
        <v>3023</v>
      </c>
      <c r="P637" s="265" t="s">
        <v>3091</v>
      </c>
      <c r="Q637" s="265" t="s">
        <v>2153</v>
      </c>
      <c r="R637" s="265" t="s">
        <v>2120</v>
      </c>
      <c r="S637" s="265" t="s">
        <v>3116</v>
      </c>
      <c r="U637" t="s">
        <v>2517</v>
      </c>
      <c r="V637" s="215">
        <v>3.0647993311036701</v>
      </c>
      <c r="Z637">
        <v>5.9316770186335403E-2</v>
      </c>
      <c r="AD637" s="188">
        <f t="shared" si="25"/>
        <v>7.0569612528174339</v>
      </c>
      <c r="AE637" s="188">
        <f t="shared" ref="AE637:AE652" si="26">LN(Z637)</f>
        <v>-2.8248632104918241</v>
      </c>
    </row>
    <row r="638" spans="1:31" x14ac:dyDescent="0.35">
      <c r="A638" s="11" t="s">
        <v>2576</v>
      </c>
      <c r="B638" t="s">
        <v>2516</v>
      </c>
      <c r="C638" t="s">
        <v>2552</v>
      </c>
      <c r="D638" s="188" t="s">
        <v>3022</v>
      </c>
      <c r="E638" s="11" t="s">
        <v>2588</v>
      </c>
      <c r="F638" s="212" t="s">
        <v>2585</v>
      </c>
      <c r="G638" s="11" t="s">
        <v>2581</v>
      </c>
      <c r="H638" s="210" t="s">
        <v>2582</v>
      </c>
      <c r="I638" s="11" t="s">
        <v>2572</v>
      </c>
      <c r="J638" s="258" t="s">
        <v>3036</v>
      </c>
      <c r="K638" s="265" t="s">
        <v>3092</v>
      </c>
      <c r="L638" s="265" t="s">
        <v>1937</v>
      </c>
      <c r="M638" s="265" t="s">
        <v>1937</v>
      </c>
      <c r="N638" s="258" t="s">
        <v>3023</v>
      </c>
      <c r="P638" s="265" t="s">
        <v>3091</v>
      </c>
      <c r="Q638" s="265" t="s">
        <v>2153</v>
      </c>
      <c r="R638" s="265" t="s">
        <v>2120</v>
      </c>
      <c r="S638" s="265" t="s">
        <v>3116</v>
      </c>
      <c r="U638" t="s">
        <v>2517</v>
      </c>
      <c r="V638" s="215">
        <v>3.5102424749163799</v>
      </c>
      <c r="Z638">
        <v>7.7018633540372694E-2</v>
      </c>
      <c r="AD638" s="188">
        <f t="shared" si="25"/>
        <v>8.0826319955369819</v>
      </c>
      <c r="AE638" s="188">
        <f t="shared" si="26"/>
        <v>-2.5637078923734715</v>
      </c>
    </row>
    <row r="639" spans="1:31" x14ac:dyDescent="0.35">
      <c r="A639" s="11" t="s">
        <v>2576</v>
      </c>
      <c r="B639" t="s">
        <v>2516</v>
      </c>
      <c r="C639" t="s">
        <v>2552</v>
      </c>
      <c r="D639" s="188" t="s">
        <v>3022</v>
      </c>
      <c r="E639" s="11" t="s">
        <v>2588</v>
      </c>
      <c r="F639" s="212" t="s">
        <v>2585</v>
      </c>
      <c r="G639" s="11" t="s">
        <v>2581</v>
      </c>
      <c r="H639" s="210" t="s">
        <v>2582</v>
      </c>
      <c r="I639" s="11" t="s">
        <v>2572</v>
      </c>
      <c r="J639" s="258" t="s">
        <v>3036</v>
      </c>
      <c r="K639" s="265" t="s">
        <v>3092</v>
      </c>
      <c r="L639" s="265" t="s">
        <v>1937</v>
      </c>
      <c r="M639" s="265" t="s">
        <v>1937</v>
      </c>
      <c r="N639" s="258" t="s">
        <v>3023</v>
      </c>
      <c r="P639" s="265" t="s">
        <v>3091</v>
      </c>
      <c r="Q639" s="265" t="s">
        <v>2153</v>
      </c>
      <c r="R639" s="265" t="s">
        <v>2120</v>
      </c>
      <c r="S639" s="265" t="s">
        <v>3116</v>
      </c>
      <c r="U639" t="s">
        <v>2517</v>
      </c>
      <c r="V639" s="215">
        <v>3.5223662207357802</v>
      </c>
      <c r="Z639">
        <v>0.104037267080745</v>
      </c>
      <c r="AD639" s="188">
        <f t="shared" si="25"/>
        <v>8.1105479519319825</v>
      </c>
      <c r="AE639" s="188">
        <f t="shared" si="26"/>
        <v>-2.2630061067133909</v>
      </c>
    </row>
    <row r="640" spans="1:31" x14ac:dyDescent="0.35">
      <c r="A640" s="11" t="s">
        <v>2576</v>
      </c>
      <c r="B640" t="s">
        <v>2516</v>
      </c>
      <c r="C640" t="s">
        <v>2552</v>
      </c>
      <c r="D640" s="188" t="s">
        <v>3022</v>
      </c>
      <c r="E640" s="11" t="s">
        <v>2588</v>
      </c>
      <c r="F640" s="212" t="s">
        <v>2585</v>
      </c>
      <c r="G640" s="11" t="s">
        <v>2581</v>
      </c>
      <c r="H640" s="210" t="s">
        <v>2582</v>
      </c>
      <c r="I640" s="11" t="s">
        <v>2572</v>
      </c>
      <c r="J640" s="258" t="s">
        <v>3036</v>
      </c>
      <c r="K640" s="265" t="s">
        <v>3092</v>
      </c>
      <c r="L640" s="265" t="s">
        <v>1937</v>
      </c>
      <c r="M640" s="265" t="s">
        <v>1937</v>
      </c>
      <c r="N640" s="258" t="s">
        <v>3023</v>
      </c>
      <c r="P640" s="265" t="s">
        <v>3091</v>
      </c>
      <c r="Q640" s="265" t="s">
        <v>2153</v>
      </c>
      <c r="R640" s="265" t="s">
        <v>2120</v>
      </c>
      <c r="S640" s="265" t="s">
        <v>3116</v>
      </c>
      <c r="U640" t="s">
        <v>2517</v>
      </c>
      <c r="V640" s="215">
        <v>4.3706103678929704</v>
      </c>
      <c r="Z640">
        <v>4.4409937888198699E-2</v>
      </c>
      <c r="AD640" s="188">
        <f t="shared" si="25"/>
        <v>10.063702280395576</v>
      </c>
      <c r="AE640" s="188">
        <f t="shared" si="26"/>
        <v>-3.1142920082785479</v>
      </c>
    </row>
    <row r="641" spans="1:31" x14ac:dyDescent="0.35">
      <c r="A641" s="11" t="s">
        <v>2576</v>
      </c>
      <c r="B641" t="s">
        <v>2516</v>
      </c>
      <c r="C641" t="s">
        <v>2552</v>
      </c>
      <c r="D641" s="188" t="s">
        <v>3022</v>
      </c>
      <c r="E641" s="11" t="s">
        <v>2588</v>
      </c>
      <c r="F641" s="212" t="s">
        <v>2585</v>
      </c>
      <c r="G641" s="11" t="s">
        <v>2581</v>
      </c>
      <c r="H641" s="210" t="s">
        <v>2582</v>
      </c>
      <c r="I641" s="11" t="s">
        <v>2572</v>
      </c>
      <c r="J641" s="258" t="s">
        <v>3036</v>
      </c>
      <c r="K641" s="265" t="s">
        <v>3092</v>
      </c>
      <c r="L641" s="265" t="s">
        <v>1937</v>
      </c>
      <c r="M641" s="265" t="s">
        <v>1937</v>
      </c>
      <c r="N641" s="258" t="s">
        <v>3023</v>
      </c>
      <c r="P641" s="265" t="s">
        <v>3091</v>
      </c>
      <c r="Q641" s="265" t="s">
        <v>2153</v>
      </c>
      <c r="R641" s="265" t="s">
        <v>2120</v>
      </c>
      <c r="S641" s="265" t="s">
        <v>3116</v>
      </c>
      <c r="U641" t="s">
        <v>2517</v>
      </c>
      <c r="V641" s="215">
        <v>4.9377090301003301</v>
      </c>
      <c r="Z641">
        <v>3.3229813664596201E-2</v>
      </c>
      <c r="AD641" s="188">
        <f t="shared" si="25"/>
        <v>11.369495206251109</v>
      </c>
      <c r="AE641" s="188">
        <f t="shared" si="26"/>
        <v>-3.40430780407655</v>
      </c>
    </row>
    <row r="642" spans="1:31" x14ac:dyDescent="0.35">
      <c r="A642" s="11" t="s">
        <v>2576</v>
      </c>
      <c r="B642" t="s">
        <v>2516</v>
      </c>
      <c r="C642" t="s">
        <v>2552</v>
      </c>
      <c r="D642" s="188" t="s">
        <v>3022</v>
      </c>
      <c r="E642" s="11" t="s">
        <v>2588</v>
      </c>
      <c r="F642" s="212" t="s">
        <v>2585</v>
      </c>
      <c r="G642" s="11" t="s">
        <v>2581</v>
      </c>
      <c r="H642" s="210" t="s">
        <v>2582</v>
      </c>
      <c r="I642" s="11" t="s">
        <v>2572</v>
      </c>
      <c r="J642" s="258" t="s">
        <v>3036</v>
      </c>
      <c r="K642" s="265" t="s">
        <v>3092</v>
      </c>
      <c r="L642" s="265" t="s">
        <v>1937</v>
      </c>
      <c r="M642" s="265" t="s">
        <v>1937</v>
      </c>
      <c r="N642" s="258" t="s">
        <v>3023</v>
      </c>
      <c r="P642" s="265" t="s">
        <v>3091</v>
      </c>
      <c r="Q642" s="265" t="s">
        <v>2153</v>
      </c>
      <c r="R642" s="265" t="s">
        <v>2120</v>
      </c>
      <c r="S642" s="265" t="s">
        <v>3116</v>
      </c>
      <c r="U642" t="s">
        <v>2517</v>
      </c>
      <c r="V642" s="215">
        <v>6.3499163879598601</v>
      </c>
      <c r="Z642">
        <v>3.0434782608695601E-2</v>
      </c>
      <c r="AD642" s="188">
        <f t="shared" si="25"/>
        <v>14.621222816674971</v>
      </c>
      <c r="AE642" s="188">
        <f t="shared" si="26"/>
        <v>-3.4921691598678839</v>
      </c>
    </row>
    <row r="643" spans="1:31" x14ac:dyDescent="0.35">
      <c r="A643" s="11" t="s">
        <v>2576</v>
      </c>
      <c r="B643" t="s">
        <v>2516</v>
      </c>
      <c r="C643" t="s">
        <v>2552</v>
      </c>
      <c r="D643" s="188" t="s">
        <v>3022</v>
      </c>
      <c r="E643" s="11" t="s">
        <v>2588</v>
      </c>
      <c r="F643" s="212" t="s">
        <v>2585</v>
      </c>
      <c r="G643" s="11" t="s">
        <v>2581</v>
      </c>
      <c r="H643" s="210" t="s">
        <v>2582</v>
      </c>
      <c r="I643" s="11" t="s">
        <v>2573</v>
      </c>
      <c r="J643" s="258" t="s">
        <v>3037</v>
      </c>
      <c r="K643" s="265" t="s">
        <v>3092</v>
      </c>
      <c r="L643" s="265" t="s">
        <v>1937</v>
      </c>
      <c r="M643" s="265" t="s">
        <v>1937</v>
      </c>
      <c r="N643" s="258" t="s">
        <v>3023</v>
      </c>
      <c r="P643" s="265" t="s">
        <v>3091</v>
      </c>
      <c r="Q643" s="265" t="s">
        <v>2153</v>
      </c>
      <c r="R643" s="265" t="s">
        <v>2120</v>
      </c>
      <c r="S643" s="265" t="s">
        <v>3116</v>
      </c>
      <c r="U643" t="s">
        <v>2517</v>
      </c>
      <c r="V643" s="215">
        <v>3.4182692307692299</v>
      </c>
      <c r="Z643">
        <v>2.2049689440993701E-2</v>
      </c>
      <c r="AD643" s="188">
        <f t="shared" si="25"/>
        <v>7.8708557746094527</v>
      </c>
      <c r="AE643" s="188">
        <f t="shared" si="26"/>
        <v>-3.8144567614971425</v>
      </c>
    </row>
    <row r="644" spans="1:31" x14ac:dyDescent="0.35">
      <c r="A644" s="11" t="s">
        <v>2576</v>
      </c>
      <c r="B644" t="s">
        <v>2516</v>
      </c>
      <c r="C644" t="s">
        <v>2552</v>
      </c>
      <c r="D644" s="188" t="s">
        <v>3022</v>
      </c>
      <c r="E644" s="11" t="s">
        <v>2588</v>
      </c>
      <c r="F644" s="212" t="s">
        <v>2585</v>
      </c>
      <c r="G644" s="11" t="s">
        <v>2581</v>
      </c>
      <c r="H644" s="210" t="s">
        <v>2582</v>
      </c>
      <c r="I644" s="11" t="s">
        <v>2573</v>
      </c>
      <c r="J644" s="258" t="s">
        <v>3037</v>
      </c>
      <c r="K644" s="265" t="s">
        <v>3092</v>
      </c>
      <c r="L644" s="265" t="s">
        <v>1937</v>
      </c>
      <c r="M644" s="265" t="s">
        <v>1937</v>
      </c>
      <c r="N644" s="258" t="s">
        <v>3023</v>
      </c>
      <c r="P644" s="265" t="s">
        <v>3091</v>
      </c>
      <c r="Q644" s="265" t="s">
        <v>2153</v>
      </c>
      <c r="R644" s="265" t="s">
        <v>2120</v>
      </c>
      <c r="S644" s="265" t="s">
        <v>3116</v>
      </c>
      <c r="U644" t="s">
        <v>2517</v>
      </c>
      <c r="V644" s="215">
        <v>3.5507943143812701</v>
      </c>
      <c r="Z644">
        <v>1.7391304347826E-2</v>
      </c>
      <c r="AD644" s="188">
        <f t="shared" si="25"/>
        <v>8.1760060565823256</v>
      </c>
      <c r="AE644" s="188">
        <f t="shared" si="26"/>
        <v>-4.0517849478033101</v>
      </c>
    </row>
    <row r="645" spans="1:31" x14ac:dyDescent="0.35">
      <c r="A645" s="11" t="s">
        <v>2576</v>
      </c>
      <c r="B645" t="s">
        <v>2516</v>
      </c>
      <c r="C645" t="s">
        <v>2552</v>
      </c>
      <c r="D645" s="188" t="s">
        <v>3022</v>
      </c>
      <c r="E645" s="11" t="s">
        <v>2588</v>
      </c>
      <c r="F645" s="212" t="s">
        <v>2585</v>
      </c>
      <c r="G645" s="11" t="s">
        <v>2581</v>
      </c>
      <c r="H645" s="210" t="s">
        <v>2582</v>
      </c>
      <c r="I645" s="11" t="s">
        <v>2573</v>
      </c>
      <c r="J645" s="258" t="s">
        <v>3037</v>
      </c>
      <c r="K645" s="265" t="s">
        <v>3092</v>
      </c>
      <c r="L645" s="265" t="s">
        <v>1937</v>
      </c>
      <c r="M645" s="265" t="s">
        <v>1937</v>
      </c>
      <c r="N645" s="258" t="s">
        <v>3023</v>
      </c>
      <c r="P645" s="265" t="s">
        <v>3091</v>
      </c>
      <c r="Q645" s="265" t="s">
        <v>2153</v>
      </c>
      <c r="R645" s="265" t="s">
        <v>2120</v>
      </c>
      <c r="S645" s="265" t="s">
        <v>3116</v>
      </c>
      <c r="U645" t="s">
        <v>2517</v>
      </c>
      <c r="V645" s="215">
        <v>4.72366220735785</v>
      </c>
      <c r="Z645">
        <v>6.2111801242236099E-3</v>
      </c>
      <c r="AD645" s="188">
        <f t="shared" si="25"/>
        <v>10.876634183001535</v>
      </c>
      <c r="AE645" s="188">
        <f t="shared" si="26"/>
        <v>-5.0814043649844622</v>
      </c>
    </row>
    <row r="646" spans="1:31" x14ac:dyDescent="0.35">
      <c r="A646" s="11" t="s">
        <v>2576</v>
      </c>
      <c r="B646" t="s">
        <v>2516</v>
      </c>
      <c r="C646" t="s">
        <v>2552</v>
      </c>
      <c r="D646" s="188" t="s">
        <v>3022</v>
      </c>
      <c r="E646" s="11" t="s">
        <v>2588</v>
      </c>
      <c r="F646" s="212" t="s">
        <v>2585</v>
      </c>
      <c r="G646" s="11" t="s">
        <v>2581</v>
      </c>
      <c r="H646" s="210" t="s">
        <v>2582</v>
      </c>
      <c r="I646" s="11" t="s">
        <v>2573</v>
      </c>
      <c r="J646" s="258" t="s">
        <v>3037</v>
      </c>
      <c r="K646" s="265" t="s">
        <v>3092</v>
      </c>
      <c r="L646" s="265" t="s">
        <v>1937</v>
      </c>
      <c r="M646" s="265" t="s">
        <v>1937</v>
      </c>
      <c r="N646" s="258" t="s">
        <v>3023</v>
      </c>
      <c r="P646" s="265" t="s">
        <v>3091</v>
      </c>
      <c r="Q646" s="265" t="s">
        <v>2153</v>
      </c>
      <c r="R646" s="265" t="s">
        <v>2120</v>
      </c>
      <c r="S646" s="265" t="s">
        <v>3116</v>
      </c>
      <c r="U646" t="s">
        <v>2517</v>
      </c>
      <c r="V646" s="215">
        <v>4.8300585284280899</v>
      </c>
      <c r="Z646">
        <v>1.8322981366459601E-2</v>
      </c>
      <c r="AD646" s="188">
        <f t="shared" si="25"/>
        <v>11.121620765847277</v>
      </c>
      <c r="AE646" s="188">
        <f t="shared" si="26"/>
        <v>-3.9995991946327361</v>
      </c>
    </row>
    <row r="647" spans="1:31" x14ac:dyDescent="0.35">
      <c r="A647" s="11" t="s">
        <v>2576</v>
      </c>
      <c r="B647" t="s">
        <v>2516</v>
      </c>
      <c r="C647" t="s">
        <v>2552</v>
      </c>
      <c r="D647" s="188" t="s">
        <v>3022</v>
      </c>
      <c r="E647" s="11" t="s">
        <v>2588</v>
      </c>
      <c r="F647" s="212" t="s">
        <v>2585</v>
      </c>
      <c r="G647" s="11" t="s">
        <v>2581</v>
      </c>
      <c r="H647" s="210" t="s">
        <v>2582</v>
      </c>
      <c r="I647" s="11" t="s">
        <v>2574</v>
      </c>
      <c r="J647" s="258" t="s">
        <v>2617</v>
      </c>
      <c r="K647" s="265" t="s">
        <v>3092</v>
      </c>
      <c r="L647" s="265" t="s">
        <v>1937</v>
      </c>
      <c r="M647" s="265" t="s">
        <v>1937</v>
      </c>
      <c r="N647" s="258" t="s">
        <v>3023</v>
      </c>
      <c r="P647" s="265" t="s">
        <v>3091</v>
      </c>
      <c r="Q647" s="265" t="s">
        <v>2153</v>
      </c>
      <c r="R647" s="265" t="s">
        <v>2120</v>
      </c>
      <c r="S647" s="265" t="s">
        <v>3116</v>
      </c>
      <c r="U647" t="s">
        <v>2517</v>
      </c>
      <c r="V647" s="215">
        <v>1.6847826086956501</v>
      </c>
      <c r="Z647">
        <v>0.133850931677018</v>
      </c>
      <c r="AD647" s="188">
        <f t="shared" si="25"/>
        <v>3.8793553197182247</v>
      </c>
      <c r="AE647" s="188">
        <f t="shared" si="26"/>
        <v>-2.011028548434711</v>
      </c>
    </row>
    <row r="648" spans="1:31" x14ac:dyDescent="0.35">
      <c r="A648" s="11" t="s">
        <v>2576</v>
      </c>
      <c r="B648" t="s">
        <v>2516</v>
      </c>
      <c r="C648" t="s">
        <v>2552</v>
      </c>
      <c r="D648" s="188" t="s">
        <v>3022</v>
      </c>
      <c r="E648" s="11" t="s">
        <v>2588</v>
      </c>
      <c r="F648" s="212" t="s">
        <v>2585</v>
      </c>
      <c r="G648" s="11" t="s">
        <v>2581</v>
      </c>
      <c r="H648" s="210" t="s">
        <v>2582</v>
      </c>
      <c r="I648" s="11" t="s">
        <v>2574</v>
      </c>
      <c r="J648" s="258" t="s">
        <v>2617</v>
      </c>
      <c r="K648" s="265" t="s">
        <v>3092</v>
      </c>
      <c r="L648" s="265" t="s">
        <v>1937</v>
      </c>
      <c r="M648" s="265" t="s">
        <v>1937</v>
      </c>
      <c r="N648" s="258" t="s">
        <v>3023</v>
      </c>
      <c r="P648" s="265" t="s">
        <v>3091</v>
      </c>
      <c r="Q648" s="265" t="s">
        <v>2153</v>
      </c>
      <c r="R648" s="265" t="s">
        <v>2120</v>
      </c>
      <c r="S648" s="265" t="s">
        <v>3116</v>
      </c>
      <c r="U648" t="s">
        <v>2517</v>
      </c>
      <c r="V648" s="215">
        <v>1.9099080267558499</v>
      </c>
      <c r="Z648">
        <v>0.11055900621118001</v>
      </c>
      <c r="AD648" s="188">
        <f t="shared" si="25"/>
        <v>4.3977257513976937</v>
      </c>
      <c r="AE648" s="188">
        <f t="shared" si="26"/>
        <v>-2.2022059076864244</v>
      </c>
    </row>
    <row r="649" spans="1:31" x14ac:dyDescent="0.35">
      <c r="A649" s="11" t="s">
        <v>2576</v>
      </c>
      <c r="B649" t="s">
        <v>2516</v>
      </c>
      <c r="C649" t="s">
        <v>2552</v>
      </c>
      <c r="D649" s="188" t="s">
        <v>3022</v>
      </c>
      <c r="E649" s="11" t="s">
        <v>2588</v>
      </c>
      <c r="F649" s="212" t="s">
        <v>2585</v>
      </c>
      <c r="G649" s="11" t="s">
        <v>2581</v>
      </c>
      <c r="H649" s="210" t="s">
        <v>2582</v>
      </c>
      <c r="I649" s="11" t="s">
        <v>2574</v>
      </c>
      <c r="J649" s="258" t="s">
        <v>2617</v>
      </c>
      <c r="K649" s="265" t="s">
        <v>3092</v>
      </c>
      <c r="L649" s="265" t="s">
        <v>1937</v>
      </c>
      <c r="M649" s="265" t="s">
        <v>1937</v>
      </c>
      <c r="N649" s="258" t="s">
        <v>3023</v>
      </c>
      <c r="P649" s="265" t="s">
        <v>3091</v>
      </c>
      <c r="Q649" s="265" t="s">
        <v>2153</v>
      </c>
      <c r="R649" s="265" t="s">
        <v>2120</v>
      </c>
      <c r="S649" s="265" t="s">
        <v>3116</v>
      </c>
      <c r="U649" t="s">
        <v>2517</v>
      </c>
      <c r="V649" s="215">
        <v>2.3122909698996601</v>
      </c>
      <c r="Z649">
        <v>3.2298136645962698E-2</v>
      </c>
      <c r="AD649" s="188">
        <f t="shared" si="25"/>
        <v>5.3242467179557016</v>
      </c>
      <c r="AE649" s="188">
        <f t="shared" si="26"/>
        <v>-3.4327457393970824</v>
      </c>
    </row>
    <row r="650" spans="1:31" x14ac:dyDescent="0.35">
      <c r="A650" s="11" t="s">
        <v>2576</v>
      </c>
      <c r="B650" t="s">
        <v>2516</v>
      </c>
      <c r="C650" t="s">
        <v>2552</v>
      </c>
      <c r="D650" s="188" t="s">
        <v>3022</v>
      </c>
      <c r="E650" s="11" t="s">
        <v>2588</v>
      </c>
      <c r="F650" s="212" t="s">
        <v>2585</v>
      </c>
      <c r="G650" s="11" t="s">
        <v>2581</v>
      </c>
      <c r="H650" s="210" t="s">
        <v>2582</v>
      </c>
      <c r="I650" s="11" t="s">
        <v>2561</v>
      </c>
      <c r="J650" s="188" t="s">
        <v>2561</v>
      </c>
      <c r="K650" s="265" t="s">
        <v>3092</v>
      </c>
      <c r="L650" s="265" t="s">
        <v>1937</v>
      </c>
      <c r="M650" s="265" t="s">
        <v>1937</v>
      </c>
      <c r="N650" s="258" t="s">
        <v>3023</v>
      </c>
      <c r="P650" s="265" t="s">
        <v>3091</v>
      </c>
      <c r="Q650" s="265" t="s">
        <v>2153</v>
      </c>
      <c r="R650" s="265" t="s">
        <v>2120</v>
      </c>
      <c r="S650" s="265" t="s">
        <v>3116</v>
      </c>
      <c r="U650" t="s">
        <v>2517</v>
      </c>
      <c r="V650" s="215">
        <v>1.0999163879598599</v>
      </c>
      <c r="Z650">
        <v>3.0434782608695601E-2</v>
      </c>
      <c r="AD650" s="188">
        <f t="shared" si="25"/>
        <v>2.5326510784562291</v>
      </c>
      <c r="AE650" s="188">
        <f t="shared" si="26"/>
        <v>-3.4921691598678839</v>
      </c>
    </row>
    <row r="651" spans="1:31" x14ac:dyDescent="0.35">
      <c r="A651" s="11" t="s">
        <v>2576</v>
      </c>
      <c r="B651" t="s">
        <v>2516</v>
      </c>
      <c r="C651" t="s">
        <v>2552</v>
      </c>
      <c r="D651" s="188" t="s">
        <v>3022</v>
      </c>
      <c r="E651" s="11" t="s">
        <v>2588</v>
      </c>
      <c r="F651" s="212" t="s">
        <v>2585</v>
      </c>
      <c r="G651" s="11" t="s">
        <v>2581</v>
      </c>
      <c r="H651" s="210" t="s">
        <v>2582</v>
      </c>
      <c r="I651" s="11" t="s">
        <v>2561</v>
      </c>
      <c r="J651" s="188" t="s">
        <v>2561</v>
      </c>
      <c r="K651" s="265" t="s">
        <v>3092</v>
      </c>
      <c r="L651" s="265" t="s">
        <v>1937</v>
      </c>
      <c r="M651" s="265" t="s">
        <v>1937</v>
      </c>
      <c r="N651" s="258" t="s">
        <v>3023</v>
      </c>
      <c r="P651" s="265" t="s">
        <v>3091</v>
      </c>
      <c r="Q651" s="265" t="s">
        <v>2153</v>
      </c>
      <c r="R651" s="265" t="s">
        <v>2120</v>
      </c>
      <c r="S651" s="265" t="s">
        <v>3116</v>
      </c>
      <c r="U651" t="s">
        <v>2517</v>
      </c>
      <c r="V651" s="215">
        <v>1.6833193979933101</v>
      </c>
      <c r="Z651">
        <v>5.5590062111801203E-2</v>
      </c>
      <c r="AD651" s="188">
        <f t="shared" si="25"/>
        <v>3.8759861525671071</v>
      </c>
      <c r="AE651" s="188">
        <f t="shared" si="26"/>
        <v>-2.8897508326976995</v>
      </c>
    </row>
    <row r="652" spans="1:31" x14ac:dyDescent="0.35">
      <c r="A652" s="11" t="s">
        <v>2576</v>
      </c>
      <c r="B652" t="s">
        <v>2516</v>
      </c>
      <c r="C652" t="s">
        <v>2552</v>
      </c>
      <c r="D652" s="188" t="s">
        <v>3022</v>
      </c>
      <c r="E652" s="11" t="s">
        <v>2588</v>
      </c>
      <c r="F652" s="212" t="s">
        <v>2585</v>
      </c>
      <c r="G652" s="11" t="s">
        <v>2581</v>
      </c>
      <c r="H652" s="210" t="s">
        <v>2582</v>
      </c>
      <c r="I652" s="11" t="s">
        <v>2561</v>
      </c>
      <c r="J652" s="188" t="s">
        <v>2561</v>
      </c>
      <c r="K652" s="265" t="s">
        <v>3092</v>
      </c>
      <c r="L652" s="265" t="s">
        <v>1937</v>
      </c>
      <c r="M652" s="265" t="s">
        <v>1937</v>
      </c>
      <c r="N652" s="258" t="s">
        <v>3023</v>
      </c>
      <c r="P652" s="265" t="s">
        <v>3091</v>
      </c>
      <c r="Q652" s="265" t="s">
        <v>2153</v>
      </c>
      <c r="R652" s="265" t="s">
        <v>2120</v>
      </c>
      <c r="S652" s="265" t="s">
        <v>3116</v>
      </c>
      <c r="U652" t="s">
        <v>2517</v>
      </c>
      <c r="V652" s="215">
        <v>1.8756270903009999</v>
      </c>
      <c r="Z652">
        <v>3.4161490683229802E-2</v>
      </c>
      <c r="AD652" s="188">
        <f t="shared" si="25"/>
        <v>4.3187909781428795</v>
      </c>
      <c r="AE652" s="188">
        <f t="shared" si="26"/>
        <v>-3.3766562727460383</v>
      </c>
    </row>
    <row r="653" spans="1:31" s="211" customFormat="1" x14ac:dyDescent="0.35">
      <c r="A653" s="253" t="s">
        <v>2586</v>
      </c>
      <c r="B653" s="211" t="s">
        <v>2516</v>
      </c>
      <c r="C653" s="211" t="s">
        <v>2552</v>
      </c>
      <c r="D653" s="188" t="s">
        <v>3022</v>
      </c>
      <c r="E653" s="253" t="s">
        <v>2588</v>
      </c>
      <c r="F653" s="254" t="s">
        <v>2584</v>
      </c>
      <c r="G653" s="211" t="s">
        <v>2589</v>
      </c>
      <c r="H653" s="255" t="s">
        <v>2582</v>
      </c>
      <c r="I653" s="256" t="s">
        <v>2572</v>
      </c>
      <c r="J653" s="258" t="s">
        <v>3036</v>
      </c>
      <c r="K653" s="261" t="s">
        <v>3058</v>
      </c>
      <c r="L653" s="265" t="s">
        <v>1937</v>
      </c>
      <c r="M653" s="265" t="s">
        <v>1937</v>
      </c>
      <c r="N653" s="258" t="s">
        <v>3023</v>
      </c>
      <c r="O653" s="188"/>
      <c r="P653" s="265" t="s">
        <v>3103</v>
      </c>
      <c r="Q653" s="265" t="s">
        <v>3115</v>
      </c>
      <c r="R653" s="265" t="s">
        <v>2120</v>
      </c>
      <c r="S653" s="265" t="s">
        <v>3116</v>
      </c>
      <c r="U653" s="211" t="s">
        <v>2517</v>
      </c>
      <c r="V653">
        <v>1.9972761939349899</v>
      </c>
      <c r="Z653">
        <v>2.4424268103222101E-3</v>
      </c>
      <c r="AD653" s="188">
        <f t="shared" si="25"/>
        <v>4.5988983907465926</v>
      </c>
      <c r="AE653" s="188">
        <f t="shared" ref="AE653:AE654" si="27">Z653</f>
        <v>2.4424268103222101E-3</v>
      </c>
    </row>
    <row r="654" spans="1:31" x14ac:dyDescent="0.35">
      <c r="A654" s="253" t="s">
        <v>2586</v>
      </c>
      <c r="B654" s="211" t="s">
        <v>2516</v>
      </c>
      <c r="C654" s="211" t="s">
        <v>2552</v>
      </c>
      <c r="D654" s="188" t="s">
        <v>3022</v>
      </c>
      <c r="E654" s="253" t="s">
        <v>2588</v>
      </c>
      <c r="F654" s="254" t="s">
        <v>2584</v>
      </c>
      <c r="G654" s="211" t="s">
        <v>2589</v>
      </c>
      <c r="H654" s="255" t="s">
        <v>2582</v>
      </c>
      <c r="I654" s="256" t="s">
        <v>2572</v>
      </c>
      <c r="J654" s="258" t="s">
        <v>3036</v>
      </c>
      <c r="K654" s="261" t="s">
        <v>3058</v>
      </c>
      <c r="L654" s="265" t="s">
        <v>1937</v>
      </c>
      <c r="M654" s="265" t="s">
        <v>1937</v>
      </c>
      <c r="N654" s="258" t="s">
        <v>3023</v>
      </c>
      <c r="P654" s="265" t="s">
        <v>3103</v>
      </c>
      <c r="Q654" s="265" t="s">
        <v>3115</v>
      </c>
      <c r="R654" s="265" t="s">
        <v>2120</v>
      </c>
      <c r="S654" s="265" t="s">
        <v>3116</v>
      </c>
      <c r="T654" s="211"/>
      <c r="U654" s="211" t="s">
        <v>2517</v>
      </c>
      <c r="V654">
        <v>2.4277586102536102</v>
      </c>
      <c r="Z654">
        <v>3.5764985977442799E-3</v>
      </c>
      <c r="AD654" s="188">
        <f t="shared" si="25"/>
        <v>5.5901207853579047</v>
      </c>
      <c r="AE654" s="188">
        <f t="shared" si="27"/>
        <v>3.5764985977442799E-3</v>
      </c>
    </row>
    <row r="655" spans="1:31" x14ac:dyDescent="0.35">
      <c r="A655" s="253" t="s">
        <v>2586</v>
      </c>
      <c r="B655" s="211" t="s">
        <v>2516</v>
      </c>
      <c r="C655" s="211" t="s">
        <v>2552</v>
      </c>
      <c r="D655" s="188" t="s">
        <v>3022</v>
      </c>
      <c r="E655" s="253" t="s">
        <v>2588</v>
      </c>
      <c r="F655" s="254" t="s">
        <v>2584</v>
      </c>
      <c r="G655" s="211" t="s">
        <v>2589</v>
      </c>
      <c r="H655" s="255" t="s">
        <v>2582</v>
      </c>
      <c r="I655" s="256" t="s">
        <v>2572</v>
      </c>
      <c r="J655" s="258" t="s">
        <v>3036</v>
      </c>
      <c r="K655" s="261" t="s">
        <v>3058</v>
      </c>
      <c r="L655" s="265" t="s">
        <v>1937</v>
      </c>
      <c r="M655" s="265" t="s">
        <v>1937</v>
      </c>
      <c r="N655" s="258" t="s">
        <v>3023</v>
      </c>
      <c r="P655" s="265" t="s">
        <v>3103</v>
      </c>
      <c r="Q655" s="265" t="s">
        <v>3115</v>
      </c>
      <c r="R655" s="265" t="s">
        <v>2120</v>
      </c>
      <c r="S655" s="265" t="s">
        <v>3116</v>
      </c>
      <c r="T655" s="211"/>
      <c r="U655" s="211" t="s">
        <v>2517</v>
      </c>
      <c r="V655">
        <v>3.0652906401953</v>
      </c>
      <c r="Z655">
        <v>2.5158686923713201E-3</v>
      </c>
      <c r="AD655" s="188">
        <f t="shared" si="25"/>
        <v>7.0580925338078728</v>
      </c>
      <c r="AE655" s="188">
        <f t="shared" ref="AE655:AE694" si="28">Z655</f>
        <v>2.5158686923713201E-3</v>
      </c>
    </row>
    <row r="656" spans="1:31" x14ac:dyDescent="0.35">
      <c r="A656" s="253" t="s">
        <v>2586</v>
      </c>
      <c r="B656" s="211" t="s">
        <v>2516</v>
      </c>
      <c r="C656" s="211" t="s">
        <v>2552</v>
      </c>
      <c r="D656" s="188" t="s">
        <v>3022</v>
      </c>
      <c r="E656" s="253" t="s">
        <v>2588</v>
      </c>
      <c r="F656" s="254" t="s">
        <v>2584</v>
      </c>
      <c r="G656" s="211" t="s">
        <v>2589</v>
      </c>
      <c r="H656" s="255" t="s">
        <v>2582</v>
      </c>
      <c r="I656" s="256" t="s">
        <v>2572</v>
      </c>
      <c r="J656" s="258" t="s">
        <v>3036</v>
      </c>
      <c r="K656" s="261" t="s">
        <v>3058</v>
      </c>
      <c r="L656" s="265" t="s">
        <v>1937</v>
      </c>
      <c r="M656" s="265" t="s">
        <v>1937</v>
      </c>
      <c r="N656" s="258" t="s">
        <v>3023</v>
      </c>
      <c r="P656" s="265" t="s">
        <v>3103</v>
      </c>
      <c r="Q656" s="265" t="s">
        <v>3115</v>
      </c>
      <c r="R656" s="265" t="s">
        <v>2120</v>
      </c>
      <c r="S656" s="265" t="s">
        <v>3116</v>
      </c>
      <c r="T656" s="211"/>
      <c r="U656" s="211" t="s">
        <v>2517</v>
      </c>
      <c r="V656">
        <v>3.3720517321388899</v>
      </c>
      <c r="Z656">
        <v>1.9381796904949201E-3</v>
      </c>
      <c r="AD656" s="188">
        <f t="shared" si="25"/>
        <v>7.7644360512277597</v>
      </c>
      <c r="AE656" s="188">
        <f t="shared" si="28"/>
        <v>1.9381796904949201E-3</v>
      </c>
    </row>
    <row r="657" spans="1:31" x14ac:dyDescent="0.35">
      <c r="A657" s="253" t="s">
        <v>2586</v>
      </c>
      <c r="B657" s="211" t="s">
        <v>2516</v>
      </c>
      <c r="C657" s="211" t="s">
        <v>2552</v>
      </c>
      <c r="D657" s="188" t="s">
        <v>3022</v>
      </c>
      <c r="E657" s="253" t="s">
        <v>2588</v>
      </c>
      <c r="F657" s="254" t="s">
        <v>2584</v>
      </c>
      <c r="G657" s="211" t="s">
        <v>2589</v>
      </c>
      <c r="H657" s="255" t="s">
        <v>2582</v>
      </c>
      <c r="I657" s="256" t="s">
        <v>2572</v>
      </c>
      <c r="J657" s="258" t="s">
        <v>3036</v>
      </c>
      <c r="K657" s="261" t="s">
        <v>3058</v>
      </c>
      <c r="L657" s="265" t="s">
        <v>1937</v>
      </c>
      <c r="M657" s="265" t="s">
        <v>1937</v>
      </c>
      <c r="N657" s="258" t="s">
        <v>3023</v>
      </c>
      <c r="P657" s="265" t="s">
        <v>3103</v>
      </c>
      <c r="Q657" s="265" t="s">
        <v>3115</v>
      </c>
      <c r="R657" s="265" t="s">
        <v>2120</v>
      </c>
      <c r="S657" s="265" t="s">
        <v>3116</v>
      </c>
      <c r="T657" s="211"/>
      <c r="U657" s="211" t="s">
        <v>2517</v>
      </c>
      <c r="V657">
        <v>3.4226136432419301</v>
      </c>
      <c r="Z657">
        <v>2.9847668623771699E-3</v>
      </c>
      <c r="AD657" s="188">
        <f t="shared" si="25"/>
        <v>7.8808591540069095</v>
      </c>
      <c r="AE657" s="188">
        <f t="shared" si="28"/>
        <v>2.9847668623771699E-3</v>
      </c>
    </row>
    <row r="658" spans="1:31" x14ac:dyDescent="0.35">
      <c r="A658" s="253" t="s">
        <v>2586</v>
      </c>
      <c r="B658" s="211" t="s">
        <v>2516</v>
      </c>
      <c r="C658" s="211" t="s">
        <v>2552</v>
      </c>
      <c r="D658" s="188" t="s">
        <v>3022</v>
      </c>
      <c r="E658" s="253" t="s">
        <v>2588</v>
      </c>
      <c r="F658" s="254" t="s">
        <v>2584</v>
      </c>
      <c r="G658" s="211" t="s">
        <v>2589</v>
      </c>
      <c r="H658" s="255" t="s">
        <v>2582</v>
      </c>
      <c r="I658" s="256" t="s">
        <v>2572</v>
      </c>
      <c r="J658" s="258" t="s">
        <v>3036</v>
      </c>
      <c r="K658" s="261" t="s">
        <v>3058</v>
      </c>
      <c r="L658" s="265" t="s">
        <v>1937</v>
      </c>
      <c r="M658" s="265" t="s">
        <v>1937</v>
      </c>
      <c r="N658" s="258" t="s">
        <v>3023</v>
      </c>
      <c r="P658" s="265" t="s">
        <v>3103</v>
      </c>
      <c r="Q658" s="265" t="s">
        <v>3115</v>
      </c>
      <c r="R658" s="265" t="s">
        <v>2120</v>
      </c>
      <c r="S658" s="265" t="s">
        <v>3116</v>
      </c>
      <c r="T658" s="211"/>
      <c r="U658" s="211" t="s">
        <v>2517</v>
      </c>
      <c r="V658">
        <v>4.8945584407723501</v>
      </c>
      <c r="Z658">
        <v>3.2404414583459399E-3</v>
      </c>
      <c r="AD658" s="188">
        <f t="shared" si="25"/>
        <v>11.270137302510594</v>
      </c>
      <c r="AE658" s="188">
        <f t="shared" si="28"/>
        <v>3.2404414583459399E-3</v>
      </c>
    </row>
    <row r="659" spans="1:31" x14ac:dyDescent="0.35">
      <c r="A659" s="253" t="s">
        <v>2586</v>
      </c>
      <c r="B659" s="211" t="s">
        <v>2516</v>
      </c>
      <c r="C659" s="211" t="s">
        <v>2552</v>
      </c>
      <c r="D659" s="188" t="s">
        <v>3022</v>
      </c>
      <c r="E659" s="253" t="s">
        <v>2588</v>
      </c>
      <c r="F659" s="254" t="s">
        <v>2584</v>
      </c>
      <c r="G659" s="211" t="s">
        <v>2589</v>
      </c>
      <c r="H659" s="255" t="s">
        <v>2582</v>
      </c>
      <c r="I659" s="256" t="s">
        <v>2572</v>
      </c>
      <c r="J659" s="258" t="s">
        <v>3036</v>
      </c>
      <c r="K659" s="261" t="s">
        <v>3058</v>
      </c>
      <c r="L659" s="265" t="s">
        <v>1937</v>
      </c>
      <c r="M659" s="265" t="s">
        <v>1937</v>
      </c>
      <c r="N659" s="258" t="s">
        <v>3023</v>
      </c>
      <c r="P659" s="265" t="s">
        <v>3103</v>
      </c>
      <c r="Q659" s="265" t="s">
        <v>3115</v>
      </c>
      <c r="R659" s="265" t="s">
        <v>2120</v>
      </c>
      <c r="S659" s="265" t="s">
        <v>3116</v>
      </c>
      <c r="T659" s="211"/>
      <c r="U659" s="211" t="s">
        <v>2517</v>
      </c>
      <c r="V659">
        <v>4.9401771482759296</v>
      </c>
      <c r="Z659">
        <v>2.6204628452676398E-3</v>
      </c>
      <c r="AD659" s="188">
        <f t="shared" si="25"/>
        <v>11.375178258369992</v>
      </c>
      <c r="AE659" s="188">
        <f t="shared" si="28"/>
        <v>2.6204628452676398E-3</v>
      </c>
    </row>
    <row r="660" spans="1:31" x14ac:dyDescent="0.35">
      <c r="A660" s="253" t="s">
        <v>2586</v>
      </c>
      <c r="B660" s="211" t="s">
        <v>2516</v>
      </c>
      <c r="C660" s="211" t="s">
        <v>2552</v>
      </c>
      <c r="D660" s="188" t="s">
        <v>3022</v>
      </c>
      <c r="E660" s="253" t="s">
        <v>2588</v>
      </c>
      <c r="F660" s="254" t="s">
        <v>2584</v>
      </c>
      <c r="G660" s="211" t="s">
        <v>2589</v>
      </c>
      <c r="H660" s="255" t="s">
        <v>2582</v>
      </c>
      <c r="I660" s="256" t="s">
        <v>2572</v>
      </c>
      <c r="J660" s="258" t="s">
        <v>3036</v>
      </c>
      <c r="K660" s="261" t="s">
        <v>3058</v>
      </c>
      <c r="L660" s="265" t="s">
        <v>1937</v>
      </c>
      <c r="M660" s="265" t="s">
        <v>1937</v>
      </c>
      <c r="N660" s="258" t="s">
        <v>3023</v>
      </c>
      <c r="P660" s="265" t="s">
        <v>3103</v>
      </c>
      <c r="Q660" s="265" t="s">
        <v>3115</v>
      </c>
      <c r="R660" s="265" t="s">
        <v>2120</v>
      </c>
      <c r="S660" s="265" t="s">
        <v>3116</v>
      </c>
      <c r="T660" s="211"/>
      <c r="U660" s="211" t="s">
        <v>2517</v>
      </c>
      <c r="V660">
        <v>6.4424873393458801</v>
      </c>
      <c r="Z660">
        <v>5.1136129774226697E-3</v>
      </c>
      <c r="AD660" s="188">
        <f t="shared" si="25"/>
        <v>14.834375309380697</v>
      </c>
      <c r="AE660" s="188">
        <f t="shared" si="28"/>
        <v>5.1136129774226697E-3</v>
      </c>
    </row>
    <row r="661" spans="1:31" x14ac:dyDescent="0.35">
      <c r="A661" s="253" t="s">
        <v>2586</v>
      </c>
      <c r="B661" s="211" t="s">
        <v>2516</v>
      </c>
      <c r="C661" s="211" t="s">
        <v>2552</v>
      </c>
      <c r="D661" s="188" t="s">
        <v>3022</v>
      </c>
      <c r="E661" s="253" t="s">
        <v>2588</v>
      </c>
      <c r="F661" s="254" t="s">
        <v>2584</v>
      </c>
      <c r="G661" s="211" t="s">
        <v>2589</v>
      </c>
      <c r="H661" s="255" t="s">
        <v>2582</v>
      </c>
      <c r="I661" s="253" t="s">
        <v>2573</v>
      </c>
      <c r="J661" s="258" t="s">
        <v>3037</v>
      </c>
      <c r="K661" s="261" t="s">
        <v>3058</v>
      </c>
      <c r="L661" s="265" t="s">
        <v>1937</v>
      </c>
      <c r="M661" s="265" t="s">
        <v>1937</v>
      </c>
      <c r="N661" s="258" t="s">
        <v>3023</v>
      </c>
      <c r="P661" s="265" t="s">
        <v>3103</v>
      </c>
      <c r="Q661" s="265" t="s">
        <v>3115</v>
      </c>
      <c r="R661" s="265" t="s">
        <v>2120</v>
      </c>
      <c r="S661" s="265" t="s">
        <v>3116</v>
      </c>
      <c r="T661" s="211"/>
      <c r="U661" s="211" t="s">
        <v>2517</v>
      </c>
      <c r="V661">
        <v>3.42572079979016</v>
      </c>
      <c r="Z661">
        <v>4.0323224986380897E-3</v>
      </c>
      <c r="AD661" s="188">
        <f t="shared" ref="AD661:AD724" si="29">LN(10^(V661))</f>
        <v>7.8880136463564625</v>
      </c>
      <c r="AE661" s="188">
        <f t="shared" si="28"/>
        <v>4.0323224986380897E-3</v>
      </c>
    </row>
    <row r="662" spans="1:31" x14ac:dyDescent="0.35">
      <c r="A662" s="253" t="s">
        <v>2586</v>
      </c>
      <c r="B662" s="211" t="s">
        <v>2516</v>
      </c>
      <c r="C662" s="211" t="s">
        <v>2552</v>
      </c>
      <c r="D662" s="188" t="s">
        <v>3022</v>
      </c>
      <c r="E662" s="253" t="s">
        <v>2588</v>
      </c>
      <c r="F662" s="254" t="s">
        <v>2584</v>
      </c>
      <c r="G662" s="211" t="s">
        <v>2589</v>
      </c>
      <c r="H662" s="255" t="s">
        <v>2582</v>
      </c>
      <c r="I662" s="253" t="s">
        <v>2573</v>
      </c>
      <c r="J662" s="258" t="s">
        <v>3037</v>
      </c>
      <c r="K662" s="261" t="s">
        <v>3058</v>
      </c>
      <c r="L662" s="265" t="s">
        <v>1937</v>
      </c>
      <c r="M662" s="265" t="s">
        <v>1937</v>
      </c>
      <c r="N662" s="258" t="s">
        <v>3023</v>
      </c>
      <c r="P662" s="265" t="s">
        <v>3103</v>
      </c>
      <c r="Q662" s="265" t="s">
        <v>3115</v>
      </c>
      <c r="R662" s="265" t="s">
        <v>2120</v>
      </c>
      <c r="S662" s="265" t="s">
        <v>3116</v>
      </c>
      <c r="T662" s="211"/>
      <c r="U662" s="211" t="s">
        <v>2517</v>
      </c>
      <c r="V662">
        <v>3.7655307386558499</v>
      </c>
      <c r="Z662">
        <v>6.5968161733551203E-3</v>
      </c>
      <c r="AD662" s="188">
        <f t="shared" si="29"/>
        <v>8.6704549460398184</v>
      </c>
      <c r="AE662" s="188">
        <f t="shared" si="28"/>
        <v>6.5968161733551203E-3</v>
      </c>
    </row>
    <row r="663" spans="1:31" x14ac:dyDescent="0.35">
      <c r="A663" s="253" t="s">
        <v>2586</v>
      </c>
      <c r="B663" s="211" t="s">
        <v>2516</v>
      </c>
      <c r="C663" s="211" t="s">
        <v>2552</v>
      </c>
      <c r="D663" s="188" t="s">
        <v>3022</v>
      </c>
      <c r="E663" s="253" t="s">
        <v>2588</v>
      </c>
      <c r="F663" s="254" t="s">
        <v>2584</v>
      </c>
      <c r="G663" s="211" t="s">
        <v>2589</v>
      </c>
      <c r="H663" s="255" t="s">
        <v>2582</v>
      </c>
      <c r="I663" s="253" t="s">
        <v>2573</v>
      </c>
      <c r="J663" s="258" t="s">
        <v>3037</v>
      </c>
      <c r="K663" s="261" t="s">
        <v>3058</v>
      </c>
      <c r="L663" s="265" t="s">
        <v>1937</v>
      </c>
      <c r="M663" s="265" t="s">
        <v>1937</v>
      </c>
      <c r="N663" s="258" t="s">
        <v>3023</v>
      </c>
      <c r="P663" s="265" t="s">
        <v>3103</v>
      </c>
      <c r="Q663" s="265" t="s">
        <v>3115</v>
      </c>
      <c r="R663" s="265" t="s">
        <v>2120</v>
      </c>
      <c r="S663" s="265" t="s">
        <v>3116</v>
      </c>
      <c r="T663" s="211"/>
      <c r="U663" s="211" t="s">
        <v>2517</v>
      </c>
      <c r="V663">
        <v>4.6952767185198603</v>
      </c>
      <c r="Z663">
        <v>8.0540322417932703E-3</v>
      </c>
      <c r="AD663" s="188">
        <f t="shared" si="29"/>
        <v>10.811274179545832</v>
      </c>
      <c r="AE663" s="188">
        <f t="shared" si="28"/>
        <v>8.0540322417932703E-3</v>
      </c>
    </row>
    <row r="664" spans="1:31" x14ac:dyDescent="0.35">
      <c r="A664" s="253" t="s">
        <v>2586</v>
      </c>
      <c r="B664" s="211" t="s">
        <v>2516</v>
      </c>
      <c r="C664" s="211" t="s">
        <v>2552</v>
      </c>
      <c r="D664" s="188" t="s">
        <v>3022</v>
      </c>
      <c r="E664" s="253" t="s">
        <v>2588</v>
      </c>
      <c r="F664" s="254" t="s">
        <v>2584</v>
      </c>
      <c r="G664" s="211" t="s">
        <v>2589</v>
      </c>
      <c r="H664" s="255" t="s">
        <v>2582</v>
      </c>
      <c r="I664" s="253" t="s">
        <v>2573</v>
      </c>
      <c r="J664" s="258" t="s">
        <v>3037</v>
      </c>
      <c r="K664" s="261" t="s">
        <v>3058</v>
      </c>
      <c r="L664" s="265" t="s">
        <v>1937</v>
      </c>
      <c r="M664" s="265" t="s">
        <v>1937</v>
      </c>
      <c r="N664" s="258" t="s">
        <v>3023</v>
      </c>
      <c r="P664" s="265" t="s">
        <v>3103</v>
      </c>
      <c r="Q664" s="265" t="s">
        <v>3115</v>
      </c>
      <c r="R664" s="265" t="s">
        <v>2120</v>
      </c>
      <c r="S664" s="265" t="s">
        <v>3116</v>
      </c>
      <c r="T664" s="211"/>
      <c r="U664" s="211" t="s">
        <v>2517</v>
      </c>
      <c r="V664">
        <v>5.01008817061114</v>
      </c>
      <c r="Z664">
        <v>1.01904646611383E-2</v>
      </c>
      <c r="AD664" s="188">
        <f t="shared" si="29"/>
        <v>11.536154336235022</v>
      </c>
      <c r="AE664" s="188">
        <f t="shared" si="28"/>
        <v>1.01904646611383E-2</v>
      </c>
    </row>
    <row r="665" spans="1:31" x14ac:dyDescent="0.35">
      <c r="A665" s="253" t="s">
        <v>2586</v>
      </c>
      <c r="B665" s="211" t="s">
        <v>2516</v>
      </c>
      <c r="C665" s="211" t="s">
        <v>2552</v>
      </c>
      <c r="D665" s="188" t="s">
        <v>3022</v>
      </c>
      <c r="E665" s="253" t="s">
        <v>2588</v>
      </c>
      <c r="F665" s="254" t="s">
        <v>2584</v>
      </c>
      <c r="G665" s="211" t="s">
        <v>2589</v>
      </c>
      <c r="H665" s="255" t="s">
        <v>2582</v>
      </c>
      <c r="I665" s="253" t="s">
        <v>2574</v>
      </c>
      <c r="J665" s="258" t="s">
        <v>2617</v>
      </c>
      <c r="K665" s="261" t="s">
        <v>3058</v>
      </c>
      <c r="L665" s="265" t="s">
        <v>1937</v>
      </c>
      <c r="M665" s="265" t="s">
        <v>1937</v>
      </c>
      <c r="N665" s="258" t="s">
        <v>3023</v>
      </c>
      <c r="P665" s="265" t="s">
        <v>3103</v>
      </c>
      <c r="Q665" s="265" t="s">
        <v>3115</v>
      </c>
      <c r="R665" s="265" t="s">
        <v>2120</v>
      </c>
      <c r="S665" s="265" t="s">
        <v>3116</v>
      </c>
      <c r="T665" s="211"/>
      <c r="U665" s="211" t="s">
        <v>2517</v>
      </c>
      <c r="V665">
        <v>1.7389584972661001</v>
      </c>
      <c r="Z665">
        <v>3.35246050481205E-3</v>
      </c>
      <c r="AD665" s="188">
        <f t="shared" si="29"/>
        <v>4.0040999131402497</v>
      </c>
      <c r="AE665" s="188">
        <f t="shared" si="28"/>
        <v>3.35246050481205E-3</v>
      </c>
    </row>
    <row r="666" spans="1:31" x14ac:dyDescent="0.35">
      <c r="A666" s="253" t="s">
        <v>2586</v>
      </c>
      <c r="B666" s="211" t="s">
        <v>2516</v>
      </c>
      <c r="C666" s="211" t="s">
        <v>2552</v>
      </c>
      <c r="D666" s="188" t="s">
        <v>3022</v>
      </c>
      <c r="E666" s="253" t="s">
        <v>2588</v>
      </c>
      <c r="F666" s="254" t="s">
        <v>2584</v>
      </c>
      <c r="G666" s="211" t="s">
        <v>2589</v>
      </c>
      <c r="H666" s="255" t="s">
        <v>2582</v>
      </c>
      <c r="I666" s="253" t="s">
        <v>2574</v>
      </c>
      <c r="J666" s="258" t="s">
        <v>2617</v>
      </c>
      <c r="K666" s="261" t="s">
        <v>3058</v>
      </c>
      <c r="L666" s="265" t="s">
        <v>1937</v>
      </c>
      <c r="M666" s="265" t="s">
        <v>1937</v>
      </c>
      <c r="N666" s="258" t="s">
        <v>3023</v>
      </c>
      <c r="P666" s="265" t="s">
        <v>3103</v>
      </c>
      <c r="Q666" s="265" t="s">
        <v>3115</v>
      </c>
      <c r="R666" s="265" t="s">
        <v>2120</v>
      </c>
      <c r="S666" s="265" t="s">
        <v>3116</v>
      </c>
      <c r="T666" s="211"/>
      <c r="U666" s="211" t="s">
        <v>2517</v>
      </c>
      <c r="V666">
        <v>1.9570243931965301</v>
      </c>
      <c r="Z666">
        <v>4.87181970421483E-3</v>
      </c>
      <c r="AD666" s="188">
        <f t="shared" si="29"/>
        <v>4.5062151944000481</v>
      </c>
      <c r="AE666" s="188">
        <f t="shared" si="28"/>
        <v>4.87181970421483E-3</v>
      </c>
    </row>
    <row r="667" spans="1:31" x14ac:dyDescent="0.35">
      <c r="A667" s="253" t="s">
        <v>2586</v>
      </c>
      <c r="B667" s="211" t="s">
        <v>2516</v>
      </c>
      <c r="C667" s="211" t="s">
        <v>2552</v>
      </c>
      <c r="D667" s="188" t="s">
        <v>3022</v>
      </c>
      <c r="E667" s="253" t="s">
        <v>2588</v>
      </c>
      <c r="F667" s="254" t="s">
        <v>2584</v>
      </c>
      <c r="G667" s="211" t="s">
        <v>2589</v>
      </c>
      <c r="H667" s="255" t="s">
        <v>2582</v>
      </c>
      <c r="I667" s="253" t="s">
        <v>2574</v>
      </c>
      <c r="J667" s="258" t="s">
        <v>2617</v>
      </c>
      <c r="K667" s="261" t="s">
        <v>3058</v>
      </c>
      <c r="L667" s="265" t="s">
        <v>1937</v>
      </c>
      <c r="M667" s="265" t="s">
        <v>1937</v>
      </c>
      <c r="N667" s="258" t="s">
        <v>3023</v>
      </c>
      <c r="P667" s="265" t="s">
        <v>3103</v>
      </c>
      <c r="Q667" s="265" t="s">
        <v>3115</v>
      </c>
      <c r="R667" s="265" t="s">
        <v>2120</v>
      </c>
      <c r="S667" s="265" t="s">
        <v>3116</v>
      </c>
      <c r="T667" s="211"/>
      <c r="U667" s="211" t="s">
        <v>2517</v>
      </c>
      <c r="V667">
        <v>2.2377983576458198</v>
      </c>
      <c r="Z667">
        <v>3.5327562899743702E-3</v>
      </c>
      <c r="AD667" s="188">
        <f t="shared" si="29"/>
        <v>5.1527211394418231</v>
      </c>
      <c r="AE667" s="188">
        <f t="shared" si="28"/>
        <v>3.5327562899743702E-3</v>
      </c>
    </row>
    <row r="668" spans="1:31" x14ac:dyDescent="0.35">
      <c r="A668" s="253" t="s">
        <v>2586</v>
      </c>
      <c r="B668" s="211" t="s">
        <v>2516</v>
      </c>
      <c r="C668" s="211" t="s">
        <v>2552</v>
      </c>
      <c r="D668" s="188" t="s">
        <v>3022</v>
      </c>
      <c r="E668" s="253" t="s">
        <v>2588</v>
      </c>
      <c r="F668" s="254" t="s">
        <v>2584</v>
      </c>
      <c r="G668" s="211" t="s">
        <v>2589</v>
      </c>
      <c r="H668" s="255" t="s">
        <v>2582</v>
      </c>
      <c r="I668" s="253" t="s">
        <v>2560</v>
      </c>
      <c r="J668" s="258" t="s">
        <v>2613</v>
      </c>
      <c r="K668" s="261" t="s">
        <v>3058</v>
      </c>
      <c r="L668" s="265" t="s">
        <v>1937</v>
      </c>
      <c r="M668" s="265" t="s">
        <v>1937</v>
      </c>
      <c r="N668" s="258" t="s">
        <v>3023</v>
      </c>
      <c r="P668" s="265" t="s">
        <v>3103</v>
      </c>
      <c r="Q668" s="265" t="s">
        <v>3115</v>
      </c>
      <c r="R668" s="265" t="s">
        <v>2120</v>
      </c>
      <c r="S668" s="265" t="s">
        <v>3116</v>
      </c>
      <c r="T668" s="211"/>
      <c r="U668" s="211" t="s">
        <v>2517</v>
      </c>
      <c r="V668">
        <v>-0.92373343017977005</v>
      </c>
      <c r="Z668">
        <v>1.6448963944878201E-3</v>
      </c>
      <c r="AD668" s="188">
        <f t="shared" si="29"/>
        <v>-2.1269748262321948</v>
      </c>
      <c r="AE668" s="188">
        <f t="shared" si="28"/>
        <v>1.6448963944878201E-3</v>
      </c>
    </row>
    <row r="669" spans="1:31" x14ac:dyDescent="0.35">
      <c r="A669" s="253" t="s">
        <v>2586</v>
      </c>
      <c r="B669" s="211" t="s">
        <v>2516</v>
      </c>
      <c r="C669" s="211" t="s">
        <v>2552</v>
      </c>
      <c r="D669" s="188" t="s">
        <v>3022</v>
      </c>
      <c r="E669" s="253" t="s">
        <v>2588</v>
      </c>
      <c r="F669" s="254" t="s">
        <v>2584</v>
      </c>
      <c r="G669" s="211" t="s">
        <v>2589</v>
      </c>
      <c r="H669" s="255" t="s">
        <v>2582</v>
      </c>
      <c r="I669" s="253" t="s">
        <v>2560</v>
      </c>
      <c r="J669" s="258" t="s">
        <v>2613</v>
      </c>
      <c r="K669" s="261" t="s">
        <v>3058</v>
      </c>
      <c r="L669" s="265" t="s">
        <v>1937</v>
      </c>
      <c r="M669" s="265" t="s">
        <v>1937</v>
      </c>
      <c r="N669" s="258" t="s">
        <v>3023</v>
      </c>
      <c r="P669" s="265" t="s">
        <v>3103</v>
      </c>
      <c r="Q669" s="265" t="s">
        <v>3115</v>
      </c>
      <c r="R669" s="265" t="s">
        <v>2120</v>
      </c>
      <c r="S669" s="265" t="s">
        <v>3116</v>
      </c>
      <c r="T669" s="211"/>
      <c r="U669" s="211" t="s">
        <v>2517</v>
      </c>
      <c r="V669">
        <v>-0.34664971854004001</v>
      </c>
      <c r="Z669">
        <v>4.2045477473115003E-3</v>
      </c>
      <c r="AD669" s="188">
        <f t="shared" si="29"/>
        <v>-0.79819047440087787</v>
      </c>
      <c r="AE669" s="188">
        <f t="shared" si="28"/>
        <v>4.2045477473115003E-3</v>
      </c>
    </row>
    <row r="670" spans="1:31" x14ac:dyDescent="0.35">
      <c r="A670" s="253" t="s">
        <v>2586</v>
      </c>
      <c r="B670" s="211" t="s">
        <v>2516</v>
      </c>
      <c r="C670" s="211" t="s">
        <v>2552</v>
      </c>
      <c r="D670" s="188" t="s">
        <v>3022</v>
      </c>
      <c r="E670" s="253" t="s">
        <v>2588</v>
      </c>
      <c r="F670" s="254" t="s">
        <v>2584</v>
      </c>
      <c r="G670" s="211" t="s">
        <v>2589</v>
      </c>
      <c r="H670" s="255" t="s">
        <v>2582</v>
      </c>
      <c r="I670" s="253" t="s">
        <v>2571</v>
      </c>
      <c r="J670" s="258" t="s">
        <v>3038</v>
      </c>
      <c r="K670" s="261" t="s">
        <v>3058</v>
      </c>
      <c r="L670" s="265" t="s">
        <v>1937</v>
      </c>
      <c r="M670" s="265" t="s">
        <v>1937</v>
      </c>
      <c r="N670" s="258" t="s">
        <v>3023</v>
      </c>
      <c r="P670" s="265" t="s">
        <v>3103</v>
      </c>
      <c r="Q670" s="265" t="s">
        <v>3115</v>
      </c>
      <c r="R670" s="265" t="s">
        <v>2120</v>
      </c>
      <c r="S670" s="265" t="s">
        <v>3116</v>
      </c>
      <c r="T670" s="211"/>
      <c r="U670" s="211" t="s">
        <v>2517</v>
      </c>
      <c r="V670">
        <v>0.406412041240441</v>
      </c>
      <c r="Z670">
        <v>2.0939410447309401E-3</v>
      </c>
      <c r="AD670" s="188">
        <f t="shared" si="29"/>
        <v>0.93579830777352091</v>
      </c>
      <c r="AE670" s="188">
        <f t="shared" si="28"/>
        <v>2.0939410447309401E-3</v>
      </c>
    </row>
    <row r="671" spans="1:31" x14ac:dyDescent="0.35">
      <c r="A671" s="253" t="s">
        <v>2586</v>
      </c>
      <c r="B671" s="211" t="s">
        <v>2516</v>
      </c>
      <c r="C671" s="211" t="s">
        <v>2552</v>
      </c>
      <c r="D671" s="188" t="s">
        <v>3022</v>
      </c>
      <c r="E671" s="253" t="s">
        <v>2588</v>
      </c>
      <c r="F671" s="254" t="s">
        <v>2584</v>
      </c>
      <c r="G671" s="211" t="s">
        <v>2589</v>
      </c>
      <c r="H671" s="255" t="s">
        <v>2582</v>
      </c>
      <c r="I671" s="253" t="s">
        <v>2571</v>
      </c>
      <c r="J671" s="258" t="s">
        <v>3038</v>
      </c>
      <c r="K671" s="261" t="s">
        <v>3058</v>
      </c>
      <c r="L671" s="265" t="s">
        <v>1937</v>
      </c>
      <c r="M671" s="265" t="s">
        <v>1937</v>
      </c>
      <c r="N671" s="258" t="s">
        <v>3023</v>
      </c>
      <c r="P671" s="265" t="s">
        <v>3103</v>
      </c>
      <c r="Q671" s="265" t="s">
        <v>3115</v>
      </c>
      <c r="R671" s="265" t="s">
        <v>2120</v>
      </c>
      <c r="S671" s="265" t="s">
        <v>3116</v>
      </c>
      <c r="T671" s="211"/>
      <c r="U671" s="211" t="s">
        <v>2517</v>
      </c>
      <c r="V671">
        <v>1.0623045416943999</v>
      </c>
      <c r="Z671">
        <v>7.2234126263543297E-3</v>
      </c>
      <c r="AD671" s="188">
        <f t="shared" si="29"/>
        <v>2.446046601925397</v>
      </c>
      <c r="AE671" s="188">
        <f t="shared" si="28"/>
        <v>7.2234126263543297E-3</v>
      </c>
    </row>
    <row r="672" spans="1:31" x14ac:dyDescent="0.35">
      <c r="A672" s="253" t="s">
        <v>2586</v>
      </c>
      <c r="B672" s="211" t="s">
        <v>2516</v>
      </c>
      <c r="C672" s="211" t="s">
        <v>2552</v>
      </c>
      <c r="D672" s="188" t="s">
        <v>3022</v>
      </c>
      <c r="E672" s="253" t="s">
        <v>2588</v>
      </c>
      <c r="F672" s="254" t="s">
        <v>2584</v>
      </c>
      <c r="G672" s="211" t="s">
        <v>2589</v>
      </c>
      <c r="H672" s="255" t="s">
        <v>2582</v>
      </c>
      <c r="I672" s="253" t="s">
        <v>2561</v>
      </c>
      <c r="J672" s="188" t="s">
        <v>2561</v>
      </c>
      <c r="K672" s="261" t="s">
        <v>3058</v>
      </c>
      <c r="L672" s="265" t="s">
        <v>1937</v>
      </c>
      <c r="M672" s="265" t="s">
        <v>1937</v>
      </c>
      <c r="N672" s="258" t="s">
        <v>3023</v>
      </c>
      <c r="P672" s="265" t="s">
        <v>3103</v>
      </c>
      <c r="Q672" s="265" t="s">
        <v>3115</v>
      </c>
      <c r="R672" s="265" t="s">
        <v>2120</v>
      </c>
      <c r="S672" s="265" t="s">
        <v>3116</v>
      </c>
      <c r="T672" s="211"/>
      <c r="U672" s="211" t="s">
        <v>2517</v>
      </c>
      <c r="V672">
        <v>0.96202812581966402</v>
      </c>
      <c r="Z672">
        <v>5.4159352742973498E-3</v>
      </c>
      <c r="AD672" s="188">
        <f t="shared" si="29"/>
        <v>2.2151516215533587</v>
      </c>
      <c r="AE672" s="188">
        <f t="shared" si="28"/>
        <v>5.4159352742973498E-3</v>
      </c>
    </row>
    <row r="673" spans="1:31" x14ac:dyDescent="0.35">
      <c r="A673" s="253" t="s">
        <v>2586</v>
      </c>
      <c r="B673" s="211" t="s">
        <v>2516</v>
      </c>
      <c r="C673" s="211" t="s">
        <v>2552</v>
      </c>
      <c r="D673" s="188" t="s">
        <v>3022</v>
      </c>
      <c r="E673" s="253" t="s">
        <v>2588</v>
      </c>
      <c r="F673" s="254" t="s">
        <v>2584</v>
      </c>
      <c r="G673" s="211" t="s">
        <v>2589</v>
      </c>
      <c r="H673" s="255" t="s">
        <v>2582</v>
      </c>
      <c r="I673" s="253" t="s">
        <v>2561</v>
      </c>
      <c r="J673" s="188" t="s">
        <v>2561</v>
      </c>
      <c r="K673" s="261" t="s">
        <v>3058</v>
      </c>
      <c r="L673" s="265" t="s">
        <v>1937</v>
      </c>
      <c r="M673" s="265" t="s">
        <v>1937</v>
      </c>
      <c r="N673" s="258" t="s">
        <v>3023</v>
      </c>
      <c r="P673" s="265" t="s">
        <v>3103</v>
      </c>
      <c r="Q673" s="265" t="s">
        <v>3115</v>
      </c>
      <c r="R673" s="265" t="s">
        <v>2120</v>
      </c>
      <c r="S673" s="265" t="s">
        <v>3116</v>
      </c>
      <c r="T673" s="211"/>
      <c r="U673" s="211" t="s">
        <v>2517</v>
      </c>
      <c r="V673">
        <v>1.7030849625728799</v>
      </c>
      <c r="Z673">
        <v>7.2579545225268799E-3</v>
      </c>
      <c r="AD673" s="188">
        <f t="shared" si="29"/>
        <v>3.9214980469226357</v>
      </c>
      <c r="AE673" s="188">
        <f t="shared" si="28"/>
        <v>7.2579545225268799E-3</v>
      </c>
    </row>
    <row r="674" spans="1:31" x14ac:dyDescent="0.35">
      <c r="A674" s="253" t="s">
        <v>2586</v>
      </c>
      <c r="B674" s="211" t="s">
        <v>2516</v>
      </c>
      <c r="C674" s="211" t="s">
        <v>2552</v>
      </c>
      <c r="D674" s="188" t="s">
        <v>3022</v>
      </c>
      <c r="E674" s="253" t="s">
        <v>2588</v>
      </c>
      <c r="F674" s="254" t="s">
        <v>2584</v>
      </c>
      <c r="G674" s="211" t="s">
        <v>2589</v>
      </c>
      <c r="H674" s="255" t="s">
        <v>2582</v>
      </c>
      <c r="I674" s="253" t="s">
        <v>2561</v>
      </c>
      <c r="J674" s="188" t="s">
        <v>2561</v>
      </c>
      <c r="K674" s="261" t="s">
        <v>3058</v>
      </c>
      <c r="L674" s="265" t="s">
        <v>1937</v>
      </c>
      <c r="M674" s="265" t="s">
        <v>1937</v>
      </c>
      <c r="N674" s="258" t="s">
        <v>3023</v>
      </c>
      <c r="P674" s="265" t="s">
        <v>3103</v>
      </c>
      <c r="Q674" s="265" t="s">
        <v>3115</v>
      </c>
      <c r="R674" s="265" t="s">
        <v>2120</v>
      </c>
      <c r="S674" s="265" t="s">
        <v>3116</v>
      </c>
      <c r="T674" s="211"/>
      <c r="U674" s="211" t="s">
        <v>2517</v>
      </c>
      <c r="V674">
        <v>1.84333071040897</v>
      </c>
      <c r="Z674">
        <v>6.5408066501220601E-3</v>
      </c>
      <c r="AD674" s="188">
        <f t="shared" si="29"/>
        <v>4.244425815245819</v>
      </c>
      <c r="AE674" s="188">
        <f t="shared" si="28"/>
        <v>6.5408066501220601E-3</v>
      </c>
    </row>
    <row r="675" spans="1:31" x14ac:dyDescent="0.35">
      <c r="A675" s="253" t="s">
        <v>2948</v>
      </c>
      <c r="B675" s="211" t="s">
        <v>2516</v>
      </c>
      <c r="C675" s="211" t="s">
        <v>2552</v>
      </c>
      <c r="D675" s="188" t="s">
        <v>3022</v>
      </c>
      <c r="E675" s="253" t="s">
        <v>2588</v>
      </c>
      <c r="F675" s="257" t="s">
        <v>2585</v>
      </c>
      <c r="G675" s="211" t="s">
        <v>2589</v>
      </c>
      <c r="H675" s="255" t="s">
        <v>2582</v>
      </c>
      <c r="I675" s="256" t="s">
        <v>2572</v>
      </c>
      <c r="J675" s="258" t="s">
        <v>3036</v>
      </c>
      <c r="K675" s="261" t="s">
        <v>3058</v>
      </c>
      <c r="L675" s="265" t="s">
        <v>1937</v>
      </c>
      <c r="M675" s="265" t="s">
        <v>1937</v>
      </c>
      <c r="N675" s="258" t="s">
        <v>3023</v>
      </c>
      <c r="P675" s="265" t="s">
        <v>3103</v>
      </c>
      <c r="Q675" s="265" t="s">
        <v>3115</v>
      </c>
      <c r="R675" s="265" t="s">
        <v>2120</v>
      </c>
      <c r="S675" s="265" t="s">
        <v>3116</v>
      </c>
      <c r="U675" s="256" t="s">
        <v>2517</v>
      </c>
      <c r="V675">
        <v>1.9230375181853501</v>
      </c>
      <c r="Z675">
        <v>1.7798495994098701E-3</v>
      </c>
      <c r="AD675" s="188">
        <f t="shared" si="29"/>
        <v>4.4279575226418535</v>
      </c>
      <c r="AE675" s="188">
        <f t="shared" si="28"/>
        <v>1.7798495994098701E-3</v>
      </c>
    </row>
    <row r="676" spans="1:31" x14ac:dyDescent="0.35">
      <c r="A676" s="253" t="s">
        <v>2948</v>
      </c>
      <c r="B676" s="211" t="s">
        <v>2516</v>
      </c>
      <c r="C676" s="211" t="s">
        <v>2552</v>
      </c>
      <c r="D676" s="188" t="s">
        <v>3022</v>
      </c>
      <c r="E676" s="253" t="s">
        <v>2588</v>
      </c>
      <c r="F676" s="257" t="s">
        <v>2585</v>
      </c>
      <c r="G676" s="211" t="s">
        <v>2589</v>
      </c>
      <c r="H676" s="255" t="s">
        <v>2582</v>
      </c>
      <c r="I676" s="256" t="s">
        <v>2572</v>
      </c>
      <c r="J676" s="258" t="s">
        <v>3036</v>
      </c>
      <c r="K676" s="261" t="s">
        <v>3058</v>
      </c>
      <c r="L676" s="265" t="s">
        <v>1937</v>
      </c>
      <c r="M676" s="265" t="s">
        <v>1937</v>
      </c>
      <c r="N676" s="258" t="s">
        <v>3023</v>
      </c>
      <c r="P676" s="265" t="s">
        <v>3103</v>
      </c>
      <c r="Q676" s="265" t="s">
        <v>3115</v>
      </c>
      <c r="R676" s="265" t="s">
        <v>2120</v>
      </c>
      <c r="S676" s="265" t="s">
        <v>3116</v>
      </c>
      <c r="U676" s="256" t="s">
        <v>2517</v>
      </c>
      <c r="V676">
        <v>2.3126037333770402</v>
      </c>
      <c r="Z676">
        <v>6.8856012950023497E-3</v>
      </c>
      <c r="AD676" s="188">
        <f t="shared" si="29"/>
        <v>5.3249668824763496</v>
      </c>
      <c r="AE676" s="188">
        <f t="shared" si="28"/>
        <v>6.8856012950023497E-3</v>
      </c>
    </row>
    <row r="677" spans="1:31" x14ac:dyDescent="0.35">
      <c r="A677" s="253" t="s">
        <v>2948</v>
      </c>
      <c r="B677" s="211" t="s">
        <v>2516</v>
      </c>
      <c r="C677" s="211" t="s">
        <v>2552</v>
      </c>
      <c r="D677" s="188" t="s">
        <v>3022</v>
      </c>
      <c r="E677" s="253" t="s">
        <v>2588</v>
      </c>
      <c r="F677" s="257" t="s">
        <v>2585</v>
      </c>
      <c r="G677" s="211" t="s">
        <v>2589</v>
      </c>
      <c r="H677" s="255" t="s">
        <v>2582</v>
      </c>
      <c r="I677" s="256" t="s">
        <v>2572</v>
      </c>
      <c r="J677" s="258" t="s">
        <v>3036</v>
      </c>
      <c r="K677" s="261" t="s">
        <v>3058</v>
      </c>
      <c r="L677" s="265" t="s">
        <v>1937</v>
      </c>
      <c r="M677" s="265" t="s">
        <v>1937</v>
      </c>
      <c r="N677" s="258" t="s">
        <v>3023</v>
      </c>
      <c r="P677" s="265" t="s">
        <v>3103</v>
      </c>
      <c r="Q677" s="265" t="s">
        <v>3115</v>
      </c>
      <c r="R677" s="265" t="s">
        <v>2120</v>
      </c>
      <c r="S677" s="265" t="s">
        <v>3116</v>
      </c>
      <c r="U677" s="256" t="s">
        <v>2517</v>
      </c>
      <c r="V677">
        <v>3.0194455258897999</v>
      </c>
      <c r="Z677">
        <v>1.38675901071655E-3</v>
      </c>
      <c r="AD677" s="188">
        <f t="shared" si="29"/>
        <v>6.9525302570214205</v>
      </c>
      <c r="AE677" s="188">
        <f t="shared" si="28"/>
        <v>1.38675901071655E-3</v>
      </c>
    </row>
    <row r="678" spans="1:31" x14ac:dyDescent="0.35">
      <c r="A678" s="253" t="s">
        <v>2948</v>
      </c>
      <c r="B678" s="211" t="s">
        <v>2516</v>
      </c>
      <c r="C678" s="211" t="s">
        <v>2552</v>
      </c>
      <c r="D678" s="188" t="s">
        <v>3022</v>
      </c>
      <c r="E678" s="253" t="s">
        <v>2588</v>
      </c>
      <c r="F678" s="257" t="s">
        <v>2585</v>
      </c>
      <c r="G678" s="211" t="s">
        <v>2589</v>
      </c>
      <c r="H678" s="255" t="s">
        <v>2582</v>
      </c>
      <c r="I678" s="256" t="s">
        <v>2572</v>
      </c>
      <c r="J678" s="258" t="s">
        <v>3036</v>
      </c>
      <c r="K678" s="261" t="s">
        <v>3058</v>
      </c>
      <c r="L678" s="265" t="s">
        <v>1937</v>
      </c>
      <c r="M678" s="265" t="s">
        <v>1937</v>
      </c>
      <c r="N678" s="258" t="s">
        <v>3023</v>
      </c>
      <c r="P678" s="265" t="s">
        <v>3103</v>
      </c>
      <c r="Q678" s="265" t="s">
        <v>3115</v>
      </c>
      <c r="R678" s="265" t="s">
        <v>2120</v>
      </c>
      <c r="S678" s="265" t="s">
        <v>3116</v>
      </c>
      <c r="U678" s="256" t="s">
        <v>2517</v>
      </c>
      <c r="V678">
        <v>3.4702579759440901</v>
      </c>
      <c r="Z678">
        <v>1.91377579247177E-3</v>
      </c>
      <c r="AD678" s="188">
        <f t="shared" si="29"/>
        <v>7.9905642842525522</v>
      </c>
      <c r="AE678" s="188">
        <f t="shared" si="28"/>
        <v>1.91377579247177E-3</v>
      </c>
    </row>
    <row r="679" spans="1:31" x14ac:dyDescent="0.35">
      <c r="A679" s="253" t="s">
        <v>2948</v>
      </c>
      <c r="B679" s="211" t="s">
        <v>2516</v>
      </c>
      <c r="C679" s="211" t="s">
        <v>2552</v>
      </c>
      <c r="D679" s="188" t="s">
        <v>3022</v>
      </c>
      <c r="E679" s="253" t="s">
        <v>2588</v>
      </c>
      <c r="F679" s="257" t="s">
        <v>2585</v>
      </c>
      <c r="G679" s="211" t="s">
        <v>2589</v>
      </c>
      <c r="H679" s="255" t="s">
        <v>2582</v>
      </c>
      <c r="I679" s="256" t="s">
        <v>2572</v>
      </c>
      <c r="J679" s="258" t="s">
        <v>3036</v>
      </c>
      <c r="K679" s="261" t="s">
        <v>3058</v>
      </c>
      <c r="L679" s="265" t="s">
        <v>1937</v>
      </c>
      <c r="M679" s="265" t="s">
        <v>1937</v>
      </c>
      <c r="N679" s="258" t="s">
        <v>3023</v>
      </c>
      <c r="P679" s="265" t="s">
        <v>3103</v>
      </c>
      <c r="Q679" s="265" t="s">
        <v>3115</v>
      </c>
      <c r="R679" s="265" t="s">
        <v>2120</v>
      </c>
      <c r="S679" s="265" t="s">
        <v>3116</v>
      </c>
      <c r="U679" s="256" t="s">
        <v>2517</v>
      </c>
      <c r="V679">
        <v>3.4338257893981901</v>
      </c>
      <c r="Z679">
        <v>6.15499047189722E-3</v>
      </c>
      <c r="AD679" s="188">
        <f t="shared" si="29"/>
        <v>7.9066760746067848</v>
      </c>
      <c r="AE679" s="188">
        <f t="shared" si="28"/>
        <v>6.15499047189722E-3</v>
      </c>
    </row>
    <row r="680" spans="1:31" x14ac:dyDescent="0.35">
      <c r="A680" s="253" t="s">
        <v>2948</v>
      </c>
      <c r="B680" s="211" t="s">
        <v>2516</v>
      </c>
      <c r="C680" s="211" t="s">
        <v>2552</v>
      </c>
      <c r="D680" s="188" t="s">
        <v>3022</v>
      </c>
      <c r="E680" s="253" t="s">
        <v>2588</v>
      </c>
      <c r="F680" s="257" t="s">
        <v>2585</v>
      </c>
      <c r="G680" s="211" t="s">
        <v>2589</v>
      </c>
      <c r="H680" s="255" t="s">
        <v>2582</v>
      </c>
      <c r="I680" s="256" t="s">
        <v>2572</v>
      </c>
      <c r="J680" s="258" t="s">
        <v>3036</v>
      </c>
      <c r="K680" s="261" t="s">
        <v>3058</v>
      </c>
      <c r="L680" s="265" t="s">
        <v>1937</v>
      </c>
      <c r="M680" s="265" t="s">
        <v>1937</v>
      </c>
      <c r="N680" s="258" t="s">
        <v>3023</v>
      </c>
      <c r="P680" s="265" t="s">
        <v>3103</v>
      </c>
      <c r="Q680" s="265" t="s">
        <v>3115</v>
      </c>
      <c r="R680" s="265" t="s">
        <v>2120</v>
      </c>
      <c r="S680" s="265" t="s">
        <v>3116</v>
      </c>
      <c r="U680" s="256" t="s">
        <v>2517</v>
      </c>
      <c r="V680">
        <v>4.3440567178247198</v>
      </c>
      <c r="Z680">
        <v>4.3173985205827497E-3</v>
      </c>
      <c r="AD680" s="188">
        <f t="shared" si="29"/>
        <v>10.002560241583842</v>
      </c>
      <c r="AE680" s="188">
        <f t="shared" si="28"/>
        <v>4.3173985205827497E-3</v>
      </c>
    </row>
    <row r="681" spans="1:31" x14ac:dyDescent="0.35">
      <c r="A681" s="253" t="s">
        <v>2948</v>
      </c>
      <c r="B681" s="211" t="s">
        <v>2516</v>
      </c>
      <c r="C681" s="211" t="s">
        <v>2552</v>
      </c>
      <c r="D681" s="188" t="s">
        <v>3022</v>
      </c>
      <c r="E681" s="253" t="s">
        <v>2588</v>
      </c>
      <c r="F681" s="257" t="s">
        <v>2585</v>
      </c>
      <c r="G681" s="211" t="s">
        <v>2589</v>
      </c>
      <c r="H681" s="255" t="s">
        <v>2582</v>
      </c>
      <c r="I681" s="256" t="s">
        <v>2572</v>
      </c>
      <c r="J681" s="258" t="s">
        <v>3036</v>
      </c>
      <c r="K681" s="261" t="s">
        <v>3058</v>
      </c>
      <c r="L681" s="265" t="s">
        <v>1937</v>
      </c>
      <c r="M681" s="265" t="s">
        <v>1937</v>
      </c>
      <c r="N681" s="258" t="s">
        <v>3023</v>
      </c>
      <c r="P681" s="265" t="s">
        <v>3103</v>
      </c>
      <c r="Q681" s="265" t="s">
        <v>3115</v>
      </c>
      <c r="R681" s="265" t="s">
        <v>2120</v>
      </c>
      <c r="S681" s="265" t="s">
        <v>3116</v>
      </c>
      <c r="U681" s="256" t="s">
        <v>2517</v>
      </c>
      <c r="V681">
        <v>4.9177919390201401</v>
      </c>
      <c r="Z681">
        <v>3.5423641989222E-3</v>
      </c>
      <c r="AD681" s="188">
        <f t="shared" si="29"/>
        <v>11.323634409234058</v>
      </c>
      <c r="AE681" s="188">
        <f t="shared" si="28"/>
        <v>3.5423641989222E-3</v>
      </c>
    </row>
    <row r="682" spans="1:31" x14ac:dyDescent="0.35">
      <c r="A682" s="253" t="s">
        <v>2948</v>
      </c>
      <c r="B682" s="211" t="s">
        <v>2516</v>
      </c>
      <c r="C682" s="211" t="s">
        <v>2552</v>
      </c>
      <c r="D682" s="188" t="s">
        <v>3022</v>
      </c>
      <c r="E682" s="253" t="s">
        <v>2588</v>
      </c>
      <c r="F682" s="257" t="s">
        <v>2585</v>
      </c>
      <c r="G682" s="211" t="s">
        <v>2589</v>
      </c>
      <c r="H682" s="255" t="s">
        <v>2582</v>
      </c>
      <c r="I682" s="256" t="s">
        <v>2572</v>
      </c>
      <c r="J682" s="258" t="s">
        <v>3036</v>
      </c>
      <c r="K682" s="261" t="s">
        <v>3058</v>
      </c>
      <c r="L682" s="265" t="s">
        <v>1937</v>
      </c>
      <c r="M682" s="265" t="s">
        <v>1937</v>
      </c>
      <c r="N682" s="258" t="s">
        <v>3023</v>
      </c>
      <c r="P682" s="265" t="s">
        <v>3103</v>
      </c>
      <c r="Q682" s="265" t="s">
        <v>3115</v>
      </c>
      <c r="R682" s="265" t="s">
        <v>2120</v>
      </c>
      <c r="S682" s="265" t="s">
        <v>3116</v>
      </c>
      <c r="U682" s="256" t="s">
        <v>2517</v>
      </c>
      <c r="V682">
        <v>6.3050837038706602</v>
      </c>
      <c r="Z682">
        <v>1.4123312091469801E-3</v>
      </c>
      <c r="AD682" s="188">
        <f t="shared" si="29"/>
        <v>14.517991746612267</v>
      </c>
      <c r="AE682" s="188">
        <f t="shared" si="28"/>
        <v>1.4123312091469801E-3</v>
      </c>
    </row>
    <row r="683" spans="1:31" x14ac:dyDescent="0.35">
      <c r="A683" s="253" t="s">
        <v>2948</v>
      </c>
      <c r="B683" s="211" t="s">
        <v>2516</v>
      </c>
      <c r="C683" s="211" t="s">
        <v>2552</v>
      </c>
      <c r="D683" s="188" t="s">
        <v>3022</v>
      </c>
      <c r="E683" s="253" t="s">
        <v>2588</v>
      </c>
      <c r="F683" s="257" t="s">
        <v>2585</v>
      </c>
      <c r="G683" s="211" t="s">
        <v>2589</v>
      </c>
      <c r="H683" s="255" t="s">
        <v>2582</v>
      </c>
      <c r="I683" s="253" t="s">
        <v>2573</v>
      </c>
      <c r="J683" s="258" t="s">
        <v>3037</v>
      </c>
      <c r="K683" s="261" t="s">
        <v>3058</v>
      </c>
      <c r="L683" s="265" t="s">
        <v>1937</v>
      </c>
      <c r="M683" s="265" t="s">
        <v>1937</v>
      </c>
      <c r="N683" s="258" t="s">
        <v>3023</v>
      </c>
      <c r="P683" s="265" t="s">
        <v>3103</v>
      </c>
      <c r="Q683" s="265" t="s">
        <v>3115</v>
      </c>
      <c r="R683" s="265" t="s">
        <v>2120</v>
      </c>
      <c r="S683" s="265" t="s">
        <v>3116</v>
      </c>
      <c r="U683" s="256" t="s">
        <v>2517</v>
      </c>
      <c r="V683">
        <v>3.41216728479806</v>
      </c>
      <c r="Z683">
        <v>5.4322480175398999E-3</v>
      </c>
      <c r="AD683" s="188">
        <f t="shared" si="29"/>
        <v>7.8568055247779824</v>
      </c>
      <c r="AE683" s="188">
        <f t="shared" si="28"/>
        <v>5.4322480175398999E-3</v>
      </c>
    </row>
    <row r="684" spans="1:31" x14ac:dyDescent="0.35">
      <c r="A684" s="253" t="s">
        <v>2948</v>
      </c>
      <c r="B684" s="211" t="s">
        <v>2516</v>
      </c>
      <c r="C684" s="211" t="s">
        <v>2552</v>
      </c>
      <c r="D684" s="188" t="s">
        <v>3022</v>
      </c>
      <c r="E684" s="253" t="s">
        <v>2588</v>
      </c>
      <c r="F684" s="257" t="s">
        <v>2585</v>
      </c>
      <c r="G684" s="211" t="s">
        <v>2589</v>
      </c>
      <c r="H684" s="255" t="s">
        <v>2582</v>
      </c>
      <c r="I684" s="253" t="s">
        <v>2573</v>
      </c>
      <c r="J684" s="258" t="s">
        <v>3037</v>
      </c>
      <c r="K684" s="261" t="s">
        <v>3058</v>
      </c>
      <c r="L684" s="265" t="s">
        <v>1937</v>
      </c>
      <c r="M684" s="265" t="s">
        <v>1937</v>
      </c>
      <c r="N684" s="258" t="s">
        <v>3023</v>
      </c>
      <c r="P684" s="265" t="s">
        <v>3103</v>
      </c>
      <c r="Q684" s="265" t="s">
        <v>3115</v>
      </c>
      <c r="R684" s="265" t="s">
        <v>2120</v>
      </c>
      <c r="S684" s="265" t="s">
        <v>3116</v>
      </c>
      <c r="U684" s="256" t="s">
        <v>2517</v>
      </c>
      <c r="V684">
        <v>3.5571788619552001</v>
      </c>
      <c r="Z684">
        <v>4.7083580927402002E-3</v>
      </c>
      <c r="AD684" s="188">
        <f t="shared" si="29"/>
        <v>8.1907070206515691</v>
      </c>
      <c r="AE684" s="188">
        <f t="shared" si="28"/>
        <v>4.7083580927402002E-3</v>
      </c>
    </row>
    <row r="685" spans="1:31" x14ac:dyDescent="0.35">
      <c r="A685" s="253" t="s">
        <v>2948</v>
      </c>
      <c r="B685" s="211" t="s">
        <v>2516</v>
      </c>
      <c r="C685" s="211" t="s">
        <v>2552</v>
      </c>
      <c r="D685" s="188" t="s">
        <v>3022</v>
      </c>
      <c r="E685" s="253" t="s">
        <v>2588</v>
      </c>
      <c r="F685" s="257" t="s">
        <v>2585</v>
      </c>
      <c r="G685" s="211" t="s">
        <v>2589</v>
      </c>
      <c r="H685" s="255" t="s">
        <v>2582</v>
      </c>
      <c r="I685" s="253" t="s">
        <v>2573</v>
      </c>
      <c r="J685" s="258" t="s">
        <v>3037</v>
      </c>
      <c r="K685" s="261" t="s">
        <v>3058</v>
      </c>
      <c r="L685" s="265" t="s">
        <v>1937</v>
      </c>
      <c r="M685" s="265" t="s">
        <v>1937</v>
      </c>
      <c r="N685" s="258" t="s">
        <v>3023</v>
      </c>
      <c r="P685" s="265" t="s">
        <v>3103</v>
      </c>
      <c r="Q685" s="265" t="s">
        <v>3115</v>
      </c>
      <c r="R685" s="265" t="s">
        <v>2120</v>
      </c>
      <c r="S685" s="265" t="s">
        <v>3116</v>
      </c>
      <c r="U685" s="256" t="s">
        <v>2517</v>
      </c>
      <c r="V685">
        <v>4.7027846648771501</v>
      </c>
      <c r="Z685">
        <v>3.78480831096449E-3</v>
      </c>
      <c r="AD685" s="188">
        <f t="shared" si="29"/>
        <v>10.828561864907126</v>
      </c>
      <c r="AE685" s="188">
        <f t="shared" si="28"/>
        <v>3.78480831096449E-3</v>
      </c>
    </row>
    <row r="686" spans="1:31" x14ac:dyDescent="0.35">
      <c r="A686" s="253" t="s">
        <v>2948</v>
      </c>
      <c r="B686" s="211" t="s">
        <v>2516</v>
      </c>
      <c r="C686" s="211" t="s">
        <v>2552</v>
      </c>
      <c r="D686" s="188" t="s">
        <v>3022</v>
      </c>
      <c r="E686" s="253" t="s">
        <v>2588</v>
      </c>
      <c r="F686" s="257" t="s">
        <v>2585</v>
      </c>
      <c r="G686" s="211" t="s">
        <v>2589</v>
      </c>
      <c r="H686" s="255" t="s">
        <v>2582</v>
      </c>
      <c r="I686" s="253" t="s">
        <v>2573</v>
      </c>
      <c r="J686" s="258" t="s">
        <v>3037</v>
      </c>
      <c r="K686" s="261" t="s">
        <v>3058</v>
      </c>
      <c r="L686" s="265" t="s">
        <v>1937</v>
      </c>
      <c r="M686" s="265" t="s">
        <v>1937</v>
      </c>
      <c r="N686" s="258" t="s">
        <v>3023</v>
      </c>
      <c r="P686" s="265" t="s">
        <v>3103</v>
      </c>
      <c r="Q686" s="265" t="s">
        <v>3115</v>
      </c>
      <c r="R686" s="265" t="s">
        <v>2120</v>
      </c>
      <c r="S686" s="265" t="s">
        <v>3116</v>
      </c>
      <c r="U686" s="256" t="s">
        <v>2517</v>
      </c>
      <c r="V686">
        <v>4.7841116324815998</v>
      </c>
      <c r="Z686">
        <v>8.4589471958691001E-3</v>
      </c>
      <c r="AD686" s="188">
        <f t="shared" si="29"/>
        <v>11.015824128171541</v>
      </c>
      <c r="AE686" s="188">
        <f t="shared" si="28"/>
        <v>8.4589471958691001E-3</v>
      </c>
    </row>
    <row r="687" spans="1:31" x14ac:dyDescent="0.35">
      <c r="A687" s="253" t="s">
        <v>2948</v>
      </c>
      <c r="B687" s="211" t="s">
        <v>2516</v>
      </c>
      <c r="C687" s="211" t="s">
        <v>2552</v>
      </c>
      <c r="D687" s="188" t="s">
        <v>3022</v>
      </c>
      <c r="E687" s="253" t="s">
        <v>2588</v>
      </c>
      <c r="F687" s="257" t="s">
        <v>2585</v>
      </c>
      <c r="G687" s="211" t="s">
        <v>2589</v>
      </c>
      <c r="H687" s="255" t="s">
        <v>2582</v>
      </c>
      <c r="I687" s="253" t="s">
        <v>2574</v>
      </c>
      <c r="J687" s="258" t="s">
        <v>2617</v>
      </c>
      <c r="K687" s="261" t="s">
        <v>3058</v>
      </c>
      <c r="L687" s="265" t="s">
        <v>1937</v>
      </c>
      <c r="M687" s="265" t="s">
        <v>1937</v>
      </c>
      <c r="N687" s="258" t="s">
        <v>3023</v>
      </c>
      <c r="P687" s="265" t="s">
        <v>3103</v>
      </c>
      <c r="Q687" s="265" t="s">
        <v>3115</v>
      </c>
      <c r="R687" s="265" t="s">
        <v>2120</v>
      </c>
      <c r="S687" s="265" t="s">
        <v>3116</v>
      </c>
      <c r="U687" s="256" t="s">
        <v>2517</v>
      </c>
      <c r="V687">
        <v>1.60863061697026</v>
      </c>
      <c r="Z687">
        <v>3.4205684076798501E-3</v>
      </c>
      <c r="AD687" s="188">
        <f t="shared" si="29"/>
        <v>3.7040088787695353</v>
      </c>
      <c r="AE687" s="188">
        <f t="shared" si="28"/>
        <v>3.4205684076798501E-3</v>
      </c>
    </row>
    <row r="688" spans="1:31" x14ac:dyDescent="0.35">
      <c r="A688" s="253" t="s">
        <v>2948</v>
      </c>
      <c r="B688" s="211" t="s">
        <v>2516</v>
      </c>
      <c r="C688" s="211" t="s">
        <v>2552</v>
      </c>
      <c r="D688" s="188" t="s">
        <v>3022</v>
      </c>
      <c r="E688" s="253" t="s">
        <v>2588</v>
      </c>
      <c r="F688" s="257" t="s">
        <v>2585</v>
      </c>
      <c r="G688" s="211" t="s">
        <v>2589</v>
      </c>
      <c r="H688" s="255" t="s">
        <v>2582</v>
      </c>
      <c r="I688" s="253" t="s">
        <v>2574</v>
      </c>
      <c r="J688" s="258" t="s">
        <v>2617</v>
      </c>
      <c r="K688" s="261" t="s">
        <v>3058</v>
      </c>
      <c r="L688" s="265" t="s">
        <v>1937</v>
      </c>
      <c r="M688" s="265" t="s">
        <v>1937</v>
      </c>
      <c r="N688" s="258" t="s">
        <v>3023</v>
      </c>
      <c r="P688" s="265" t="s">
        <v>3103</v>
      </c>
      <c r="Q688" s="265" t="s">
        <v>3115</v>
      </c>
      <c r="R688" s="265" t="s">
        <v>2120</v>
      </c>
      <c r="S688" s="265" t="s">
        <v>3116</v>
      </c>
      <c r="U688" s="256" t="s">
        <v>2517</v>
      </c>
      <c r="V688">
        <v>1.8495994098723401</v>
      </c>
      <c r="Z688">
        <v>2.4550539925824199E-3</v>
      </c>
      <c r="AD688" s="188">
        <f t="shared" si="29"/>
        <v>4.2588600291826344</v>
      </c>
      <c r="AE688" s="188">
        <f t="shared" si="28"/>
        <v>2.4550539925824199E-3</v>
      </c>
    </row>
    <row r="689" spans="1:31" x14ac:dyDescent="0.35">
      <c r="A689" s="253" t="s">
        <v>2948</v>
      </c>
      <c r="B689" s="211" t="s">
        <v>2516</v>
      </c>
      <c r="C689" s="211" t="s">
        <v>2552</v>
      </c>
      <c r="D689" s="188" t="s">
        <v>3022</v>
      </c>
      <c r="E689" s="253" t="s">
        <v>2588</v>
      </c>
      <c r="F689" s="257" t="s">
        <v>2585</v>
      </c>
      <c r="G689" s="211" t="s">
        <v>2589</v>
      </c>
      <c r="H689" s="255" t="s">
        <v>2582</v>
      </c>
      <c r="I689" s="253" t="s">
        <v>2574</v>
      </c>
      <c r="J689" s="258" t="s">
        <v>2617</v>
      </c>
      <c r="K689" s="261" t="s">
        <v>3058</v>
      </c>
      <c r="L689" s="265" t="s">
        <v>1937</v>
      </c>
      <c r="M689" s="265" t="s">
        <v>1937</v>
      </c>
      <c r="N689" s="258" t="s">
        <v>3023</v>
      </c>
      <c r="P689" s="265" t="s">
        <v>3103</v>
      </c>
      <c r="Q689" s="265" t="s">
        <v>3115</v>
      </c>
      <c r="R689" s="265" t="s">
        <v>2120</v>
      </c>
      <c r="S689" s="265" t="s">
        <v>3116</v>
      </c>
      <c r="U689" s="256" t="s">
        <v>2517</v>
      </c>
      <c r="V689">
        <v>2.24576358010777</v>
      </c>
      <c r="Z689">
        <v>5.3438927934758096E-3</v>
      </c>
      <c r="AD689" s="188">
        <f t="shared" si="29"/>
        <v>5.1710617419450911</v>
      </c>
      <c r="AE689" s="188">
        <f t="shared" si="28"/>
        <v>5.3438927934758096E-3</v>
      </c>
    </row>
    <row r="690" spans="1:31" x14ac:dyDescent="0.35">
      <c r="A690" s="253" t="s">
        <v>2948</v>
      </c>
      <c r="B690" s="211" t="s">
        <v>2516</v>
      </c>
      <c r="C690" s="211" t="s">
        <v>2552</v>
      </c>
      <c r="D690" s="188" t="s">
        <v>3022</v>
      </c>
      <c r="E690" s="253" t="s">
        <v>2588</v>
      </c>
      <c r="F690" s="257" t="s">
        <v>2585</v>
      </c>
      <c r="G690" s="211" t="s">
        <v>2589</v>
      </c>
      <c r="H690" s="255" t="s">
        <v>2582</v>
      </c>
      <c r="I690" s="253" t="s">
        <v>2560</v>
      </c>
      <c r="J690" s="258" t="s">
        <v>2613</v>
      </c>
      <c r="K690" s="261" t="s">
        <v>3058</v>
      </c>
      <c r="L690" s="265" t="s">
        <v>1937</v>
      </c>
      <c r="M690" s="265" t="s">
        <v>1937</v>
      </c>
      <c r="N690" s="258" t="s">
        <v>3023</v>
      </c>
      <c r="P690" s="265" t="s">
        <v>3103</v>
      </c>
      <c r="Q690" s="265" t="s">
        <v>3115</v>
      </c>
      <c r="R690" s="265" t="s">
        <v>2120</v>
      </c>
      <c r="S690" s="265" t="s">
        <v>3116</v>
      </c>
      <c r="U690" s="256" t="s">
        <v>2517</v>
      </c>
      <c r="V690">
        <v>-0.86545909062967397</v>
      </c>
      <c r="Z690">
        <v>2.71471016126057E-3</v>
      </c>
      <c r="AD690" s="188">
        <f t="shared" si="29"/>
        <v>-1.9927932006800702</v>
      </c>
      <c r="AE690" s="188">
        <f t="shared" si="28"/>
        <v>2.71471016126057E-3</v>
      </c>
    </row>
    <row r="691" spans="1:31" x14ac:dyDescent="0.35">
      <c r="A691" s="253" t="s">
        <v>2948</v>
      </c>
      <c r="B691" s="211" t="s">
        <v>2516</v>
      </c>
      <c r="C691" s="211" t="s">
        <v>2552</v>
      </c>
      <c r="D691" s="188" t="s">
        <v>3022</v>
      </c>
      <c r="E691" s="253" t="s">
        <v>2588</v>
      </c>
      <c r="F691" s="257" t="s">
        <v>2585</v>
      </c>
      <c r="G691" s="211" t="s">
        <v>2589</v>
      </c>
      <c r="H691" s="255" t="s">
        <v>2582</v>
      </c>
      <c r="I691" s="253" t="s">
        <v>2560</v>
      </c>
      <c r="J691" s="258" t="s">
        <v>2613</v>
      </c>
      <c r="K691" s="261" t="s">
        <v>3058</v>
      </c>
      <c r="L691" s="265" t="s">
        <v>1937</v>
      </c>
      <c r="M691" s="265" t="s">
        <v>1937</v>
      </c>
      <c r="N691" s="258" t="s">
        <v>3023</v>
      </c>
      <c r="P691" s="265" t="s">
        <v>3103</v>
      </c>
      <c r="Q691" s="265" t="s">
        <v>3115</v>
      </c>
      <c r="R691" s="265" t="s">
        <v>2120</v>
      </c>
      <c r="S691" s="265" t="s">
        <v>3116</v>
      </c>
      <c r="U691" s="256" t="s">
        <v>2517</v>
      </c>
      <c r="V691">
        <v>-0.44175562977685801</v>
      </c>
      <c r="Z691">
        <v>4.3503473147142599E-3</v>
      </c>
      <c r="AD691" s="188">
        <f t="shared" si="29"/>
        <v>-1.0171799278703899</v>
      </c>
      <c r="AE691" s="188">
        <f t="shared" si="28"/>
        <v>4.3503473147142599E-3</v>
      </c>
    </row>
    <row r="692" spans="1:31" x14ac:dyDescent="0.35">
      <c r="A692" s="253" t="s">
        <v>2948</v>
      </c>
      <c r="B692" s="211" t="s">
        <v>2516</v>
      </c>
      <c r="C692" s="211" t="s">
        <v>2552</v>
      </c>
      <c r="D692" s="188" t="s">
        <v>3022</v>
      </c>
      <c r="E692" s="253" t="s">
        <v>2588</v>
      </c>
      <c r="F692" s="257" t="s">
        <v>2585</v>
      </c>
      <c r="G692" s="211" t="s">
        <v>2589</v>
      </c>
      <c r="H692" s="255" t="s">
        <v>2582</v>
      </c>
      <c r="I692" s="253" t="s">
        <v>2571</v>
      </c>
      <c r="J692" s="258" t="s">
        <v>3038</v>
      </c>
      <c r="K692" s="261" t="s">
        <v>3058</v>
      </c>
      <c r="L692" s="265" t="s">
        <v>1937</v>
      </c>
      <c r="M692" s="265" t="s">
        <v>1937</v>
      </c>
      <c r="N692" s="258" t="s">
        <v>3023</v>
      </c>
      <c r="P692" s="265" t="s">
        <v>3103</v>
      </c>
      <c r="Q692" s="265" t="s">
        <v>3115</v>
      </c>
      <c r="R692" s="265" t="s">
        <v>2120</v>
      </c>
      <c r="S692" s="265" t="s">
        <v>3116</v>
      </c>
      <c r="U692" s="256" t="s">
        <v>2517</v>
      </c>
      <c r="V692">
        <v>0.41511792307849699</v>
      </c>
      <c r="Z692">
        <v>4.4408335553142199E-3</v>
      </c>
      <c r="AD692" s="188">
        <f t="shared" si="29"/>
        <v>0.95584434151519626</v>
      </c>
      <c r="AE692" s="188">
        <f t="shared" si="28"/>
        <v>4.4408335553142199E-3</v>
      </c>
    </row>
    <row r="693" spans="1:31" x14ac:dyDescent="0.35">
      <c r="A693" s="253" t="s">
        <v>2948</v>
      </c>
      <c r="B693" s="211" t="s">
        <v>2516</v>
      </c>
      <c r="C693" s="211" t="s">
        <v>2552</v>
      </c>
      <c r="D693" s="188" t="s">
        <v>3022</v>
      </c>
      <c r="E693" s="253" t="s">
        <v>2588</v>
      </c>
      <c r="F693" s="257" t="s">
        <v>2585</v>
      </c>
      <c r="G693" s="211" t="s">
        <v>2589</v>
      </c>
      <c r="H693" s="255" t="s">
        <v>2582</v>
      </c>
      <c r="I693" s="253" t="s">
        <v>2571</v>
      </c>
      <c r="J693" s="258" t="s">
        <v>3038</v>
      </c>
      <c r="K693" s="261" t="s">
        <v>3058</v>
      </c>
      <c r="L693" s="265" t="s">
        <v>1937</v>
      </c>
      <c r="M693" s="265" t="s">
        <v>1937</v>
      </c>
      <c r="N693" s="258" t="s">
        <v>3023</v>
      </c>
      <c r="P693" s="265" t="s">
        <v>3103</v>
      </c>
      <c r="Q693" s="265" t="s">
        <v>3115</v>
      </c>
      <c r="R693" s="265" t="s">
        <v>2120</v>
      </c>
      <c r="S693" s="265" t="s">
        <v>3116</v>
      </c>
      <c r="U693" s="256" t="s">
        <v>2517</v>
      </c>
      <c r="V693">
        <v>0.72364403827633295</v>
      </c>
      <c r="Z693">
        <v>4.7760588488412496E-3</v>
      </c>
      <c r="AD693" s="188">
        <f t="shared" si="29"/>
        <v>1.666251975169097</v>
      </c>
      <c r="AE693" s="188">
        <f t="shared" si="28"/>
        <v>4.7760588488412496E-3</v>
      </c>
    </row>
    <row r="694" spans="1:31" x14ac:dyDescent="0.35">
      <c r="A694" s="253" t="s">
        <v>2948</v>
      </c>
      <c r="B694" s="211" t="s">
        <v>2516</v>
      </c>
      <c r="C694" s="211" t="s">
        <v>2552</v>
      </c>
      <c r="D694" s="188" t="s">
        <v>3022</v>
      </c>
      <c r="E694" s="253" t="s">
        <v>2588</v>
      </c>
      <c r="F694" s="257" t="s">
        <v>2585</v>
      </c>
      <c r="G694" s="211" t="s">
        <v>2589</v>
      </c>
      <c r="H694" s="255" t="s">
        <v>2582</v>
      </c>
      <c r="I694" s="253" t="s">
        <v>2561</v>
      </c>
      <c r="J694" s="188" t="s">
        <v>2561</v>
      </c>
      <c r="K694" s="261" t="s">
        <v>3058</v>
      </c>
      <c r="L694" s="265" t="s">
        <v>1937</v>
      </c>
      <c r="M694" s="265" t="s">
        <v>1937</v>
      </c>
      <c r="N694" s="258" t="s">
        <v>3023</v>
      </c>
      <c r="P694" s="265" t="s">
        <v>3103</v>
      </c>
      <c r="Q694" s="265" t="s">
        <v>3115</v>
      </c>
      <c r="R694" s="265" t="s">
        <v>2120</v>
      </c>
      <c r="S694" s="265" t="s">
        <v>3116</v>
      </c>
      <c r="U694" s="256" t="s">
        <v>2517</v>
      </c>
      <c r="V694">
        <v>1.0404893141814999</v>
      </c>
      <c r="Z694">
        <v>2.31604614470421E-3</v>
      </c>
      <c r="AD694" s="188">
        <f t="shared" si="29"/>
        <v>2.3958151842539199</v>
      </c>
      <c r="AE694" s="188">
        <f t="shared" si="28"/>
        <v>2.31604614470421E-3</v>
      </c>
    </row>
    <row r="695" spans="1:31" x14ac:dyDescent="0.35">
      <c r="A695" s="253" t="s">
        <v>2948</v>
      </c>
      <c r="B695" s="211" t="s">
        <v>2516</v>
      </c>
      <c r="C695" s="211" t="s">
        <v>2552</v>
      </c>
      <c r="D695" s="188" t="s">
        <v>3022</v>
      </c>
      <c r="E695" s="253" t="s">
        <v>2588</v>
      </c>
      <c r="F695" s="257" t="s">
        <v>2585</v>
      </c>
      <c r="G695" s="211" t="s">
        <v>2589</v>
      </c>
      <c r="H695" s="255" t="s">
        <v>2582</v>
      </c>
      <c r="I695" s="253" t="s">
        <v>2561</v>
      </c>
      <c r="J695" s="188" t="s">
        <v>2561</v>
      </c>
      <c r="K695" s="261" t="s">
        <v>3058</v>
      </c>
      <c r="L695" s="265" t="s">
        <v>1937</v>
      </c>
      <c r="M695" s="265" t="s">
        <v>1937</v>
      </c>
      <c r="N695" s="258" t="s">
        <v>3023</v>
      </c>
      <c r="P695" s="265" t="s">
        <v>3103</v>
      </c>
      <c r="Q695" s="265" t="s">
        <v>3115</v>
      </c>
      <c r="R695" s="265" t="s">
        <v>2120</v>
      </c>
      <c r="S695" s="265" t="s">
        <v>3116</v>
      </c>
      <c r="U695" s="256" t="s">
        <v>2517</v>
      </c>
      <c r="V695">
        <v>1.86867610597709</v>
      </c>
      <c r="Z695">
        <v>4.0452841013872099E-3</v>
      </c>
      <c r="AD695" s="188">
        <f t="shared" si="29"/>
        <v>4.3027857452570091</v>
      </c>
      <c r="AE695" s="188">
        <f>Z695</f>
        <v>4.0452841013872099E-3</v>
      </c>
    </row>
    <row r="696" spans="1:31" x14ac:dyDescent="0.35">
      <c r="A696" s="253" t="s">
        <v>2949</v>
      </c>
      <c r="B696" s="211" t="s">
        <v>2516</v>
      </c>
      <c r="C696" s="211" t="s">
        <v>2552</v>
      </c>
      <c r="D696" s="188" t="s">
        <v>3022</v>
      </c>
      <c r="E696" s="256" t="s">
        <v>2588</v>
      </c>
      <c r="F696" s="212" t="s">
        <v>2584</v>
      </c>
      <c r="G696" t="s">
        <v>2963</v>
      </c>
      <c r="H696" s="210" t="s">
        <v>2655</v>
      </c>
      <c r="I696" s="253" t="s">
        <v>2572</v>
      </c>
      <c r="J696" s="258" t="s">
        <v>3036</v>
      </c>
      <c r="K696" s="265" t="s">
        <v>3110</v>
      </c>
      <c r="L696" s="265" t="s">
        <v>1937</v>
      </c>
      <c r="M696" s="265" t="s">
        <v>1937</v>
      </c>
      <c r="N696" s="258" t="s">
        <v>3023</v>
      </c>
      <c r="P696" s="265" t="s">
        <v>3104</v>
      </c>
      <c r="Q696" s="265" t="s">
        <v>3115</v>
      </c>
      <c r="R696" s="265" t="s">
        <v>2120</v>
      </c>
      <c r="S696" s="265" t="s">
        <v>3116</v>
      </c>
      <c r="U696" s="256" t="s">
        <v>2517</v>
      </c>
      <c r="V696">
        <v>1.9465839187565901</v>
      </c>
      <c r="Z696">
        <v>1.2603283223528401</v>
      </c>
      <c r="AD696" s="188">
        <f t="shared" si="29"/>
        <v>4.4821751135908574</v>
      </c>
      <c r="AE696" s="188">
        <f t="shared" ref="AE696:AE715" si="30">Z696/100</f>
        <v>1.26032832235284E-2</v>
      </c>
    </row>
    <row r="697" spans="1:31" x14ac:dyDescent="0.35">
      <c r="A697" s="253" t="s">
        <v>2949</v>
      </c>
      <c r="B697" s="211" t="s">
        <v>2516</v>
      </c>
      <c r="C697" s="211" t="s">
        <v>2552</v>
      </c>
      <c r="D697" s="188" t="s">
        <v>3022</v>
      </c>
      <c r="E697" s="256" t="s">
        <v>2588</v>
      </c>
      <c r="F697" s="212" t="s">
        <v>2584</v>
      </c>
      <c r="G697" t="s">
        <v>2963</v>
      </c>
      <c r="H697" s="210" t="s">
        <v>2655</v>
      </c>
      <c r="I697" s="253" t="s">
        <v>2572</v>
      </c>
      <c r="J697" s="258" t="s">
        <v>3036</v>
      </c>
      <c r="K697" s="265" t="s">
        <v>3110</v>
      </c>
      <c r="L697" s="265" t="s">
        <v>1937</v>
      </c>
      <c r="M697" s="265" t="s">
        <v>1937</v>
      </c>
      <c r="N697" s="258" t="s">
        <v>3023</v>
      </c>
      <c r="P697" s="265" t="s">
        <v>3104</v>
      </c>
      <c r="Q697" s="265" t="s">
        <v>3115</v>
      </c>
      <c r="R697" s="265" t="s">
        <v>2120</v>
      </c>
      <c r="S697" s="265" t="s">
        <v>3116</v>
      </c>
      <c r="U697" s="256" t="s">
        <v>2517</v>
      </c>
      <c r="V697">
        <v>2.3712008153459698</v>
      </c>
      <c r="Z697">
        <v>2.4519528264113699</v>
      </c>
      <c r="AD697" s="188">
        <f t="shared" si="29"/>
        <v>5.4598916499109578</v>
      </c>
      <c r="AE697" s="188">
        <f t="shared" si="30"/>
        <v>2.4519528264113698E-2</v>
      </c>
    </row>
    <row r="698" spans="1:31" x14ac:dyDescent="0.35">
      <c r="A698" s="253" t="s">
        <v>2949</v>
      </c>
      <c r="B698" s="211" t="s">
        <v>2516</v>
      </c>
      <c r="C698" s="211" t="s">
        <v>2552</v>
      </c>
      <c r="D698" s="188" t="s">
        <v>3022</v>
      </c>
      <c r="E698" s="256" t="s">
        <v>2588</v>
      </c>
      <c r="F698" s="212" t="s">
        <v>2584</v>
      </c>
      <c r="G698" t="s">
        <v>2963</v>
      </c>
      <c r="H698" s="210" t="s">
        <v>2655</v>
      </c>
      <c r="I698" s="253" t="s">
        <v>2572</v>
      </c>
      <c r="J698" s="258" t="s">
        <v>3036</v>
      </c>
      <c r="K698" s="265" t="s">
        <v>3110</v>
      </c>
      <c r="L698" s="265" t="s">
        <v>1937</v>
      </c>
      <c r="M698" s="265" t="s">
        <v>1937</v>
      </c>
      <c r="N698" s="258" t="s">
        <v>3023</v>
      </c>
      <c r="P698" s="265" t="s">
        <v>3104</v>
      </c>
      <c r="Q698" s="265" t="s">
        <v>3115</v>
      </c>
      <c r="R698" s="265" t="s">
        <v>2120</v>
      </c>
      <c r="S698" s="265" t="s">
        <v>3116</v>
      </c>
      <c r="U698" s="256" t="s">
        <v>2517</v>
      </c>
      <c r="V698">
        <v>3.0545626615222199</v>
      </c>
      <c r="Z698">
        <v>2.0069704801077499</v>
      </c>
      <c r="AD698" s="188">
        <f t="shared" si="29"/>
        <v>7.033390450037281</v>
      </c>
      <c r="AE698" s="188">
        <f t="shared" si="30"/>
        <v>2.00697048010775E-2</v>
      </c>
    </row>
    <row r="699" spans="1:31" x14ac:dyDescent="0.35">
      <c r="A699" s="253" t="s">
        <v>2949</v>
      </c>
      <c r="B699" s="211" t="s">
        <v>2516</v>
      </c>
      <c r="C699" s="211" t="s">
        <v>2552</v>
      </c>
      <c r="D699" s="188" t="s">
        <v>3022</v>
      </c>
      <c r="E699" s="256" t="s">
        <v>2588</v>
      </c>
      <c r="F699" s="212" t="s">
        <v>2584</v>
      </c>
      <c r="G699" t="s">
        <v>2963</v>
      </c>
      <c r="H699" s="210" t="s">
        <v>2655</v>
      </c>
      <c r="I699" s="253" t="s">
        <v>2572</v>
      </c>
      <c r="J699" s="258" t="s">
        <v>3036</v>
      </c>
      <c r="K699" s="265" t="s">
        <v>3110</v>
      </c>
      <c r="L699" s="265" t="s">
        <v>1937</v>
      </c>
      <c r="M699" s="265" t="s">
        <v>1937</v>
      </c>
      <c r="N699" s="258" t="s">
        <v>3023</v>
      </c>
      <c r="P699" s="265" t="s">
        <v>3104</v>
      </c>
      <c r="Q699" s="265" t="s">
        <v>3115</v>
      </c>
      <c r="R699" s="265" t="s">
        <v>2120</v>
      </c>
      <c r="S699" s="265" t="s">
        <v>3116</v>
      </c>
      <c r="U699" s="256" t="s">
        <v>2517</v>
      </c>
      <c r="V699">
        <v>3.4086011720598401</v>
      </c>
      <c r="Z699">
        <v>3.6080879408873998</v>
      </c>
      <c r="AD699" s="188">
        <f t="shared" si="29"/>
        <v>7.8485942467470204</v>
      </c>
      <c r="AE699" s="188">
        <f t="shared" si="30"/>
        <v>3.6080879408874E-2</v>
      </c>
    </row>
    <row r="700" spans="1:31" x14ac:dyDescent="0.35">
      <c r="A700" s="253" t="s">
        <v>2949</v>
      </c>
      <c r="B700" s="211" t="s">
        <v>2516</v>
      </c>
      <c r="C700" s="211" t="s">
        <v>2552</v>
      </c>
      <c r="D700" s="188" t="s">
        <v>3022</v>
      </c>
      <c r="E700" s="256" t="s">
        <v>2588</v>
      </c>
      <c r="F700" s="212" t="s">
        <v>2584</v>
      </c>
      <c r="G700" t="s">
        <v>2963</v>
      </c>
      <c r="H700" s="210" t="s">
        <v>2655</v>
      </c>
      <c r="I700" s="253" t="s">
        <v>2572</v>
      </c>
      <c r="J700" s="258" t="s">
        <v>3036</v>
      </c>
      <c r="K700" s="265" t="s">
        <v>3110</v>
      </c>
      <c r="L700" s="265" t="s">
        <v>1937</v>
      </c>
      <c r="M700" s="265" t="s">
        <v>1937</v>
      </c>
      <c r="N700" s="258" t="s">
        <v>3023</v>
      </c>
      <c r="P700" s="265" t="s">
        <v>3104</v>
      </c>
      <c r="Q700" s="265" t="s">
        <v>3115</v>
      </c>
      <c r="R700" s="265" t="s">
        <v>2120</v>
      </c>
      <c r="S700" s="265" t="s">
        <v>3116</v>
      </c>
      <c r="U700" s="256" t="s">
        <v>2517</v>
      </c>
      <c r="V700">
        <v>4.84806901321297</v>
      </c>
      <c r="Z700">
        <v>9.20039675317582</v>
      </c>
      <c r="AD700" s="188">
        <f t="shared" si="29"/>
        <v>11.16309143963054</v>
      </c>
      <c r="AE700" s="188">
        <f t="shared" si="30"/>
        <v>9.2003967531758199E-2</v>
      </c>
    </row>
    <row r="701" spans="1:31" x14ac:dyDescent="0.35">
      <c r="A701" s="253" t="s">
        <v>2949</v>
      </c>
      <c r="B701" s="211" t="s">
        <v>2516</v>
      </c>
      <c r="C701" s="211" t="s">
        <v>2552</v>
      </c>
      <c r="D701" s="188" t="s">
        <v>3022</v>
      </c>
      <c r="E701" s="256" t="s">
        <v>2588</v>
      </c>
      <c r="F701" s="212" t="s">
        <v>2584</v>
      </c>
      <c r="G701" t="s">
        <v>2963</v>
      </c>
      <c r="H701" s="210" t="s">
        <v>2655</v>
      </c>
      <c r="I701" s="253" t="s">
        <v>2572</v>
      </c>
      <c r="J701" s="258" t="s">
        <v>3036</v>
      </c>
      <c r="K701" s="265" t="s">
        <v>3110</v>
      </c>
      <c r="L701" s="265" t="s">
        <v>1937</v>
      </c>
      <c r="M701" s="265" t="s">
        <v>1937</v>
      </c>
      <c r="N701" s="258" t="s">
        <v>3023</v>
      </c>
      <c r="P701" s="265" t="s">
        <v>3104</v>
      </c>
      <c r="Q701" s="265" t="s">
        <v>3115</v>
      </c>
      <c r="R701" s="265" t="s">
        <v>2120</v>
      </c>
      <c r="S701" s="265" t="s">
        <v>3116</v>
      </c>
      <c r="U701" s="256" t="s">
        <v>2517</v>
      </c>
      <c r="V701">
        <v>4.8959705893058603</v>
      </c>
      <c r="Z701">
        <v>11.630054963054601</v>
      </c>
      <c r="AD701" s="188">
        <f t="shared" si="29"/>
        <v>11.273388894672948</v>
      </c>
      <c r="AE701" s="188">
        <f t="shared" si="30"/>
        <v>0.11630054963054601</v>
      </c>
    </row>
    <row r="702" spans="1:31" x14ac:dyDescent="0.35">
      <c r="A702" s="253" t="s">
        <v>2949</v>
      </c>
      <c r="B702" s="211" t="s">
        <v>2516</v>
      </c>
      <c r="C702" s="211" t="s">
        <v>2552</v>
      </c>
      <c r="D702" s="188" t="s">
        <v>3022</v>
      </c>
      <c r="E702" s="256" t="s">
        <v>2588</v>
      </c>
      <c r="F702" s="212" t="s">
        <v>2584</v>
      </c>
      <c r="G702" t="s">
        <v>2963</v>
      </c>
      <c r="H702" s="210" t="s">
        <v>2655</v>
      </c>
      <c r="I702" s="253" t="s">
        <v>2572</v>
      </c>
      <c r="J702" s="258" t="s">
        <v>3036</v>
      </c>
      <c r="K702" s="265" t="s">
        <v>3110</v>
      </c>
      <c r="L702" s="265" t="s">
        <v>1937</v>
      </c>
      <c r="M702" s="265" t="s">
        <v>1937</v>
      </c>
      <c r="N702" s="258" t="s">
        <v>3023</v>
      </c>
      <c r="P702" s="265" t="s">
        <v>3104</v>
      </c>
      <c r="Q702" s="265" t="s">
        <v>3115</v>
      </c>
      <c r="R702" s="265" t="s">
        <v>2120</v>
      </c>
      <c r="S702" s="265" t="s">
        <v>3116</v>
      </c>
      <c r="U702" s="256" t="s">
        <v>2517</v>
      </c>
      <c r="V702">
        <v>6.3800276635241797</v>
      </c>
      <c r="Z702">
        <v>9.1116732792195805</v>
      </c>
      <c r="AD702" s="188">
        <f t="shared" si="29"/>
        <v>14.690556590920409</v>
      </c>
      <c r="AE702" s="188">
        <f t="shared" si="30"/>
        <v>9.1116732792195801E-2</v>
      </c>
    </row>
    <row r="703" spans="1:31" x14ac:dyDescent="0.35">
      <c r="A703" s="253" t="s">
        <v>2949</v>
      </c>
      <c r="B703" s="211" t="s">
        <v>2516</v>
      </c>
      <c r="C703" s="211" t="s">
        <v>2552</v>
      </c>
      <c r="D703" s="188" t="s">
        <v>3022</v>
      </c>
      <c r="E703" s="256" t="s">
        <v>2588</v>
      </c>
      <c r="F703" s="212" t="s">
        <v>2584</v>
      </c>
      <c r="G703" t="s">
        <v>2963</v>
      </c>
      <c r="H703" s="210" t="s">
        <v>2655</v>
      </c>
      <c r="I703" s="253" t="s">
        <v>2573</v>
      </c>
      <c r="J703" s="258" t="s">
        <v>3037</v>
      </c>
      <c r="K703" s="265" t="s">
        <v>3110</v>
      </c>
      <c r="L703" s="265" t="s">
        <v>1937</v>
      </c>
      <c r="M703" s="265" t="s">
        <v>1937</v>
      </c>
      <c r="N703" s="258" t="s">
        <v>3023</v>
      </c>
      <c r="P703" s="265" t="s">
        <v>3104</v>
      </c>
      <c r="Q703" s="265" t="s">
        <v>3115</v>
      </c>
      <c r="R703" s="265" t="s">
        <v>2120</v>
      </c>
      <c r="S703" s="265" t="s">
        <v>3116</v>
      </c>
      <c r="U703" s="256" t="s">
        <v>2517</v>
      </c>
      <c r="V703">
        <v>3.3864339533360002</v>
      </c>
      <c r="Z703">
        <v>8.0688312161030602</v>
      </c>
      <c r="AD703" s="188">
        <f t="shared" si="29"/>
        <v>7.7975523393603687</v>
      </c>
      <c r="AE703" s="188">
        <f t="shared" si="30"/>
        <v>8.0688312161030604E-2</v>
      </c>
    </row>
    <row r="704" spans="1:31" x14ac:dyDescent="0.35">
      <c r="A704" s="253" t="s">
        <v>2949</v>
      </c>
      <c r="B704" s="211" t="s">
        <v>2516</v>
      </c>
      <c r="C704" s="211" t="s">
        <v>2552</v>
      </c>
      <c r="D704" s="188" t="s">
        <v>3022</v>
      </c>
      <c r="E704" s="256" t="s">
        <v>2588</v>
      </c>
      <c r="F704" s="212" t="s">
        <v>2584</v>
      </c>
      <c r="G704" t="s">
        <v>2963</v>
      </c>
      <c r="H704" s="210" t="s">
        <v>2655</v>
      </c>
      <c r="I704" s="253" t="s">
        <v>2573</v>
      </c>
      <c r="J704" s="258" t="s">
        <v>3037</v>
      </c>
      <c r="K704" s="265" t="s">
        <v>3110</v>
      </c>
      <c r="L704" s="265" t="s">
        <v>1937</v>
      </c>
      <c r="M704" s="265" t="s">
        <v>1937</v>
      </c>
      <c r="N704" s="258" t="s">
        <v>3023</v>
      </c>
      <c r="P704" s="265" t="s">
        <v>3104</v>
      </c>
      <c r="Q704" s="265" t="s">
        <v>3115</v>
      </c>
      <c r="R704" s="265" t="s">
        <v>2120</v>
      </c>
      <c r="S704" s="265" t="s">
        <v>3116</v>
      </c>
      <c r="U704" s="256" t="s">
        <v>2517</v>
      </c>
      <c r="V704">
        <v>3.7450587849888901</v>
      </c>
      <c r="Z704">
        <v>24.264277654424301</v>
      </c>
      <c r="AD704" s="188">
        <f t="shared" si="29"/>
        <v>8.6233165307018123</v>
      </c>
      <c r="AE704" s="188">
        <f t="shared" si="30"/>
        <v>0.24264277654424302</v>
      </c>
    </row>
    <row r="705" spans="1:31" x14ac:dyDescent="0.35">
      <c r="A705" s="253" t="s">
        <v>2949</v>
      </c>
      <c r="B705" s="211" t="s">
        <v>2516</v>
      </c>
      <c r="C705" s="211" t="s">
        <v>2552</v>
      </c>
      <c r="D705" s="188" t="s">
        <v>3022</v>
      </c>
      <c r="E705" s="256" t="s">
        <v>2588</v>
      </c>
      <c r="F705" s="212" t="s">
        <v>2584</v>
      </c>
      <c r="G705" t="s">
        <v>2963</v>
      </c>
      <c r="H705" s="210" t="s">
        <v>2655</v>
      </c>
      <c r="I705" s="253" t="s">
        <v>2573</v>
      </c>
      <c r="J705" s="258" t="s">
        <v>3037</v>
      </c>
      <c r="K705" s="265" t="s">
        <v>3110</v>
      </c>
      <c r="L705" s="265" t="s">
        <v>1937</v>
      </c>
      <c r="M705" s="265" t="s">
        <v>1937</v>
      </c>
      <c r="N705" s="258" t="s">
        <v>3023</v>
      </c>
      <c r="P705" s="265" t="s">
        <v>3104</v>
      </c>
      <c r="Q705" s="265" t="s">
        <v>3115</v>
      </c>
      <c r="R705" s="265" t="s">
        <v>2120</v>
      </c>
      <c r="S705" s="265" t="s">
        <v>3116</v>
      </c>
      <c r="U705" s="256" t="s">
        <v>2517</v>
      </c>
      <c r="V705">
        <v>4.6619408146179797</v>
      </c>
      <c r="Z705">
        <v>16.913879081279699</v>
      </c>
      <c r="AD705" s="188">
        <f t="shared" si="29"/>
        <v>10.734515424159879</v>
      </c>
      <c r="AE705" s="188">
        <f t="shared" si="30"/>
        <v>0.16913879081279698</v>
      </c>
    </row>
    <row r="706" spans="1:31" x14ac:dyDescent="0.35">
      <c r="A706" s="253" t="s">
        <v>2949</v>
      </c>
      <c r="B706" s="211" t="s">
        <v>2516</v>
      </c>
      <c r="C706" s="211" t="s">
        <v>2552</v>
      </c>
      <c r="D706" s="188" t="s">
        <v>3022</v>
      </c>
      <c r="E706" s="256" t="s">
        <v>2588</v>
      </c>
      <c r="F706" s="212" t="s">
        <v>2584</v>
      </c>
      <c r="G706" t="s">
        <v>2963</v>
      </c>
      <c r="H706" s="210" t="s">
        <v>2655</v>
      </c>
      <c r="I706" s="253" t="s">
        <v>2573</v>
      </c>
      <c r="J706" s="258" t="s">
        <v>3037</v>
      </c>
      <c r="K706" s="265" t="s">
        <v>3110</v>
      </c>
      <c r="L706" s="265" t="s">
        <v>1937</v>
      </c>
      <c r="M706" s="265" t="s">
        <v>1937</v>
      </c>
      <c r="N706" s="258" t="s">
        <v>3023</v>
      </c>
      <c r="P706" s="265" t="s">
        <v>3104</v>
      </c>
      <c r="Q706" s="265" t="s">
        <v>3115</v>
      </c>
      <c r="R706" s="265" t="s">
        <v>2120</v>
      </c>
      <c r="S706" s="265" t="s">
        <v>3116</v>
      </c>
      <c r="U706" s="256" t="s">
        <v>2517</v>
      </c>
      <c r="V706">
        <v>4.9478214974702404</v>
      </c>
      <c r="Z706">
        <v>26.627052014705299</v>
      </c>
      <c r="AD706" s="188">
        <f t="shared" si="29"/>
        <v>11.392780022870452</v>
      </c>
      <c r="AE706" s="188">
        <f t="shared" si="30"/>
        <v>0.26627052014705299</v>
      </c>
    </row>
    <row r="707" spans="1:31" x14ac:dyDescent="0.35">
      <c r="A707" s="253" t="s">
        <v>2949</v>
      </c>
      <c r="B707" s="211" t="s">
        <v>2516</v>
      </c>
      <c r="C707" s="211" t="s">
        <v>2552</v>
      </c>
      <c r="D707" s="188" t="s">
        <v>3022</v>
      </c>
      <c r="E707" s="256" t="s">
        <v>2588</v>
      </c>
      <c r="F707" s="212" t="s">
        <v>2584</v>
      </c>
      <c r="G707" t="s">
        <v>2963</v>
      </c>
      <c r="H707" s="210" t="s">
        <v>2655</v>
      </c>
      <c r="I707" s="253" t="s">
        <v>2574</v>
      </c>
      <c r="J707" s="258" t="s">
        <v>2617</v>
      </c>
      <c r="K707" s="265" t="s">
        <v>3110</v>
      </c>
      <c r="L707" s="265" t="s">
        <v>1937</v>
      </c>
      <c r="M707" s="265" t="s">
        <v>1937</v>
      </c>
      <c r="N707" s="258" t="s">
        <v>3023</v>
      </c>
      <c r="P707" s="265" t="s">
        <v>3104</v>
      </c>
      <c r="Q707" s="265" t="s">
        <v>3115</v>
      </c>
      <c r="R707" s="265" t="s">
        <v>2120</v>
      </c>
      <c r="S707" s="265" t="s">
        <v>3116</v>
      </c>
      <c r="U707" s="256" t="s">
        <v>2517</v>
      </c>
      <c r="V707">
        <v>1.9236523131802099</v>
      </c>
      <c r="Z707">
        <v>3.2886834346449199</v>
      </c>
      <c r="AD707" s="188">
        <f t="shared" si="29"/>
        <v>4.4293731404322649</v>
      </c>
      <c r="AE707" s="188">
        <f t="shared" si="30"/>
        <v>3.2886834346449199E-2</v>
      </c>
    </row>
    <row r="708" spans="1:31" x14ac:dyDescent="0.35">
      <c r="A708" s="253" t="s">
        <v>2949</v>
      </c>
      <c r="B708" s="211" t="s">
        <v>2516</v>
      </c>
      <c r="C708" s="211" t="s">
        <v>2552</v>
      </c>
      <c r="D708" s="188" t="s">
        <v>3022</v>
      </c>
      <c r="E708" s="256" t="s">
        <v>2588</v>
      </c>
      <c r="F708" s="212" t="s">
        <v>2584</v>
      </c>
      <c r="G708" t="s">
        <v>2963</v>
      </c>
      <c r="H708" s="210" t="s">
        <v>2655</v>
      </c>
      <c r="I708" s="253" t="s">
        <v>2574</v>
      </c>
      <c r="J708" s="258" t="s">
        <v>2617</v>
      </c>
      <c r="K708" s="265" t="s">
        <v>3110</v>
      </c>
      <c r="L708" s="265" t="s">
        <v>1937</v>
      </c>
      <c r="M708" s="265" t="s">
        <v>1937</v>
      </c>
      <c r="N708" s="258" t="s">
        <v>3023</v>
      </c>
      <c r="P708" s="265" t="s">
        <v>3104</v>
      </c>
      <c r="Q708" s="265" t="s">
        <v>3115</v>
      </c>
      <c r="R708" s="265" t="s">
        <v>2120</v>
      </c>
      <c r="S708" s="265" t="s">
        <v>3116</v>
      </c>
      <c r="U708" s="256" t="s">
        <v>2517</v>
      </c>
      <c r="V708">
        <v>2.1829068540021099</v>
      </c>
      <c r="Z708">
        <v>3.2736686928984899</v>
      </c>
      <c r="AD708" s="188">
        <f t="shared" si="29"/>
        <v>5.0263287814197888</v>
      </c>
      <c r="AE708" s="188">
        <f t="shared" si="30"/>
        <v>3.2736686928984897E-2</v>
      </c>
    </row>
    <row r="709" spans="1:31" x14ac:dyDescent="0.35">
      <c r="A709" s="253" t="s">
        <v>2949</v>
      </c>
      <c r="B709" s="211" t="s">
        <v>2516</v>
      </c>
      <c r="C709" s="211" t="s">
        <v>2552</v>
      </c>
      <c r="D709" s="188" t="s">
        <v>3022</v>
      </c>
      <c r="E709" s="256" t="s">
        <v>2588</v>
      </c>
      <c r="F709" s="212" t="s">
        <v>2584</v>
      </c>
      <c r="G709" t="s">
        <v>2963</v>
      </c>
      <c r="H709" s="210" t="s">
        <v>2655</v>
      </c>
      <c r="I709" s="253" t="s">
        <v>2560</v>
      </c>
      <c r="J709" s="258" t="s">
        <v>2613</v>
      </c>
      <c r="K709" s="265" t="s">
        <v>3110</v>
      </c>
      <c r="L709" s="265" t="s">
        <v>1937</v>
      </c>
      <c r="M709" s="265" t="s">
        <v>1937</v>
      </c>
      <c r="N709" s="258" t="s">
        <v>3023</v>
      </c>
      <c r="P709" s="265" t="s">
        <v>3104</v>
      </c>
      <c r="Q709" s="265" t="s">
        <v>3115</v>
      </c>
      <c r="R709" s="265" t="s">
        <v>2120</v>
      </c>
      <c r="S709" s="265" t="s">
        <v>3116</v>
      </c>
      <c r="U709" s="256" t="s">
        <v>2517</v>
      </c>
      <c r="V709">
        <v>-0.90254067630036605</v>
      </c>
      <c r="Z709">
        <v>9.9388490517962893</v>
      </c>
      <c r="AD709" s="188">
        <f t="shared" si="29"/>
        <v>-2.0781767070699875</v>
      </c>
      <c r="AE709" s="188">
        <f t="shared" si="30"/>
        <v>9.9388490517962891E-2</v>
      </c>
    </row>
    <row r="710" spans="1:31" x14ac:dyDescent="0.35">
      <c r="A710" s="253" t="s">
        <v>2949</v>
      </c>
      <c r="B710" s="211" t="s">
        <v>2516</v>
      </c>
      <c r="C710" s="211" t="s">
        <v>2552</v>
      </c>
      <c r="D710" s="188" t="s">
        <v>3022</v>
      </c>
      <c r="E710" s="256" t="s">
        <v>2588</v>
      </c>
      <c r="F710" s="212" t="s">
        <v>2584</v>
      </c>
      <c r="G710" t="s">
        <v>2963</v>
      </c>
      <c r="H710" s="210" t="s">
        <v>2655</v>
      </c>
      <c r="I710" s="253" t="s">
        <v>2560</v>
      </c>
      <c r="J710" s="258" t="s">
        <v>2613</v>
      </c>
      <c r="K710" s="265" t="s">
        <v>3110</v>
      </c>
      <c r="L710" s="265" t="s">
        <v>1937</v>
      </c>
      <c r="M710" s="265" t="s">
        <v>1937</v>
      </c>
      <c r="N710" s="258" t="s">
        <v>3023</v>
      </c>
      <c r="P710" s="265" t="s">
        <v>3104</v>
      </c>
      <c r="Q710" s="265" t="s">
        <v>3115</v>
      </c>
      <c r="R710" s="265" t="s">
        <v>2120</v>
      </c>
      <c r="S710" s="265" t="s">
        <v>3116</v>
      </c>
      <c r="U710" s="256" t="s">
        <v>2517</v>
      </c>
      <c r="V710">
        <v>-0.38313980999526698</v>
      </c>
      <c r="Z710">
        <v>12.7466057583809</v>
      </c>
      <c r="AD710" s="188">
        <f t="shared" si="29"/>
        <v>-0.88221201502767277</v>
      </c>
      <c r="AE710" s="188">
        <f t="shared" si="30"/>
        <v>0.12746605758380899</v>
      </c>
    </row>
    <row r="711" spans="1:31" x14ac:dyDescent="0.35">
      <c r="A711" s="253" t="s">
        <v>2949</v>
      </c>
      <c r="B711" s="211" t="s">
        <v>2516</v>
      </c>
      <c r="C711" s="211" t="s">
        <v>2552</v>
      </c>
      <c r="D711" s="188" t="s">
        <v>3022</v>
      </c>
      <c r="E711" s="256" t="s">
        <v>2588</v>
      </c>
      <c r="F711" s="212" t="s">
        <v>2584</v>
      </c>
      <c r="G711" t="s">
        <v>2963</v>
      </c>
      <c r="H711" s="210" t="s">
        <v>2655</v>
      </c>
      <c r="I711" s="253" t="s">
        <v>2571</v>
      </c>
      <c r="J711" s="258" t="s">
        <v>3038</v>
      </c>
      <c r="K711" s="265" t="s">
        <v>3110</v>
      </c>
      <c r="L711" s="265" t="s">
        <v>1937</v>
      </c>
      <c r="M711" s="265" t="s">
        <v>1937</v>
      </c>
      <c r="N711" s="258" t="s">
        <v>3023</v>
      </c>
      <c r="P711" s="265" t="s">
        <v>3104</v>
      </c>
      <c r="Q711" s="265" t="s">
        <v>3115</v>
      </c>
      <c r="R711" s="265" t="s">
        <v>2120</v>
      </c>
      <c r="S711" s="265" t="s">
        <v>3116</v>
      </c>
      <c r="U711" s="256" t="s">
        <v>2517</v>
      </c>
      <c r="V711">
        <v>0.36901685291012998</v>
      </c>
      <c r="Z711">
        <v>6.2165580752010703</v>
      </c>
      <c r="AD711" s="188">
        <f t="shared" si="29"/>
        <v>0.8496927045744419</v>
      </c>
      <c r="AE711" s="188">
        <f t="shared" si="30"/>
        <v>6.2165580752010702E-2</v>
      </c>
    </row>
    <row r="712" spans="1:31" x14ac:dyDescent="0.35">
      <c r="A712" s="253" t="s">
        <v>2949</v>
      </c>
      <c r="B712" s="211" t="s">
        <v>2516</v>
      </c>
      <c r="C712" s="211" t="s">
        <v>2552</v>
      </c>
      <c r="D712" s="188" t="s">
        <v>3022</v>
      </c>
      <c r="E712" s="256" t="s">
        <v>2588</v>
      </c>
      <c r="F712" s="212" t="s">
        <v>2584</v>
      </c>
      <c r="G712" t="s">
        <v>2963</v>
      </c>
      <c r="H712" s="210" t="s">
        <v>2655</v>
      </c>
      <c r="I712" s="253" t="s">
        <v>2571</v>
      </c>
      <c r="J712" s="258" t="s">
        <v>3038</v>
      </c>
      <c r="K712" s="265" t="s">
        <v>3110</v>
      </c>
      <c r="L712" s="265" t="s">
        <v>1937</v>
      </c>
      <c r="M712" s="265" t="s">
        <v>1937</v>
      </c>
      <c r="N712" s="258" t="s">
        <v>3023</v>
      </c>
      <c r="P712" s="265" t="s">
        <v>3104</v>
      </c>
      <c r="Q712" s="265" t="s">
        <v>3115</v>
      </c>
      <c r="R712" s="265" t="s">
        <v>2120</v>
      </c>
      <c r="S712" s="265" t="s">
        <v>3116</v>
      </c>
      <c r="U712" s="256" t="s">
        <v>2517</v>
      </c>
      <c r="V712">
        <v>1.0536526771739501</v>
      </c>
      <c r="Z712">
        <v>9.8255560004367908</v>
      </c>
      <c r="AD712" s="188">
        <f t="shared" si="29"/>
        <v>2.4261249476540052</v>
      </c>
      <c r="AE712" s="188">
        <f t="shared" si="30"/>
        <v>9.8255560004367914E-2</v>
      </c>
    </row>
    <row r="713" spans="1:31" x14ac:dyDescent="0.35">
      <c r="A713" s="253" t="s">
        <v>2949</v>
      </c>
      <c r="B713" s="211" t="s">
        <v>2516</v>
      </c>
      <c r="C713" s="211" t="s">
        <v>2552</v>
      </c>
      <c r="D713" s="188" t="s">
        <v>3022</v>
      </c>
      <c r="E713" s="256" t="s">
        <v>2588</v>
      </c>
      <c r="F713" s="212" t="s">
        <v>2584</v>
      </c>
      <c r="G713" t="s">
        <v>2963</v>
      </c>
      <c r="H713" s="210" t="s">
        <v>2655</v>
      </c>
      <c r="I713" s="253" t="s">
        <v>2561</v>
      </c>
      <c r="J713" s="188" t="s">
        <v>2561</v>
      </c>
      <c r="K713" s="265" t="s">
        <v>3110</v>
      </c>
      <c r="L713" s="265" t="s">
        <v>1937</v>
      </c>
      <c r="M713" s="265" t="s">
        <v>1937</v>
      </c>
      <c r="N713" s="258" t="s">
        <v>3023</v>
      </c>
      <c r="P713" s="265" t="s">
        <v>3104</v>
      </c>
      <c r="Q713" s="265" t="s">
        <v>3115</v>
      </c>
      <c r="R713" s="265" t="s">
        <v>2120</v>
      </c>
      <c r="S713" s="265" t="s">
        <v>3116</v>
      </c>
      <c r="U713" s="256" t="s">
        <v>2517</v>
      </c>
      <c r="V713">
        <v>0.95861391184071698</v>
      </c>
      <c r="Z713">
        <v>7.3986277436027796</v>
      </c>
      <c r="AD713" s="188">
        <f t="shared" si="29"/>
        <v>2.2072901033411436</v>
      </c>
      <c r="AE713" s="188">
        <f t="shared" si="30"/>
        <v>7.39862774360278E-2</v>
      </c>
    </row>
    <row r="714" spans="1:31" x14ac:dyDescent="0.35">
      <c r="A714" s="253" t="s">
        <v>2949</v>
      </c>
      <c r="B714" s="211" t="s">
        <v>2516</v>
      </c>
      <c r="C714" s="211" t="s">
        <v>2552</v>
      </c>
      <c r="D714" s="188" t="s">
        <v>3022</v>
      </c>
      <c r="E714" s="256" t="s">
        <v>2588</v>
      </c>
      <c r="F714" s="212" t="s">
        <v>2584</v>
      </c>
      <c r="G714" t="s">
        <v>2963</v>
      </c>
      <c r="H714" s="210" t="s">
        <v>2655</v>
      </c>
      <c r="I714" s="253" t="s">
        <v>2561</v>
      </c>
      <c r="J714" s="188" t="s">
        <v>2561</v>
      </c>
      <c r="K714" s="265" t="s">
        <v>3110</v>
      </c>
      <c r="L714" s="265" t="s">
        <v>1937</v>
      </c>
      <c r="M714" s="265" t="s">
        <v>1937</v>
      </c>
      <c r="N714" s="258" t="s">
        <v>3023</v>
      </c>
      <c r="P714" s="265" t="s">
        <v>3104</v>
      </c>
      <c r="Q714" s="265" t="s">
        <v>3115</v>
      </c>
      <c r="R714" s="265" t="s">
        <v>2120</v>
      </c>
      <c r="S714" s="265" t="s">
        <v>3116</v>
      </c>
      <c r="U714" s="256" t="s">
        <v>2517</v>
      </c>
      <c r="V714">
        <v>1.66490736359334</v>
      </c>
      <c r="Z714">
        <v>4.9252902850071196</v>
      </c>
      <c r="AD714" s="188">
        <f t="shared" si="29"/>
        <v>3.8335908766260425</v>
      </c>
      <c r="AE714" s="188">
        <f t="shared" si="30"/>
        <v>4.9252902850071195E-2</v>
      </c>
    </row>
    <row r="715" spans="1:31" x14ac:dyDescent="0.35">
      <c r="A715" s="253" t="s">
        <v>2949</v>
      </c>
      <c r="B715" s="211" t="s">
        <v>2516</v>
      </c>
      <c r="C715" s="211" t="s">
        <v>2552</v>
      </c>
      <c r="D715" s="188" t="s">
        <v>3022</v>
      </c>
      <c r="E715" s="256" t="s">
        <v>2588</v>
      </c>
      <c r="F715" s="212" t="s">
        <v>2584</v>
      </c>
      <c r="G715" t="s">
        <v>2963</v>
      </c>
      <c r="H715" s="210" t="s">
        <v>2655</v>
      </c>
      <c r="I715" s="253" t="s">
        <v>2561</v>
      </c>
      <c r="J715" s="188" t="s">
        <v>2561</v>
      </c>
      <c r="K715" s="265" t="s">
        <v>3110</v>
      </c>
      <c r="L715" s="265" t="s">
        <v>1937</v>
      </c>
      <c r="M715" s="265" t="s">
        <v>1937</v>
      </c>
      <c r="N715" s="258" t="s">
        <v>3023</v>
      </c>
      <c r="P715" s="265" t="s">
        <v>3104</v>
      </c>
      <c r="Q715" s="265" t="s">
        <v>3115</v>
      </c>
      <c r="R715" s="265" t="s">
        <v>2120</v>
      </c>
      <c r="S715" s="265" t="s">
        <v>3116</v>
      </c>
      <c r="U715" s="256" t="s">
        <v>2517</v>
      </c>
      <c r="V715">
        <v>1.8068285225494101</v>
      </c>
      <c r="Z715">
        <v>6.5386925344883702</v>
      </c>
      <c r="AD715" s="188">
        <f t="shared" si="29"/>
        <v>4.1603764216187278</v>
      </c>
      <c r="AE715" s="188">
        <f t="shared" si="30"/>
        <v>6.5386925344883703E-2</v>
      </c>
    </row>
    <row r="716" spans="1:31" x14ac:dyDescent="0.35">
      <c r="A716" s="253" t="s">
        <v>2950</v>
      </c>
      <c r="B716" s="211" t="s">
        <v>2516</v>
      </c>
      <c r="C716" s="211" t="s">
        <v>2552</v>
      </c>
      <c r="D716" s="188" t="s">
        <v>3022</v>
      </c>
      <c r="E716" s="256" t="s">
        <v>2588</v>
      </c>
      <c r="F716" s="212" t="s">
        <v>2585</v>
      </c>
      <c r="G716" t="s">
        <v>2963</v>
      </c>
      <c r="H716" s="210" t="s">
        <v>2655</v>
      </c>
      <c r="I716" s="253" t="s">
        <v>2572</v>
      </c>
      <c r="J716" s="258" t="s">
        <v>3036</v>
      </c>
      <c r="K716" s="265" t="s">
        <v>3110</v>
      </c>
      <c r="L716" s="265" t="s">
        <v>1937</v>
      </c>
      <c r="M716" s="265" t="s">
        <v>1937</v>
      </c>
      <c r="N716" s="258" t="s">
        <v>3023</v>
      </c>
      <c r="P716" s="265" t="s">
        <v>3104</v>
      </c>
      <c r="Q716" s="265" t="s">
        <v>3115</v>
      </c>
      <c r="R716" s="265" t="s">
        <v>2120</v>
      </c>
      <c r="S716" s="265" t="s">
        <v>3116</v>
      </c>
      <c r="U716" s="256" t="s">
        <v>2517</v>
      </c>
      <c r="V716">
        <v>1.9285714285714199</v>
      </c>
      <c r="Z716">
        <v>7.0317643186306196</v>
      </c>
      <c r="AD716" s="188">
        <f t="shared" si="29"/>
        <v>4.4406998222027827</v>
      </c>
      <c r="AE716" s="188">
        <f t="shared" ref="AE716:AE735" si="31">Z716/100</f>
        <v>7.0317643186306192E-2</v>
      </c>
    </row>
    <row r="717" spans="1:31" x14ac:dyDescent="0.35">
      <c r="A717" s="253" t="s">
        <v>2950</v>
      </c>
      <c r="B717" s="211" t="s">
        <v>2516</v>
      </c>
      <c r="C717" s="211" t="s">
        <v>2552</v>
      </c>
      <c r="D717" s="188" t="s">
        <v>3022</v>
      </c>
      <c r="E717" s="256" t="s">
        <v>2588</v>
      </c>
      <c r="F717" s="212" t="s">
        <v>2585</v>
      </c>
      <c r="G717" t="s">
        <v>2963</v>
      </c>
      <c r="H717" s="210" t="s">
        <v>2655</v>
      </c>
      <c r="I717" s="253" t="s">
        <v>2572</v>
      </c>
      <c r="J717" s="258" t="s">
        <v>3036</v>
      </c>
      <c r="K717" s="265" t="s">
        <v>3110</v>
      </c>
      <c r="L717" s="265" t="s">
        <v>1937</v>
      </c>
      <c r="M717" s="265" t="s">
        <v>1937</v>
      </c>
      <c r="N717" s="258" t="s">
        <v>3023</v>
      </c>
      <c r="P717" s="265" t="s">
        <v>3104</v>
      </c>
      <c r="Q717" s="265" t="s">
        <v>3115</v>
      </c>
      <c r="R717" s="265" t="s">
        <v>2120</v>
      </c>
      <c r="S717" s="265" t="s">
        <v>3116</v>
      </c>
      <c r="U717" s="256" t="s">
        <v>2517</v>
      </c>
      <c r="V717">
        <v>2.3571428571428501</v>
      </c>
      <c r="Z717">
        <v>4.1844963791968102</v>
      </c>
      <c r="AD717" s="188">
        <f t="shared" si="29"/>
        <v>5.427522004914521</v>
      </c>
      <c r="AE717" s="188">
        <f t="shared" si="31"/>
        <v>4.1844963791968101E-2</v>
      </c>
    </row>
    <row r="718" spans="1:31" x14ac:dyDescent="0.35">
      <c r="A718" s="253" t="s">
        <v>2950</v>
      </c>
      <c r="B718" s="211" t="s">
        <v>2516</v>
      </c>
      <c r="C718" s="211" t="s">
        <v>2552</v>
      </c>
      <c r="D718" s="188" t="s">
        <v>3022</v>
      </c>
      <c r="E718" s="256" t="s">
        <v>2588</v>
      </c>
      <c r="F718" s="212" t="s">
        <v>2585</v>
      </c>
      <c r="G718" t="s">
        <v>2963</v>
      </c>
      <c r="H718" s="210" t="s">
        <v>2655</v>
      </c>
      <c r="I718" s="253" t="s">
        <v>2572</v>
      </c>
      <c r="J718" s="258" t="s">
        <v>3036</v>
      </c>
      <c r="K718" s="265" t="s">
        <v>3110</v>
      </c>
      <c r="L718" s="265" t="s">
        <v>1937</v>
      </c>
      <c r="M718" s="265" t="s">
        <v>1937</v>
      </c>
      <c r="N718" s="258" t="s">
        <v>3023</v>
      </c>
      <c r="P718" s="265" t="s">
        <v>3104</v>
      </c>
      <c r="Q718" s="265" t="s">
        <v>3115</v>
      </c>
      <c r="R718" s="265" t="s">
        <v>2120</v>
      </c>
      <c r="S718" s="265" t="s">
        <v>3116</v>
      </c>
      <c r="U718" s="256" t="s">
        <v>2517</v>
      </c>
      <c r="V718">
        <v>3.0714285714285601</v>
      </c>
      <c r="Z718">
        <v>2.5304476629361199</v>
      </c>
      <c r="AD718" s="188">
        <f t="shared" si="29"/>
        <v>7.0722256427674006</v>
      </c>
      <c r="AE718" s="188">
        <f t="shared" si="31"/>
        <v>2.5304476629361198E-2</v>
      </c>
    </row>
    <row r="719" spans="1:31" x14ac:dyDescent="0.35">
      <c r="A719" s="253" t="s">
        <v>2950</v>
      </c>
      <c r="B719" s="211" t="s">
        <v>2516</v>
      </c>
      <c r="C719" s="211" t="s">
        <v>2552</v>
      </c>
      <c r="D719" s="188" t="s">
        <v>3022</v>
      </c>
      <c r="E719" s="256" t="s">
        <v>2588</v>
      </c>
      <c r="F719" s="212" t="s">
        <v>2585</v>
      </c>
      <c r="G719" t="s">
        <v>2963</v>
      </c>
      <c r="H719" s="210" t="s">
        <v>2655</v>
      </c>
      <c r="I719" s="253" t="s">
        <v>2572</v>
      </c>
      <c r="J719" s="258" t="s">
        <v>3036</v>
      </c>
      <c r="K719" s="265" t="s">
        <v>3110</v>
      </c>
      <c r="L719" s="265" t="s">
        <v>1937</v>
      </c>
      <c r="M719" s="265" t="s">
        <v>1937</v>
      </c>
      <c r="N719" s="258" t="s">
        <v>3023</v>
      </c>
      <c r="P719" s="265" t="s">
        <v>3104</v>
      </c>
      <c r="Q719" s="265" t="s">
        <v>3115</v>
      </c>
      <c r="R719" s="265" t="s">
        <v>2120</v>
      </c>
      <c r="S719" s="265" t="s">
        <v>3116</v>
      </c>
      <c r="U719" s="256" t="s">
        <v>2517</v>
      </c>
      <c r="V719">
        <v>3.5</v>
      </c>
      <c r="Z719">
        <v>2.9089861751151802</v>
      </c>
      <c r="AD719" s="188">
        <f t="shared" si="29"/>
        <v>8.0590478254791602</v>
      </c>
      <c r="AE719" s="188">
        <f t="shared" si="31"/>
        <v>2.9089861751151802E-2</v>
      </c>
    </row>
    <row r="720" spans="1:31" x14ac:dyDescent="0.35">
      <c r="A720" s="253" t="s">
        <v>2950</v>
      </c>
      <c r="B720" s="211" t="s">
        <v>2516</v>
      </c>
      <c r="C720" s="211" t="s">
        <v>2552</v>
      </c>
      <c r="D720" s="188" t="s">
        <v>3022</v>
      </c>
      <c r="E720" s="256" t="s">
        <v>2588</v>
      </c>
      <c r="F720" s="212" t="s">
        <v>2585</v>
      </c>
      <c r="G720" t="s">
        <v>2963</v>
      </c>
      <c r="H720" s="210" t="s">
        <v>2655</v>
      </c>
      <c r="I720" s="253" t="s">
        <v>2572</v>
      </c>
      <c r="J720" s="258" t="s">
        <v>3036</v>
      </c>
      <c r="K720" s="265" t="s">
        <v>3110</v>
      </c>
      <c r="L720" s="265" t="s">
        <v>1937</v>
      </c>
      <c r="M720" s="265" t="s">
        <v>1937</v>
      </c>
      <c r="N720" s="258" t="s">
        <v>3023</v>
      </c>
      <c r="P720" s="265" t="s">
        <v>3104</v>
      </c>
      <c r="Q720" s="265" t="s">
        <v>3115</v>
      </c>
      <c r="R720" s="265" t="s">
        <v>2120</v>
      </c>
      <c r="S720" s="265" t="s">
        <v>3116</v>
      </c>
      <c r="U720" s="256" t="s">
        <v>2517</v>
      </c>
      <c r="V720">
        <v>3.5</v>
      </c>
      <c r="Z720">
        <v>5.7315668202764698</v>
      </c>
      <c r="AD720" s="188">
        <f t="shared" si="29"/>
        <v>8.0590478254791602</v>
      </c>
      <c r="AE720" s="188">
        <f t="shared" si="31"/>
        <v>5.7315668202764701E-2</v>
      </c>
    </row>
    <row r="721" spans="1:31" x14ac:dyDescent="0.35">
      <c r="A721" s="253" t="s">
        <v>2950</v>
      </c>
      <c r="B721" s="211" t="s">
        <v>2516</v>
      </c>
      <c r="C721" s="211" t="s">
        <v>2552</v>
      </c>
      <c r="D721" s="188" t="s">
        <v>3022</v>
      </c>
      <c r="E721" s="256" t="s">
        <v>2588</v>
      </c>
      <c r="F721" s="212" t="s">
        <v>2585</v>
      </c>
      <c r="G721" t="s">
        <v>2963</v>
      </c>
      <c r="H721" s="210" t="s">
        <v>2655</v>
      </c>
      <c r="I721" s="253" t="s">
        <v>2572</v>
      </c>
      <c r="J721" s="258" t="s">
        <v>3036</v>
      </c>
      <c r="K721" s="265" t="s">
        <v>3110</v>
      </c>
      <c r="L721" s="265" t="s">
        <v>1937</v>
      </c>
      <c r="M721" s="265" t="s">
        <v>1937</v>
      </c>
      <c r="N721" s="258" t="s">
        <v>3023</v>
      </c>
      <c r="P721" s="265" t="s">
        <v>3104</v>
      </c>
      <c r="Q721" s="265" t="s">
        <v>3115</v>
      </c>
      <c r="R721" s="265" t="s">
        <v>2120</v>
      </c>
      <c r="S721" s="265" t="s">
        <v>3116</v>
      </c>
      <c r="U721" s="256" t="s">
        <v>2517</v>
      </c>
      <c r="V721">
        <v>4.4047619047618998</v>
      </c>
      <c r="Z721">
        <v>10.114933070002101</v>
      </c>
      <c r="AD721" s="188">
        <f t="shared" si="29"/>
        <v>10.14233910009281</v>
      </c>
      <c r="AE721" s="188">
        <f t="shared" si="31"/>
        <v>0.10114933070002101</v>
      </c>
    </row>
    <row r="722" spans="1:31" x14ac:dyDescent="0.35">
      <c r="A722" s="253" t="s">
        <v>2950</v>
      </c>
      <c r="B722" s="211" t="s">
        <v>2516</v>
      </c>
      <c r="C722" s="211" t="s">
        <v>2552</v>
      </c>
      <c r="D722" s="188" t="s">
        <v>3022</v>
      </c>
      <c r="E722" s="256" t="s">
        <v>2588</v>
      </c>
      <c r="F722" s="212" t="s">
        <v>2585</v>
      </c>
      <c r="G722" t="s">
        <v>2963</v>
      </c>
      <c r="H722" s="210" t="s">
        <v>2655</v>
      </c>
      <c r="I722" s="253" t="s">
        <v>2572</v>
      </c>
      <c r="J722" s="258" t="s">
        <v>3036</v>
      </c>
      <c r="K722" s="265" t="s">
        <v>3110</v>
      </c>
      <c r="L722" s="265" t="s">
        <v>1937</v>
      </c>
      <c r="M722" s="265" t="s">
        <v>1937</v>
      </c>
      <c r="N722" s="258" t="s">
        <v>3023</v>
      </c>
      <c r="P722" s="265" t="s">
        <v>3104</v>
      </c>
      <c r="Q722" s="265" t="s">
        <v>3115</v>
      </c>
      <c r="R722" s="265" t="s">
        <v>2120</v>
      </c>
      <c r="S722" s="265" t="s">
        <v>3116</v>
      </c>
      <c r="U722" s="256" t="s">
        <v>2517</v>
      </c>
      <c r="V722">
        <v>4.9523809523809499</v>
      </c>
      <c r="Z722">
        <v>10.4866140004388</v>
      </c>
      <c r="AD722" s="188">
        <f t="shared" si="29"/>
        <v>11.40327855578003</v>
      </c>
      <c r="AE722" s="188">
        <f t="shared" si="31"/>
        <v>0.104866140004388</v>
      </c>
    </row>
    <row r="723" spans="1:31" x14ac:dyDescent="0.35">
      <c r="A723" s="253" t="s">
        <v>2950</v>
      </c>
      <c r="B723" s="211" t="s">
        <v>2516</v>
      </c>
      <c r="C723" s="211" t="s">
        <v>2552</v>
      </c>
      <c r="D723" s="188" t="s">
        <v>3022</v>
      </c>
      <c r="E723" s="256" t="s">
        <v>2588</v>
      </c>
      <c r="F723" s="212" t="s">
        <v>2585</v>
      </c>
      <c r="G723" t="s">
        <v>2963</v>
      </c>
      <c r="H723" s="210" t="s">
        <v>2655</v>
      </c>
      <c r="I723" s="253" t="s">
        <v>2572</v>
      </c>
      <c r="J723" s="258" t="s">
        <v>3036</v>
      </c>
      <c r="K723" s="265" t="s">
        <v>3110</v>
      </c>
      <c r="L723" s="265" t="s">
        <v>1937</v>
      </c>
      <c r="M723" s="265" t="s">
        <v>1937</v>
      </c>
      <c r="N723" s="258" t="s">
        <v>3023</v>
      </c>
      <c r="P723" s="265" t="s">
        <v>3104</v>
      </c>
      <c r="Q723" s="265" t="s">
        <v>3115</v>
      </c>
      <c r="R723" s="265" t="s">
        <v>2120</v>
      </c>
      <c r="S723" s="265" t="s">
        <v>3116</v>
      </c>
      <c r="U723" s="256" t="s">
        <v>2517</v>
      </c>
      <c r="V723">
        <v>6.3571428571428497</v>
      </c>
      <c r="Z723">
        <v>5.1637590520078902</v>
      </c>
      <c r="AD723" s="188">
        <f t="shared" si="29"/>
        <v>14.637862376890704</v>
      </c>
      <c r="AE723" s="188">
        <f t="shared" si="31"/>
        <v>5.1637590520078901E-2</v>
      </c>
    </row>
    <row r="724" spans="1:31" x14ac:dyDescent="0.35">
      <c r="A724" s="253" t="s">
        <v>2950</v>
      </c>
      <c r="B724" s="211" t="s">
        <v>2516</v>
      </c>
      <c r="C724" s="211" t="s">
        <v>2552</v>
      </c>
      <c r="D724" s="188" t="s">
        <v>3022</v>
      </c>
      <c r="E724" s="256" t="s">
        <v>2588</v>
      </c>
      <c r="F724" s="212" t="s">
        <v>2585</v>
      </c>
      <c r="G724" t="s">
        <v>2963</v>
      </c>
      <c r="H724" s="210" t="s">
        <v>2655</v>
      </c>
      <c r="I724" s="253" t="s">
        <v>2573</v>
      </c>
      <c r="J724" s="258" t="s">
        <v>3037</v>
      </c>
      <c r="K724" s="265" t="s">
        <v>3110</v>
      </c>
      <c r="L724" s="265" t="s">
        <v>1937</v>
      </c>
      <c r="M724" s="265" t="s">
        <v>1937</v>
      </c>
      <c r="N724" s="258" t="s">
        <v>3023</v>
      </c>
      <c r="P724" s="265" t="s">
        <v>3104</v>
      </c>
      <c r="Q724" s="265" t="s">
        <v>3115</v>
      </c>
      <c r="R724" s="265" t="s">
        <v>2120</v>
      </c>
      <c r="S724" s="265" t="s">
        <v>3116</v>
      </c>
      <c r="U724" s="256" t="s">
        <v>2517</v>
      </c>
      <c r="V724">
        <v>3.4523809523809499</v>
      </c>
      <c r="Z724">
        <v>26.298825982005599</v>
      </c>
      <c r="AD724" s="188">
        <f t="shared" si="29"/>
        <v>7.9494009162889618</v>
      </c>
      <c r="AE724" s="188">
        <f t="shared" si="31"/>
        <v>0.26298825982005597</v>
      </c>
    </row>
    <row r="725" spans="1:31" x14ac:dyDescent="0.35">
      <c r="A725" s="253" t="s">
        <v>2950</v>
      </c>
      <c r="B725" s="211" t="s">
        <v>2516</v>
      </c>
      <c r="C725" s="211" t="s">
        <v>2552</v>
      </c>
      <c r="D725" s="188" t="s">
        <v>3022</v>
      </c>
      <c r="E725" s="256" t="s">
        <v>2588</v>
      </c>
      <c r="F725" s="212" t="s">
        <v>2585</v>
      </c>
      <c r="G725" t="s">
        <v>2963</v>
      </c>
      <c r="H725" s="210" t="s">
        <v>2655</v>
      </c>
      <c r="I725" s="253" t="s">
        <v>2573</v>
      </c>
      <c r="J725" s="258" t="s">
        <v>3037</v>
      </c>
      <c r="K725" s="265" t="s">
        <v>3110</v>
      </c>
      <c r="L725" s="265" t="s">
        <v>1937</v>
      </c>
      <c r="M725" s="265" t="s">
        <v>1937</v>
      </c>
      <c r="N725" s="258" t="s">
        <v>3023</v>
      </c>
      <c r="P725" s="265" t="s">
        <v>3104</v>
      </c>
      <c r="Q725" s="265" t="s">
        <v>3115</v>
      </c>
      <c r="R725" s="265" t="s">
        <v>2120</v>
      </c>
      <c r="S725" s="265" t="s">
        <v>3116</v>
      </c>
      <c r="U725" s="256" t="s">
        <v>2517</v>
      </c>
      <c r="V725">
        <v>3.5476190476190399</v>
      </c>
      <c r="Z725">
        <v>26.696565723063401</v>
      </c>
      <c r="AD725" s="188">
        <f t="shared" ref="AD725:AD736" si="32">LN(10^(V725))</f>
        <v>8.1686947346693355</v>
      </c>
      <c r="AE725" s="188">
        <f t="shared" si="31"/>
        <v>0.26696565723063403</v>
      </c>
    </row>
    <row r="726" spans="1:31" x14ac:dyDescent="0.35">
      <c r="A726" s="253" t="s">
        <v>2950</v>
      </c>
      <c r="B726" s="211" t="s">
        <v>2516</v>
      </c>
      <c r="C726" s="211" t="s">
        <v>2552</v>
      </c>
      <c r="D726" s="188" t="s">
        <v>3022</v>
      </c>
      <c r="E726" s="256" t="s">
        <v>2588</v>
      </c>
      <c r="F726" s="212" t="s">
        <v>2585</v>
      </c>
      <c r="G726" t="s">
        <v>2963</v>
      </c>
      <c r="H726" s="210" t="s">
        <v>2655</v>
      </c>
      <c r="I726" s="253" t="s">
        <v>2573</v>
      </c>
      <c r="J726" s="258" t="s">
        <v>3037</v>
      </c>
      <c r="K726" s="265" t="s">
        <v>3110</v>
      </c>
      <c r="L726" s="265" t="s">
        <v>1937</v>
      </c>
      <c r="M726" s="265" t="s">
        <v>1937</v>
      </c>
      <c r="N726" s="258" t="s">
        <v>3023</v>
      </c>
      <c r="P726" s="265" t="s">
        <v>3104</v>
      </c>
      <c r="Q726" s="265" t="s">
        <v>3115</v>
      </c>
      <c r="R726" s="265" t="s">
        <v>2120</v>
      </c>
      <c r="S726" s="265" t="s">
        <v>3116</v>
      </c>
      <c r="U726" s="256" t="s">
        <v>2517</v>
      </c>
      <c r="V726">
        <v>4.7619047619047601</v>
      </c>
      <c r="Z726">
        <v>60.094360324775003</v>
      </c>
      <c r="AD726" s="188">
        <f t="shared" si="32"/>
        <v>10.964690919019262</v>
      </c>
      <c r="AE726" s="188">
        <f t="shared" si="31"/>
        <v>0.60094360324774998</v>
      </c>
    </row>
    <row r="727" spans="1:31" x14ac:dyDescent="0.35">
      <c r="A727" s="253" t="s">
        <v>2950</v>
      </c>
      <c r="B727" s="211" t="s">
        <v>2516</v>
      </c>
      <c r="C727" s="211" t="s">
        <v>2552</v>
      </c>
      <c r="D727" s="188" t="s">
        <v>3022</v>
      </c>
      <c r="E727" s="256" t="s">
        <v>2588</v>
      </c>
      <c r="F727" s="212" t="s">
        <v>2585</v>
      </c>
      <c r="G727" t="s">
        <v>2963</v>
      </c>
      <c r="H727" s="210" t="s">
        <v>2655</v>
      </c>
      <c r="I727" s="253" t="s">
        <v>2573</v>
      </c>
      <c r="J727" s="258" t="s">
        <v>3037</v>
      </c>
      <c r="K727" s="265" t="s">
        <v>3110</v>
      </c>
      <c r="L727" s="265" t="s">
        <v>1937</v>
      </c>
      <c r="M727" s="265" t="s">
        <v>1937</v>
      </c>
      <c r="N727" s="258" t="s">
        <v>3023</v>
      </c>
      <c r="P727" s="265" t="s">
        <v>3104</v>
      </c>
      <c r="Q727" s="265" t="s">
        <v>3115</v>
      </c>
      <c r="R727" s="265" t="s">
        <v>2120</v>
      </c>
      <c r="S727" s="265" t="s">
        <v>3116</v>
      </c>
      <c r="U727" s="256" t="s">
        <v>2517</v>
      </c>
      <c r="V727">
        <v>4.8571428571428497</v>
      </c>
      <c r="Z727">
        <v>48.798551678735997</v>
      </c>
      <c r="AD727" s="188">
        <f t="shared" si="32"/>
        <v>11.183984737399634</v>
      </c>
      <c r="AE727" s="188">
        <f t="shared" si="31"/>
        <v>0.48798551678735996</v>
      </c>
    </row>
    <row r="728" spans="1:31" x14ac:dyDescent="0.35">
      <c r="A728" s="253" t="s">
        <v>2950</v>
      </c>
      <c r="B728" s="211" t="s">
        <v>2516</v>
      </c>
      <c r="C728" s="211" t="s">
        <v>2552</v>
      </c>
      <c r="D728" s="188" t="s">
        <v>3022</v>
      </c>
      <c r="E728" s="256" t="s">
        <v>2588</v>
      </c>
      <c r="F728" s="212" t="s">
        <v>2585</v>
      </c>
      <c r="G728" t="s">
        <v>2963</v>
      </c>
      <c r="H728" s="210" t="s">
        <v>2655</v>
      </c>
      <c r="I728" s="253" t="s">
        <v>2574</v>
      </c>
      <c r="J728" s="258" t="s">
        <v>2617</v>
      </c>
      <c r="K728" s="265" t="s">
        <v>3110</v>
      </c>
      <c r="L728" s="265" t="s">
        <v>1937</v>
      </c>
      <c r="M728" s="265" t="s">
        <v>1937</v>
      </c>
      <c r="N728" s="258" t="s">
        <v>3023</v>
      </c>
      <c r="P728" s="265" t="s">
        <v>3104</v>
      </c>
      <c r="Q728" s="265" t="s">
        <v>3115</v>
      </c>
      <c r="R728" s="265" t="s">
        <v>2120</v>
      </c>
      <c r="S728" s="265" t="s">
        <v>3116</v>
      </c>
      <c r="U728" s="256" t="s">
        <v>2517</v>
      </c>
      <c r="V728">
        <v>1.6428571428571399</v>
      </c>
      <c r="Z728">
        <v>3.0159644502962202</v>
      </c>
      <c r="AD728" s="188">
        <f t="shared" si="32"/>
        <v>3.78281836706164</v>
      </c>
      <c r="AE728" s="188">
        <f t="shared" si="31"/>
        <v>3.0159644502962202E-2</v>
      </c>
    </row>
    <row r="729" spans="1:31" x14ac:dyDescent="0.35">
      <c r="A729" s="253" t="s">
        <v>2950</v>
      </c>
      <c r="B729" s="211" t="s">
        <v>2516</v>
      </c>
      <c r="C729" s="211" t="s">
        <v>2552</v>
      </c>
      <c r="D729" s="188" t="s">
        <v>3022</v>
      </c>
      <c r="E729" s="256" t="s">
        <v>2588</v>
      </c>
      <c r="F729" s="212" t="s">
        <v>2585</v>
      </c>
      <c r="G729" t="s">
        <v>2963</v>
      </c>
      <c r="H729" s="210" t="s">
        <v>2655</v>
      </c>
      <c r="I729" s="253" t="s">
        <v>2574</v>
      </c>
      <c r="J729" s="258" t="s">
        <v>2617</v>
      </c>
      <c r="K729" s="265" t="s">
        <v>3110</v>
      </c>
      <c r="L729" s="265" t="s">
        <v>1937</v>
      </c>
      <c r="M729" s="265" t="s">
        <v>1937</v>
      </c>
      <c r="N729" s="258" t="s">
        <v>3023</v>
      </c>
      <c r="P729" s="265" t="s">
        <v>3104</v>
      </c>
      <c r="Q729" s="265" t="s">
        <v>3115</v>
      </c>
      <c r="R729" s="265" t="s">
        <v>2120</v>
      </c>
      <c r="S729" s="265" t="s">
        <v>3116</v>
      </c>
      <c r="U729" s="256" t="s">
        <v>2517</v>
      </c>
      <c r="V729">
        <v>1.8809523809523701</v>
      </c>
      <c r="Z729">
        <v>2.1957976739082499</v>
      </c>
      <c r="AD729" s="188">
        <f t="shared" si="32"/>
        <v>4.3310529130125852</v>
      </c>
      <c r="AE729" s="188">
        <f t="shared" si="31"/>
        <v>2.1957976739082497E-2</v>
      </c>
    </row>
    <row r="730" spans="1:31" x14ac:dyDescent="0.35">
      <c r="A730" s="253" t="s">
        <v>2950</v>
      </c>
      <c r="B730" s="211" t="s">
        <v>2516</v>
      </c>
      <c r="C730" s="211" t="s">
        <v>2552</v>
      </c>
      <c r="D730" s="188" t="s">
        <v>3022</v>
      </c>
      <c r="E730" s="256" t="s">
        <v>2588</v>
      </c>
      <c r="F730" s="212" t="s">
        <v>2585</v>
      </c>
      <c r="G730" t="s">
        <v>2963</v>
      </c>
      <c r="H730" s="210" t="s">
        <v>2655</v>
      </c>
      <c r="I730" s="253" t="s">
        <v>2574</v>
      </c>
      <c r="J730" s="258" t="s">
        <v>2617</v>
      </c>
      <c r="K730" s="265" t="s">
        <v>3110</v>
      </c>
      <c r="L730" s="265" t="s">
        <v>1937</v>
      </c>
      <c r="M730" s="265" t="s">
        <v>1937</v>
      </c>
      <c r="N730" s="258" t="s">
        <v>3023</v>
      </c>
      <c r="P730" s="265" t="s">
        <v>3104</v>
      </c>
      <c r="Q730" s="265" t="s">
        <v>3115</v>
      </c>
      <c r="R730" s="265" t="s">
        <v>2120</v>
      </c>
      <c r="S730" s="265" t="s">
        <v>3116</v>
      </c>
      <c r="U730" s="256" t="s">
        <v>2517</v>
      </c>
      <c r="V730">
        <v>2.3095238095238102</v>
      </c>
      <c r="Z730">
        <v>17.090465218345301</v>
      </c>
      <c r="AD730" s="188">
        <f t="shared" si="32"/>
        <v>5.3178750957243457</v>
      </c>
      <c r="AE730" s="188">
        <f t="shared" si="31"/>
        <v>0.17090465218345302</v>
      </c>
    </row>
    <row r="731" spans="1:31" x14ac:dyDescent="0.35">
      <c r="A731" s="253" t="s">
        <v>2950</v>
      </c>
      <c r="B731" s="211" t="s">
        <v>2516</v>
      </c>
      <c r="C731" s="211" t="s">
        <v>2552</v>
      </c>
      <c r="D731" s="188" t="s">
        <v>3022</v>
      </c>
      <c r="E731" s="256" t="s">
        <v>2588</v>
      </c>
      <c r="F731" s="212" t="s">
        <v>2585</v>
      </c>
      <c r="G731" t="s">
        <v>2963</v>
      </c>
      <c r="H731" s="210" t="s">
        <v>2655</v>
      </c>
      <c r="I731" s="253" t="s">
        <v>2560</v>
      </c>
      <c r="J731" s="258" t="s">
        <v>2613</v>
      </c>
      <c r="K731" s="265" t="s">
        <v>3110</v>
      </c>
      <c r="L731" s="265" t="s">
        <v>1937</v>
      </c>
      <c r="M731" s="265" t="s">
        <v>1937</v>
      </c>
      <c r="N731" s="258" t="s">
        <v>3023</v>
      </c>
      <c r="P731" s="265" t="s">
        <v>3104</v>
      </c>
      <c r="Q731" s="265" t="s">
        <v>3115</v>
      </c>
      <c r="R731" s="265" t="s">
        <v>2120</v>
      </c>
      <c r="S731" s="265" t="s">
        <v>3116</v>
      </c>
      <c r="U731" s="256" t="s">
        <v>2517</v>
      </c>
      <c r="V731">
        <v>-0.83333333333333304</v>
      </c>
      <c r="Z731">
        <v>66.465053763440807</v>
      </c>
      <c r="AD731" s="188">
        <f t="shared" si="32"/>
        <v>-1.9188209108283709</v>
      </c>
      <c r="AE731" s="188">
        <f t="shared" si="31"/>
        <v>0.66465053763440807</v>
      </c>
    </row>
    <row r="732" spans="1:31" x14ac:dyDescent="0.35">
      <c r="A732" s="253" t="s">
        <v>2950</v>
      </c>
      <c r="B732" s="211" t="s">
        <v>2516</v>
      </c>
      <c r="C732" s="211" t="s">
        <v>2552</v>
      </c>
      <c r="D732" s="188" t="s">
        <v>3022</v>
      </c>
      <c r="E732" s="256" t="s">
        <v>2588</v>
      </c>
      <c r="F732" s="212" t="s">
        <v>2585</v>
      </c>
      <c r="G732" t="s">
        <v>2963</v>
      </c>
      <c r="H732" s="210" t="s">
        <v>2655</v>
      </c>
      <c r="I732" s="253" t="s">
        <v>2560</v>
      </c>
      <c r="J732" s="258" t="s">
        <v>2613</v>
      </c>
      <c r="K732" s="265" t="s">
        <v>3110</v>
      </c>
      <c r="L732" s="265" t="s">
        <v>1937</v>
      </c>
      <c r="M732" s="265" t="s">
        <v>1937</v>
      </c>
      <c r="N732" s="258" t="s">
        <v>3023</v>
      </c>
      <c r="P732" s="265" t="s">
        <v>3104</v>
      </c>
      <c r="Q732" s="265" t="s">
        <v>3115</v>
      </c>
      <c r="R732" s="265" t="s">
        <v>2120</v>
      </c>
      <c r="S732" s="265" t="s">
        <v>3116</v>
      </c>
      <c r="U732" s="256" t="s">
        <v>2517</v>
      </c>
      <c r="V732">
        <v>-0.42857142857142799</v>
      </c>
      <c r="Z732">
        <v>30.1514154048715</v>
      </c>
      <c r="AD732" s="188">
        <f t="shared" si="32"/>
        <v>-0.9868221827117325</v>
      </c>
      <c r="AE732" s="188">
        <f t="shared" si="31"/>
        <v>0.30151415404871501</v>
      </c>
    </row>
    <row r="733" spans="1:31" x14ac:dyDescent="0.35">
      <c r="A733" s="253" t="s">
        <v>2950</v>
      </c>
      <c r="B733" s="211" t="s">
        <v>2516</v>
      </c>
      <c r="C733" s="211" t="s">
        <v>2552</v>
      </c>
      <c r="D733" s="188" t="s">
        <v>3022</v>
      </c>
      <c r="E733" s="256" t="s">
        <v>2588</v>
      </c>
      <c r="F733" s="212" t="s">
        <v>2585</v>
      </c>
      <c r="G733" t="s">
        <v>2963</v>
      </c>
      <c r="H733" s="210" t="s">
        <v>2655</v>
      </c>
      <c r="I733" s="253" t="s">
        <v>2571</v>
      </c>
      <c r="J733" s="258" t="s">
        <v>3038</v>
      </c>
      <c r="K733" s="265" t="s">
        <v>3110</v>
      </c>
      <c r="L733" s="265" t="s">
        <v>1937</v>
      </c>
      <c r="M733" s="265" t="s">
        <v>1937</v>
      </c>
      <c r="N733" s="258" t="s">
        <v>3023</v>
      </c>
      <c r="P733" s="265" t="s">
        <v>3104</v>
      </c>
      <c r="Q733" s="265" t="s">
        <v>3115</v>
      </c>
      <c r="R733" s="265" t="s">
        <v>2120</v>
      </c>
      <c r="S733" s="265" t="s">
        <v>3116</v>
      </c>
      <c r="U733" s="256" t="s">
        <v>2517</v>
      </c>
      <c r="V733">
        <v>0.45238095238095</v>
      </c>
      <c r="Z733">
        <v>80.907120912881197</v>
      </c>
      <c r="AD733" s="188">
        <f t="shared" si="32"/>
        <v>1.0416456373068248</v>
      </c>
      <c r="AE733" s="188">
        <f t="shared" si="31"/>
        <v>0.80907120912881192</v>
      </c>
    </row>
    <row r="734" spans="1:31" x14ac:dyDescent="0.35">
      <c r="A734" s="253" t="s">
        <v>2950</v>
      </c>
      <c r="B734" s="211" t="s">
        <v>2516</v>
      </c>
      <c r="C734" s="211" t="s">
        <v>2552</v>
      </c>
      <c r="D734" s="188" t="s">
        <v>3022</v>
      </c>
      <c r="E734" s="256" t="s">
        <v>2588</v>
      </c>
      <c r="F734" s="212" t="s">
        <v>2585</v>
      </c>
      <c r="G734" t="s">
        <v>2963</v>
      </c>
      <c r="H734" s="210" t="s">
        <v>2655</v>
      </c>
      <c r="I734" s="253" t="s">
        <v>2571</v>
      </c>
      <c r="J734" s="258" t="s">
        <v>3038</v>
      </c>
      <c r="K734" s="265" t="s">
        <v>3110</v>
      </c>
      <c r="L734" s="265" t="s">
        <v>1937</v>
      </c>
      <c r="M734" s="265" t="s">
        <v>1937</v>
      </c>
      <c r="N734" s="258" t="s">
        <v>3023</v>
      </c>
      <c r="P734" s="265" t="s">
        <v>3104</v>
      </c>
      <c r="Q734" s="265" t="s">
        <v>3115</v>
      </c>
      <c r="R734" s="265" t="s">
        <v>2120</v>
      </c>
      <c r="S734" s="265" t="s">
        <v>3116</v>
      </c>
      <c r="U734" s="256" t="s">
        <v>2517</v>
      </c>
      <c r="V734">
        <v>0.78571428571428403</v>
      </c>
      <c r="Z734">
        <v>30.081468071099302</v>
      </c>
      <c r="AD734" s="188">
        <f t="shared" si="32"/>
        <v>1.809174001638175</v>
      </c>
      <c r="AE734" s="188">
        <f t="shared" si="31"/>
        <v>0.30081468071099304</v>
      </c>
    </row>
    <row r="735" spans="1:31" x14ac:dyDescent="0.35">
      <c r="A735" s="253" t="s">
        <v>2950</v>
      </c>
      <c r="B735" s="211" t="s">
        <v>2516</v>
      </c>
      <c r="C735" s="211" t="s">
        <v>2552</v>
      </c>
      <c r="D735" s="188" t="s">
        <v>3022</v>
      </c>
      <c r="E735" s="256" t="s">
        <v>2588</v>
      </c>
      <c r="F735" s="212" t="s">
        <v>2585</v>
      </c>
      <c r="G735" t="s">
        <v>2963</v>
      </c>
      <c r="H735" s="210" t="s">
        <v>2655</v>
      </c>
      <c r="I735" s="253" t="s">
        <v>2561</v>
      </c>
      <c r="J735" s="188" t="s">
        <v>2561</v>
      </c>
      <c r="K735" s="265" t="s">
        <v>3110</v>
      </c>
      <c r="L735" s="265" t="s">
        <v>1937</v>
      </c>
      <c r="M735" s="265" t="s">
        <v>1937</v>
      </c>
      <c r="N735" s="258" t="s">
        <v>3023</v>
      </c>
      <c r="P735" s="265" t="s">
        <v>3104</v>
      </c>
      <c r="Q735" s="265" t="s">
        <v>3115</v>
      </c>
      <c r="R735" s="265" t="s">
        <v>2120</v>
      </c>
      <c r="S735" s="265" t="s">
        <v>3116</v>
      </c>
      <c r="U735" s="256" t="s">
        <v>2517</v>
      </c>
      <c r="V735">
        <v>1.09523809523809</v>
      </c>
      <c r="Z735">
        <v>8.6926706166337002</v>
      </c>
      <c r="AD735" s="188">
        <f t="shared" si="32"/>
        <v>2.5218789113744191</v>
      </c>
      <c r="AE735" s="188">
        <f t="shared" si="31"/>
        <v>8.6926706166337006E-2</v>
      </c>
    </row>
    <row r="736" spans="1:31" x14ac:dyDescent="0.35">
      <c r="A736" s="253" t="s">
        <v>2950</v>
      </c>
      <c r="B736" s="211" t="s">
        <v>2516</v>
      </c>
      <c r="C736" s="211" t="s">
        <v>2552</v>
      </c>
      <c r="D736" s="188" t="s">
        <v>3022</v>
      </c>
      <c r="E736" s="256" t="s">
        <v>2588</v>
      </c>
      <c r="F736" s="212" t="s">
        <v>2585</v>
      </c>
      <c r="G736" t="s">
        <v>2963</v>
      </c>
      <c r="H736" s="210" t="s">
        <v>2655</v>
      </c>
      <c r="I736" s="253" t="s">
        <v>2561</v>
      </c>
      <c r="J736" s="188" t="s">
        <v>2561</v>
      </c>
      <c r="K736" s="265" t="s">
        <v>3110</v>
      </c>
      <c r="L736" s="265" t="s">
        <v>1937</v>
      </c>
      <c r="M736" s="265" t="s">
        <v>1937</v>
      </c>
      <c r="N736" s="258" t="s">
        <v>3023</v>
      </c>
      <c r="P736" s="265" t="s">
        <v>3104</v>
      </c>
      <c r="Q736" s="265" t="s">
        <v>3115</v>
      </c>
      <c r="R736" s="265" t="s">
        <v>2120</v>
      </c>
      <c r="S736" s="265" t="s">
        <v>3116</v>
      </c>
      <c r="U736" s="256" t="s">
        <v>2517</v>
      </c>
      <c r="V736">
        <v>1.8809523809523701</v>
      </c>
      <c r="Z736">
        <v>12.2764428351985</v>
      </c>
      <c r="AD736" s="188">
        <f t="shared" si="32"/>
        <v>4.3310529130125852</v>
      </c>
      <c r="AE736" s="188">
        <f>Z736/100</f>
        <v>0.12276442835198501</v>
      </c>
    </row>
    <row r="737" spans="1:31" hidden="1" x14ac:dyDescent="0.35">
      <c r="A737" s="11" t="s">
        <v>2590</v>
      </c>
      <c r="B737" s="11" t="s">
        <v>2516</v>
      </c>
      <c r="C737" s="11" t="s">
        <v>2506</v>
      </c>
      <c r="D737" s="188" t="s">
        <v>3022</v>
      </c>
      <c r="G737" s="11" t="s">
        <v>2591</v>
      </c>
      <c r="H737" s="11" t="s">
        <v>2592</v>
      </c>
      <c r="I737" s="11" t="s">
        <v>2594</v>
      </c>
      <c r="J737" s="258" t="s">
        <v>2613</v>
      </c>
      <c r="K737" s="188" t="s">
        <v>3014</v>
      </c>
      <c r="L737" s="265" t="s">
        <v>3085</v>
      </c>
      <c r="M737" s="265" t="s">
        <v>1941</v>
      </c>
      <c r="N737" s="265" t="s">
        <v>3028</v>
      </c>
      <c r="O737" s="265" t="s">
        <v>3028</v>
      </c>
      <c r="T737" s="11" t="s">
        <v>2593</v>
      </c>
      <c r="U737" s="11" t="s">
        <v>2595</v>
      </c>
      <c r="V737" s="214">
        <v>6.4000000000000001E-2</v>
      </c>
      <c r="W737" s="11">
        <v>0.01</v>
      </c>
      <c r="Z737" s="11">
        <v>2.2000000000000001E-3</v>
      </c>
      <c r="AA737" s="11">
        <v>1E-3</v>
      </c>
      <c r="AC737" s="220" t="s">
        <v>2604</v>
      </c>
      <c r="AD737" s="188">
        <f t="shared" ref="AD737:AD745" si="33">LN(V737)</f>
        <v>-2.7488721956224653</v>
      </c>
    </row>
    <row r="738" spans="1:31" hidden="1" x14ac:dyDescent="0.35">
      <c r="A738" s="11" t="s">
        <v>2590</v>
      </c>
      <c r="B738" s="11" t="s">
        <v>2516</v>
      </c>
      <c r="C738" s="11" t="s">
        <v>2506</v>
      </c>
      <c r="D738" s="188" t="s">
        <v>3022</v>
      </c>
      <c r="G738" s="11" t="s">
        <v>2591</v>
      </c>
      <c r="H738" s="11" t="s">
        <v>2592</v>
      </c>
      <c r="I738" s="11" t="s">
        <v>2596</v>
      </c>
      <c r="J738" s="258" t="s">
        <v>2613</v>
      </c>
      <c r="K738" s="188" t="s">
        <v>3014</v>
      </c>
      <c r="L738" s="265" t="s">
        <v>3085</v>
      </c>
      <c r="M738" s="265" t="s">
        <v>1941</v>
      </c>
      <c r="N738" s="265" t="s">
        <v>3028</v>
      </c>
      <c r="O738" s="265" t="s">
        <v>3028</v>
      </c>
      <c r="T738" s="11" t="s">
        <v>2593</v>
      </c>
      <c r="U738" s="11" t="s">
        <v>2595</v>
      </c>
      <c r="V738" s="214">
        <v>0.69</v>
      </c>
      <c r="W738" s="11">
        <v>0.26</v>
      </c>
      <c r="Z738" s="11">
        <v>1.5E-3</v>
      </c>
      <c r="AA738" s="11">
        <v>1E-3</v>
      </c>
      <c r="AC738" s="220" t="s">
        <v>2604</v>
      </c>
      <c r="AD738" s="188">
        <f t="shared" si="33"/>
        <v>-0.37106368139083207</v>
      </c>
    </row>
    <row r="739" spans="1:31" hidden="1" x14ac:dyDescent="0.35">
      <c r="A739" s="11" t="s">
        <v>2590</v>
      </c>
      <c r="B739" s="11" t="s">
        <v>2516</v>
      </c>
      <c r="C739" s="11" t="s">
        <v>2506</v>
      </c>
      <c r="D739" s="188" t="s">
        <v>3022</v>
      </c>
      <c r="G739" s="11" t="s">
        <v>2591</v>
      </c>
      <c r="H739" s="11" t="s">
        <v>2592</v>
      </c>
      <c r="I739" s="11" t="s">
        <v>2597</v>
      </c>
      <c r="J739" s="258" t="s">
        <v>3038</v>
      </c>
      <c r="K739" s="188" t="s">
        <v>3014</v>
      </c>
      <c r="L739" s="265" t="s">
        <v>3085</v>
      </c>
      <c r="M739" s="265" t="s">
        <v>1941</v>
      </c>
      <c r="N739" s="265" t="s">
        <v>3028</v>
      </c>
      <c r="O739" s="265" t="s">
        <v>3028</v>
      </c>
      <c r="T739" s="11" t="s">
        <v>2593</v>
      </c>
      <c r="U739" s="11" t="s">
        <v>2595</v>
      </c>
      <c r="V739" s="214">
        <v>11.7</v>
      </c>
      <c r="W739">
        <v>0.2</v>
      </c>
      <c r="Z739" s="11">
        <v>3.3000000000000002E-2</v>
      </c>
      <c r="AA739" s="11">
        <v>0.02</v>
      </c>
      <c r="AC739" s="220" t="s">
        <v>2604</v>
      </c>
      <c r="AD739" s="188">
        <f t="shared" si="33"/>
        <v>2.4595888418037104</v>
      </c>
    </row>
    <row r="740" spans="1:31" hidden="1" x14ac:dyDescent="0.35">
      <c r="A740" s="11" t="s">
        <v>2590</v>
      </c>
      <c r="B740" s="11" t="s">
        <v>2516</v>
      </c>
      <c r="C740" s="11" t="s">
        <v>2506</v>
      </c>
      <c r="D740" s="188" t="s">
        <v>3022</v>
      </c>
      <c r="G740" s="11" t="s">
        <v>2591</v>
      </c>
      <c r="H740" s="11" t="s">
        <v>2592</v>
      </c>
      <c r="I740" s="11" t="s">
        <v>2598</v>
      </c>
      <c r="J740" s="258" t="s">
        <v>3036</v>
      </c>
      <c r="K740" s="188" t="s">
        <v>3014</v>
      </c>
      <c r="L740" s="265" t="s">
        <v>3085</v>
      </c>
      <c r="M740" s="265" t="s">
        <v>1941</v>
      </c>
      <c r="N740" s="265" t="s">
        <v>3028</v>
      </c>
      <c r="O740" s="265" t="s">
        <v>3028</v>
      </c>
      <c r="T740" s="11" t="s">
        <v>2593</v>
      </c>
      <c r="U740" s="11" t="s">
        <v>2595</v>
      </c>
      <c r="V740" s="214">
        <v>69</v>
      </c>
      <c r="W740">
        <v>2.2000000000000002</v>
      </c>
      <c r="Z740" s="11">
        <v>0.11</v>
      </c>
      <c r="AA740" s="11">
        <v>0.05</v>
      </c>
      <c r="AC740" s="220" t="s">
        <v>2604</v>
      </c>
      <c r="AD740" s="188">
        <f t="shared" si="33"/>
        <v>4.2341065045972597</v>
      </c>
    </row>
    <row r="741" spans="1:31" hidden="1" x14ac:dyDescent="0.35">
      <c r="A741" s="11" t="s">
        <v>2590</v>
      </c>
      <c r="B741" s="11" t="s">
        <v>2516</v>
      </c>
      <c r="C741" s="11" t="s">
        <v>2506</v>
      </c>
      <c r="D741" s="188" t="s">
        <v>3022</v>
      </c>
      <c r="G741" s="11" t="s">
        <v>2591</v>
      </c>
      <c r="H741" s="11" t="s">
        <v>2592</v>
      </c>
      <c r="I741" s="11" t="s">
        <v>2599</v>
      </c>
      <c r="J741" s="258" t="s">
        <v>3038</v>
      </c>
      <c r="K741" s="188" t="s">
        <v>3014</v>
      </c>
      <c r="L741" s="265" t="s">
        <v>3085</v>
      </c>
      <c r="M741" s="265" t="s">
        <v>1941</v>
      </c>
      <c r="N741" s="265" t="s">
        <v>3028</v>
      </c>
      <c r="O741" s="265" t="s">
        <v>3028</v>
      </c>
      <c r="T741" s="11" t="s">
        <v>2593</v>
      </c>
      <c r="U741" s="11" t="s">
        <v>2595</v>
      </c>
      <c r="V741" s="214">
        <v>157.6</v>
      </c>
      <c r="W741">
        <v>3.5</v>
      </c>
      <c r="Z741" s="11">
        <v>0.1</v>
      </c>
      <c r="AA741" s="11">
        <v>0.12</v>
      </c>
      <c r="AC741" s="220" t="s">
        <v>2604</v>
      </c>
      <c r="AD741" s="188">
        <f t="shared" si="33"/>
        <v>5.0600601774237788</v>
      </c>
    </row>
    <row r="742" spans="1:31" hidden="1" x14ac:dyDescent="0.35">
      <c r="A742" s="11" t="s">
        <v>2590</v>
      </c>
      <c r="B742" s="11" t="s">
        <v>2516</v>
      </c>
      <c r="C742" s="11" t="s">
        <v>2506</v>
      </c>
      <c r="D742" s="188" t="s">
        <v>3022</v>
      </c>
      <c r="G742" s="11" t="s">
        <v>2591</v>
      </c>
      <c r="H742" s="11" t="s">
        <v>2592</v>
      </c>
      <c r="I742" s="11" t="s">
        <v>2600</v>
      </c>
      <c r="J742" s="258" t="s">
        <v>2617</v>
      </c>
      <c r="K742" s="188" t="s">
        <v>3014</v>
      </c>
      <c r="L742" s="265" t="s">
        <v>3085</v>
      </c>
      <c r="M742" s="265" t="s">
        <v>1941</v>
      </c>
      <c r="N742" s="265" t="s">
        <v>3028</v>
      </c>
      <c r="O742" s="265" t="s">
        <v>3028</v>
      </c>
      <c r="T742" s="11" t="s">
        <v>2593</v>
      </c>
      <c r="U742" s="11" t="s">
        <v>2595</v>
      </c>
      <c r="V742" s="214">
        <v>515.6</v>
      </c>
      <c r="W742">
        <v>11.5</v>
      </c>
      <c r="Z742" s="11">
        <v>2.9</v>
      </c>
      <c r="AA742" s="11">
        <v>1.1399999999999999</v>
      </c>
      <c r="AC742" s="220" t="s">
        <v>2604</v>
      </c>
      <c r="AD742" s="188">
        <f t="shared" si="33"/>
        <v>6.2453312710650319</v>
      </c>
    </row>
    <row r="743" spans="1:31" hidden="1" x14ac:dyDescent="0.35">
      <c r="A743" s="11" t="s">
        <v>2590</v>
      </c>
      <c r="B743" s="11" t="s">
        <v>2516</v>
      </c>
      <c r="C743" s="11" t="s">
        <v>2506</v>
      </c>
      <c r="D743" s="188" t="s">
        <v>3022</v>
      </c>
      <c r="G743" s="11" t="s">
        <v>2591</v>
      </c>
      <c r="H743" s="11" t="s">
        <v>2592</v>
      </c>
      <c r="I743" s="11" t="s">
        <v>2601</v>
      </c>
      <c r="J743" s="258" t="s">
        <v>3037</v>
      </c>
      <c r="K743" s="188" t="s">
        <v>3014</v>
      </c>
      <c r="L743" s="265" t="s">
        <v>3085</v>
      </c>
      <c r="M743" s="265" t="s">
        <v>1941</v>
      </c>
      <c r="N743" s="265" t="s">
        <v>3028</v>
      </c>
      <c r="O743" s="265" t="s">
        <v>3028</v>
      </c>
      <c r="T743" s="11" t="s">
        <v>2593</v>
      </c>
      <c r="U743" s="11" t="s">
        <v>2595</v>
      </c>
      <c r="V743" s="214">
        <v>1465.9</v>
      </c>
      <c r="W743">
        <v>17.399999999999999</v>
      </c>
      <c r="Z743" s="11">
        <v>0.55000000000000004</v>
      </c>
      <c r="AA743" s="11">
        <v>0.49</v>
      </c>
      <c r="AC743" s="220" t="s">
        <v>2604</v>
      </c>
      <c r="AD743" s="188">
        <f t="shared" si="33"/>
        <v>7.2902246672959858</v>
      </c>
    </row>
    <row r="744" spans="1:31" hidden="1" x14ac:dyDescent="0.35">
      <c r="A744" s="11" t="s">
        <v>2590</v>
      </c>
      <c r="B744" s="11" t="s">
        <v>2516</v>
      </c>
      <c r="C744" s="11" t="s">
        <v>2506</v>
      </c>
      <c r="D744" s="188" t="s">
        <v>3022</v>
      </c>
      <c r="G744" s="11" t="s">
        <v>2591</v>
      </c>
      <c r="H744" s="11" t="s">
        <v>2592</v>
      </c>
      <c r="I744" s="11" t="s">
        <v>2602</v>
      </c>
      <c r="J744" s="258" t="s">
        <v>3036</v>
      </c>
      <c r="K744" s="188" t="s">
        <v>3014</v>
      </c>
      <c r="L744" s="265" t="s">
        <v>3085</v>
      </c>
      <c r="M744" s="265" t="s">
        <v>1941</v>
      </c>
      <c r="N744" s="265" t="s">
        <v>3028</v>
      </c>
      <c r="O744" s="265" t="s">
        <v>3028</v>
      </c>
      <c r="T744" s="11" t="s">
        <v>2593</v>
      </c>
      <c r="U744" s="11" t="s">
        <v>2595</v>
      </c>
      <c r="V744" s="214">
        <v>1954.4</v>
      </c>
      <c r="W744">
        <v>13.14</v>
      </c>
      <c r="Z744" s="11">
        <v>14.1</v>
      </c>
      <c r="AA744" s="11">
        <v>11.27</v>
      </c>
      <c r="AC744" s="220" t="s">
        <v>2604</v>
      </c>
      <c r="AD744" s="188">
        <f t="shared" si="33"/>
        <v>7.5778385199435307</v>
      </c>
    </row>
    <row r="745" spans="1:31" hidden="1" x14ac:dyDescent="0.35">
      <c r="A745" s="11" t="s">
        <v>2590</v>
      </c>
      <c r="B745" s="11" t="s">
        <v>2516</v>
      </c>
      <c r="C745" s="11" t="s">
        <v>2506</v>
      </c>
      <c r="D745" s="188" t="s">
        <v>3022</v>
      </c>
      <c r="G745" s="11" t="s">
        <v>2591</v>
      </c>
      <c r="H745" s="11" t="s">
        <v>2592</v>
      </c>
      <c r="I745" s="11" t="s">
        <v>2603</v>
      </c>
      <c r="J745" s="258" t="s">
        <v>3036</v>
      </c>
      <c r="K745" s="188" t="s">
        <v>3014</v>
      </c>
      <c r="L745" s="265" t="s">
        <v>3085</v>
      </c>
      <c r="M745" s="265" t="s">
        <v>1941</v>
      </c>
      <c r="N745" s="265" t="s">
        <v>3028</v>
      </c>
      <c r="O745" s="265" t="s">
        <v>3028</v>
      </c>
      <c r="T745" s="11" t="s">
        <v>2593</v>
      </c>
      <c r="U745" s="11" t="s">
        <v>2595</v>
      </c>
      <c r="V745" s="214">
        <v>2380.6</v>
      </c>
      <c r="W745">
        <v>39.299999999999997</v>
      </c>
      <c r="Z745" s="11">
        <v>11.8</v>
      </c>
      <c r="AA745" s="11">
        <v>4.66</v>
      </c>
      <c r="AC745" s="220" t="s">
        <v>2604</v>
      </c>
      <c r="AD745" s="188">
        <f t="shared" si="33"/>
        <v>7.7751078357337793</v>
      </c>
    </row>
    <row r="746" spans="1:31" x14ac:dyDescent="0.35">
      <c r="A746" s="11" t="s">
        <v>2611</v>
      </c>
      <c r="B746" s="11" t="s">
        <v>2516</v>
      </c>
      <c r="C746" s="11" t="s">
        <v>2506</v>
      </c>
      <c r="D746" s="188" t="s">
        <v>3022</v>
      </c>
      <c r="G746" t="s">
        <v>2612</v>
      </c>
      <c r="H746" s="11" t="s">
        <v>3054</v>
      </c>
      <c r="I746" t="s">
        <v>2613</v>
      </c>
      <c r="J746" s="258" t="s">
        <v>2613</v>
      </c>
      <c r="K746" s="260" t="s">
        <v>3049</v>
      </c>
      <c r="L746" s="265" t="s">
        <v>1937</v>
      </c>
      <c r="M746" s="265" t="s">
        <v>1937</v>
      </c>
      <c r="N746" s="258" t="s">
        <v>3023</v>
      </c>
      <c r="P746" s="265" t="s">
        <v>3090</v>
      </c>
      <c r="Q746" s="265" t="s">
        <v>2153</v>
      </c>
      <c r="R746" s="265" t="s">
        <v>3073</v>
      </c>
      <c r="S746" s="265" t="s">
        <v>3116</v>
      </c>
      <c r="T746" s="11" t="s">
        <v>2620</v>
      </c>
      <c r="U746" s="11" t="s">
        <v>2517</v>
      </c>
      <c r="V746">
        <v>2.0073799999999999</v>
      </c>
      <c r="Z746" s="226">
        <v>-5.9299610894941601</v>
      </c>
      <c r="AD746" s="188">
        <f t="shared" ref="AD746:AD810" si="34">LN(V746)</f>
        <v>0.69683038921153517</v>
      </c>
      <c r="AE746" s="188">
        <f>LN(10^(Z746+6)*12)</f>
        <v>2.6461772010482911</v>
      </c>
    </row>
    <row r="747" spans="1:31" x14ac:dyDescent="0.35">
      <c r="A747" s="11" t="s">
        <v>2611</v>
      </c>
      <c r="B747" s="11" t="s">
        <v>2516</v>
      </c>
      <c r="C747" s="11" t="s">
        <v>2506</v>
      </c>
      <c r="D747" s="188" t="s">
        <v>3022</v>
      </c>
      <c r="G747" t="s">
        <v>2612</v>
      </c>
      <c r="H747" s="11" t="s">
        <v>3054</v>
      </c>
      <c r="I747" t="s">
        <v>2613</v>
      </c>
      <c r="J747" s="258" t="s">
        <v>2613</v>
      </c>
      <c r="K747" s="260" t="s">
        <v>3049</v>
      </c>
      <c r="L747" s="265" t="s">
        <v>1937</v>
      </c>
      <c r="M747" s="265" t="s">
        <v>1937</v>
      </c>
      <c r="N747" s="258" t="s">
        <v>3023</v>
      </c>
      <c r="P747" s="265" t="s">
        <v>3090</v>
      </c>
      <c r="Q747" s="265" t="s">
        <v>2153</v>
      </c>
      <c r="R747" s="265" t="s">
        <v>3073</v>
      </c>
      <c r="S747" s="265" t="s">
        <v>3116</v>
      </c>
      <c r="T747" s="11" t="s">
        <v>2620</v>
      </c>
      <c r="U747" s="11" t="s">
        <v>2517</v>
      </c>
      <c r="V747">
        <v>2.0073799999999999</v>
      </c>
      <c r="Z747" s="226">
        <v>-5.8677042801556398</v>
      </c>
      <c r="AD747" s="188">
        <f t="shared" si="34"/>
        <v>0.69683038921153517</v>
      </c>
      <c r="AE747" s="188">
        <f t="shared" ref="AE747:AE810" si="35">LN(10^(Z747+6)*12)</f>
        <v>2.7895288021685407</v>
      </c>
    </row>
    <row r="748" spans="1:31" x14ac:dyDescent="0.35">
      <c r="A748" s="11" t="s">
        <v>2611</v>
      </c>
      <c r="B748" s="11" t="s">
        <v>2516</v>
      </c>
      <c r="C748" s="11" t="s">
        <v>2506</v>
      </c>
      <c r="D748" s="188" t="s">
        <v>3022</v>
      </c>
      <c r="G748" t="s">
        <v>2612</v>
      </c>
      <c r="H748" s="11" t="s">
        <v>3054</v>
      </c>
      <c r="I748" t="s">
        <v>2613</v>
      </c>
      <c r="J748" s="258" t="s">
        <v>2613</v>
      </c>
      <c r="K748" s="260" t="s">
        <v>3049</v>
      </c>
      <c r="L748" s="265" t="s">
        <v>1937</v>
      </c>
      <c r="M748" s="265" t="s">
        <v>1937</v>
      </c>
      <c r="N748" s="258" t="s">
        <v>3023</v>
      </c>
      <c r="P748" s="265" t="s">
        <v>3090</v>
      </c>
      <c r="Q748" s="265" t="s">
        <v>2153</v>
      </c>
      <c r="R748" s="265" t="s">
        <v>3073</v>
      </c>
      <c r="S748" s="265" t="s">
        <v>3116</v>
      </c>
      <c r="T748" s="11" t="s">
        <v>2620</v>
      </c>
      <c r="U748" s="11" t="s">
        <v>2517</v>
      </c>
      <c r="V748">
        <v>2.0073799999999999</v>
      </c>
      <c r="Z748" s="226">
        <v>-5.7898832684824901</v>
      </c>
      <c r="AD748" s="188">
        <f t="shared" si="34"/>
        <v>0.69683038921153517</v>
      </c>
      <c r="AE748" s="188">
        <f t="shared" si="35"/>
        <v>2.9687183035688505</v>
      </c>
    </row>
    <row r="749" spans="1:31" x14ac:dyDescent="0.35">
      <c r="A749" s="11" t="s">
        <v>2611</v>
      </c>
      <c r="B749" s="11" t="s">
        <v>2516</v>
      </c>
      <c r="C749" s="11" t="s">
        <v>2506</v>
      </c>
      <c r="D749" s="188" t="s">
        <v>3022</v>
      </c>
      <c r="G749" t="s">
        <v>2612</v>
      </c>
      <c r="H749" s="11" t="s">
        <v>3054</v>
      </c>
      <c r="I749" t="s">
        <v>2613</v>
      </c>
      <c r="J749" s="258" t="s">
        <v>2613</v>
      </c>
      <c r="K749" s="260" t="s">
        <v>3049</v>
      </c>
      <c r="L749" s="265" t="s">
        <v>1937</v>
      </c>
      <c r="M749" s="265" t="s">
        <v>1937</v>
      </c>
      <c r="N749" s="258" t="s">
        <v>3023</v>
      </c>
      <c r="P749" s="265" t="s">
        <v>3090</v>
      </c>
      <c r="Q749" s="265" t="s">
        <v>2153</v>
      </c>
      <c r="R749" s="265" t="s">
        <v>3073</v>
      </c>
      <c r="S749" s="265" t="s">
        <v>3116</v>
      </c>
      <c r="T749" s="11" t="s">
        <v>2620</v>
      </c>
      <c r="U749" s="11" t="s">
        <v>2517</v>
      </c>
      <c r="V749">
        <v>2.0073799999999999</v>
      </c>
      <c r="Z749" s="226">
        <v>-5.5953307392996097</v>
      </c>
      <c r="AD749" s="188">
        <f t="shared" si="34"/>
        <v>0.69683038921153517</v>
      </c>
      <c r="AE749" s="188">
        <f t="shared" si="35"/>
        <v>3.4166920570696404</v>
      </c>
    </row>
    <row r="750" spans="1:31" x14ac:dyDescent="0.35">
      <c r="A750" s="11" t="s">
        <v>2611</v>
      </c>
      <c r="B750" s="11" t="s">
        <v>2516</v>
      </c>
      <c r="C750" s="11" t="s">
        <v>2506</v>
      </c>
      <c r="D750" s="188" t="s">
        <v>3022</v>
      </c>
      <c r="G750" t="s">
        <v>2612</v>
      </c>
      <c r="H750" s="11" t="s">
        <v>3054</v>
      </c>
      <c r="I750" s="11" t="s">
        <v>2614</v>
      </c>
      <c r="J750" s="258" t="s">
        <v>3038</v>
      </c>
      <c r="K750" s="260" t="s">
        <v>3049</v>
      </c>
      <c r="L750" s="265" t="s">
        <v>1937</v>
      </c>
      <c r="M750" s="265" t="s">
        <v>1937</v>
      </c>
      <c r="N750" s="258" t="s">
        <v>3023</v>
      </c>
      <c r="P750" s="265" t="s">
        <v>3090</v>
      </c>
      <c r="Q750" s="265" t="s">
        <v>2153</v>
      </c>
      <c r="R750" s="265" t="s">
        <v>3073</v>
      </c>
      <c r="S750" s="265" t="s">
        <v>3116</v>
      </c>
      <c r="T750" s="11" t="s">
        <v>2620</v>
      </c>
      <c r="U750" s="11" t="s">
        <v>2517</v>
      </c>
      <c r="V750">
        <v>7.8475900000000003</v>
      </c>
      <c r="Z750" s="226">
        <v>-5.5019455252918199</v>
      </c>
      <c r="AD750" s="188">
        <f t="shared" si="34"/>
        <v>2.0602064782887872</v>
      </c>
      <c r="AE750" s="188">
        <f t="shared" si="35"/>
        <v>3.6317194587500361</v>
      </c>
    </row>
    <row r="751" spans="1:31" x14ac:dyDescent="0.35">
      <c r="A751" s="11" t="s">
        <v>2611</v>
      </c>
      <c r="B751" s="11" t="s">
        <v>2516</v>
      </c>
      <c r="C751" s="11" t="s">
        <v>2506</v>
      </c>
      <c r="D751" s="188" t="s">
        <v>3022</v>
      </c>
      <c r="G751" t="s">
        <v>2612</v>
      </c>
      <c r="H751" s="11" t="s">
        <v>3054</v>
      </c>
      <c r="I751" s="11" t="s">
        <v>2614</v>
      </c>
      <c r="J751" s="258" t="s">
        <v>3038</v>
      </c>
      <c r="K751" s="260" t="s">
        <v>3049</v>
      </c>
      <c r="L751" s="265" t="s">
        <v>1937</v>
      </c>
      <c r="M751" s="265" t="s">
        <v>1937</v>
      </c>
      <c r="N751" s="258" t="s">
        <v>3023</v>
      </c>
      <c r="P751" s="265" t="s">
        <v>3090</v>
      </c>
      <c r="Q751" s="265" t="s">
        <v>2153</v>
      </c>
      <c r="R751" s="265" t="s">
        <v>3073</v>
      </c>
      <c r="S751" s="265" t="s">
        <v>3116</v>
      </c>
      <c r="T751" s="11" t="s">
        <v>2620</v>
      </c>
      <c r="U751" s="11" t="s">
        <v>2517</v>
      </c>
      <c r="V751">
        <v>7.8475900000000003</v>
      </c>
      <c r="Z751" s="226">
        <v>-5.4630350194552504</v>
      </c>
      <c r="AD751" s="188">
        <f t="shared" si="34"/>
        <v>2.0602064782887872</v>
      </c>
      <c r="AE751" s="188">
        <f t="shared" si="35"/>
        <v>3.7213142094501785</v>
      </c>
    </row>
    <row r="752" spans="1:31" x14ac:dyDescent="0.35">
      <c r="A752" s="11" t="s">
        <v>2611</v>
      </c>
      <c r="B752" s="11" t="s">
        <v>2516</v>
      </c>
      <c r="C752" s="11" t="s">
        <v>2506</v>
      </c>
      <c r="D752" s="188" t="s">
        <v>3022</v>
      </c>
      <c r="G752" t="s">
        <v>2612</v>
      </c>
      <c r="H752" s="11" t="s">
        <v>3054</v>
      </c>
      <c r="I752" s="11" t="s">
        <v>2614</v>
      </c>
      <c r="J752" s="258" t="s">
        <v>3038</v>
      </c>
      <c r="K752" s="260" t="s">
        <v>3049</v>
      </c>
      <c r="L752" s="265" t="s">
        <v>1937</v>
      </c>
      <c r="M752" s="265" t="s">
        <v>1937</v>
      </c>
      <c r="N752" s="258" t="s">
        <v>3023</v>
      </c>
      <c r="P752" s="265" t="s">
        <v>3090</v>
      </c>
      <c r="Q752" s="265" t="s">
        <v>2153</v>
      </c>
      <c r="R752" s="265" t="s">
        <v>3073</v>
      </c>
      <c r="S752" s="265" t="s">
        <v>3116</v>
      </c>
      <c r="T752" s="11" t="s">
        <v>2620</v>
      </c>
      <c r="U752" s="11" t="s">
        <v>2517</v>
      </c>
      <c r="V752">
        <v>7.8475900000000003</v>
      </c>
      <c r="Z752" s="226">
        <v>-5.4007782101167301</v>
      </c>
      <c r="AD752" s="188">
        <f t="shared" si="34"/>
        <v>2.0602064782887872</v>
      </c>
      <c r="AE752" s="188">
        <f t="shared" si="35"/>
        <v>3.8646658105704281</v>
      </c>
    </row>
    <row r="753" spans="1:31" x14ac:dyDescent="0.35">
      <c r="A753" s="11" t="s">
        <v>2611</v>
      </c>
      <c r="B753" s="11" t="s">
        <v>2516</v>
      </c>
      <c r="C753" s="11" t="s">
        <v>2506</v>
      </c>
      <c r="D753" s="188" t="s">
        <v>3022</v>
      </c>
      <c r="G753" t="s">
        <v>2612</v>
      </c>
      <c r="H753" s="11" t="s">
        <v>3054</v>
      </c>
      <c r="I753" s="11" t="s">
        <v>2614</v>
      </c>
      <c r="J753" s="261" t="s">
        <v>3053</v>
      </c>
      <c r="K753" s="260" t="s">
        <v>3049</v>
      </c>
      <c r="L753" s="265" t="s">
        <v>1937</v>
      </c>
      <c r="M753" s="265" t="s">
        <v>1937</v>
      </c>
      <c r="N753" s="258" t="s">
        <v>3023</v>
      </c>
      <c r="P753" s="265" t="s">
        <v>3090</v>
      </c>
      <c r="Q753" s="265" t="s">
        <v>2153</v>
      </c>
      <c r="R753" s="265" t="s">
        <v>3073</v>
      </c>
      <c r="S753" s="265" t="s">
        <v>3116</v>
      </c>
      <c r="T753" s="11" t="s">
        <v>2620</v>
      </c>
      <c r="U753" s="11" t="s">
        <v>2517</v>
      </c>
      <c r="V753">
        <v>7.7296100000000001</v>
      </c>
      <c r="Z753" s="226">
        <v>-5.3073929961089403</v>
      </c>
      <c r="AD753" s="188">
        <f t="shared" si="34"/>
        <v>2.0450584085451751</v>
      </c>
      <c r="AE753" s="188">
        <f t="shared" si="35"/>
        <v>4.0796932122508238</v>
      </c>
    </row>
    <row r="754" spans="1:31" x14ac:dyDescent="0.35">
      <c r="A754" s="11" t="s">
        <v>2611</v>
      </c>
      <c r="B754" s="11" t="s">
        <v>2516</v>
      </c>
      <c r="C754" s="11" t="s">
        <v>2506</v>
      </c>
      <c r="D754" s="188" t="s">
        <v>3022</v>
      </c>
      <c r="G754" t="s">
        <v>2612</v>
      </c>
      <c r="H754" s="11" t="s">
        <v>3054</v>
      </c>
      <c r="I754" s="11" t="s">
        <v>2614</v>
      </c>
      <c r="J754" s="258" t="s">
        <v>3038</v>
      </c>
      <c r="K754" s="260" t="s">
        <v>3049</v>
      </c>
      <c r="L754" s="265" t="s">
        <v>1937</v>
      </c>
      <c r="M754" s="265" t="s">
        <v>1937</v>
      </c>
      <c r="N754" s="258" t="s">
        <v>3023</v>
      </c>
      <c r="P754" s="265" t="s">
        <v>3090</v>
      </c>
      <c r="Q754" s="265" t="s">
        <v>2153</v>
      </c>
      <c r="R754" s="265" t="s">
        <v>3073</v>
      </c>
      <c r="S754" s="265" t="s">
        <v>3116</v>
      </c>
      <c r="T754" s="11" t="s">
        <v>2620</v>
      </c>
      <c r="U754" s="11" t="s">
        <v>2517</v>
      </c>
      <c r="V754">
        <v>107.86799999999999</v>
      </c>
      <c r="Z754" s="226">
        <v>-4.9883268482490202</v>
      </c>
      <c r="AD754" s="188">
        <f t="shared" si="34"/>
        <v>4.6809082573792624</v>
      </c>
      <c r="AE754" s="188">
        <f t="shared" si="35"/>
        <v>4.8143701679921094</v>
      </c>
    </row>
    <row r="755" spans="1:31" x14ac:dyDescent="0.35">
      <c r="A755" s="11" t="s">
        <v>2611</v>
      </c>
      <c r="B755" s="11" t="s">
        <v>2516</v>
      </c>
      <c r="C755" s="11" t="s">
        <v>2506</v>
      </c>
      <c r="D755" s="188" t="s">
        <v>3022</v>
      </c>
      <c r="G755" t="s">
        <v>2612</v>
      </c>
      <c r="H755" s="11" t="s">
        <v>3054</v>
      </c>
      <c r="I755" s="11" t="s">
        <v>2614</v>
      </c>
      <c r="J755" s="258" t="s">
        <v>3038</v>
      </c>
      <c r="K755" s="260" t="s">
        <v>3049</v>
      </c>
      <c r="L755" s="265" t="s">
        <v>1937</v>
      </c>
      <c r="M755" s="265" t="s">
        <v>1937</v>
      </c>
      <c r="N755" s="258" t="s">
        <v>3023</v>
      </c>
      <c r="P755" s="265" t="s">
        <v>3090</v>
      </c>
      <c r="Q755" s="265" t="s">
        <v>2153</v>
      </c>
      <c r="R755" s="265" t="s">
        <v>3073</v>
      </c>
      <c r="S755" s="265" t="s">
        <v>3116</v>
      </c>
      <c r="T755" s="11" t="s">
        <v>2620</v>
      </c>
      <c r="U755" s="11" t="s">
        <v>2517</v>
      </c>
      <c r="V755">
        <v>106.246</v>
      </c>
      <c r="Z755" s="226">
        <v>-4.8249027237354003</v>
      </c>
      <c r="AD755" s="188">
        <f t="shared" si="34"/>
        <v>4.6657571600370344</v>
      </c>
      <c r="AE755" s="188">
        <f t="shared" si="35"/>
        <v>5.1906681209327736</v>
      </c>
    </row>
    <row r="756" spans="1:31" x14ac:dyDescent="0.35">
      <c r="A756" s="11" t="s">
        <v>2611</v>
      </c>
      <c r="B756" s="11" t="s">
        <v>2516</v>
      </c>
      <c r="C756" s="11" t="s">
        <v>2506</v>
      </c>
      <c r="D756" s="188" t="s">
        <v>3022</v>
      </c>
      <c r="G756" t="s">
        <v>2612</v>
      </c>
      <c r="H756" s="11" t="s">
        <v>3054</v>
      </c>
      <c r="I756" s="11" t="s">
        <v>2614</v>
      </c>
      <c r="J756" s="258" t="s">
        <v>3038</v>
      </c>
      <c r="K756" s="260" t="s">
        <v>3049</v>
      </c>
      <c r="L756" s="265" t="s">
        <v>1937</v>
      </c>
      <c r="M756" s="265" t="s">
        <v>1937</v>
      </c>
      <c r="N756" s="258" t="s">
        <v>3023</v>
      </c>
      <c r="P756" s="265" t="s">
        <v>3090</v>
      </c>
      <c r="Q756" s="265" t="s">
        <v>2153</v>
      </c>
      <c r="R756" s="265" t="s">
        <v>3073</v>
      </c>
      <c r="S756" s="265" t="s">
        <v>3116</v>
      </c>
      <c r="T756" s="11" t="s">
        <v>2620</v>
      </c>
      <c r="U756" s="11" t="s">
        <v>2517</v>
      </c>
      <c r="V756">
        <v>107.86799999999999</v>
      </c>
      <c r="Z756" s="226">
        <v>-4.6303501945525198</v>
      </c>
      <c r="AD756" s="188">
        <f t="shared" si="34"/>
        <v>4.6809082573792624</v>
      </c>
      <c r="AE756" s="188">
        <f t="shared" si="35"/>
        <v>5.6386418744335627</v>
      </c>
    </row>
    <row r="757" spans="1:31" x14ac:dyDescent="0.35">
      <c r="A757" s="11" t="s">
        <v>2611</v>
      </c>
      <c r="B757" s="11" t="s">
        <v>2516</v>
      </c>
      <c r="C757" s="11" t="s">
        <v>2506</v>
      </c>
      <c r="D757" s="188" t="s">
        <v>3022</v>
      </c>
      <c r="G757" t="s">
        <v>2612</v>
      </c>
      <c r="H757" s="11" t="s">
        <v>3054</v>
      </c>
      <c r="I757" s="11" t="s">
        <v>2614</v>
      </c>
      <c r="J757" s="258" t="s">
        <v>3038</v>
      </c>
      <c r="K757" s="260" t="s">
        <v>3049</v>
      </c>
      <c r="L757" s="265" t="s">
        <v>1937</v>
      </c>
      <c r="M757" s="265" t="s">
        <v>1937</v>
      </c>
      <c r="N757" s="258" t="s">
        <v>3023</v>
      </c>
      <c r="P757" s="265" t="s">
        <v>3090</v>
      </c>
      <c r="Q757" s="265" t="s">
        <v>2153</v>
      </c>
      <c r="R757" s="265" t="s">
        <v>3073</v>
      </c>
      <c r="S757" s="265" t="s">
        <v>3116</v>
      </c>
      <c r="T757" s="11" t="s">
        <v>2620</v>
      </c>
      <c r="U757" s="11" t="s">
        <v>2517</v>
      </c>
      <c r="V757">
        <v>106.246</v>
      </c>
      <c r="Z757" s="226">
        <v>-4.4591439688715901</v>
      </c>
      <c r="AD757" s="188">
        <f t="shared" si="34"/>
        <v>4.6657571600370344</v>
      </c>
      <c r="AE757" s="188">
        <f t="shared" si="35"/>
        <v>6.0328587775142459</v>
      </c>
    </row>
    <row r="758" spans="1:31" x14ac:dyDescent="0.35">
      <c r="A758" s="11" t="s">
        <v>2611</v>
      </c>
      <c r="B758" s="11" t="s">
        <v>2516</v>
      </c>
      <c r="C758" s="11" t="s">
        <v>2506</v>
      </c>
      <c r="D758" s="188" t="s">
        <v>3022</v>
      </c>
      <c r="G758" t="s">
        <v>2612</v>
      </c>
      <c r="H758" s="11" t="s">
        <v>3054</v>
      </c>
      <c r="I758" s="11" t="s">
        <v>2614</v>
      </c>
      <c r="J758" s="258" t="s">
        <v>3038</v>
      </c>
      <c r="K758" s="260" t="s">
        <v>3049</v>
      </c>
      <c r="L758" s="265" t="s">
        <v>1937</v>
      </c>
      <c r="M758" s="265" t="s">
        <v>1937</v>
      </c>
      <c r="N758" s="258" t="s">
        <v>3023</v>
      </c>
      <c r="P758" s="265" t="s">
        <v>3090</v>
      </c>
      <c r="Q758" s="265" t="s">
        <v>2153</v>
      </c>
      <c r="R758" s="265" t="s">
        <v>3073</v>
      </c>
      <c r="S758" s="265" t="s">
        <v>3116</v>
      </c>
      <c r="T758" s="11" t="s">
        <v>2620</v>
      </c>
      <c r="U758" s="11" t="s">
        <v>2517</v>
      </c>
      <c r="V758">
        <v>146.04</v>
      </c>
      <c r="Z758" s="226">
        <v>-4.7081712062256802</v>
      </c>
      <c r="AD758" s="188">
        <f t="shared" si="34"/>
        <v>4.9838805567874358</v>
      </c>
      <c r="AE758" s="188">
        <f t="shared" si="35"/>
        <v>5.4594523730332281</v>
      </c>
    </row>
    <row r="759" spans="1:31" x14ac:dyDescent="0.35">
      <c r="A759" s="11" t="s">
        <v>2611</v>
      </c>
      <c r="B759" s="11" t="s">
        <v>2516</v>
      </c>
      <c r="C759" s="11" t="s">
        <v>2506</v>
      </c>
      <c r="D759" s="188" t="s">
        <v>3022</v>
      </c>
      <c r="G759" t="s">
        <v>2612</v>
      </c>
      <c r="H759" s="11" t="s">
        <v>3054</v>
      </c>
      <c r="I759" s="11" t="s">
        <v>2614</v>
      </c>
      <c r="J759" s="258" t="s">
        <v>3038</v>
      </c>
      <c r="K759" s="260" t="s">
        <v>3049</v>
      </c>
      <c r="L759" s="265" t="s">
        <v>1937</v>
      </c>
      <c r="M759" s="265" t="s">
        <v>1937</v>
      </c>
      <c r="N759" s="258" t="s">
        <v>3023</v>
      </c>
      <c r="P759" s="265" t="s">
        <v>3090</v>
      </c>
      <c r="Q759" s="265" t="s">
        <v>2153</v>
      </c>
      <c r="R759" s="265" t="s">
        <v>3073</v>
      </c>
      <c r="S759" s="265" t="s">
        <v>3116</v>
      </c>
      <c r="T759" s="11" t="s">
        <v>2620</v>
      </c>
      <c r="U759" s="11" t="s">
        <v>2517</v>
      </c>
      <c r="V759">
        <v>146.04</v>
      </c>
      <c r="Z759" s="226">
        <v>-4.6147859922178904</v>
      </c>
      <c r="AD759" s="188">
        <f t="shared" si="34"/>
        <v>4.9838805567874358</v>
      </c>
      <c r="AE759" s="188">
        <f t="shared" si="35"/>
        <v>5.6744797747136237</v>
      </c>
    </row>
    <row r="760" spans="1:31" x14ac:dyDescent="0.35">
      <c r="A760" s="11" t="s">
        <v>2611</v>
      </c>
      <c r="B760" s="11" t="s">
        <v>2516</v>
      </c>
      <c r="C760" s="11" t="s">
        <v>2506</v>
      </c>
      <c r="D760" s="188" t="s">
        <v>3022</v>
      </c>
      <c r="G760" t="s">
        <v>2612</v>
      </c>
      <c r="H760" s="11" t="s">
        <v>3054</v>
      </c>
      <c r="I760" s="11" t="s">
        <v>2614</v>
      </c>
      <c r="J760" s="258" t="s">
        <v>3038</v>
      </c>
      <c r="K760" s="260" t="s">
        <v>3049</v>
      </c>
      <c r="L760" s="265" t="s">
        <v>1937</v>
      </c>
      <c r="M760" s="265" t="s">
        <v>1937</v>
      </c>
      <c r="N760" s="258" t="s">
        <v>3023</v>
      </c>
      <c r="P760" s="265" t="s">
        <v>3090</v>
      </c>
      <c r="Q760" s="265" t="s">
        <v>2153</v>
      </c>
      <c r="R760" s="265" t="s">
        <v>3073</v>
      </c>
      <c r="S760" s="265" t="s">
        <v>3116</v>
      </c>
      <c r="T760" s="11" t="s">
        <v>2620</v>
      </c>
      <c r="U760" s="11" t="s">
        <v>2517</v>
      </c>
      <c r="V760">
        <v>146.04</v>
      </c>
      <c r="Z760" s="226">
        <v>-4.4747081712062204</v>
      </c>
      <c r="AD760" s="188">
        <f t="shared" si="34"/>
        <v>4.9838805567874358</v>
      </c>
      <c r="AE760" s="188">
        <f t="shared" si="35"/>
        <v>5.9970208772341831</v>
      </c>
    </row>
    <row r="761" spans="1:31" x14ac:dyDescent="0.35">
      <c r="A761" s="11" t="s">
        <v>2611</v>
      </c>
      <c r="B761" s="11" t="s">
        <v>2516</v>
      </c>
      <c r="C761" s="11" t="s">
        <v>2506</v>
      </c>
      <c r="D761" s="188" t="s">
        <v>3022</v>
      </c>
      <c r="G761" t="s">
        <v>2612</v>
      </c>
      <c r="H761" s="11" t="s">
        <v>3054</v>
      </c>
      <c r="I761" s="11" t="s">
        <v>2614</v>
      </c>
      <c r="J761" s="258" t="s">
        <v>3038</v>
      </c>
      <c r="K761" s="260" t="s">
        <v>3049</v>
      </c>
      <c r="L761" s="265" t="s">
        <v>1937</v>
      </c>
      <c r="M761" s="265" t="s">
        <v>1937</v>
      </c>
      <c r="N761" s="258" t="s">
        <v>3023</v>
      </c>
      <c r="P761" s="265" t="s">
        <v>3090</v>
      </c>
      <c r="Q761" s="265" t="s">
        <v>2153</v>
      </c>
      <c r="R761" s="265" t="s">
        <v>3073</v>
      </c>
      <c r="S761" s="265" t="s">
        <v>3116</v>
      </c>
      <c r="T761" s="11" t="s">
        <v>2620</v>
      </c>
      <c r="U761" s="11" t="s">
        <v>2517</v>
      </c>
      <c r="V761">
        <v>362.41800000000001</v>
      </c>
      <c r="Z761" s="226">
        <v>-4.4046692607003797</v>
      </c>
      <c r="AD761" s="188">
        <f t="shared" si="34"/>
        <v>5.8927982418095386</v>
      </c>
      <c r="AE761" s="188">
        <f t="shared" si="35"/>
        <v>6.1582914284944765</v>
      </c>
    </row>
    <row r="762" spans="1:31" x14ac:dyDescent="0.35">
      <c r="A762" s="11" t="s">
        <v>2611</v>
      </c>
      <c r="B762" s="11" t="s">
        <v>2516</v>
      </c>
      <c r="C762" s="11" t="s">
        <v>2506</v>
      </c>
      <c r="D762" s="188" t="s">
        <v>3022</v>
      </c>
      <c r="G762" t="s">
        <v>2612</v>
      </c>
      <c r="H762" s="11" t="s">
        <v>3054</v>
      </c>
      <c r="I762" s="11" t="s">
        <v>2614</v>
      </c>
      <c r="J762" s="258" t="s">
        <v>3038</v>
      </c>
      <c r="K762" s="260" t="s">
        <v>3049</v>
      </c>
      <c r="L762" s="265" t="s">
        <v>1937</v>
      </c>
      <c r="M762" s="265" t="s">
        <v>1937</v>
      </c>
      <c r="N762" s="258" t="s">
        <v>3023</v>
      </c>
      <c r="P762" s="265" t="s">
        <v>3090</v>
      </c>
      <c r="Q762" s="265" t="s">
        <v>2153</v>
      </c>
      <c r="R762" s="265" t="s">
        <v>3073</v>
      </c>
      <c r="S762" s="265" t="s">
        <v>3116</v>
      </c>
      <c r="T762" s="11" t="s">
        <v>2620</v>
      </c>
      <c r="U762" s="11" t="s">
        <v>2517</v>
      </c>
      <c r="V762">
        <v>362.41800000000001</v>
      </c>
      <c r="Z762" s="226">
        <v>-4.3501945525291799</v>
      </c>
      <c r="AD762" s="188">
        <f t="shared" si="34"/>
        <v>5.8927982418095386</v>
      </c>
      <c r="AE762" s="188">
        <f t="shared" si="35"/>
        <v>6.2837240794746823</v>
      </c>
    </row>
    <row r="763" spans="1:31" x14ac:dyDescent="0.35">
      <c r="A763" s="11" t="s">
        <v>2611</v>
      </c>
      <c r="B763" s="11" t="s">
        <v>2516</v>
      </c>
      <c r="C763" s="11" t="s">
        <v>2506</v>
      </c>
      <c r="D763" s="188" t="s">
        <v>3022</v>
      </c>
      <c r="G763" t="s">
        <v>2612</v>
      </c>
      <c r="H763" s="11" t="s">
        <v>3054</v>
      </c>
      <c r="I763" s="11" t="s">
        <v>2614</v>
      </c>
      <c r="J763" s="258" t="s">
        <v>3038</v>
      </c>
      <c r="K763" s="260" t="s">
        <v>3049</v>
      </c>
      <c r="L763" s="265" t="s">
        <v>1937</v>
      </c>
      <c r="M763" s="265" t="s">
        <v>1937</v>
      </c>
      <c r="N763" s="258" t="s">
        <v>3023</v>
      </c>
      <c r="P763" s="265" t="s">
        <v>3090</v>
      </c>
      <c r="Q763" s="265" t="s">
        <v>2153</v>
      </c>
      <c r="R763" s="265" t="s">
        <v>3073</v>
      </c>
      <c r="S763" s="265" t="s">
        <v>3116</v>
      </c>
      <c r="T763" s="11" t="s">
        <v>2620</v>
      </c>
      <c r="U763" s="11" t="s">
        <v>2517</v>
      </c>
      <c r="V763">
        <v>362.41800000000001</v>
      </c>
      <c r="Z763" s="226">
        <v>-4.2957198443579703</v>
      </c>
      <c r="AD763" s="188">
        <f t="shared" si="34"/>
        <v>5.8927982418095386</v>
      </c>
      <c r="AE763" s="188">
        <f t="shared" si="35"/>
        <v>6.4091567304549102</v>
      </c>
    </row>
    <row r="764" spans="1:31" x14ac:dyDescent="0.35">
      <c r="A764" s="11" t="s">
        <v>2611</v>
      </c>
      <c r="B764" s="11" t="s">
        <v>2516</v>
      </c>
      <c r="C764" s="11" t="s">
        <v>2506</v>
      </c>
      <c r="D764" s="188" t="s">
        <v>3022</v>
      </c>
      <c r="G764" t="s">
        <v>2612</v>
      </c>
      <c r="H764" s="11" t="s">
        <v>3054</v>
      </c>
      <c r="I764" s="11" t="s">
        <v>2615</v>
      </c>
      <c r="J764" s="258" t="s">
        <v>3039</v>
      </c>
      <c r="K764" s="260" t="s">
        <v>3049</v>
      </c>
      <c r="L764" s="265" t="s">
        <v>1937</v>
      </c>
      <c r="M764" s="265" t="s">
        <v>1937</v>
      </c>
      <c r="N764" s="258" t="s">
        <v>3023</v>
      </c>
      <c r="P764" s="265" t="s">
        <v>3090</v>
      </c>
      <c r="Q764" s="265" t="s">
        <v>2153</v>
      </c>
      <c r="R764" s="265" t="s">
        <v>3073</v>
      </c>
      <c r="S764" s="265" t="s">
        <v>3116</v>
      </c>
      <c r="T764" s="11" t="s">
        <v>2620</v>
      </c>
      <c r="U764" s="11" t="s">
        <v>2517</v>
      </c>
      <c r="V764">
        <v>8.4650800000000004</v>
      </c>
      <c r="Z764" s="226">
        <v>-5.4941634241245101</v>
      </c>
      <c r="AD764" s="188">
        <f t="shared" si="34"/>
        <v>2.1359494662197087</v>
      </c>
      <c r="AE764" s="188">
        <f t="shared" si="35"/>
        <v>3.6496384088900551</v>
      </c>
    </row>
    <row r="765" spans="1:31" x14ac:dyDescent="0.35">
      <c r="A765" s="11" t="s">
        <v>2611</v>
      </c>
      <c r="B765" s="11" t="s">
        <v>2516</v>
      </c>
      <c r="C765" s="11" t="s">
        <v>2506</v>
      </c>
      <c r="D765" s="188" t="s">
        <v>3022</v>
      </c>
      <c r="G765" t="s">
        <v>2612</v>
      </c>
      <c r="H765" s="11" t="s">
        <v>3054</v>
      </c>
      <c r="I765" s="11" t="s">
        <v>2615</v>
      </c>
      <c r="J765" s="258" t="s">
        <v>3039</v>
      </c>
      <c r="K765" s="260" t="s">
        <v>3049</v>
      </c>
      <c r="L765" s="265" t="s">
        <v>1937</v>
      </c>
      <c r="M765" s="265" t="s">
        <v>1937</v>
      </c>
      <c r="N765" s="258" t="s">
        <v>3023</v>
      </c>
      <c r="P765" s="265" t="s">
        <v>3090</v>
      </c>
      <c r="Q765" s="265" t="s">
        <v>2153</v>
      </c>
      <c r="R765" s="265" t="s">
        <v>3073</v>
      </c>
      <c r="S765" s="265" t="s">
        <v>3116</v>
      </c>
      <c r="T765" s="11" t="s">
        <v>2620</v>
      </c>
      <c r="U765" s="11" t="s">
        <v>2517</v>
      </c>
      <c r="V765">
        <v>8.5943000000000005</v>
      </c>
      <c r="Z765" s="226">
        <v>-5.4396887159532996</v>
      </c>
      <c r="AD765" s="188">
        <f t="shared" si="34"/>
        <v>2.1510991928189322</v>
      </c>
      <c r="AE765" s="188">
        <f t="shared" si="35"/>
        <v>3.7750710598702852</v>
      </c>
    </row>
    <row r="766" spans="1:31" x14ac:dyDescent="0.35">
      <c r="A766" s="11" t="s">
        <v>2611</v>
      </c>
      <c r="B766" s="11" t="s">
        <v>2516</v>
      </c>
      <c r="C766" s="11" t="s">
        <v>2506</v>
      </c>
      <c r="D766" s="188" t="s">
        <v>3022</v>
      </c>
      <c r="G766" t="s">
        <v>2612</v>
      </c>
      <c r="H766" s="11" t="s">
        <v>3054</v>
      </c>
      <c r="I766" s="11" t="s">
        <v>2615</v>
      </c>
      <c r="J766" s="258" t="s">
        <v>3039</v>
      </c>
      <c r="K766" s="260" t="s">
        <v>3049</v>
      </c>
      <c r="L766" s="265" t="s">
        <v>1937</v>
      </c>
      <c r="M766" s="265" t="s">
        <v>1937</v>
      </c>
      <c r="N766" s="258" t="s">
        <v>3023</v>
      </c>
      <c r="P766" s="265" t="s">
        <v>3090</v>
      </c>
      <c r="Q766" s="265" t="s">
        <v>2153</v>
      </c>
      <c r="R766" s="265" t="s">
        <v>3073</v>
      </c>
      <c r="S766" s="265" t="s">
        <v>3116</v>
      </c>
      <c r="T766" s="11" t="s">
        <v>2620</v>
      </c>
      <c r="U766" s="11" t="s">
        <v>2517</v>
      </c>
      <c r="V766">
        <v>8.5943000000000005</v>
      </c>
      <c r="Z766" s="226">
        <v>-5.3774319066147802</v>
      </c>
      <c r="AD766" s="188">
        <f t="shared" si="34"/>
        <v>2.1510991928189322</v>
      </c>
      <c r="AE766" s="188">
        <f t="shared" si="35"/>
        <v>3.9184226609905326</v>
      </c>
    </row>
    <row r="767" spans="1:31" x14ac:dyDescent="0.35">
      <c r="A767" s="11" t="s">
        <v>2611</v>
      </c>
      <c r="B767" s="11" t="s">
        <v>2516</v>
      </c>
      <c r="C767" s="11" t="s">
        <v>2506</v>
      </c>
      <c r="D767" s="188" t="s">
        <v>3022</v>
      </c>
      <c r="G767" t="s">
        <v>2612</v>
      </c>
      <c r="H767" s="11" t="s">
        <v>3054</v>
      </c>
      <c r="I767" s="11" t="s">
        <v>2615</v>
      </c>
      <c r="J767" s="258" t="s">
        <v>3039</v>
      </c>
      <c r="K767" s="260" t="s">
        <v>3049</v>
      </c>
      <c r="L767" s="265" t="s">
        <v>1937</v>
      </c>
      <c r="M767" s="265" t="s">
        <v>1937</v>
      </c>
      <c r="N767" s="258" t="s">
        <v>3023</v>
      </c>
      <c r="P767" s="265" t="s">
        <v>3090</v>
      </c>
      <c r="Q767" s="265" t="s">
        <v>2153</v>
      </c>
      <c r="R767" s="265" t="s">
        <v>3073</v>
      </c>
      <c r="S767" s="265" t="s">
        <v>3116</v>
      </c>
      <c r="T767" s="11" t="s">
        <v>2620</v>
      </c>
      <c r="U767" s="11" t="s">
        <v>2517</v>
      </c>
      <c r="V767">
        <v>8.4650800000000004</v>
      </c>
      <c r="Z767" s="226">
        <v>-5.3151750972762599</v>
      </c>
      <c r="AD767" s="188">
        <f t="shared" si="34"/>
        <v>2.1359494662197087</v>
      </c>
      <c r="AE767" s="188">
        <f t="shared" si="35"/>
        <v>4.0617742621107817</v>
      </c>
    </row>
    <row r="768" spans="1:31" x14ac:dyDescent="0.35">
      <c r="A768" s="11" t="s">
        <v>2611</v>
      </c>
      <c r="B768" s="11" t="s">
        <v>2516</v>
      </c>
      <c r="C768" s="11" t="s">
        <v>2506</v>
      </c>
      <c r="D768" s="188" t="s">
        <v>3022</v>
      </c>
      <c r="G768" t="s">
        <v>2612</v>
      </c>
      <c r="H768" s="11" t="s">
        <v>3054</v>
      </c>
      <c r="I768" s="11" t="s">
        <v>2616</v>
      </c>
      <c r="J768" s="258" t="s">
        <v>3036</v>
      </c>
      <c r="K768" s="260" t="s">
        <v>3049</v>
      </c>
      <c r="L768" s="265" t="s">
        <v>1937</v>
      </c>
      <c r="M768" s="265" t="s">
        <v>1937</v>
      </c>
      <c r="N768" s="258" t="s">
        <v>3023</v>
      </c>
      <c r="P768" s="265" t="s">
        <v>3090</v>
      </c>
      <c r="Q768" s="265" t="s">
        <v>2153</v>
      </c>
      <c r="R768" s="265" t="s">
        <v>3073</v>
      </c>
      <c r="S768" s="265" t="s">
        <v>3116</v>
      </c>
      <c r="T768" s="11" t="s">
        <v>2620</v>
      </c>
      <c r="U768" s="11" t="s">
        <v>2517</v>
      </c>
      <c r="V768">
        <v>10.951499999999999</v>
      </c>
      <c r="Z768" s="226">
        <v>-5.3852140077820998</v>
      </c>
      <c r="AD768" s="188">
        <f t="shared" si="34"/>
        <v>2.393476433182113</v>
      </c>
      <c r="AE768" s="188">
        <f t="shared" si="35"/>
        <v>3.900503710850491</v>
      </c>
    </row>
    <row r="769" spans="1:31" x14ac:dyDescent="0.35">
      <c r="A769" s="11" t="s">
        <v>2611</v>
      </c>
      <c r="B769" s="11" t="s">
        <v>2516</v>
      </c>
      <c r="C769" s="11" t="s">
        <v>2506</v>
      </c>
      <c r="D769" s="188" t="s">
        <v>3022</v>
      </c>
      <c r="G769" t="s">
        <v>2612</v>
      </c>
      <c r="H769" s="11" t="s">
        <v>3054</v>
      </c>
      <c r="I769" s="11" t="s">
        <v>2616</v>
      </c>
      <c r="J769" s="258" t="s">
        <v>3036</v>
      </c>
      <c r="K769" s="260" t="s">
        <v>3049</v>
      </c>
      <c r="L769" s="265" t="s">
        <v>1937</v>
      </c>
      <c r="M769" s="265" t="s">
        <v>1937</v>
      </c>
      <c r="N769" s="258" t="s">
        <v>3023</v>
      </c>
      <c r="P769" s="265" t="s">
        <v>3090</v>
      </c>
      <c r="Q769" s="265" t="s">
        <v>2153</v>
      </c>
      <c r="R769" s="265" t="s">
        <v>3073</v>
      </c>
      <c r="S769" s="265" t="s">
        <v>3116</v>
      </c>
      <c r="T769" s="11" t="s">
        <v>2620</v>
      </c>
      <c r="U769" s="11" t="s">
        <v>2517</v>
      </c>
      <c r="V769">
        <v>10.951499999999999</v>
      </c>
      <c r="Z769" s="226">
        <v>-5.3463035019455196</v>
      </c>
      <c r="AD769" s="188">
        <f t="shared" si="34"/>
        <v>2.393476433182113</v>
      </c>
      <c r="AE769" s="188">
        <f t="shared" si="35"/>
        <v>3.9900984615506583</v>
      </c>
    </row>
    <row r="770" spans="1:31" x14ac:dyDescent="0.35">
      <c r="A770" s="11" t="s">
        <v>2611</v>
      </c>
      <c r="B770" s="11" t="s">
        <v>2516</v>
      </c>
      <c r="C770" s="11" t="s">
        <v>2506</v>
      </c>
      <c r="D770" s="188" t="s">
        <v>3022</v>
      </c>
      <c r="G770" t="s">
        <v>2612</v>
      </c>
      <c r="H770" s="11" t="s">
        <v>3054</v>
      </c>
      <c r="I770" s="11" t="s">
        <v>2616</v>
      </c>
      <c r="J770" s="258" t="s">
        <v>3036</v>
      </c>
      <c r="K770" s="260" t="s">
        <v>3049</v>
      </c>
      <c r="L770" s="265" t="s">
        <v>1937</v>
      </c>
      <c r="M770" s="265" t="s">
        <v>1937</v>
      </c>
      <c r="N770" s="258" t="s">
        <v>3023</v>
      </c>
      <c r="P770" s="265" t="s">
        <v>3090</v>
      </c>
      <c r="Q770" s="265" t="s">
        <v>2153</v>
      </c>
      <c r="R770" s="265" t="s">
        <v>3073</v>
      </c>
      <c r="S770" s="265" t="s">
        <v>3116</v>
      </c>
      <c r="T770" s="11" t="s">
        <v>2620</v>
      </c>
      <c r="U770" s="11" t="s">
        <v>2517</v>
      </c>
      <c r="V770">
        <v>10.951499999999999</v>
      </c>
      <c r="Z770" s="226">
        <v>-5.2062256809338496</v>
      </c>
      <c r="AD770" s="188">
        <f t="shared" si="34"/>
        <v>2.393476433182113</v>
      </c>
      <c r="AE770" s="188">
        <f t="shared" si="35"/>
        <v>4.3126395640712181</v>
      </c>
    </row>
    <row r="771" spans="1:31" x14ac:dyDescent="0.35">
      <c r="A771" s="11" t="s">
        <v>2611</v>
      </c>
      <c r="B771" s="11" t="s">
        <v>2516</v>
      </c>
      <c r="C771" s="11" t="s">
        <v>2506</v>
      </c>
      <c r="D771" s="188" t="s">
        <v>3022</v>
      </c>
      <c r="G771" t="s">
        <v>2612</v>
      </c>
      <c r="H771" s="11" t="s">
        <v>3054</v>
      </c>
      <c r="I771" s="11" t="s">
        <v>2616</v>
      </c>
      <c r="J771" s="258" t="s">
        <v>3036</v>
      </c>
      <c r="K771" s="260" t="s">
        <v>3049</v>
      </c>
      <c r="L771" s="265" t="s">
        <v>1937</v>
      </c>
      <c r="M771" s="265" t="s">
        <v>1937</v>
      </c>
      <c r="N771" s="258" t="s">
        <v>3023</v>
      </c>
      <c r="P771" s="265" t="s">
        <v>3090</v>
      </c>
      <c r="Q771" s="265" t="s">
        <v>2153</v>
      </c>
      <c r="R771" s="265" t="s">
        <v>3073</v>
      </c>
      <c r="S771" s="265" t="s">
        <v>3116</v>
      </c>
      <c r="T771" s="11" t="s">
        <v>2620</v>
      </c>
      <c r="U771" s="11" t="s">
        <v>2517</v>
      </c>
      <c r="V771">
        <v>21.3278</v>
      </c>
      <c r="Z771" s="226">
        <v>-5.1595330739299596</v>
      </c>
      <c r="AD771" s="188">
        <f t="shared" si="34"/>
        <v>3.0600113860480493</v>
      </c>
      <c r="AE771" s="188">
        <f t="shared" si="35"/>
        <v>4.4201532649114039</v>
      </c>
    </row>
    <row r="772" spans="1:31" x14ac:dyDescent="0.35">
      <c r="A772" s="11" t="s">
        <v>2611</v>
      </c>
      <c r="B772" s="11" t="s">
        <v>2516</v>
      </c>
      <c r="C772" s="11" t="s">
        <v>2506</v>
      </c>
      <c r="D772" s="188" t="s">
        <v>3022</v>
      </c>
      <c r="G772" t="s">
        <v>2612</v>
      </c>
      <c r="H772" s="11" t="s">
        <v>3054</v>
      </c>
      <c r="I772" s="11" t="s">
        <v>2616</v>
      </c>
      <c r="J772" s="258" t="s">
        <v>3036</v>
      </c>
      <c r="K772" s="260" t="s">
        <v>3049</v>
      </c>
      <c r="L772" s="265" t="s">
        <v>1937</v>
      </c>
      <c r="M772" s="265" t="s">
        <v>1937</v>
      </c>
      <c r="N772" s="258" t="s">
        <v>3023</v>
      </c>
      <c r="P772" s="265" t="s">
        <v>3090</v>
      </c>
      <c r="Q772" s="265" t="s">
        <v>2153</v>
      </c>
      <c r="R772" s="265" t="s">
        <v>3073</v>
      </c>
      <c r="S772" s="265" t="s">
        <v>3116</v>
      </c>
      <c r="T772" s="11" t="s">
        <v>2620</v>
      </c>
      <c r="U772" s="11" t="s">
        <v>2517</v>
      </c>
      <c r="V772">
        <v>21.3278</v>
      </c>
      <c r="Z772" s="226">
        <v>-5.1284046692606999</v>
      </c>
      <c r="AD772" s="188">
        <f t="shared" si="34"/>
        <v>3.0600113860480493</v>
      </c>
      <c r="AE772" s="188">
        <f t="shared" si="35"/>
        <v>4.4918290654715278</v>
      </c>
    </row>
    <row r="773" spans="1:31" x14ac:dyDescent="0.35">
      <c r="A773" s="11" t="s">
        <v>2611</v>
      </c>
      <c r="B773" s="11" t="s">
        <v>2516</v>
      </c>
      <c r="C773" s="11" t="s">
        <v>2506</v>
      </c>
      <c r="D773" s="188" t="s">
        <v>3022</v>
      </c>
      <c r="G773" t="s">
        <v>2612</v>
      </c>
      <c r="H773" s="11" t="s">
        <v>3054</v>
      </c>
      <c r="I773" s="11" t="s">
        <v>2616</v>
      </c>
      <c r="J773" s="258" t="s">
        <v>3036</v>
      </c>
      <c r="K773" s="260" t="s">
        <v>3049</v>
      </c>
      <c r="L773" s="265" t="s">
        <v>1937</v>
      </c>
      <c r="M773" s="265" t="s">
        <v>1937</v>
      </c>
      <c r="N773" s="258" t="s">
        <v>3023</v>
      </c>
      <c r="P773" s="265" t="s">
        <v>3090</v>
      </c>
      <c r="Q773" s="265" t="s">
        <v>2153</v>
      </c>
      <c r="R773" s="265" t="s">
        <v>3073</v>
      </c>
      <c r="S773" s="265" t="s">
        <v>3116</v>
      </c>
      <c r="T773" s="11" t="s">
        <v>2620</v>
      </c>
      <c r="U773" s="11" t="s">
        <v>2517</v>
      </c>
      <c r="V773">
        <v>21.3278</v>
      </c>
      <c r="Z773" s="226">
        <v>-5.0661478599221699</v>
      </c>
      <c r="AD773" s="188">
        <f t="shared" si="34"/>
        <v>3.0600113860480493</v>
      </c>
      <c r="AE773" s="188">
        <f t="shared" si="35"/>
        <v>4.6351806665917996</v>
      </c>
    </row>
    <row r="774" spans="1:31" x14ac:dyDescent="0.35">
      <c r="A774" s="11" t="s">
        <v>2611</v>
      </c>
      <c r="B774" s="11" t="s">
        <v>2516</v>
      </c>
      <c r="C774" s="11" t="s">
        <v>2506</v>
      </c>
      <c r="D774" s="188" t="s">
        <v>3022</v>
      </c>
      <c r="G774" t="s">
        <v>2612</v>
      </c>
      <c r="H774" s="11" t="s">
        <v>3054</v>
      </c>
      <c r="I774" s="11" t="s">
        <v>2616</v>
      </c>
      <c r="J774" s="258" t="s">
        <v>3036</v>
      </c>
      <c r="K774" s="260" t="s">
        <v>3049</v>
      </c>
      <c r="L774" s="265" t="s">
        <v>1937</v>
      </c>
      <c r="M774" s="265" t="s">
        <v>1937</v>
      </c>
      <c r="N774" s="258" t="s">
        <v>3023</v>
      </c>
      <c r="P774" s="265" t="s">
        <v>3090</v>
      </c>
      <c r="Q774" s="265" t="s">
        <v>2153</v>
      </c>
      <c r="R774" s="265" t="s">
        <v>3073</v>
      </c>
      <c r="S774" s="265" t="s">
        <v>3116</v>
      </c>
      <c r="T774" s="11" t="s">
        <v>2620</v>
      </c>
      <c r="U774" s="11" t="s">
        <v>2517</v>
      </c>
      <c r="V774">
        <v>40.911099999999998</v>
      </c>
      <c r="Z774" s="226">
        <v>-4.62256809338521</v>
      </c>
      <c r="AD774" s="188">
        <f t="shared" si="34"/>
        <v>3.7114014198711947</v>
      </c>
      <c r="AE774" s="188">
        <f t="shared" si="35"/>
        <v>5.6565608245735826</v>
      </c>
    </row>
    <row r="775" spans="1:31" x14ac:dyDescent="0.35">
      <c r="A775" s="11" t="s">
        <v>2611</v>
      </c>
      <c r="B775" s="11" t="s">
        <v>2516</v>
      </c>
      <c r="C775" s="11" t="s">
        <v>2506</v>
      </c>
      <c r="D775" s="188" t="s">
        <v>3022</v>
      </c>
      <c r="G775" t="s">
        <v>2612</v>
      </c>
      <c r="H775" s="11" t="s">
        <v>3054</v>
      </c>
      <c r="I775" s="11" t="s">
        <v>2616</v>
      </c>
      <c r="J775" s="258" t="s">
        <v>3036</v>
      </c>
      <c r="K775" s="260" t="s">
        <v>3049</v>
      </c>
      <c r="L775" s="265" t="s">
        <v>1937</v>
      </c>
      <c r="M775" s="265" t="s">
        <v>1937</v>
      </c>
      <c r="N775" s="258" t="s">
        <v>3023</v>
      </c>
      <c r="P775" s="265" t="s">
        <v>3090</v>
      </c>
      <c r="Q775" s="265" t="s">
        <v>2153</v>
      </c>
      <c r="R775" s="265" t="s">
        <v>3073</v>
      </c>
      <c r="S775" s="265" t="s">
        <v>3116</v>
      </c>
      <c r="T775" s="11" t="s">
        <v>2620</v>
      </c>
      <c r="U775" s="11" t="s">
        <v>2517</v>
      </c>
      <c r="V775">
        <v>40.911099999999998</v>
      </c>
      <c r="Z775" s="226">
        <v>-4.7470817120622497</v>
      </c>
      <c r="AD775" s="188">
        <f t="shared" si="34"/>
        <v>3.7114014198711947</v>
      </c>
      <c r="AE775" s="188">
        <f t="shared" si="35"/>
        <v>5.3698576223330861</v>
      </c>
    </row>
    <row r="776" spans="1:31" x14ac:dyDescent="0.35">
      <c r="A776" s="11" t="s">
        <v>2611</v>
      </c>
      <c r="B776" s="11" t="s">
        <v>2516</v>
      </c>
      <c r="C776" s="11" t="s">
        <v>2506</v>
      </c>
      <c r="D776" s="188" t="s">
        <v>3022</v>
      </c>
      <c r="G776" t="s">
        <v>2612</v>
      </c>
      <c r="H776" s="11" t="s">
        <v>3054</v>
      </c>
      <c r="I776" s="11" t="s">
        <v>2616</v>
      </c>
      <c r="J776" s="258" t="s">
        <v>3036</v>
      </c>
      <c r="K776" s="260" t="s">
        <v>3049</v>
      </c>
      <c r="L776" s="265" t="s">
        <v>1937</v>
      </c>
      <c r="M776" s="265" t="s">
        <v>1937</v>
      </c>
      <c r="N776" s="258" t="s">
        <v>3023</v>
      </c>
      <c r="P776" s="265" t="s">
        <v>3090</v>
      </c>
      <c r="Q776" s="265" t="s">
        <v>2153</v>
      </c>
      <c r="R776" s="265" t="s">
        <v>3073</v>
      </c>
      <c r="S776" s="265" t="s">
        <v>3116</v>
      </c>
      <c r="T776" s="11" t="s">
        <v>2620</v>
      </c>
      <c r="U776" s="11" t="s">
        <v>2517</v>
      </c>
      <c r="V776">
        <v>37.926900000000003</v>
      </c>
      <c r="Z776" s="226">
        <v>-4.7704280155641996</v>
      </c>
      <c r="AD776" s="188">
        <f t="shared" si="34"/>
        <v>3.6356606228590564</v>
      </c>
      <c r="AE776" s="188">
        <f t="shared" si="35"/>
        <v>5.3161007719129811</v>
      </c>
    </row>
    <row r="777" spans="1:31" x14ac:dyDescent="0.35">
      <c r="A777" s="11" t="s">
        <v>2611</v>
      </c>
      <c r="B777" s="11" t="s">
        <v>2516</v>
      </c>
      <c r="C777" s="11" t="s">
        <v>2506</v>
      </c>
      <c r="D777" s="188" t="s">
        <v>3022</v>
      </c>
      <c r="G777" t="s">
        <v>2612</v>
      </c>
      <c r="H777" s="11" t="s">
        <v>3054</v>
      </c>
      <c r="I777" s="11" t="s">
        <v>2616</v>
      </c>
      <c r="J777" s="258" t="s">
        <v>3036</v>
      </c>
      <c r="K777" s="260" t="s">
        <v>3049</v>
      </c>
      <c r="L777" s="265" t="s">
        <v>1937</v>
      </c>
      <c r="M777" s="265" t="s">
        <v>1937</v>
      </c>
      <c r="N777" s="258" t="s">
        <v>3023</v>
      </c>
      <c r="P777" s="265" t="s">
        <v>3090</v>
      </c>
      <c r="Q777" s="265" t="s">
        <v>2153</v>
      </c>
      <c r="R777" s="265" t="s">
        <v>3073</v>
      </c>
      <c r="S777" s="265" t="s">
        <v>3116</v>
      </c>
      <c r="T777" s="11" t="s">
        <v>2620</v>
      </c>
      <c r="U777" s="11" t="s">
        <v>2517</v>
      </c>
      <c r="V777">
        <v>37.3566</v>
      </c>
      <c r="Z777" s="226">
        <v>-4.9961089494163398</v>
      </c>
      <c r="AD777" s="188">
        <f t="shared" si="34"/>
        <v>3.6205096027953232</v>
      </c>
      <c r="AE777" s="188">
        <f t="shared" si="35"/>
        <v>4.7964512178520682</v>
      </c>
    </row>
    <row r="778" spans="1:31" x14ac:dyDescent="0.35">
      <c r="A778" s="11" t="s">
        <v>2611</v>
      </c>
      <c r="B778" s="11" t="s">
        <v>2516</v>
      </c>
      <c r="C778" s="11" t="s">
        <v>2506</v>
      </c>
      <c r="D778" s="188" t="s">
        <v>3022</v>
      </c>
      <c r="G778" t="s">
        <v>2612</v>
      </c>
      <c r="H778" s="11" t="s">
        <v>3054</v>
      </c>
      <c r="I778" s="11" t="s">
        <v>2616</v>
      </c>
      <c r="J778" s="258" t="s">
        <v>3036</v>
      </c>
      <c r="K778" s="260" t="s">
        <v>3049</v>
      </c>
      <c r="L778" s="265" t="s">
        <v>1937</v>
      </c>
      <c r="M778" s="265" t="s">
        <v>1937</v>
      </c>
      <c r="N778" s="258" t="s">
        <v>3023</v>
      </c>
      <c r="P778" s="265" t="s">
        <v>3090</v>
      </c>
      <c r="Q778" s="265" t="s">
        <v>2153</v>
      </c>
      <c r="R778" s="265" t="s">
        <v>3073</v>
      </c>
      <c r="S778" s="265" t="s">
        <v>3116</v>
      </c>
      <c r="T778" s="11" t="s">
        <v>2620</v>
      </c>
      <c r="U778" s="11" t="s">
        <v>2517</v>
      </c>
      <c r="V778">
        <v>37.926900000000003</v>
      </c>
      <c r="Z778" s="226">
        <v>-5.0661478599221699</v>
      </c>
      <c r="AD778" s="188">
        <f t="shared" si="34"/>
        <v>3.6356606228590564</v>
      </c>
      <c r="AE778" s="188">
        <f t="shared" si="35"/>
        <v>4.6351806665917996</v>
      </c>
    </row>
    <row r="779" spans="1:31" x14ac:dyDescent="0.35">
      <c r="A779" s="11" t="s">
        <v>2611</v>
      </c>
      <c r="B779" s="11" t="s">
        <v>2516</v>
      </c>
      <c r="C779" s="11" t="s">
        <v>2506</v>
      </c>
      <c r="D779" s="188" t="s">
        <v>3022</v>
      </c>
      <c r="G779" t="s">
        <v>2612</v>
      </c>
      <c r="H779" s="11" t="s">
        <v>3054</v>
      </c>
      <c r="I779" s="11" t="s">
        <v>2616</v>
      </c>
      <c r="J779" s="258" t="s">
        <v>3036</v>
      </c>
      <c r="K779" s="260" t="s">
        <v>3049</v>
      </c>
      <c r="L779" s="265" t="s">
        <v>1937</v>
      </c>
      <c r="M779" s="265" t="s">
        <v>1937</v>
      </c>
      <c r="N779" s="258" t="s">
        <v>3023</v>
      </c>
      <c r="P779" s="265" t="s">
        <v>3090</v>
      </c>
      <c r="Q779" s="265" t="s">
        <v>2153</v>
      </c>
      <c r="R779" s="265" t="s">
        <v>3073</v>
      </c>
      <c r="S779" s="265" t="s">
        <v>3116</v>
      </c>
      <c r="T779" s="11" t="s">
        <v>2620</v>
      </c>
      <c r="U779" s="11" t="s">
        <v>2517</v>
      </c>
      <c r="V779">
        <v>40.911099999999998</v>
      </c>
      <c r="Z779" s="226">
        <v>-5.1673151750972703</v>
      </c>
      <c r="AD779" s="188">
        <f t="shared" si="34"/>
        <v>3.7114014198711947</v>
      </c>
      <c r="AE779" s="188">
        <f t="shared" si="35"/>
        <v>4.4022343147713832</v>
      </c>
    </row>
    <row r="780" spans="1:31" x14ac:dyDescent="0.35">
      <c r="A780" s="11" t="s">
        <v>2611</v>
      </c>
      <c r="B780" s="11" t="s">
        <v>2516</v>
      </c>
      <c r="C780" s="11" t="s">
        <v>2506</v>
      </c>
      <c r="D780" s="188" t="s">
        <v>3022</v>
      </c>
      <c r="G780" t="s">
        <v>2612</v>
      </c>
      <c r="H780" s="11" t="s">
        <v>3054</v>
      </c>
      <c r="I780" s="11" t="s">
        <v>2616</v>
      </c>
      <c r="J780" s="258" t="s">
        <v>3036</v>
      </c>
      <c r="K780" s="260" t="s">
        <v>3049</v>
      </c>
      <c r="L780" s="265" t="s">
        <v>1937</v>
      </c>
      <c r="M780" s="265" t="s">
        <v>1937</v>
      </c>
      <c r="N780" s="258" t="s">
        <v>3023</v>
      </c>
      <c r="P780" s="265" t="s">
        <v>3090</v>
      </c>
      <c r="Q780" s="265" t="s">
        <v>2153</v>
      </c>
      <c r="R780" s="265" t="s">
        <v>3073</v>
      </c>
      <c r="S780" s="265" t="s">
        <v>3116</v>
      </c>
      <c r="T780" s="11" t="s">
        <v>2620</v>
      </c>
      <c r="U780" s="11" t="s">
        <v>2517</v>
      </c>
      <c r="V780">
        <v>40.911099999999998</v>
      </c>
      <c r="Z780" s="226">
        <v>-5.2684824902723699</v>
      </c>
      <c r="AD780" s="188">
        <f t="shared" si="34"/>
        <v>3.7114014198711947</v>
      </c>
      <c r="AE780" s="188">
        <f t="shared" si="35"/>
        <v>4.1692879629509685</v>
      </c>
    </row>
    <row r="781" spans="1:31" x14ac:dyDescent="0.35">
      <c r="A781" s="11" t="s">
        <v>2611</v>
      </c>
      <c r="B781" s="11" t="s">
        <v>2516</v>
      </c>
      <c r="C781" s="11" t="s">
        <v>2506</v>
      </c>
      <c r="D781" s="188" t="s">
        <v>3022</v>
      </c>
      <c r="G781" t="s">
        <v>2612</v>
      </c>
      <c r="H781" s="11" t="s">
        <v>3054</v>
      </c>
      <c r="I781" s="11" t="s">
        <v>2616</v>
      </c>
      <c r="J781" s="258" t="s">
        <v>3036</v>
      </c>
      <c r="K781" s="260" t="s">
        <v>3049</v>
      </c>
      <c r="L781" s="265" t="s">
        <v>1937</v>
      </c>
      <c r="M781" s="265" t="s">
        <v>1937</v>
      </c>
      <c r="N781" s="258" t="s">
        <v>3023</v>
      </c>
      <c r="P781" s="265" t="s">
        <v>3090</v>
      </c>
      <c r="Q781" s="265" t="s">
        <v>2153</v>
      </c>
      <c r="R781" s="265" t="s">
        <v>3073</v>
      </c>
      <c r="S781" s="265" t="s">
        <v>3116</v>
      </c>
      <c r="T781" s="11" t="s">
        <v>2620</v>
      </c>
      <c r="U781" s="11" t="s">
        <v>2517</v>
      </c>
      <c r="V781">
        <v>62.524799999999999</v>
      </c>
      <c r="Z781" s="226">
        <v>-4.8560311284046698</v>
      </c>
      <c r="AD781" s="188">
        <f t="shared" si="34"/>
        <v>4.1355632780380551</v>
      </c>
      <c r="AE781" s="188">
        <f t="shared" si="35"/>
        <v>5.1189923203726275</v>
      </c>
    </row>
    <row r="782" spans="1:31" x14ac:dyDescent="0.35">
      <c r="A782" s="11" t="s">
        <v>2611</v>
      </c>
      <c r="B782" s="11" t="s">
        <v>2516</v>
      </c>
      <c r="C782" s="11" t="s">
        <v>2506</v>
      </c>
      <c r="D782" s="188" t="s">
        <v>3022</v>
      </c>
      <c r="G782" t="s">
        <v>2612</v>
      </c>
      <c r="H782" s="11" t="s">
        <v>3054</v>
      </c>
      <c r="I782" s="11" t="s">
        <v>2616</v>
      </c>
      <c r="J782" s="258" t="s">
        <v>3036</v>
      </c>
      <c r="K782" s="260" t="s">
        <v>3049</v>
      </c>
      <c r="L782" s="265" t="s">
        <v>1937</v>
      </c>
      <c r="M782" s="265" t="s">
        <v>1937</v>
      </c>
      <c r="N782" s="258" t="s">
        <v>3023</v>
      </c>
      <c r="P782" s="265" t="s">
        <v>3090</v>
      </c>
      <c r="Q782" s="265" t="s">
        <v>2153</v>
      </c>
      <c r="R782" s="265" t="s">
        <v>3073</v>
      </c>
      <c r="S782" s="265" t="s">
        <v>3116</v>
      </c>
      <c r="T782" s="11" t="s">
        <v>2620</v>
      </c>
      <c r="U782" s="11" t="s">
        <v>2517</v>
      </c>
      <c r="V782">
        <v>62.524799999999999</v>
      </c>
      <c r="Z782" s="226">
        <v>-4.80933852140077</v>
      </c>
      <c r="AD782" s="188">
        <f t="shared" si="34"/>
        <v>4.1355632780380551</v>
      </c>
      <c r="AE782" s="188">
        <f t="shared" si="35"/>
        <v>5.2265060212128365</v>
      </c>
    </row>
    <row r="783" spans="1:31" x14ac:dyDescent="0.35">
      <c r="A783" s="11" t="s">
        <v>2611</v>
      </c>
      <c r="B783" s="11" t="s">
        <v>2516</v>
      </c>
      <c r="C783" s="11" t="s">
        <v>2506</v>
      </c>
      <c r="D783" s="188" t="s">
        <v>3022</v>
      </c>
      <c r="G783" t="s">
        <v>2612</v>
      </c>
      <c r="H783" s="11" t="s">
        <v>3054</v>
      </c>
      <c r="I783" s="11" t="s">
        <v>2616</v>
      </c>
      <c r="J783" s="258" t="s">
        <v>3036</v>
      </c>
      <c r="K783" s="260" t="s">
        <v>3049</v>
      </c>
      <c r="L783" s="265" t="s">
        <v>1937</v>
      </c>
      <c r="M783" s="265" t="s">
        <v>1937</v>
      </c>
      <c r="N783" s="258" t="s">
        <v>3023</v>
      </c>
      <c r="P783" s="265" t="s">
        <v>3090</v>
      </c>
      <c r="Q783" s="265" t="s">
        <v>2153</v>
      </c>
      <c r="R783" s="265" t="s">
        <v>3073</v>
      </c>
      <c r="S783" s="265" t="s">
        <v>3116</v>
      </c>
      <c r="T783" s="11" t="s">
        <v>2620</v>
      </c>
      <c r="U783" s="11" t="s">
        <v>2517</v>
      </c>
      <c r="V783">
        <v>62.524799999999999</v>
      </c>
      <c r="Z783" s="226">
        <v>-4.7548638132295702</v>
      </c>
      <c r="AD783" s="188">
        <f t="shared" si="34"/>
        <v>4.1355632780380551</v>
      </c>
      <c r="AE783" s="188">
        <f t="shared" si="35"/>
        <v>5.3519386721930422</v>
      </c>
    </row>
    <row r="784" spans="1:31" x14ac:dyDescent="0.35">
      <c r="A784" s="11" t="s">
        <v>2611</v>
      </c>
      <c r="B784" s="11" t="s">
        <v>2516</v>
      </c>
      <c r="C784" s="11" t="s">
        <v>2506</v>
      </c>
      <c r="D784" s="188" t="s">
        <v>3022</v>
      </c>
      <c r="G784" t="s">
        <v>2612</v>
      </c>
      <c r="H784" s="11" t="s">
        <v>3054</v>
      </c>
      <c r="I784" s="11" t="s">
        <v>2616</v>
      </c>
      <c r="J784" s="258" t="s">
        <v>3036</v>
      </c>
      <c r="K784" s="260" t="s">
        <v>3049</v>
      </c>
      <c r="L784" s="265" t="s">
        <v>1937</v>
      </c>
      <c r="M784" s="265" t="s">
        <v>1937</v>
      </c>
      <c r="N784" s="258" t="s">
        <v>3023</v>
      </c>
      <c r="P784" s="265" t="s">
        <v>3090</v>
      </c>
      <c r="Q784" s="265" t="s">
        <v>2153</v>
      </c>
      <c r="R784" s="265" t="s">
        <v>3073</v>
      </c>
      <c r="S784" s="265" t="s">
        <v>3116</v>
      </c>
      <c r="T784" s="11" t="s">
        <v>2620</v>
      </c>
      <c r="U784" s="11" t="s">
        <v>2517</v>
      </c>
      <c r="V784">
        <v>76.134</v>
      </c>
      <c r="Z784" s="226">
        <v>-5.1750972762645899</v>
      </c>
      <c r="AD784" s="188">
        <f t="shared" si="34"/>
        <v>4.3324949456428321</v>
      </c>
      <c r="AE784" s="188">
        <f t="shared" si="35"/>
        <v>4.3843153646313411</v>
      </c>
    </row>
    <row r="785" spans="1:31" x14ac:dyDescent="0.35">
      <c r="A785" s="11" t="s">
        <v>2611</v>
      </c>
      <c r="B785" s="11" t="s">
        <v>2516</v>
      </c>
      <c r="C785" s="11" t="s">
        <v>2506</v>
      </c>
      <c r="D785" s="188" t="s">
        <v>3022</v>
      </c>
      <c r="G785" t="s">
        <v>2612</v>
      </c>
      <c r="H785" s="11" t="s">
        <v>3054</v>
      </c>
      <c r="I785" s="11" t="s">
        <v>2616</v>
      </c>
      <c r="J785" s="258" t="s">
        <v>3036</v>
      </c>
      <c r="K785" s="260" t="s">
        <v>3049</v>
      </c>
      <c r="L785" s="265" t="s">
        <v>1937</v>
      </c>
      <c r="M785" s="265" t="s">
        <v>1937</v>
      </c>
      <c r="N785" s="258" t="s">
        <v>3023</v>
      </c>
      <c r="P785" s="265" t="s">
        <v>3090</v>
      </c>
      <c r="Q785" s="265" t="s">
        <v>2153</v>
      </c>
      <c r="R785" s="265" t="s">
        <v>3073</v>
      </c>
      <c r="S785" s="265" t="s">
        <v>3116</v>
      </c>
      <c r="T785" s="11" t="s">
        <v>2620</v>
      </c>
      <c r="U785" s="11" t="s">
        <v>2517</v>
      </c>
      <c r="V785">
        <v>76.134</v>
      </c>
      <c r="Z785" s="226">
        <v>-5.0038910505836496</v>
      </c>
      <c r="AD785" s="188">
        <f t="shared" si="34"/>
        <v>4.3324949456428321</v>
      </c>
      <c r="AE785" s="188">
        <f t="shared" si="35"/>
        <v>4.7785322677120483</v>
      </c>
    </row>
    <row r="786" spans="1:31" x14ac:dyDescent="0.35">
      <c r="A786" s="11" t="s">
        <v>2611</v>
      </c>
      <c r="B786" s="11" t="s">
        <v>2516</v>
      </c>
      <c r="C786" s="11" t="s">
        <v>2506</v>
      </c>
      <c r="D786" s="188" t="s">
        <v>3022</v>
      </c>
      <c r="G786" t="s">
        <v>2612</v>
      </c>
      <c r="H786" s="11" t="s">
        <v>3054</v>
      </c>
      <c r="I786" s="11" t="s">
        <v>2616</v>
      </c>
      <c r="J786" s="258" t="s">
        <v>3036</v>
      </c>
      <c r="K786" s="260" t="s">
        <v>3049</v>
      </c>
      <c r="L786" s="265" t="s">
        <v>1937</v>
      </c>
      <c r="M786" s="265" t="s">
        <v>1937</v>
      </c>
      <c r="N786" s="258" t="s">
        <v>3023</v>
      </c>
      <c r="P786" s="265" t="s">
        <v>3090</v>
      </c>
      <c r="Q786" s="265" t="s">
        <v>2153</v>
      </c>
      <c r="R786" s="265" t="s">
        <v>3073</v>
      </c>
      <c r="S786" s="265" t="s">
        <v>3116</v>
      </c>
      <c r="T786" s="11" t="s">
        <v>2620</v>
      </c>
      <c r="U786" s="11" t="s">
        <v>2517</v>
      </c>
      <c r="V786">
        <v>74.989400000000003</v>
      </c>
      <c r="Z786" s="226">
        <v>-4.8793774319066099</v>
      </c>
      <c r="AD786" s="188">
        <f t="shared" si="34"/>
        <v>4.3173467702144803</v>
      </c>
      <c r="AE786" s="188">
        <f t="shared" si="35"/>
        <v>5.0652354699525457</v>
      </c>
    </row>
    <row r="787" spans="1:31" x14ac:dyDescent="0.35">
      <c r="A787" s="11" t="s">
        <v>2611</v>
      </c>
      <c r="B787" s="11" t="s">
        <v>2516</v>
      </c>
      <c r="C787" s="11" t="s">
        <v>2506</v>
      </c>
      <c r="D787" s="188" t="s">
        <v>3022</v>
      </c>
      <c r="G787" t="s">
        <v>2612</v>
      </c>
      <c r="H787" s="11" t="s">
        <v>3054</v>
      </c>
      <c r="I787" s="11" t="s">
        <v>2616</v>
      </c>
      <c r="J787" s="258" t="s">
        <v>3036</v>
      </c>
      <c r="K787" s="260" t="s">
        <v>3049</v>
      </c>
      <c r="L787" s="265" t="s">
        <v>1937</v>
      </c>
      <c r="M787" s="265" t="s">
        <v>1937</v>
      </c>
      <c r="N787" s="258" t="s">
        <v>3023</v>
      </c>
      <c r="P787" s="265" t="s">
        <v>3090</v>
      </c>
      <c r="Q787" s="265" t="s">
        <v>2153</v>
      </c>
      <c r="R787" s="265" t="s">
        <v>3073</v>
      </c>
      <c r="S787" s="265" t="s">
        <v>3116</v>
      </c>
      <c r="T787" s="11" t="s">
        <v>2620</v>
      </c>
      <c r="U787" s="11" t="s">
        <v>2517</v>
      </c>
      <c r="V787">
        <v>76.134</v>
      </c>
      <c r="Z787" s="226">
        <v>-4.8171206225680896</v>
      </c>
      <c r="AD787" s="188">
        <f t="shared" si="34"/>
        <v>4.3324949456428321</v>
      </c>
      <c r="AE787" s="188">
        <f t="shared" si="35"/>
        <v>5.2085870710727944</v>
      </c>
    </row>
    <row r="788" spans="1:31" x14ac:dyDescent="0.35">
      <c r="A788" s="11" t="s">
        <v>2611</v>
      </c>
      <c r="B788" s="11" t="s">
        <v>2516</v>
      </c>
      <c r="C788" s="11" t="s">
        <v>2506</v>
      </c>
      <c r="D788" s="188" t="s">
        <v>3022</v>
      </c>
      <c r="G788" t="s">
        <v>2612</v>
      </c>
      <c r="H788" s="11" t="s">
        <v>3054</v>
      </c>
      <c r="I788" s="11" t="s">
        <v>2616</v>
      </c>
      <c r="J788" s="258" t="s">
        <v>3036</v>
      </c>
      <c r="K788" s="260" t="s">
        <v>3049</v>
      </c>
      <c r="L788" s="265" t="s">
        <v>1937</v>
      </c>
      <c r="M788" s="265" t="s">
        <v>1937</v>
      </c>
      <c r="N788" s="258" t="s">
        <v>3023</v>
      </c>
      <c r="P788" s="265" t="s">
        <v>3090</v>
      </c>
      <c r="Q788" s="265" t="s">
        <v>2153</v>
      </c>
      <c r="R788" s="265" t="s">
        <v>3073</v>
      </c>
      <c r="S788" s="265" t="s">
        <v>3116</v>
      </c>
      <c r="T788" s="11" t="s">
        <v>2620</v>
      </c>
      <c r="U788" s="11" t="s">
        <v>2517</v>
      </c>
      <c r="V788">
        <v>82.124600000000001</v>
      </c>
      <c r="Z788" s="226">
        <v>-4.8171206225680896</v>
      </c>
      <c r="AD788" s="188">
        <f t="shared" si="34"/>
        <v>4.4082376061688642</v>
      </c>
      <c r="AE788" s="188">
        <f t="shared" si="35"/>
        <v>5.2085870710727944</v>
      </c>
    </row>
    <row r="789" spans="1:31" x14ac:dyDescent="0.35">
      <c r="A789" s="11" t="s">
        <v>2611</v>
      </c>
      <c r="B789" s="11" t="s">
        <v>2516</v>
      </c>
      <c r="C789" s="11" t="s">
        <v>2506</v>
      </c>
      <c r="D789" s="188" t="s">
        <v>3022</v>
      </c>
      <c r="G789" t="s">
        <v>2612</v>
      </c>
      <c r="H789" s="11" t="s">
        <v>3054</v>
      </c>
      <c r="I789" s="11" t="s">
        <v>2616</v>
      </c>
      <c r="J789" s="258" t="s">
        <v>3036</v>
      </c>
      <c r="K789" s="260" t="s">
        <v>3049</v>
      </c>
      <c r="L789" s="265" t="s">
        <v>1937</v>
      </c>
      <c r="M789" s="265" t="s">
        <v>1937</v>
      </c>
      <c r="N789" s="258" t="s">
        <v>3023</v>
      </c>
      <c r="P789" s="265" t="s">
        <v>3090</v>
      </c>
      <c r="Q789" s="265" t="s">
        <v>2153</v>
      </c>
      <c r="R789" s="265" t="s">
        <v>3073</v>
      </c>
      <c r="S789" s="265" t="s">
        <v>3116</v>
      </c>
      <c r="T789" s="11" t="s">
        <v>2620</v>
      </c>
      <c r="U789" s="11" t="s">
        <v>2517</v>
      </c>
      <c r="V789">
        <v>82.124600000000001</v>
      </c>
      <c r="Z789" s="226">
        <v>-4.76264591439688</v>
      </c>
      <c r="AD789" s="188">
        <f t="shared" si="34"/>
        <v>4.4082376061688642</v>
      </c>
      <c r="AE789" s="188">
        <f t="shared" si="35"/>
        <v>5.3340197220530232</v>
      </c>
    </row>
    <row r="790" spans="1:31" x14ac:dyDescent="0.35">
      <c r="A790" s="11" t="s">
        <v>2611</v>
      </c>
      <c r="B790" s="11" t="s">
        <v>2516</v>
      </c>
      <c r="C790" s="11" t="s">
        <v>2506</v>
      </c>
      <c r="D790" s="188" t="s">
        <v>3022</v>
      </c>
      <c r="G790" t="s">
        <v>2612</v>
      </c>
      <c r="H790" s="11" t="s">
        <v>3054</v>
      </c>
      <c r="I790" s="11" t="s">
        <v>2616</v>
      </c>
      <c r="J790" s="258" t="s">
        <v>3036</v>
      </c>
      <c r="K790" s="260" t="s">
        <v>3049</v>
      </c>
      <c r="L790" s="265" t="s">
        <v>1937</v>
      </c>
      <c r="M790" s="265" t="s">
        <v>1937</v>
      </c>
      <c r="N790" s="258" t="s">
        <v>3023</v>
      </c>
      <c r="P790" s="265" t="s">
        <v>3090</v>
      </c>
      <c r="Q790" s="265" t="s">
        <v>2153</v>
      </c>
      <c r="R790" s="265" t="s">
        <v>3073</v>
      </c>
      <c r="S790" s="265" t="s">
        <v>3116</v>
      </c>
      <c r="T790" s="11" t="s">
        <v>2620</v>
      </c>
      <c r="U790" s="11" t="s">
        <v>2517</v>
      </c>
      <c r="V790">
        <v>74.989400000000003</v>
      </c>
      <c r="Z790" s="226">
        <v>-4.5525291828793701</v>
      </c>
      <c r="AD790" s="188">
        <f t="shared" si="34"/>
        <v>4.3173467702144803</v>
      </c>
      <c r="AE790" s="188">
        <f t="shared" si="35"/>
        <v>5.8178313758338733</v>
      </c>
    </row>
    <row r="791" spans="1:31" x14ac:dyDescent="0.35">
      <c r="A791" s="11" t="s">
        <v>2611</v>
      </c>
      <c r="B791" s="11" t="s">
        <v>2516</v>
      </c>
      <c r="C791" s="11" t="s">
        <v>2506</v>
      </c>
      <c r="D791" s="188" t="s">
        <v>3022</v>
      </c>
      <c r="G791" t="s">
        <v>2612</v>
      </c>
      <c r="H791" s="11" t="s">
        <v>3054</v>
      </c>
      <c r="I791" s="11" t="s">
        <v>2616</v>
      </c>
      <c r="J791" s="258" t="s">
        <v>3036</v>
      </c>
      <c r="K791" s="260" t="s">
        <v>3049</v>
      </c>
      <c r="L791" s="265" t="s">
        <v>1937</v>
      </c>
      <c r="M791" s="265" t="s">
        <v>1937</v>
      </c>
      <c r="N791" s="258" t="s">
        <v>3023</v>
      </c>
      <c r="P791" s="265" t="s">
        <v>3090</v>
      </c>
      <c r="Q791" s="265" t="s">
        <v>2153</v>
      </c>
      <c r="R791" s="265" t="s">
        <v>3073</v>
      </c>
      <c r="S791" s="265" t="s">
        <v>3116</v>
      </c>
      <c r="T791" s="11" t="s">
        <v>2620</v>
      </c>
      <c r="U791" s="11" t="s">
        <v>2517</v>
      </c>
      <c r="V791">
        <v>74.989400000000003</v>
      </c>
      <c r="Z791" s="226">
        <v>-4.5136186770427997</v>
      </c>
      <c r="AD791" s="188">
        <f t="shared" si="34"/>
        <v>4.3173467702144803</v>
      </c>
      <c r="AE791" s="188">
        <f t="shared" si="35"/>
        <v>5.907426126534018</v>
      </c>
    </row>
    <row r="792" spans="1:31" x14ac:dyDescent="0.35">
      <c r="A792" s="11" t="s">
        <v>2611</v>
      </c>
      <c r="B792" s="11" t="s">
        <v>2516</v>
      </c>
      <c r="C792" s="11" t="s">
        <v>2506</v>
      </c>
      <c r="D792" s="188" t="s">
        <v>3022</v>
      </c>
      <c r="G792" t="s">
        <v>2612</v>
      </c>
      <c r="H792" s="11" t="s">
        <v>3054</v>
      </c>
      <c r="I792" s="11" t="s">
        <v>2616</v>
      </c>
      <c r="J792" s="258" t="s">
        <v>3036</v>
      </c>
      <c r="K792" s="260" t="s">
        <v>3049</v>
      </c>
      <c r="L792" s="265" t="s">
        <v>1937</v>
      </c>
      <c r="M792" s="265" t="s">
        <v>1937</v>
      </c>
      <c r="N792" s="258" t="s">
        <v>3023</v>
      </c>
      <c r="P792" s="265" t="s">
        <v>3090</v>
      </c>
      <c r="Q792" s="265" t="s">
        <v>2153</v>
      </c>
      <c r="R792" s="265" t="s">
        <v>3073</v>
      </c>
      <c r="S792" s="265" t="s">
        <v>3116</v>
      </c>
      <c r="T792" s="11" t="s">
        <v>2620</v>
      </c>
      <c r="U792" s="11" t="s">
        <v>2517</v>
      </c>
      <c r="V792">
        <v>716.577</v>
      </c>
      <c r="Z792" s="226">
        <v>-4.1945525291828796</v>
      </c>
      <c r="AD792" s="188">
        <f t="shared" si="34"/>
        <v>6.5744857083468347</v>
      </c>
      <c r="AE792" s="188">
        <f t="shared" si="35"/>
        <v>6.6421030822753044</v>
      </c>
    </row>
    <row r="793" spans="1:31" x14ac:dyDescent="0.35">
      <c r="A793" s="11" t="s">
        <v>2611</v>
      </c>
      <c r="B793" s="11" t="s">
        <v>2516</v>
      </c>
      <c r="C793" s="11" t="s">
        <v>2506</v>
      </c>
      <c r="D793" s="188" t="s">
        <v>3022</v>
      </c>
      <c r="G793" t="s">
        <v>2612</v>
      </c>
      <c r="H793" s="11" t="s">
        <v>3054</v>
      </c>
      <c r="I793" s="11" t="s">
        <v>2616</v>
      </c>
      <c r="J793" s="258" t="s">
        <v>3036</v>
      </c>
      <c r="K793" s="260" t="s">
        <v>3049</v>
      </c>
      <c r="L793" s="265" t="s">
        <v>1937</v>
      </c>
      <c r="M793" s="265" t="s">
        <v>1937</v>
      </c>
      <c r="N793" s="258" t="s">
        <v>3023</v>
      </c>
      <c r="P793" s="265" t="s">
        <v>3090</v>
      </c>
      <c r="Q793" s="265" t="s">
        <v>2153</v>
      </c>
      <c r="R793" s="265" t="s">
        <v>3073</v>
      </c>
      <c r="S793" s="265" t="s">
        <v>3116</v>
      </c>
      <c r="T793" s="11" t="s">
        <v>2620</v>
      </c>
      <c r="U793" s="11" t="s">
        <v>2517</v>
      </c>
      <c r="V793">
        <v>727.51499999999999</v>
      </c>
      <c r="Z793" s="226">
        <v>-4.1322957198443504</v>
      </c>
      <c r="AD793" s="188">
        <f t="shared" si="34"/>
        <v>6.5896346173897893</v>
      </c>
      <c r="AE793" s="188">
        <f t="shared" si="35"/>
        <v>6.7854546833955736</v>
      </c>
    </row>
    <row r="794" spans="1:31" x14ac:dyDescent="0.35">
      <c r="A794" s="11" t="s">
        <v>2611</v>
      </c>
      <c r="B794" s="11" t="s">
        <v>2516</v>
      </c>
      <c r="C794" s="11" t="s">
        <v>2506</v>
      </c>
      <c r="D794" s="188" t="s">
        <v>3022</v>
      </c>
      <c r="G794" t="s">
        <v>2612</v>
      </c>
      <c r="H794" s="11" t="s">
        <v>3054</v>
      </c>
      <c r="I794" s="11" t="s">
        <v>2616</v>
      </c>
      <c r="J794" s="258" t="s">
        <v>3036</v>
      </c>
      <c r="K794" s="260" t="s">
        <v>3049</v>
      </c>
      <c r="L794" s="265" t="s">
        <v>1937</v>
      </c>
      <c r="M794" s="265" t="s">
        <v>1937</v>
      </c>
      <c r="N794" s="258" t="s">
        <v>3023</v>
      </c>
      <c r="P794" s="265" t="s">
        <v>3090</v>
      </c>
      <c r="Q794" s="265" t="s">
        <v>2153</v>
      </c>
      <c r="R794" s="265" t="s">
        <v>3073</v>
      </c>
      <c r="S794" s="265" t="s">
        <v>3116</v>
      </c>
      <c r="T794" s="11" t="s">
        <v>2620</v>
      </c>
      <c r="U794" s="11" t="s">
        <v>2517</v>
      </c>
      <c r="V794">
        <v>885.86599999999999</v>
      </c>
      <c r="Z794" s="226">
        <v>-4.1945525291828796</v>
      </c>
      <c r="AD794" s="188">
        <f t="shared" si="34"/>
        <v>6.7865656976319384</v>
      </c>
      <c r="AE794" s="188">
        <f t="shared" si="35"/>
        <v>6.6421030822753044</v>
      </c>
    </row>
    <row r="795" spans="1:31" x14ac:dyDescent="0.35">
      <c r="A795" s="11" t="s">
        <v>2611</v>
      </c>
      <c r="B795" s="11" t="s">
        <v>2516</v>
      </c>
      <c r="C795" s="11" t="s">
        <v>2506</v>
      </c>
      <c r="D795" s="188" t="s">
        <v>3022</v>
      </c>
      <c r="G795" t="s">
        <v>2612</v>
      </c>
      <c r="H795" s="11" t="s">
        <v>3054</v>
      </c>
      <c r="I795" s="11" t="s">
        <v>2616</v>
      </c>
      <c r="J795" s="258" t="s">
        <v>3036</v>
      </c>
      <c r="K795" s="260" t="s">
        <v>3049</v>
      </c>
      <c r="L795" s="265" t="s">
        <v>1937</v>
      </c>
      <c r="M795" s="265" t="s">
        <v>1937</v>
      </c>
      <c r="N795" s="258" t="s">
        <v>3023</v>
      </c>
      <c r="P795" s="265" t="s">
        <v>3090</v>
      </c>
      <c r="Q795" s="265" t="s">
        <v>2153</v>
      </c>
      <c r="R795" s="265" t="s">
        <v>3073</v>
      </c>
      <c r="S795" s="265" t="s">
        <v>3116</v>
      </c>
      <c r="T795" s="11" t="s">
        <v>2620</v>
      </c>
      <c r="U795" s="11" t="s">
        <v>2517</v>
      </c>
      <c r="V795">
        <v>885.86599999999999</v>
      </c>
      <c r="Z795" s="226">
        <v>-4.0622568093385203</v>
      </c>
      <c r="AD795" s="188">
        <f t="shared" si="34"/>
        <v>6.7865656976319384</v>
      </c>
      <c r="AE795" s="188">
        <f t="shared" si="35"/>
        <v>6.946725234655843</v>
      </c>
    </row>
    <row r="796" spans="1:31" x14ac:dyDescent="0.35">
      <c r="A796" s="11" t="s">
        <v>2611</v>
      </c>
      <c r="B796" s="11" t="s">
        <v>2516</v>
      </c>
      <c r="C796" s="11" t="s">
        <v>2506</v>
      </c>
      <c r="D796" s="188" t="s">
        <v>3022</v>
      </c>
      <c r="G796" t="s">
        <v>2612</v>
      </c>
      <c r="H796" s="11" t="s">
        <v>3054</v>
      </c>
      <c r="I796" s="11" t="s">
        <v>2616</v>
      </c>
      <c r="J796" s="258" t="s">
        <v>3036</v>
      </c>
      <c r="K796" s="260" t="s">
        <v>3049</v>
      </c>
      <c r="L796" s="265" t="s">
        <v>1937</v>
      </c>
      <c r="M796" s="265" t="s">
        <v>1937</v>
      </c>
      <c r="N796" s="258" t="s">
        <v>3023</v>
      </c>
      <c r="P796" s="265" t="s">
        <v>3090</v>
      </c>
      <c r="Q796" s="265" t="s">
        <v>2153</v>
      </c>
      <c r="R796" s="265" t="s">
        <v>3073</v>
      </c>
      <c r="S796" s="265" t="s">
        <v>3116</v>
      </c>
      <c r="T796" s="11" t="s">
        <v>2620</v>
      </c>
      <c r="U796" s="11" t="s">
        <v>2517</v>
      </c>
      <c r="V796">
        <v>885.86599999999999</v>
      </c>
      <c r="Z796" s="226">
        <v>-4.0778210116731497</v>
      </c>
      <c r="AD796" s="188">
        <f t="shared" si="34"/>
        <v>6.7865656976319384</v>
      </c>
      <c r="AE796" s="188">
        <f t="shared" si="35"/>
        <v>6.910887334375782</v>
      </c>
    </row>
    <row r="797" spans="1:31" x14ac:dyDescent="0.35">
      <c r="A797" s="11" t="s">
        <v>2611</v>
      </c>
      <c r="B797" s="11" t="s">
        <v>2516</v>
      </c>
      <c r="C797" s="11" t="s">
        <v>2506</v>
      </c>
      <c r="D797" s="188" t="s">
        <v>3022</v>
      </c>
      <c r="G797" t="s">
        <v>2612</v>
      </c>
      <c r="H797" s="11" t="s">
        <v>3054</v>
      </c>
      <c r="I797" s="11" t="s">
        <v>2617</v>
      </c>
      <c r="J797" s="258" t="s">
        <v>2617</v>
      </c>
      <c r="K797" s="260" t="s">
        <v>3049</v>
      </c>
      <c r="L797" s="265" t="s">
        <v>1937</v>
      </c>
      <c r="M797" s="265" t="s">
        <v>1937</v>
      </c>
      <c r="N797" s="258" t="s">
        <v>3023</v>
      </c>
      <c r="P797" s="265" t="s">
        <v>3090</v>
      </c>
      <c r="Q797" s="265" t="s">
        <v>2153</v>
      </c>
      <c r="R797" s="265" t="s">
        <v>3073</v>
      </c>
      <c r="S797" s="265" t="s">
        <v>3116</v>
      </c>
      <c r="T797" s="11" t="s">
        <v>2620</v>
      </c>
      <c r="U797" s="11" t="s">
        <v>2517</v>
      </c>
      <c r="V797">
        <v>42.169600000000003</v>
      </c>
      <c r="Z797" s="226">
        <v>-5.0350194552529102</v>
      </c>
      <c r="AD797" s="188">
        <f t="shared" si="34"/>
        <v>3.7416995822973091</v>
      </c>
      <c r="AE797" s="188">
        <f t="shared" si="35"/>
        <v>4.7068564671519226</v>
      </c>
    </row>
    <row r="798" spans="1:31" x14ac:dyDescent="0.35">
      <c r="A798" s="11" t="s">
        <v>2611</v>
      </c>
      <c r="B798" s="11" t="s">
        <v>2516</v>
      </c>
      <c r="C798" s="11" t="s">
        <v>2506</v>
      </c>
      <c r="D798" s="188" t="s">
        <v>3022</v>
      </c>
      <c r="G798" t="s">
        <v>2612</v>
      </c>
      <c r="H798" s="11" t="s">
        <v>3054</v>
      </c>
      <c r="I798" s="11" t="s">
        <v>2617</v>
      </c>
      <c r="J798" s="258" t="s">
        <v>2617</v>
      </c>
      <c r="K798" s="260" t="s">
        <v>3049</v>
      </c>
      <c r="L798" s="265" t="s">
        <v>1937</v>
      </c>
      <c r="M798" s="265" t="s">
        <v>1937</v>
      </c>
      <c r="N798" s="258" t="s">
        <v>3023</v>
      </c>
      <c r="P798" s="265" t="s">
        <v>3090</v>
      </c>
      <c r="Q798" s="265" t="s">
        <v>2153</v>
      </c>
      <c r="R798" s="265" t="s">
        <v>3073</v>
      </c>
      <c r="S798" s="265" t="s">
        <v>3116</v>
      </c>
      <c r="T798" s="11" t="s">
        <v>2620</v>
      </c>
      <c r="U798" s="11" t="s">
        <v>2517</v>
      </c>
      <c r="V798">
        <v>42.169600000000003</v>
      </c>
      <c r="Z798" s="226">
        <v>-4.9883268482490202</v>
      </c>
      <c r="AD798" s="188">
        <f t="shared" si="34"/>
        <v>3.7416995822973091</v>
      </c>
      <c r="AE798" s="188">
        <f t="shared" si="35"/>
        <v>4.8143701679921094</v>
      </c>
    </row>
    <row r="799" spans="1:31" x14ac:dyDescent="0.35">
      <c r="A799" s="11" t="s">
        <v>2611</v>
      </c>
      <c r="B799" s="11" t="s">
        <v>2516</v>
      </c>
      <c r="C799" s="11" t="s">
        <v>2506</v>
      </c>
      <c r="D799" s="188" t="s">
        <v>3022</v>
      </c>
      <c r="G799" t="s">
        <v>2612</v>
      </c>
      <c r="H799" s="11" t="s">
        <v>3054</v>
      </c>
      <c r="I799" s="11" t="s">
        <v>2617</v>
      </c>
      <c r="J799" s="258" t="s">
        <v>2617</v>
      </c>
      <c r="K799" s="260" t="s">
        <v>3049</v>
      </c>
      <c r="L799" s="265" t="s">
        <v>1937</v>
      </c>
      <c r="M799" s="265" t="s">
        <v>1937</v>
      </c>
      <c r="N799" s="258" t="s">
        <v>3023</v>
      </c>
      <c r="P799" s="265" t="s">
        <v>3090</v>
      </c>
      <c r="Q799" s="265" t="s">
        <v>2153</v>
      </c>
      <c r="R799" s="265" t="s">
        <v>3073</v>
      </c>
      <c r="S799" s="265" t="s">
        <v>3116</v>
      </c>
      <c r="T799" s="11" t="s">
        <v>2620</v>
      </c>
      <c r="U799" s="11" t="s">
        <v>2517</v>
      </c>
      <c r="V799">
        <v>42.169600000000003</v>
      </c>
      <c r="Z799" s="226">
        <v>-4.80933852140077</v>
      </c>
      <c r="AD799" s="188">
        <f t="shared" si="34"/>
        <v>3.7416995822973091</v>
      </c>
      <c r="AE799" s="188">
        <f t="shared" si="35"/>
        <v>5.2265060212128365</v>
      </c>
    </row>
    <row r="800" spans="1:31" x14ac:dyDescent="0.35">
      <c r="A800" s="11" t="s">
        <v>2611</v>
      </c>
      <c r="B800" s="11" t="s">
        <v>2516</v>
      </c>
      <c r="C800" s="11" t="s">
        <v>2506</v>
      </c>
      <c r="D800" s="188" t="s">
        <v>3022</v>
      </c>
      <c r="G800" t="s">
        <v>2612</v>
      </c>
      <c r="H800" s="11" t="s">
        <v>3054</v>
      </c>
      <c r="I800" s="11" t="s">
        <v>2617</v>
      </c>
      <c r="J800" s="258" t="s">
        <v>2617</v>
      </c>
      <c r="K800" s="260" t="s">
        <v>3049</v>
      </c>
      <c r="L800" s="265" t="s">
        <v>1937</v>
      </c>
      <c r="M800" s="265" t="s">
        <v>1937</v>
      </c>
      <c r="N800" s="258" t="s">
        <v>3023</v>
      </c>
      <c r="P800" s="265" t="s">
        <v>3090</v>
      </c>
      <c r="Q800" s="265" t="s">
        <v>2153</v>
      </c>
      <c r="R800" s="265" t="s">
        <v>3073</v>
      </c>
      <c r="S800" s="265" t="s">
        <v>3116</v>
      </c>
      <c r="T800" s="11" t="s">
        <v>2620</v>
      </c>
      <c r="U800" s="11" t="s">
        <v>2517</v>
      </c>
      <c r="V800">
        <v>87.254800000000003</v>
      </c>
      <c r="Z800" s="226">
        <v>-4.8482490272373502</v>
      </c>
      <c r="AD800" s="188">
        <f t="shared" si="34"/>
        <v>4.468832573895952</v>
      </c>
      <c r="AE800" s="188">
        <f t="shared" si="35"/>
        <v>5.1369112705126687</v>
      </c>
    </row>
    <row r="801" spans="1:32" x14ac:dyDescent="0.35">
      <c r="A801" s="11" t="s">
        <v>2611</v>
      </c>
      <c r="B801" s="11" t="s">
        <v>2516</v>
      </c>
      <c r="C801" s="11" t="s">
        <v>2506</v>
      </c>
      <c r="D801" s="188" t="s">
        <v>3022</v>
      </c>
      <c r="G801" t="s">
        <v>2612</v>
      </c>
      <c r="H801" s="11" t="s">
        <v>3054</v>
      </c>
      <c r="I801" s="11" t="s">
        <v>2617</v>
      </c>
      <c r="J801" s="258" t="s">
        <v>2617</v>
      </c>
      <c r="K801" s="260" t="s">
        <v>3049</v>
      </c>
      <c r="L801" s="265" t="s">
        <v>1937</v>
      </c>
      <c r="M801" s="265" t="s">
        <v>1937</v>
      </c>
      <c r="N801" s="258" t="s">
        <v>3023</v>
      </c>
      <c r="P801" s="265" t="s">
        <v>3090</v>
      </c>
      <c r="Q801" s="265" t="s">
        <v>2153</v>
      </c>
      <c r="R801" s="265" t="s">
        <v>3073</v>
      </c>
      <c r="S801" s="265" t="s">
        <v>3116</v>
      </c>
      <c r="T801" s="11" t="s">
        <v>2620</v>
      </c>
      <c r="U801" s="11" t="s">
        <v>2517</v>
      </c>
      <c r="V801">
        <v>87.254800000000003</v>
      </c>
      <c r="Z801" s="226">
        <v>-4.7859922178988299</v>
      </c>
      <c r="AD801" s="188">
        <f t="shared" si="34"/>
        <v>4.468832573895952</v>
      </c>
      <c r="AE801" s="188">
        <f t="shared" si="35"/>
        <v>5.2802628716329192</v>
      </c>
    </row>
    <row r="802" spans="1:32" x14ac:dyDescent="0.35">
      <c r="A802" s="11" t="s">
        <v>2611</v>
      </c>
      <c r="B802" s="11" t="s">
        <v>2516</v>
      </c>
      <c r="C802" s="11" t="s">
        <v>2506</v>
      </c>
      <c r="D802" s="188" t="s">
        <v>3022</v>
      </c>
      <c r="G802" t="s">
        <v>2612</v>
      </c>
      <c r="H802" s="11" t="s">
        <v>3054</v>
      </c>
      <c r="I802" s="11" t="s">
        <v>2617</v>
      </c>
      <c r="J802" s="258" t="s">
        <v>2617</v>
      </c>
      <c r="K802" s="260" t="s">
        <v>3049</v>
      </c>
      <c r="L802" s="265" t="s">
        <v>1937</v>
      </c>
      <c r="M802" s="265" t="s">
        <v>1937</v>
      </c>
      <c r="N802" s="258" t="s">
        <v>3023</v>
      </c>
      <c r="P802" s="265" t="s">
        <v>3090</v>
      </c>
      <c r="Q802" s="265" t="s">
        <v>2153</v>
      </c>
      <c r="R802" s="265" t="s">
        <v>3073</v>
      </c>
      <c r="S802" s="265" t="s">
        <v>3116</v>
      </c>
      <c r="T802" s="11" t="s">
        <v>2620</v>
      </c>
      <c r="U802" s="11" t="s">
        <v>2517</v>
      </c>
      <c r="V802">
        <v>87.254800000000003</v>
      </c>
      <c r="Z802" s="226">
        <v>-4.7003891050583597</v>
      </c>
      <c r="AD802" s="188">
        <f t="shared" si="34"/>
        <v>4.468832573895952</v>
      </c>
      <c r="AE802" s="188">
        <f t="shared" si="35"/>
        <v>5.4773713231732719</v>
      </c>
    </row>
    <row r="803" spans="1:32" x14ac:dyDescent="0.35">
      <c r="A803" s="11" t="s">
        <v>2611</v>
      </c>
      <c r="B803" s="11" t="s">
        <v>2516</v>
      </c>
      <c r="C803" s="11" t="s">
        <v>2506</v>
      </c>
      <c r="D803" s="188" t="s">
        <v>3022</v>
      </c>
      <c r="G803" t="s">
        <v>2612</v>
      </c>
      <c r="H803" s="11" t="s">
        <v>3054</v>
      </c>
      <c r="I803" s="11" t="s">
        <v>2617</v>
      </c>
      <c r="J803" s="258" t="s">
        <v>2617</v>
      </c>
      <c r="K803" s="260" t="s">
        <v>3049</v>
      </c>
      <c r="L803" s="265" t="s">
        <v>1937</v>
      </c>
      <c r="M803" s="265" t="s">
        <v>1937</v>
      </c>
      <c r="N803" s="258" t="s">
        <v>3023</v>
      </c>
      <c r="P803" s="265" t="s">
        <v>3090</v>
      </c>
      <c r="Q803" s="265" t="s">
        <v>2153</v>
      </c>
      <c r="R803" s="265" t="s">
        <v>3073</v>
      </c>
      <c r="S803" s="265" t="s">
        <v>3116</v>
      </c>
      <c r="T803" s="11" t="s">
        <v>2620</v>
      </c>
      <c r="U803" s="11" t="s">
        <v>2517</v>
      </c>
      <c r="V803">
        <v>85.942999999999998</v>
      </c>
      <c r="Z803" s="226">
        <v>-4.6536964980544697</v>
      </c>
      <c r="AD803" s="188">
        <f t="shared" si="34"/>
        <v>4.4536842858129777</v>
      </c>
      <c r="AE803" s="188">
        <f t="shared" si="35"/>
        <v>5.5848850240134587</v>
      </c>
    </row>
    <row r="804" spans="1:32" x14ac:dyDescent="0.35">
      <c r="A804" s="11" t="s">
        <v>2611</v>
      </c>
      <c r="B804" s="11" t="s">
        <v>2516</v>
      </c>
      <c r="C804" s="11" t="s">
        <v>2506</v>
      </c>
      <c r="D804" s="188" t="s">
        <v>3022</v>
      </c>
      <c r="G804" t="s">
        <v>2612</v>
      </c>
      <c r="H804" s="11" t="s">
        <v>3054</v>
      </c>
      <c r="I804" s="11" t="s">
        <v>2618</v>
      </c>
      <c r="J804" s="258" t="s">
        <v>2618</v>
      </c>
      <c r="K804" s="260" t="s">
        <v>3049</v>
      </c>
      <c r="L804" s="265" t="s">
        <v>1937</v>
      </c>
      <c r="M804" s="265" t="s">
        <v>1937</v>
      </c>
      <c r="N804" s="258" t="s">
        <v>3023</v>
      </c>
      <c r="P804" s="265" t="s">
        <v>3090</v>
      </c>
      <c r="Q804" s="265" t="s">
        <v>2153</v>
      </c>
      <c r="R804" s="265" t="s">
        <v>3073</v>
      </c>
      <c r="S804" s="265" t="s">
        <v>3116</v>
      </c>
      <c r="T804" s="11" t="s">
        <v>2620</v>
      </c>
      <c r="U804" s="11" t="s">
        <v>2517</v>
      </c>
      <c r="V804">
        <v>263.66500000000002</v>
      </c>
      <c r="Z804" s="226">
        <v>-4.4980544747081703</v>
      </c>
      <c r="AD804" s="188">
        <f t="shared" si="34"/>
        <v>5.5746793579670504</v>
      </c>
      <c r="AE804" s="188">
        <f t="shared" si="35"/>
        <v>5.9432640268140791</v>
      </c>
    </row>
    <row r="805" spans="1:32" x14ac:dyDescent="0.35">
      <c r="A805" s="11" t="s">
        <v>2611</v>
      </c>
      <c r="B805" s="11" t="s">
        <v>2516</v>
      </c>
      <c r="C805" s="11" t="s">
        <v>2506</v>
      </c>
      <c r="D805" s="188" t="s">
        <v>3022</v>
      </c>
      <c r="G805" t="s">
        <v>2612</v>
      </c>
      <c r="H805" s="11" t="s">
        <v>3054</v>
      </c>
      <c r="I805" s="11" t="s">
        <v>2618</v>
      </c>
      <c r="J805" s="258" t="s">
        <v>2618</v>
      </c>
      <c r="K805" s="260" t="s">
        <v>3049</v>
      </c>
      <c r="L805" s="265" t="s">
        <v>1937</v>
      </c>
      <c r="M805" s="265" t="s">
        <v>1937</v>
      </c>
      <c r="N805" s="258" t="s">
        <v>3023</v>
      </c>
      <c r="P805" s="265" t="s">
        <v>3090</v>
      </c>
      <c r="Q805" s="265" t="s">
        <v>2153</v>
      </c>
      <c r="R805" s="265" t="s">
        <v>3073</v>
      </c>
      <c r="S805" s="265" t="s">
        <v>3116</v>
      </c>
      <c r="T805" s="11" t="s">
        <v>2620</v>
      </c>
      <c r="U805" s="11" t="s">
        <v>2517</v>
      </c>
      <c r="V805">
        <v>267.68900000000002</v>
      </c>
      <c r="Z805" s="226">
        <v>-4.4513618677042803</v>
      </c>
      <c r="AD805" s="188">
        <f t="shared" si="34"/>
        <v>5.5898258589088039</v>
      </c>
      <c r="AE805" s="188">
        <f t="shared" si="35"/>
        <v>6.0507777276542658</v>
      </c>
    </row>
    <row r="806" spans="1:32" x14ac:dyDescent="0.35">
      <c r="A806" s="11" t="s">
        <v>2611</v>
      </c>
      <c r="B806" s="11" t="s">
        <v>2516</v>
      </c>
      <c r="C806" s="11" t="s">
        <v>2506</v>
      </c>
      <c r="D806" s="188" t="s">
        <v>3022</v>
      </c>
      <c r="G806" t="s">
        <v>2612</v>
      </c>
      <c r="H806" s="11" t="s">
        <v>3054</v>
      </c>
      <c r="I806" s="11" t="s">
        <v>2618</v>
      </c>
      <c r="J806" s="258" t="s">
        <v>2618</v>
      </c>
      <c r="K806" s="260" t="s">
        <v>3049</v>
      </c>
      <c r="L806" s="265" t="s">
        <v>1937</v>
      </c>
      <c r="M806" s="265" t="s">
        <v>1937</v>
      </c>
      <c r="N806" s="258" t="s">
        <v>3023</v>
      </c>
      <c r="P806" s="265" t="s">
        <v>3090</v>
      </c>
      <c r="Q806" s="265" t="s">
        <v>2153</v>
      </c>
      <c r="R806" s="265" t="s">
        <v>3073</v>
      </c>
      <c r="S806" s="265" t="s">
        <v>3116</v>
      </c>
      <c r="T806" s="11" t="s">
        <v>2620</v>
      </c>
      <c r="U806" s="11" t="s">
        <v>2517</v>
      </c>
      <c r="V806">
        <v>267.68900000000002</v>
      </c>
      <c r="Z806" s="226">
        <v>-4.3501945525291799</v>
      </c>
      <c r="AD806" s="188">
        <f t="shared" si="34"/>
        <v>5.5898258589088039</v>
      </c>
      <c r="AE806" s="188">
        <f t="shared" si="35"/>
        <v>6.2837240794746823</v>
      </c>
    </row>
    <row r="807" spans="1:32" x14ac:dyDescent="0.35">
      <c r="A807" s="11" t="s">
        <v>2611</v>
      </c>
      <c r="B807" s="11" t="s">
        <v>2516</v>
      </c>
      <c r="C807" s="11" t="s">
        <v>2506</v>
      </c>
      <c r="D807" s="188" t="s">
        <v>3022</v>
      </c>
      <c r="G807" t="s">
        <v>2612</v>
      </c>
      <c r="H807" s="11" t="s">
        <v>3054</v>
      </c>
      <c r="I807" s="11" t="s">
        <v>2619</v>
      </c>
      <c r="J807" s="258" t="s">
        <v>3037</v>
      </c>
      <c r="K807" s="260" t="s">
        <v>3049</v>
      </c>
      <c r="L807" s="265" t="s">
        <v>1937</v>
      </c>
      <c r="M807" s="265" t="s">
        <v>1937</v>
      </c>
      <c r="N807" s="258" t="s">
        <v>3023</v>
      </c>
      <c r="P807" s="265" t="s">
        <v>3090</v>
      </c>
      <c r="Q807" s="265" t="s">
        <v>2153</v>
      </c>
      <c r="R807" s="265" t="s">
        <v>3073</v>
      </c>
      <c r="S807" s="265" t="s">
        <v>3116</v>
      </c>
      <c r="T807" s="11" t="s">
        <v>2620</v>
      </c>
      <c r="U807" s="11" t="s">
        <v>2517</v>
      </c>
      <c r="V807">
        <v>396.90199999999999</v>
      </c>
      <c r="Z807" s="226">
        <v>-4.4124513618677002</v>
      </c>
      <c r="AD807" s="188">
        <f t="shared" si="34"/>
        <v>5.9836893988289814</v>
      </c>
      <c r="AE807" s="188">
        <f t="shared" si="35"/>
        <v>6.1403724783544336</v>
      </c>
    </row>
    <row r="808" spans="1:32" x14ac:dyDescent="0.35">
      <c r="A808" s="11" t="s">
        <v>2611</v>
      </c>
      <c r="B808" s="11" t="s">
        <v>2516</v>
      </c>
      <c r="C808" s="11" t="s">
        <v>2506</v>
      </c>
      <c r="D808" s="188" t="s">
        <v>3022</v>
      </c>
      <c r="G808" t="s">
        <v>2612</v>
      </c>
      <c r="H808" s="11" t="s">
        <v>3054</v>
      </c>
      <c r="I808" s="11" t="s">
        <v>2619</v>
      </c>
      <c r="J808" s="258" t="s">
        <v>3037</v>
      </c>
      <c r="K808" s="260" t="s">
        <v>3049</v>
      </c>
      <c r="L808" s="265" t="s">
        <v>1937</v>
      </c>
      <c r="M808" s="265" t="s">
        <v>1937</v>
      </c>
      <c r="N808" s="258" t="s">
        <v>3023</v>
      </c>
      <c r="P808" s="265" t="s">
        <v>3090</v>
      </c>
      <c r="Q808" s="265" t="s">
        <v>2153</v>
      </c>
      <c r="R808" s="265" t="s">
        <v>3073</v>
      </c>
      <c r="S808" s="265" t="s">
        <v>3116</v>
      </c>
      <c r="T808" s="11" t="s">
        <v>2620</v>
      </c>
      <c r="U808" s="11" t="s">
        <v>2517</v>
      </c>
      <c r="V808">
        <v>402.96100000000001</v>
      </c>
      <c r="Z808" s="226">
        <v>-4.3579766536964897</v>
      </c>
      <c r="AD808" s="188">
        <f t="shared" si="34"/>
        <v>5.9988397830702098</v>
      </c>
      <c r="AE808" s="188">
        <f t="shared" si="35"/>
        <v>6.2658051293346633</v>
      </c>
    </row>
    <row r="809" spans="1:32" x14ac:dyDescent="0.35">
      <c r="A809" s="11" t="s">
        <v>2611</v>
      </c>
      <c r="B809" s="11" t="s">
        <v>2516</v>
      </c>
      <c r="C809" s="11" t="s">
        <v>2506</v>
      </c>
      <c r="D809" s="188" t="s">
        <v>3022</v>
      </c>
      <c r="G809" t="s">
        <v>2612</v>
      </c>
      <c r="H809" s="11" t="s">
        <v>3054</v>
      </c>
      <c r="I809" s="11" t="s">
        <v>2619</v>
      </c>
      <c r="J809" s="258" t="s">
        <v>3037</v>
      </c>
      <c r="K809" s="260" t="s">
        <v>3049</v>
      </c>
      <c r="L809" s="265" t="s">
        <v>1937</v>
      </c>
      <c r="M809" s="265" t="s">
        <v>1937</v>
      </c>
      <c r="N809" s="258" t="s">
        <v>3023</v>
      </c>
      <c r="P809" s="265" t="s">
        <v>3090</v>
      </c>
      <c r="Q809" s="265" t="s">
        <v>2153</v>
      </c>
      <c r="R809" s="265" t="s">
        <v>3073</v>
      </c>
      <c r="S809" s="265" t="s">
        <v>3116</v>
      </c>
      <c r="T809" s="11" t="s">
        <v>2620</v>
      </c>
      <c r="U809" s="11" t="s">
        <v>2517</v>
      </c>
      <c r="V809">
        <v>402.96100000000001</v>
      </c>
      <c r="Z809" s="226">
        <v>-4.32684824902723</v>
      </c>
      <c r="AD809" s="188">
        <f t="shared" si="34"/>
        <v>5.9988397830702098</v>
      </c>
      <c r="AE809" s="188">
        <f t="shared" si="35"/>
        <v>6.3374809298947872</v>
      </c>
    </row>
    <row r="810" spans="1:32" x14ac:dyDescent="0.35">
      <c r="A810" s="11" t="s">
        <v>2611</v>
      </c>
      <c r="B810" s="11" t="s">
        <v>2516</v>
      </c>
      <c r="C810" s="11" t="s">
        <v>2506</v>
      </c>
      <c r="D810" s="188" t="s">
        <v>3022</v>
      </c>
      <c r="G810" t="s">
        <v>2612</v>
      </c>
      <c r="H810" s="11" t="s">
        <v>3054</v>
      </c>
      <c r="I810" s="11" t="s">
        <v>2619</v>
      </c>
      <c r="J810" s="258" t="s">
        <v>3037</v>
      </c>
      <c r="K810" s="260" t="s">
        <v>3049</v>
      </c>
      <c r="L810" s="265" t="s">
        <v>1937</v>
      </c>
      <c r="M810" s="265" t="s">
        <v>1937</v>
      </c>
      <c r="N810" s="258" t="s">
        <v>3023</v>
      </c>
      <c r="P810" s="265" t="s">
        <v>3090</v>
      </c>
      <c r="Q810" s="265" t="s">
        <v>2153</v>
      </c>
      <c r="R810" s="265" t="s">
        <v>3073</v>
      </c>
      <c r="S810" s="265" t="s">
        <v>3116</v>
      </c>
      <c r="T810" s="11" t="s">
        <v>2620</v>
      </c>
      <c r="U810" s="11" t="s">
        <v>2517</v>
      </c>
      <c r="V810">
        <v>808.899</v>
      </c>
      <c r="Z810" s="226">
        <v>-4.14007782101167</v>
      </c>
      <c r="AD810" s="188">
        <f t="shared" si="34"/>
        <v>6.6956740637763881</v>
      </c>
      <c r="AE810" s="188">
        <f t="shared" si="35"/>
        <v>6.7675357332555324</v>
      </c>
    </row>
    <row r="811" spans="1:32" x14ac:dyDescent="0.35">
      <c r="A811" s="11" t="s">
        <v>2611</v>
      </c>
      <c r="B811" s="11" t="s">
        <v>2516</v>
      </c>
      <c r="C811" s="11" t="s">
        <v>2506</v>
      </c>
      <c r="D811" s="188" t="s">
        <v>3022</v>
      </c>
      <c r="G811" t="s">
        <v>2612</v>
      </c>
      <c r="H811" s="11" t="s">
        <v>3054</v>
      </c>
      <c r="I811" s="11" t="s">
        <v>2619</v>
      </c>
      <c r="J811" s="258" t="s">
        <v>3037</v>
      </c>
      <c r="K811" s="260" t="s">
        <v>3049</v>
      </c>
      <c r="L811" s="265" t="s">
        <v>1937</v>
      </c>
      <c r="M811" s="265" t="s">
        <v>1937</v>
      </c>
      <c r="N811" s="258" t="s">
        <v>3023</v>
      </c>
      <c r="P811" s="265" t="s">
        <v>3090</v>
      </c>
      <c r="Q811" s="265" t="s">
        <v>2153</v>
      </c>
      <c r="R811" s="265" t="s">
        <v>3073</v>
      </c>
      <c r="S811" s="265" t="s">
        <v>3116</v>
      </c>
      <c r="T811" s="11" t="s">
        <v>2620</v>
      </c>
      <c r="U811" s="11" t="s">
        <v>2517</v>
      </c>
      <c r="V811">
        <v>784.75900000000001</v>
      </c>
      <c r="Z811" s="226">
        <v>-4.0778210116731497</v>
      </c>
      <c r="AD811" s="188">
        <f t="shared" ref="AD811:AD874" si="36">LN(V811)</f>
        <v>6.665376664276879</v>
      </c>
      <c r="AE811" s="188">
        <f t="shared" ref="AE811:AE874" si="37">LN(10^(Z811+6)*12)</f>
        <v>6.910887334375782</v>
      </c>
    </row>
    <row r="812" spans="1:32" x14ac:dyDescent="0.35">
      <c r="A812" s="11" t="s">
        <v>2621</v>
      </c>
      <c r="B812" s="11" t="s">
        <v>2516</v>
      </c>
      <c r="C812" s="11" t="s">
        <v>2506</v>
      </c>
      <c r="D812" s="188" t="s">
        <v>3022</v>
      </c>
      <c r="G812" s="11" t="s">
        <v>2623</v>
      </c>
      <c r="H812" s="11" t="s">
        <v>2624</v>
      </c>
      <c r="I812" t="s">
        <v>2613</v>
      </c>
      <c r="J812" s="258" t="s">
        <v>2613</v>
      </c>
      <c r="K812" s="260" t="s">
        <v>3046</v>
      </c>
      <c r="L812" s="265" t="s">
        <v>1937</v>
      </c>
      <c r="M812" s="265" t="s">
        <v>1937</v>
      </c>
      <c r="N812" s="258" t="s">
        <v>3023</v>
      </c>
      <c r="P812" s="265" t="s">
        <v>3088</v>
      </c>
      <c r="Q812" s="265" t="s">
        <v>2153</v>
      </c>
      <c r="R812" s="265" t="s">
        <v>3073</v>
      </c>
      <c r="S812" s="265" t="s">
        <v>3116</v>
      </c>
      <c r="T812" s="11" t="s">
        <v>2625</v>
      </c>
      <c r="U812" s="11" t="s">
        <v>2517</v>
      </c>
      <c r="V812">
        <v>2.0073799999999999</v>
      </c>
      <c r="Z812" s="262">
        <v>-7.6820913461538396</v>
      </c>
      <c r="AD812" s="188">
        <f t="shared" si="36"/>
        <v>0.69683038921153517</v>
      </c>
      <c r="AE812" s="263">
        <f t="shared" si="37"/>
        <v>-1.3882518089201183</v>
      </c>
    </row>
    <row r="813" spans="1:32" x14ac:dyDescent="0.35">
      <c r="A813" s="11" t="s">
        <v>2621</v>
      </c>
      <c r="B813" s="11" t="s">
        <v>2516</v>
      </c>
      <c r="C813" s="11" t="s">
        <v>2506</v>
      </c>
      <c r="D813" s="188" t="s">
        <v>3022</v>
      </c>
      <c r="G813" s="11" t="s">
        <v>2623</v>
      </c>
      <c r="H813" s="11" t="s">
        <v>2624</v>
      </c>
      <c r="I813" t="s">
        <v>2613</v>
      </c>
      <c r="J813" s="258" t="s">
        <v>2613</v>
      </c>
      <c r="K813" s="260" t="s">
        <v>3046</v>
      </c>
      <c r="L813" s="265" t="s">
        <v>1937</v>
      </c>
      <c r="M813" s="265" t="s">
        <v>1937</v>
      </c>
      <c r="N813" s="258" t="s">
        <v>3023</v>
      </c>
      <c r="P813" s="265" t="s">
        <v>3088</v>
      </c>
      <c r="Q813" s="265" t="s">
        <v>2153</v>
      </c>
      <c r="R813" s="265" t="s">
        <v>3073</v>
      </c>
      <c r="S813" s="265" t="s">
        <v>3116</v>
      </c>
      <c r="T813" s="11" t="s">
        <v>2625</v>
      </c>
      <c r="U813" s="11" t="s">
        <v>2517</v>
      </c>
      <c r="V813">
        <v>2.0073799999999999</v>
      </c>
      <c r="Z813" s="262">
        <v>-7.5474759615384599</v>
      </c>
      <c r="AD813" s="188">
        <f t="shared" si="36"/>
        <v>0.69683038921153517</v>
      </c>
      <c r="AE813" s="263">
        <f t="shared" si="37"/>
        <v>-1.078288431017085</v>
      </c>
    </row>
    <row r="814" spans="1:32" x14ac:dyDescent="0.35">
      <c r="A814" s="11" t="s">
        <v>2621</v>
      </c>
      <c r="B814" s="11" t="s">
        <v>2516</v>
      </c>
      <c r="C814" s="11" t="s">
        <v>2506</v>
      </c>
      <c r="D814" s="188" t="s">
        <v>3022</v>
      </c>
      <c r="G814" s="11" t="s">
        <v>2623</v>
      </c>
      <c r="H814" s="11" t="s">
        <v>2624</v>
      </c>
      <c r="I814" t="s">
        <v>2613</v>
      </c>
      <c r="J814" s="258" t="s">
        <v>2613</v>
      </c>
      <c r="K814" s="260" t="s">
        <v>3046</v>
      </c>
      <c r="L814" s="265" t="s">
        <v>1937</v>
      </c>
      <c r="M814" s="265" t="s">
        <v>1937</v>
      </c>
      <c r="N814" s="258" t="s">
        <v>3023</v>
      </c>
      <c r="P814" s="265" t="s">
        <v>3088</v>
      </c>
      <c r="Q814" s="265" t="s">
        <v>2153</v>
      </c>
      <c r="R814" s="265" t="s">
        <v>3073</v>
      </c>
      <c r="S814" s="265" t="s">
        <v>3116</v>
      </c>
      <c r="T814" s="11" t="s">
        <v>2625</v>
      </c>
      <c r="U814" s="11" t="s">
        <v>2517</v>
      </c>
      <c r="V814">
        <v>2.0073799999999999</v>
      </c>
      <c r="Z814" s="262">
        <v>-7.4513221153846096</v>
      </c>
      <c r="AD814" s="188">
        <f t="shared" si="36"/>
        <v>0.69683038921153517</v>
      </c>
      <c r="AE814" s="263">
        <f t="shared" si="37"/>
        <v>-0.85688601822918664</v>
      </c>
      <c r="AF814" s="11"/>
    </row>
    <row r="815" spans="1:32" x14ac:dyDescent="0.35">
      <c r="A815" s="11" t="s">
        <v>2621</v>
      </c>
      <c r="B815" s="11" t="s">
        <v>2516</v>
      </c>
      <c r="C815" s="11" t="s">
        <v>2506</v>
      </c>
      <c r="D815" s="188" t="s">
        <v>3022</v>
      </c>
      <c r="G815" s="11" t="s">
        <v>2623</v>
      </c>
      <c r="H815" s="11" t="s">
        <v>2624</v>
      </c>
      <c r="I815" s="11" t="s">
        <v>2614</v>
      </c>
      <c r="J815" s="258" t="s">
        <v>3038</v>
      </c>
      <c r="K815" s="260" t="s">
        <v>3046</v>
      </c>
      <c r="L815" s="265" t="s">
        <v>1937</v>
      </c>
      <c r="M815" s="265" t="s">
        <v>1937</v>
      </c>
      <c r="N815" s="258" t="s">
        <v>3023</v>
      </c>
      <c r="P815" s="265" t="s">
        <v>3088</v>
      </c>
      <c r="Q815" s="265" t="s">
        <v>2153</v>
      </c>
      <c r="R815" s="265" t="s">
        <v>3073</v>
      </c>
      <c r="S815" s="265" t="s">
        <v>3116</v>
      </c>
      <c r="T815" s="11" t="s">
        <v>2625</v>
      </c>
      <c r="U815" s="11" t="s">
        <v>2517</v>
      </c>
      <c r="V815">
        <v>7.9673800000000004</v>
      </c>
      <c r="Z815" s="262">
        <v>-7.2561361336032304</v>
      </c>
      <c r="AD815" s="188">
        <f t="shared" si="36"/>
        <v>2.0753557060098653</v>
      </c>
      <c r="AE815" s="263">
        <f t="shared" si="37"/>
        <v>-0.40745368621797523</v>
      </c>
    </row>
    <row r="816" spans="1:32" x14ac:dyDescent="0.35">
      <c r="A816" s="11" t="s">
        <v>2621</v>
      </c>
      <c r="B816" s="11" t="s">
        <v>2516</v>
      </c>
      <c r="C816" s="11" t="s">
        <v>2506</v>
      </c>
      <c r="D816" s="188" t="s">
        <v>3022</v>
      </c>
      <c r="G816" s="11" t="s">
        <v>2623</v>
      </c>
      <c r="H816" s="11" t="s">
        <v>2624</v>
      </c>
      <c r="I816" s="11" t="s">
        <v>2614</v>
      </c>
      <c r="J816" s="258" t="s">
        <v>3038</v>
      </c>
      <c r="K816" s="260" t="s">
        <v>3046</v>
      </c>
      <c r="L816" s="265" t="s">
        <v>1937</v>
      </c>
      <c r="M816" s="265" t="s">
        <v>1937</v>
      </c>
      <c r="N816" s="258" t="s">
        <v>3023</v>
      </c>
      <c r="P816" s="265" t="s">
        <v>3088</v>
      </c>
      <c r="Q816" s="265" t="s">
        <v>2153</v>
      </c>
      <c r="R816" s="265" t="s">
        <v>3073</v>
      </c>
      <c r="S816" s="265" t="s">
        <v>3116</v>
      </c>
      <c r="T816" s="11" t="s">
        <v>2625</v>
      </c>
      <c r="U816" s="11" t="s">
        <v>2517</v>
      </c>
      <c r="V816">
        <v>7.8475900000000003</v>
      </c>
      <c r="Z816" s="262">
        <v>-7.0927062246963501</v>
      </c>
      <c r="AD816" s="188">
        <f t="shared" si="36"/>
        <v>2.0602064782887872</v>
      </c>
      <c r="AE816" s="263">
        <f t="shared" si="37"/>
        <v>-3.1142414219617647E-2</v>
      </c>
    </row>
    <row r="817" spans="1:31" x14ac:dyDescent="0.35">
      <c r="A817" s="11" t="s">
        <v>2621</v>
      </c>
      <c r="B817" s="11" t="s">
        <v>2516</v>
      </c>
      <c r="C817" s="11" t="s">
        <v>2506</v>
      </c>
      <c r="D817" s="188" t="s">
        <v>3022</v>
      </c>
      <c r="G817" s="11" t="s">
        <v>2623</v>
      </c>
      <c r="H817" s="11" t="s">
        <v>2624</v>
      </c>
      <c r="I817" s="11" t="s">
        <v>2614</v>
      </c>
      <c r="J817" s="258" t="s">
        <v>3038</v>
      </c>
      <c r="K817" s="260" t="s">
        <v>3046</v>
      </c>
      <c r="L817" s="265" t="s">
        <v>1937</v>
      </c>
      <c r="M817" s="265" t="s">
        <v>1937</v>
      </c>
      <c r="N817" s="258" t="s">
        <v>3023</v>
      </c>
      <c r="P817" s="265" t="s">
        <v>3088</v>
      </c>
      <c r="Q817" s="265" t="s">
        <v>2153</v>
      </c>
      <c r="R817" s="265" t="s">
        <v>3073</v>
      </c>
      <c r="S817" s="265" t="s">
        <v>3116</v>
      </c>
      <c r="T817" s="11" t="s">
        <v>2625</v>
      </c>
      <c r="U817" s="11" t="s">
        <v>2517</v>
      </c>
      <c r="V817">
        <v>7.7296100000000001</v>
      </c>
      <c r="Z817" s="262">
        <v>-7.0638917004048496</v>
      </c>
      <c r="AD817" s="188">
        <f t="shared" si="36"/>
        <v>2.0450584085451751</v>
      </c>
      <c r="AE817" s="263">
        <f t="shared" si="37"/>
        <v>3.5205479875705964E-2</v>
      </c>
    </row>
    <row r="818" spans="1:31" x14ac:dyDescent="0.35">
      <c r="A818" s="11" t="s">
        <v>2621</v>
      </c>
      <c r="B818" s="11" t="s">
        <v>2516</v>
      </c>
      <c r="C818" s="11" t="s">
        <v>2506</v>
      </c>
      <c r="D818" s="188" t="s">
        <v>3022</v>
      </c>
      <c r="G818" s="11" t="s">
        <v>2623</v>
      </c>
      <c r="H818" s="11" t="s">
        <v>2624</v>
      </c>
      <c r="I818" s="11" t="s">
        <v>2614</v>
      </c>
      <c r="J818" s="258" t="s">
        <v>3038</v>
      </c>
      <c r="K818" s="260" t="s">
        <v>3046</v>
      </c>
      <c r="L818" s="265" t="s">
        <v>1937</v>
      </c>
      <c r="M818" s="265" t="s">
        <v>1937</v>
      </c>
      <c r="N818" s="258" t="s">
        <v>3023</v>
      </c>
      <c r="P818" s="265" t="s">
        <v>3088</v>
      </c>
      <c r="Q818" s="265" t="s">
        <v>2153</v>
      </c>
      <c r="R818" s="265" t="s">
        <v>3073</v>
      </c>
      <c r="S818" s="265" t="s">
        <v>3116</v>
      </c>
      <c r="T818" s="11" t="s">
        <v>2625</v>
      </c>
      <c r="U818" s="11" t="s">
        <v>2517</v>
      </c>
      <c r="V818">
        <v>7.8475900000000003</v>
      </c>
      <c r="Z818" s="262">
        <v>-7.0061677631578902</v>
      </c>
      <c r="AD818" s="188">
        <f t="shared" si="36"/>
        <v>2.0602064782887872</v>
      </c>
      <c r="AE818" s="263">
        <f t="shared" si="37"/>
        <v>0.16811975728947845</v>
      </c>
    </row>
    <row r="819" spans="1:31" x14ac:dyDescent="0.35">
      <c r="A819" s="11" t="s">
        <v>2621</v>
      </c>
      <c r="B819" s="11" t="s">
        <v>2516</v>
      </c>
      <c r="C819" s="11" t="s">
        <v>2506</v>
      </c>
      <c r="D819" s="188" t="s">
        <v>3022</v>
      </c>
      <c r="G819" s="11" t="s">
        <v>2623</v>
      </c>
      <c r="H819" s="11" t="s">
        <v>2624</v>
      </c>
      <c r="I819" s="11" t="s">
        <v>2614</v>
      </c>
      <c r="J819" s="258" t="s">
        <v>3038</v>
      </c>
      <c r="K819" s="260" t="s">
        <v>3046</v>
      </c>
      <c r="L819" s="265" t="s">
        <v>1937</v>
      </c>
      <c r="M819" s="265" t="s">
        <v>1937</v>
      </c>
      <c r="N819" s="258" t="s">
        <v>3023</v>
      </c>
      <c r="P819" s="265" t="s">
        <v>3088</v>
      </c>
      <c r="Q819" s="265" t="s">
        <v>2153</v>
      </c>
      <c r="R819" s="265" t="s">
        <v>3073</v>
      </c>
      <c r="S819" s="265" t="s">
        <v>3116</v>
      </c>
      <c r="T819" s="11" t="s">
        <v>2625</v>
      </c>
      <c r="U819" s="11" t="s">
        <v>2517</v>
      </c>
      <c r="V819">
        <v>107.86799999999999</v>
      </c>
      <c r="Z819" s="262">
        <v>-6.8853112348178103</v>
      </c>
      <c r="AD819" s="188">
        <f t="shared" si="36"/>
        <v>4.6809082573792624</v>
      </c>
      <c r="AE819" s="263">
        <f t="shared" si="37"/>
        <v>0.44640219783635909</v>
      </c>
    </row>
    <row r="820" spans="1:31" x14ac:dyDescent="0.35">
      <c r="A820" s="11" t="s">
        <v>2621</v>
      </c>
      <c r="B820" s="11" t="s">
        <v>2516</v>
      </c>
      <c r="C820" s="11" t="s">
        <v>2506</v>
      </c>
      <c r="D820" s="188" t="s">
        <v>3022</v>
      </c>
      <c r="G820" s="11" t="s">
        <v>2623</v>
      </c>
      <c r="H820" s="11" t="s">
        <v>2624</v>
      </c>
      <c r="I820" s="11" t="s">
        <v>2614</v>
      </c>
      <c r="J820" s="258" t="s">
        <v>3038</v>
      </c>
      <c r="K820" s="260" t="s">
        <v>3046</v>
      </c>
      <c r="L820" s="265" t="s">
        <v>1937</v>
      </c>
      <c r="M820" s="265" t="s">
        <v>1937</v>
      </c>
      <c r="N820" s="258" t="s">
        <v>3023</v>
      </c>
      <c r="P820" s="265" t="s">
        <v>3088</v>
      </c>
      <c r="Q820" s="265" t="s">
        <v>2153</v>
      </c>
      <c r="R820" s="265" t="s">
        <v>3073</v>
      </c>
      <c r="S820" s="265" t="s">
        <v>3116</v>
      </c>
      <c r="T820" s="11" t="s">
        <v>2625</v>
      </c>
      <c r="U820" s="11" t="s">
        <v>2517</v>
      </c>
      <c r="V820">
        <v>109.515</v>
      </c>
      <c r="Z820" s="262">
        <v>-6.7218180668016103</v>
      </c>
      <c r="AD820" s="188">
        <f t="shared" si="36"/>
        <v>4.6960615261761589</v>
      </c>
      <c r="AE820" s="263">
        <f t="shared" si="37"/>
        <v>0.82285912931683192</v>
      </c>
    </row>
    <row r="821" spans="1:31" x14ac:dyDescent="0.35">
      <c r="A821" s="11" t="s">
        <v>2621</v>
      </c>
      <c r="B821" s="11" t="s">
        <v>2516</v>
      </c>
      <c r="C821" s="11" t="s">
        <v>2506</v>
      </c>
      <c r="D821" s="188" t="s">
        <v>3022</v>
      </c>
      <c r="G821" s="11" t="s">
        <v>2623</v>
      </c>
      <c r="H821" s="11" t="s">
        <v>2624</v>
      </c>
      <c r="I821" s="11" t="s">
        <v>2614</v>
      </c>
      <c r="J821" s="258" t="s">
        <v>3038</v>
      </c>
      <c r="K821" s="260" t="s">
        <v>3046</v>
      </c>
      <c r="L821" s="265" t="s">
        <v>1937</v>
      </c>
      <c r="M821" s="265" t="s">
        <v>1937</v>
      </c>
      <c r="N821" s="258" t="s">
        <v>3023</v>
      </c>
      <c r="P821" s="265" t="s">
        <v>3088</v>
      </c>
      <c r="Q821" s="265" t="s">
        <v>2153</v>
      </c>
      <c r="R821" s="265" t="s">
        <v>3073</v>
      </c>
      <c r="S821" s="265" t="s">
        <v>3116</v>
      </c>
      <c r="T821" s="11" t="s">
        <v>2625</v>
      </c>
      <c r="U821" s="11" t="s">
        <v>2517</v>
      </c>
      <c r="V821">
        <v>107.86799999999999</v>
      </c>
      <c r="Z821" s="262">
        <v>-6.1833881578947301</v>
      </c>
      <c r="AD821" s="188">
        <f t="shared" si="36"/>
        <v>4.6809082573792624</v>
      </c>
      <c r="AE821" s="263">
        <f t="shared" si="37"/>
        <v>2.0626398111879567</v>
      </c>
    </row>
    <row r="822" spans="1:31" x14ac:dyDescent="0.35">
      <c r="A822" s="11" t="s">
        <v>2621</v>
      </c>
      <c r="B822" s="11" t="s">
        <v>2516</v>
      </c>
      <c r="C822" s="11" t="s">
        <v>2506</v>
      </c>
      <c r="D822" s="188" t="s">
        <v>3022</v>
      </c>
      <c r="G822" s="11" t="s">
        <v>2623</v>
      </c>
      <c r="H822" s="11" t="s">
        <v>2624</v>
      </c>
      <c r="I822" s="11" t="s">
        <v>2614</v>
      </c>
      <c r="J822" s="258" t="s">
        <v>3038</v>
      </c>
      <c r="K822" s="260" t="s">
        <v>3046</v>
      </c>
      <c r="L822" s="265" t="s">
        <v>1937</v>
      </c>
      <c r="M822" s="265" t="s">
        <v>1937</v>
      </c>
      <c r="N822" s="258" t="s">
        <v>3023</v>
      </c>
      <c r="P822" s="265" t="s">
        <v>3088</v>
      </c>
      <c r="Q822" s="265" t="s">
        <v>2153</v>
      </c>
      <c r="R822" s="265" t="s">
        <v>3073</v>
      </c>
      <c r="S822" s="265" t="s">
        <v>3116</v>
      </c>
      <c r="T822" s="11" t="s">
        <v>2625</v>
      </c>
      <c r="U822" s="11" t="s">
        <v>2517</v>
      </c>
      <c r="V822">
        <v>106.246</v>
      </c>
      <c r="Z822" s="226">
        <v>-5.4141890182186199</v>
      </c>
      <c r="AD822" s="188">
        <f t="shared" si="36"/>
        <v>4.6657571600370344</v>
      </c>
      <c r="AE822" s="263">
        <f t="shared" si="37"/>
        <v>3.8337862837500132</v>
      </c>
    </row>
    <row r="823" spans="1:31" x14ac:dyDescent="0.35">
      <c r="A823" s="11" t="s">
        <v>2621</v>
      </c>
      <c r="B823" s="11" t="s">
        <v>2516</v>
      </c>
      <c r="C823" s="11" t="s">
        <v>2506</v>
      </c>
      <c r="D823" s="188" t="s">
        <v>3022</v>
      </c>
      <c r="G823" s="11" t="s">
        <v>2623</v>
      </c>
      <c r="H823" s="11" t="s">
        <v>2624</v>
      </c>
      <c r="I823" s="11" t="s">
        <v>2614</v>
      </c>
      <c r="J823" s="258" t="s">
        <v>3038</v>
      </c>
      <c r="K823" s="260" t="s">
        <v>3046</v>
      </c>
      <c r="L823" s="265" t="s">
        <v>1937</v>
      </c>
      <c r="M823" s="265" t="s">
        <v>1937</v>
      </c>
      <c r="N823" s="258" t="s">
        <v>3023</v>
      </c>
      <c r="P823" s="265" t="s">
        <v>3088</v>
      </c>
      <c r="Q823" s="265" t="s">
        <v>2153</v>
      </c>
      <c r="R823" s="265" t="s">
        <v>3073</v>
      </c>
      <c r="S823" s="265" t="s">
        <v>3116</v>
      </c>
      <c r="T823" s="11" t="s">
        <v>2625</v>
      </c>
      <c r="U823" s="11" t="s">
        <v>2517</v>
      </c>
      <c r="V823">
        <v>148.26900000000001</v>
      </c>
      <c r="Z823" s="262">
        <v>-6.4038777834007998</v>
      </c>
      <c r="AD823" s="188">
        <f t="shared" si="36"/>
        <v>4.999028191554503</v>
      </c>
      <c r="AE823" s="263">
        <f t="shared" si="37"/>
        <v>1.5549436863378405</v>
      </c>
    </row>
    <row r="824" spans="1:31" x14ac:dyDescent="0.35">
      <c r="A824" s="11" t="s">
        <v>2621</v>
      </c>
      <c r="B824" s="11" t="s">
        <v>2516</v>
      </c>
      <c r="C824" s="11" t="s">
        <v>2506</v>
      </c>
      <c r="D824" s="188" t="s">
        <v>3022</v>
      </c>
      <c r="G824" s="11" t="s">
        <v>2623</v>
      </c>
      <c r="H824" s="11" t="s">
        <v>2624</v>
      </c>
      <c r="I824" s="11" t="s">
        <v>2614</v>
      </c>
      <c r="J824" s="258" t="s">
        <v>3038</v>
      </c>
      <c r="K824" s="260" t="s">
        <v>3046</v>
      </c>
      <c r="L824" s="265" t="s">
        <v>1937</v>
      </c>
      <c r="M824" s="265" t="s">
        <v>1937</v>
      </c>
      <c r="N824" s="258" t="s">
        <v>3023</v>
      </c>
      <c r="P824" s="265" t="s">
        <v>3088</v>
      </c>
      <c r="Q824" s="265" t="s">
        <v>2153</v>
      </c>
      <c r="R824" s="265" t="s">
        <v>3073</v>
      </c>
      <c r="S824" s="265" t="s">
        <v>3116</v>
      </c>
      <c r="T824" s="11" t="s">
        <v>2625</v>
      </c>
      <c r="U824" s="11" t="s">
        <v>2517</v>
      </c>
      <c r="V824">
        <v>143.84399999999999</v>
      </c>
      <c r="Z824" s="262">
        <v>-6.23086411943319</v>
      </c>
      <c r="AD824" s="188">
        <f t="shared" si="36"/>
        <v>4.968729379012963</v>
      </c>
      <c r="AE824" s="263">
        <f t="shared" si="37"/>
        <v>1.9533223698739401</v>
      </c>
    </row>
    <row r="825" spans="1:31" x14ac:dyDescent="0.35">
      <c r="A825" s="11" t="s">
        <v>2621</v>
      </c>
      <c r="B825" s="11" t="s">
        <v>2516</v>
      </c>
      <c r="C825" s="11" t="s">
        <v>2506</v>
      </c>
      <c r="D825" s="188" t="s">
        <v>3022</v>
      </c>
      <c r="G825" s="11" t="s">
        <v>2623</v>
      </c>
      <c r="H825" s="11" t="s">
        <v>2624</v>
      </c>
      <c r="I825" s="11" t="s">
        <v>2614</v>
      </c>
      <c r="J825" s="258" t="s">
        <v>3038</v>
      </c>
      <c r="K825" s="260" t="s">
        <v>3046</v>
      </c>
      <c r="L825" s="265" t="s">
        <v>1937</v>
      </c>
      <c r="M825" s="265" t="s">
        <v>1937</v>
      </c>
      <c r="N825" s="258" t="s">
        <v>3023</v>
      </c>
      <c r="P825" s="265" t="s">
        <v>3088</v>
      </c>
      <c r="Q825" s="265" t="s">
        <v>2153</v>
      </c>
      <c r="R825" s="265" t="s">
        <v>3073</v>
      </c>
      <c r="S825" s="265" t="s">
        <v>3116</v>
      </c>
      <c r="T825" s="11" t="s">
        <v>2625</v>
      </c>
      <c r="U825" s="11" t="s">
        <v>2517</v>
      </c>
      <c r="V825">
        <v>373.56599999999997</v>
      </c>
      <c r="Z825" s="262">
        <v>-6.3442560728744901</v>
      </c>
      <c r="AD825" s="188">
        <f t="shared" si="36"/>
        <v>5.9230946957893691</v>
      </c>
      <c r="AE825" s="263">
        <f t="shared" si="37"/>
        <v>1.6922277482145274</v>
      </c>
    </row>
    <row r="826" spans="1:31" x14ac:dyDescent="0.35">
      <c r="A826" s="11" t="s">
        <v>2621</v>
      </c>
      <c r="B826" s="11" t="s">
        <v>2516</v>
      </c>
      <c r="C826" s="11" t="s">
        <v>2506</v>
      </c>
      <c r="D826" s="188" t="s">
        <v>3022</v>
      </c>
      <c r="G826" s="11" t="s">
        <v>2623</v>
      </c>
      <c r="H826" s="11" t="s">
        <v>2624</v>
      </c>
      <c r="I826" s="11" t="s">
        <v>2614</v>
      </c>
      <c r="J826" s="258" t="s">
        <v>3038</v>
      </c>
      <c r="K826" s="260" t="s">
        <v>3046</v>
      </c>
      <c r="L826" s="265" t="s">
        <v>1937</v>
      </c>
      <c r="M826" s="265" t="s">
        <v>1937</v>
      </c>
      <c r="N826" s="258" t="s">
        <v>3023</v>
      </c>
      <c r="P826" s="265" t="s">
        <v>3088</v>
      </c>
      <c r="Q826" s="265" t="s">
        <v>2153</v>
      </c>
      <c r="R826" s="265" t="s">
        <v>3073</v>
      </c>
      <c r="S826" s="265" t="s">
        <v>3116</v>
      </c>
      <c r="T826" s="11" t="s">
        <v>2625</v>
      </c>
      <c r="U826" s="11" t="s">
        <v>2517</v>
      </c>
      <c r="V826">
        <v>367.95</v>
      </c>
      <c r="Z826" s="262">
        <v>-6.1519800101214503</v>
      </c>
      <c r="AD826" s="188">
        <f t="shared" si="36"/>
        <v>5.9079470593726082</v>
      </c>
      <c r="AE826" s="263">
        <f t="shared" si="37"/>
        <v>2.1349597440492647</v>
      </c>
    </row>
    <row r="827" spans="1:31" x14ac:dyDescent="0.35">
      <c r="A827" s="11" t="s">
        <v>2621</v>
      </c>
      <c r="B827" s="11" t="s">
        <v>2516</v>
      </c>
      <c r="C827" s="11" t="s">
        <v>2506</v>
      </c>
      <c r="D827" s="188" t="s">
        <v>3022</v>
      </c>
      <c r="G827" s="11" t="s">
        <v>2623</v>
      </c>
      <c r="H827" s="11" t="s">
        <v>2624</v>
      </c>
      <c r="I827" s="11" t="s">
        <v>2614</v>
      </c>
      <c r="J827" s="258" t="s">
        <v>3038</v>
      </c>
      <c r="K827" s="260" t="s">
        <v>3046</v>
      </c>
      <c r="L827" s="265" t="s">
        <v>1937</v>
      </c>
      <c r="M827" s="265" t="s">
        <v>1937</v>
      </c>
      <c r="N827" s="258" t="s">
        <v>3023</v>
      </c>
      <c r="P827" s="265" t="s">
        <v>3088</v>
      </c>
      <c r="Q827" s="265" t="s">
        <v>2153</v>
      </c>
      <c r="R827" s="265" t="s">
        <v>3073</v>
      </c>
      <c r="S827" s="265" t="s">
        <v>3116</v>
      </c>
      <c r="T827" s="11" t="s">
        <v>2625</v>
      </c>
      <c r="U827" s="11" t="s">
        <v>2517</v>
      </c>
      <c r="V827">
        <v>367.95</v>
      </c>
      <c r="Z827" s="226">
        <v>-5.4885184716599102</v>
      </c>
      <c r="AD827" s="188">
        <f t="shared" si="36"/>
        <v>5.9079470593726082</v>
      </c>
      <c r="AE827" s="263">
        <f t="shared" si="37"/>
        <v>3.6626363922857026</v>
      </c>
    </row>
    <row r="828" spans="1:31" x14ac:dyDescent="0.35">
      <c r="A828" s="11" t="s">
        <v>2621</v>
      </c>
      <c r="B828" s="11" t="s">
        <v>2516</v>
      </c>
      <c r="C828" s="11" t="s">
        <v>2506</v>
      </c>
      <c r="D828" s="188" t="s">
        <v>3022</v>
      </c>
      <c r="G828" s="11" t="s">
        <v>2623</v>
      </c>
      <c r="H828" s="11" t="s">
        <v>2624</v>
      </c>
      <c r="I828" s="11" t="s">
        <v>2614</v>
      </c>
      <c r="J828" s="258" t="s">
        <v>3038</v>
      </c>
      <c r="K828" s="260" t="s">
        <v>3046</v>
      </c>
      <c r="L828" s="265" t="s">
        <v>1937</v>
      </c>
      <c r="M828" s="265" t="s">
        <v>1937</v>
      </c>
      <c r="N828" s="258" t="s">
        <v>3023</v>
      </c>
      <c r="P828" s="265" t="s">
        <v>3088</v>
      </c>
      <c r="Q828" s="265" t="s">
        <v>2153</v>
      </c>
      <c r="R828" s="265" t="s">
        <v>3073</v>
      </c>
      <c r="S828" s="265" t="s">
        <v>3116</v>
      </c>
      <c r="T828" s="11" t="s">
        <v>2625</v>
      </c>
      <c r="U828" s="11" t="s">
        <v>2517</v>
      </c>
      <c r="V828">
        <v>367.95</v>
      </c>
      <c r="Z828" s="226">
        <v>-5.3442877024291402</v>
      </c>
      <c r="AD828" s="188">
        <f t="shared" si="36"/>
        <v>5.9079470593726082</v>
      </c>
      <c r="AE828" s="263">
        <f t="shared" si="37"/>
        <v>3.9947400114675378</v>
      </c>
    </row>
    <row r="829" spans="1:31" x14ac:dyDescent="0.35">
      <c r="A829" s="11" t="s">
        <v>2621</v>
      </c>
      <c r="B829" s="11" t="s">
        <v>2516</v>
      </c>
      <c r="C829" s="11" t="s">
        <v>2506</v>
      </c>
      <c r="D829" s="188" t="s">
        <v>3022</v>
      </c>
      <c r="G829" s="11" t="s">
        <v>2623</v>
      </c>
      <c r="H829" s="11" t="s">
        <v>2624</v>
      </c>
      <c r="I829" s="11" t="s">
        <v>2615</v>
      </c>
      <c r="J829" s="258" t="s">
        <v>3039</v>
      </c>
      <c r="K829" s="260" t="s">
        <v>3046</v>
      </c>
      <c r="L829" s="265" t="s">
        <v>1937</v>
      </c>
      <c r="M829" s="265" t="s">
        <v>1937</v>
      </c>
      <c r="N829" s="258" t="s">
        <v>3023</v>
      </c>
      <c r="P829" s="265" t="s">
        <v>3088</v>
      </c>
      <c r="Q829" s="265" t="s">
        <v>2153</v>
      </c>
      <c r="R829" s="265" t="s">
        <v>3073</v>
      </c>
      <c r="S829" s="265" t="s">
        <v>3116</v>
      </c>
      <c r="T829" s="11" t="s">
        <v>2625</v>
      </c>
      <c r="U829" s="11" t="s">
        <v>2517</v>
      </c>
      <c r="V829">
        <v>8.5943000000000005</v>
      </c>
      <c r="Z829" s="262">
        <v>-7.1117472165991797</v>
      </c>
      <c r="AD829" s="188">
        <f t="shared" si="36"/>
        <v>2.1510991928189322</v>
      </c>
      <c r="AE829" s="263">
        <f t="shared" si="37"/>
        <v>-7.498591833089352E-2</v>
      </c>
    </row>
    <row r="830" spans="1:31" x14ac:dyDescent="0.35">
      <c r="A830" s="11" t="s">
        <v>2621</v>
      </c>
      <c r="B830" s="11" t="s">
        <v>2516</v>
      </c>
      <c r="C830" s="11" t="s">
        <v>2506</v>
      </c>
      <c r="D830" s="188" t="s">
        <v>3022</v>
      </c>
      <c r="G830" s="11" t="s">
        <v>2623</v>
      </c>
      <c r="H830" s="11" t="s">
        <v>2624</v>
      </c>
      <c r="I830" s="11" t="s">
        <v>2615</v>
      </c>
      <c r="J830" s="258" t="s">
        <v>3039</v>
      </c>
      <c r="K830" s="260" t="s">
        <v>3046</v>
      </c>
      <c r="L830" s="265" t="s">
        <v>1937</v>
      </c>
      <c r="M830" s="265" t="s">
        <v>1937</v>
      </c>
      <c r="N830" s="258" t="s">
        <v>3023</v>
      </c>
      <c r="P830" s="265" t="s">
        <v>3088</v>
      </c>
      <c r="Q830" s="265" t="s">
        <v>2153</v>
      </c>
      <c r="R830" s="265" t="s">
        <v>3073</v>
      </c>
      <c r="S830" s="265" t="s">
        <v>3116</v>
      </c>
      <c r="T830" s="11" t="s">
        <v>2625</v>
      </c>
      <c r="U830" s="11" t="s">
        <v>2517</v>
      </c>
      <c r="V830">
        <v>8.5943000000000005</v>
      </c>
      <c r="Z830" s="262">
        <v>-7.0732856781376503</v>
      </c>
      <c r="AD830" s="188">
        <f t="shared" si="36"/>
        <v>2.1510991928189322</v>
      </c>
      <c r="AE830" s="263">
        <f t="shared" si="37"/>
        <v>1.3575046784241377E-2</v>
      </c>
    </row>
    <row r="831" spans="1:31" x14ac:dyDescent="0.35">
      <c r="A831" s="11" t="s">
        <v>2621</v>
      </c>
      <c r="B831" s="11" t="s">
        <v>2516</v>
      </c>
      <c r="C831" s="11" t="s">
        <v>2506</v>
      </c>
      <c r="D831" s="188" t="s">
        <v>3022</v>
      </c>
      <c r="G831" s="11" t="s">
        <v>2623</v>
      </c>
      <c r="H831" s="11" t="s">
        <v>2624</v>
      </c>
      <c r="I831" s="11" t="s">
        <v>2616</v>
      </c>
      <c r="J831" s="258" t="s">
        <v>3036</v>
      </c>
      <c r="K831" s="260" t="s">
        <v>3046</v>
      </c>
      <c r="L831" s="265" t="s">
        <v>1937</v>
      </c>
      <c r="M831" s="265" t="s">
        <v>1937</v>
      </c>
      <c r="N831" s="258" t="s">
        <v>3023</v>
      </c>
      <c r="P831" s="265" t="s">
        <v>3088</v>
      </c>
      <c r="Q831" s="265" t="s">
        <v>2153</v>
      </c>
      <c r="R831" s="265" t="s">
        <v>3073</v>
      </c>
      <c r="S831" s="265" t="s">
        <v>3116</v>
      </c>
      <c r="T831" s="11" t="s">
        <v>2625</v>
      </c>
      <c r="U831" s="11" t="s">
        <v>2517</v>
      </c>
      <c r="V831">
        <v>10.951499999999999</v>
      </c>
      <c r="Z831" s="262">
        <v>-7.3612411437246896</v>
      </c>
      <c r="AD831" s="188">
        <f t="shared" si="36"/>
        <v>2.393476433182113</v>
      </c>
      <c r="AE831" s="263">
        <f t="shared" si="37"/>
        <v>-0.64946691572263548</v>
      </c>
    </row>
    <row r="832" spans="1:31" x14ac:dyDescent="0.35">
      <c r="A832" s="11" t="s">
        <v>2621</v>
      </c>
      <c r="B832" s="11" t="s">
        <v>2516</v>
      </c>
      <c r="C832" s="11" t="s">
        <v>2506</v>
      </c>
      <c r="D832" s="188" t="s">
        <v>3022</v>
      </c>
      <c r="G832" s="11" t="s">
        <v>2623</v>
      </c>
      <c r="H832" s="11" t="s">
        <v>2624</v>
      </c>
      <c r="I832" s="11" t="s">
        <v>2616</v>
      </c>
      <c r="J832" s="258" t="s">
        <v>3036</v>
      </c>
      <c r="K832" s="260" t="s">
        <v>3046</v>
      </c>
      <c r="L832" s="265" t="s">
        <v>1937</v>
      </c>
      <c r="M832" s="265" t="s">
        <v>1937</v>
      </c>
      <c r="N832" s="258" t="s">
        <v>3023</v>
      </c>
      <c r="P832" s="265" t="s">
        <v>3088</v>
      </c>
      <c r="Q832" s="265" t="s">
        <v>2153</v>
      </c>
      <c r="R832" s="265" t="s">
        <v>3073</v>
      </c>
      <c r="S832" s="265" t="s">
        <v>3116</v>
      </c>
      <c r="T832" s="11" t="s">
        <v>2625</v>
      </c>
      <c r="U832" s="11" t="s">
        <v>2517</v>
      </c>
      <c r="V832">
        <v>10.951499999999999</v>
      </c>
      <c r="Z832" s="262">
        <v>-6.8997026821862297</v>
      </c>
      <c r="AD832" s="188">
        <f t="shared" si="36"/>
        <v>2.393476433182113</v>
      </c>
      <c r="AE832" s="263">
        <f t="shared" si="37"/>
        <v>0.41326466565922793</v>
      </c>
    </row>
    <row r="833" spans="1:31" x14ac:dyDescent="0.35">
      <c r="A833" s="11" t="s">
        <v>2621</v>
      </c>
      <c r="B833" s="11" t="s">
        <v>2516</v>
      </c>
      <c r="C833" s="11" t="s">
        <v>2506</v>
      </c>
      <c r="D833" s="188" t="s">
        <v>3022</v>
      </c>
      <c r="G833" s="11" t="s">
        <v>2623</v>
      </c>
      <c r="H833" s="11" t="s">
        <v>2624</v>
      </c>
      <c r="I833" s="11" t="s">
        <v>2616</v>
      </c>
      <c r="J833" s="258" t="s">
        <v>3036</v>
      </c>
      <c r="K833" s="260" t="s">
        <v>3046</v>
      </c>
      <c r="L833" s="265" t="s">
        <v>1937</v>
      </c>
      <c r="M833" s="265" t="s">
        <v>1937</v>
      </c>
      <c r="N833" s="258" t="s">
        <v>3023</v>
      </c>
      <c r="P833" s="265" t="s">
        <v>3088</v>
      </c>
      <c r="Q833" s="265" t="s">
        <v>2153</v>
      </c>
      <c r="R833" s="265" t="s">
        <v>3073</v>
      </c>
      <c r="S833" s="265" t="s">
        <v>3116</v>
      </c>
      <c r="T833" s="11" t="s">
        <v>2625</v>
      </c>
      <c r="U833" s="11" t="s">
        <v>2517</v>
      </c>
      <c r="V833">
        <v>10.786799999999999</v>
      </c>
      <c r="Z833" s="262">
        <v>-6.8612727732793504</v>
      </c>
      <c r="AD833" s="188">
        <f t="shared" si="36"/>
        <v>2.378323164385217</v>
      </c>
      <c r="AE833" s="263">
        <f t="shared" si="37"/>
        <v>0.50175280103332753</v>
      </c>
    </row>
    <row r="834" spans="1:31" x14ac:dyDescent="0.35">
      <c r="A834" s="11" t="s">
        <v>2621</v>
      </c>
      <c r="B834" s="11" t="s">
        <v>2516</v>
      </c>
      <c r="C834" s="11" t="s">
        <v>2506</v>
      </c>
      <c r="D834" s="188" t="s">
        <v>3022</v>
      </c>
      <c r="G834" s="11" t="s">
        <v>2623</v>
      </c>
      <c r="H834" s="11" t="s">
        <v>2624</v>
      </c>
      <c r="I834" s="11" t="s">
        <v>2616</v>
      </c>
      <c r="J834" s="258" t="s">
        <v>3036</v>
      </c>
      <c r="K834" s="260" t="s">
        <v>3046</v>
      </c>
      <c r="L834" s="265" t="s">
        <v>1937</v>
      </c>
      <c r="M834" s="265" t="s">
        <v>1937</v>
      </c>
      <c r="N834" s="258" t="s">
        <v>3023</v>
      </c>
      <c r="P834" s="265" t="s">
        <v>3088</v>
      </c>
      <c r="Q834" s="265" t="s">
        <v>2153</v>
      </c>
      <c r="R834" s="265" t="s">
        <v>3073</v>
      </c>
      <c r="S834" s="265" t="s">
        <v>3116</v>
      </c>
      <c r="T834" s="11" t="s">
        <v>2625</v>
      </c>
      <c r="U834" s="11" t="s">
        <v>2517</v>
      </c>
      <c r="V834">
        <v>10.786799999999999</v>
      </c>
      <c r="Z834" s="262">
        <v>-6.8035804655870402</v>
      </c>
      <c r="AD834" s="188">
        <f t="shared" si="36"/>
        <v>2.378323164385217</v>
      </c>
      <c r="AE834" s="263">
        <f t="shared" si="37"/>
        <v>0.63459424870606662</v>
      </c>
    </row>
    <row r="835" spans="1:31" x14ac:dyDescent="0.35">
      <c r="A835" s="11" t="s">
        <v>2621</v>
      </c>
      <c r="B835" s="11" t="s">
        <v>2516</v>
      </c>
      <c r="C835" s="11" t="s">
        <v>2506</v>
      </c>
      <c r="D835" s="188" t="s">
        <v>3022</v>
      </c>
      <c r="G835" s="11" t="s">
        <v>2623</v>
      </c>
      <c r="H835" s="11" t="s">
        <v>2624</v>
      </c>
      <c r="I835" s="11" t="s">
        <v>2616</v>
      </c>
      <c r="J835" s="258" t="s">
        <v>3036</v>
      </c>
      <c r="K835" s="260" t="s">
        <v>3046</v>
      </c>
      <c r="L835" s="265" t="s">
        <v>1937</v>
      </c>
      <c r="M835" s="265" t="s">
        <v>1937</v>
      </c>
      <c r="N835" s="258" t="s">
        <v>3023</v>
      </c>
      <c r="P835" s="265" t="s">
        <v>3088</v>
      </c>
      <c r="Q835" s="265" t="s">
        <v>2153</v>
      </c>
      <c r="R835" s="265" t="s">
        <v>3073</v>
      </c>
      <c r="S835" s="265" t="s">
        <v>3116</v>
      </c>
      <c r="T835" s="11" t="s">
        <v>2625</v>
      </c>
      <c r="U835" s="11" t="s">
        <v>2517</v>
      </c>
      <c r="V835">
        <v>21.007200000000001</v>
      </c>
      <c r="Z835" s="262">
        <v>-6.8406503036437201</v>
      </c>
      <c r="AD835" s="188">
        <f t="shared" si="36"/>
        <v>3.0448652361042008</v>
      </c>
      <c r="AE835" s="263">
        <f t="shared" si="37"/>
        <v>0.54923779219705215</v>
      </c>
    </row>
    <row r="836" spans="1:31" x14ac:dyDescent="0.35">
      <c r="A836" s="11" t="s">
        <v>2621</v>
      </c>
      <c r="B836" s="11" t="s">
        <v>2516</v>
      </c>
      <c r="C836" s="11" t="s">
        <v>2506</v>
      </c>
      <c r="D836" s="188" t="s">
        <v>3022</v>
      </c>
      <c r="G836" s="11" t="s">
        <v>2623</v>
      </c>
      <c r="H836" s="11" t="s">
        <v>2624</v>
      </c>
      <c r="I836" s="11" t="s">
        <v>2616</v>
      </c>
      <c r="J836" s="258" t="s">
        <v>3036</v>
      </c>
      <c r="K836" s="260" t="s">
        <v>3046</v>
      </c>
      <c r="L836" s="265" t="s">
        <v>1937</v>
      </c>
      <c r="M836" s="265" t="s">
        <v>1937</v>
      </c>
      <c r="N836" s="258" t="s">
        <v>3023</v>
      </c>
      <c r="P836" s="265" t="s">
        <v>3088</v>
      </c>
      <c r="Q836" s="265" t="s">
        <v>2153</v>
      </c>
      <c r="R836" s="265" t="s">
        <v>3073</v>
      </c>
      <c r="S836" s="265" t="s">
        <v>3116</v>
      </c>
      <c r="T836" s="11" t="s">
        <v>2625</v>
      </c>
      <c r="U836" s="11" t="s">
        <v>2517</v>
      </c>
      <c r="V836">
        <v>21.007200000000001</v>
      </c>
      <c r="Z836" s="262">
        <v>-6.7733426113360302</v>
      </c>
      <c r="AD836" s="188">
        <f t="shared" si="36"/>
        <v>3.0448652361042008</v>
      </c>
      <c r="AE836" s="263">
        <f t="shared" si="37"/>
        <v>0.70421948114856903</v>
      </c>
    </row>
    <row r="837" spans="1:31" x14ac:dyDescent="0.35">
      <c r="A837" s="11" t="s">
        <v>2621</v>
      </c>
      <c r="B837" s="11" t="s">
        <v>2516</v>
      </c>
      <c r="C837" s="11" t="s">
        <v>2506</v>
      </c>
      <c r="D837" s="188" t="s">
        <v>3022</v>
      </c>
      <c r="G837" s="11" t="s">
        <v>2623</v>
      </c>
      <c r="H837" s="11" t="s">
        <v>2624</v>
      </c>
      <c r="I837" s="11" t="s">
        <v>2616</v>
      </c>
      <c r="J837" s="258" t="s">
        <v>3036</v>
      </c>
      <c r="K837" s="260" t="s">
        <v>3046</v>
      </c>
      <c r="L837" s="265" t="s">
        <v>1937</v>
      </c>
      <c r="M837" s="265" t="s">
        <v>1937</v>
      </c>
      <c r="N837" s="258" t="s">
        <v>3023</v>
      </c>
      <c r="P837" s="265" t="s">
        <v>3088</v>
      </c>
      <c r="Q837" s="265" t="s">
        <v>2153</v>
      </c>
      <c r="R837" s="265" t="s">
        <v>3073</v>
      </c>
      <c r="S837" s="265" t="s">
        <v>3116</v>
      </c>
      <c r="T837" s="11" t="s">
        <v>2625</v>
      </c>
      <c r="U837" s="11" t="s">
        <v>2517</v>
      </c>
      <c r="V837">
        <v>21.3278</v>
      </c>
      <c r="Z837" s="262">
        <v>-6.5810032894736796</v>
      </c>
      <c r="AD837" s="188">
        <f t="shared" si="36"/>
        <v>3.0600113860480493</v>
      </c>
      <c r="AE837" s="263">
        <f t="shared" si="37"/>
        <v>1.1470971364654012</v>
      </c>
    </row>
    <row r="838" spans="1:31" x14ac:dyDescent="0.35">
      <c r="A838" s="11" t="s">
        <v>2621</v>
      </c>
      <c r="B838" s="11" t="s">
        <v>2516</v>
      </c>
      <c r="C838" s="11" t="s">
        <v>2506</v>
      </c>
      <c r="D838" s="188" t="s">
        <v>3022</v>
      </c>
      <c r="G838" s="11" t="s">
        <v>2623</v>
      </c>
      <c r="H838" s="11" t="s">
        <v>2624</v>
      </c>
      <c r="I838" s="11" t="s">
        <v>2616</v>
      </c>
      <c r="J838" s="258" t="s">
        <v>3036</v>
      </c>
      <c r="K838" s="260" t="s">
        <v>3046</v>
      </c>
      <c r="L838" s="265" t="s">
        <v>1937</v>
      </c>
      <c r="M838" s="265" t="s">
        <v>1937</v>
      </c>
      <c r="N838" s="258" t="s">
        <v>3023</v>
      </c>
      <c r="P838" s="265" t="s">
        <v>3088</v>
      </c>
      <c r="Q838" s="265" t="s">
        <v>2153</v>
      </c>
      <c r="R838" s="265" t="s">
        <v>3073</v>
      </c>
      <c r="S838" s="265" t="s">
        <v>3116</v>
      </c>
      <c r="T838" s="11" t="s">
        <v>2625</v>
      </c>
      <c r="U838" s="11" t="s">
        <v>2517</v>
      </c>
      <c r="V838">
        <v>40.296100000000003</v>
      </c>
      <c r="Z838" s="262">
        <v>-6.9546748481781302</v>
      </c>
      <c r="AD838" s="188">
        <f t="shared" si="36"/>
        <v>3.6962546900761644</v>
      </c>
      <c r="AE838" s="263">
        <f t="shared" si="37"/>
        <v>0.2866865757166836</v>
      </c>
    </row>
    <row r="839" spans="1:31" x14ac:dyDescent="0.35">
      <c r="A839" s="11" t="s">
        <v>2621</v>
      </c>
      <c r="B839" s="11" t="s">
        <v>2516</v>
      </c>
      <c r="C839" s="11" t="s">
        <v>2506</v>
      </c>
      <c r="D839" s="188" t="s">
        <v>3022</v>
      </c>
      <c r="G839" s="11" t="s">
        <v>2623</v>
      </c>
      <c r="H839" s="11" t="s">
        <v>2624</v>
      </c>
      <c r="I839" s="11" t="s">
        <v>2616</v>
      </c>
      <c r="J839" s="258" t="s">
        <v>3036</v>
      </c>
      <c r="K839" s="260" t="s">
        <v>3046</v>
      </c>
      <c r="L839" s="265" t="s">
        <v>1937</v>
      </c>
      <c r="M839" s="265" t="s">
        <v>1937</v>
      </c>
      <c r="N839" s="258" t="s">
        <v>3023</v>
      </c>
      <c r="P839" s="265" t="s">
        <v>3088</v>
      </c>
      <c r="Q839" s="265" t="s">
        <v>2153</v>
      </c>
      <c r="R839" s="265" t="s">
        <v>3073</v>
      </c>
      <c r="S839" s="265" t="s">
        <v>3116</v>
      </c>
      <c r="T839" s="11" t="s">
        <v>2625</v>
      </c>
      <c r="U839" s="11" t="s">
        <v>2517</v>
      </c>
      <c r="V839">
        <v>37.926900000000003</v>
      </c>
      <c r="Z839" s="262">
        <v>-6.6951859817813704</v>
      </c>
      <c r="AD839" s="188">
        <f t="shared" si="36"/>
        <v>3.6356606228590564</v>
      </c>
      <c r="AE839" s="263">
        <f t="shared" si="37"/>
        <v>0.88418177127978659</v>
      </c>
    </row>
    <row r="840" spans="1:31" x14ac:dyDescent="0.35">
      <c r="A840" s="11" t="s">
        <v>2621</v>
      </c>
      <c r="B840" s="11" t="s">
        <v>2516</v>
      </c>
      <c r="C840" s="11" t="s">
        <v>2506</v>
      </c>
      <c r="D840" s="188" t="s">
        <v>3022</v>
      </c>
      <c r="G840" s="11" t="s">
        <v>2623</v>
      </c>
      <c r="H840" s="11" t="s">
        <v>2624</v>
      </c>
      <c r="I840" s="11" t="s">
        <v>2616</v>
      </c>
      <c r="J840" s="258" t="s">
        <v>3036</v>
      </c>
      <c r="K840" s="260" t="s">
        <v>3046</v>
      </c>
      <c r="L840" s="265" t="s">
        <v>1937</v>
      </c>
      <c r="M840" s="265" t="s">
        <v>1937</v>
      </c>
      <c r="N840" s="258" t="s">
        <v>3023</v>
      </c>
      <c r="P840" s="265" t="s">
        <v>3088</v>
      </c>
      <c r="Q840" s="265" t="s">
        <v>2153</v>
      </c>
      <c r="R840" s="265" t="s">
        <v>3073</v>
      </c>
      <c r="S840" s="265" t="s">
        <v>3116</v>
      </c>
      <c r="T840" s="11" t="s">
        <v>2625</v>
      </c>
      <c r="U840" s="11" t="s">
        <v>2517</v>
      </c>
      <c r="V840">
        <v>37.3566</v>
      </c>
      <c r="Z840" s="262">
        <v>-6.6086791497975703</v>
      </c>
      <c r="AD840" s="188">
        <f t="shared" si="36"/>
        <v>3.6205096027953232</v>
      </c>
      <c r="AE840" s="263">
        <f t="shared" si="37"/>
        <v>1.0833711130478252</v>
      </c>
    </row>
    <row r="841" spans="1:31" x14ac:dyDescent="0.35">
      <c r="A841" s="11" t="s">
        <v>2621</v>
      </c>
      <c r="B841" s="11" t="s">
        <v>2516</v>
      </c>
      <c r="C841" s="11" t="s">
        <v>2506</v>
      </c>
      <c r="D841" s="188" t="s">
        <v>3022</v>
      </c>
      <c r="G841" s="11" t="s">
        <v>2623</v>
      </c>
      <c r="H841" s="11" t="s">
        <v>2624</v>
      </c>
      <c r="I841" s="11" t="s">
        <v>2616</v>
      </c>
      <c r="J841" s="258" t="s">
        <v>3036</v>
      </c>
      <c r="K841" s="260" t="s">
        <v>3046</v>
      </c>
      <c r="L841" s="265" t="s">
        <v>1937</v>
      </c>
      <c r="M841" s="265" t="s">
        <v>1937</v>
      </c>
      <c r="N841" s="258" t="s">
        <v>3023</v>
      </c>
      <c r="P841" s="265" t="s">
        <v>3088</v>
      </c>
      <c r="Q841" s="265" t="s">
        <v>2153</v>
      </c>
      <c r="R841" s="265" t="s">
        <v>3073</v>
      </c>
      <c r="S841" s="265" t="s">
        <v>3116</v>
      </c>
      <c r="T841" s="11" t="s">
        <v>2625</v>
      </c>
      <c r="U841" s="11" t="s">
        <v>2517</v>
      </c>
      <c r="V841">
        <v>36.795000000000002</v>
      </c>
      <c r="Z841" s="262">
        <v>-6.5221723178137596</v>
      </c>
      <c r="AD841" s="188">
        <f t="shared" si="36"/>
        <v>3.6053619663785623</v>
      </c>
      <c r="AE841" s="263">
        <f t="shared" si="37"/>
        <v>1.2825604548158882</v>
      </c>
    </row>
    <row r="842" spans="1:31" x14ac:dyDescent="0.35">
      <c r="A842" s="11" t="s">
        <v>2621</v>
      </c>
      <c r="B842" s="11" t="s">
        <v>2516</v>
      </c>
      <c r="C842" s="11" t="s">
        <v>2506</v>
      </c>
      <c r="D842" s="188" t="s">
        <v>3022</v>
      </c>
      <c r="G842" s="11" t="s">
        <v>2623</v>
      </c>
      <c r="H842" s="11" t="s">
        <v>2624</v>
      </c>
      <c r="I842" s="11" t="s">
        <v>2616</v>
      </c>
      <c r="J842" s="258" t="s">
        <v>3036</v>
      </c>
      <c r="K842" s="260" t="s">
        <v>3046</v>
      </c>
      <c r="L842" s="265" t="s">
        <v>1937</v>
      </c>
      <c r="M842" s="265" t="s">
        <v>1937</v>
      </c>
      <c r="N842" s="258" t="s">
        <v>3023</v>
      </c>
      <c r="P842" s="265" t="s">
        <v>3088</v>
      </c>
      <c r="Q842" s="265" t="s">
        <v>2153</v>
      </c>
      <c r="R842" s="265" t="s">
        <v>3073</v>
      </c>
      <c r="S842" s="265" t="s">
        <v>3116</v>
      </c>
      <c r="T842" s="11" t="s">
        <v>2625</v>
      </c>
      <c r="U842" s="11" t="s">
        <v>2517</v>
      </c>
      <c r="V842">
        <v>40.911099999999998</v>
      </c>
      <c r="Z842" s="262">
        <v>-5.9065662955465497</v>
      </c>
      <c r="AD842" s="188">
        <f t="shared" si="36"/>
        <v>3.7114014198711947</v>
      </c>
      <c r="AE842" s="263">
        <f t="shared" si="37"/>
        <v>2.7000457048457265</v>
      </c>
    </row>
    <row r="843" spans="1:31" x14ac:dyDescent="0.35">
      <c r="A843" s="11" t="s">
        <v>2621</v>
      </c>
      <c r="B843" s="11" t="s">
        <v>2516</v>
      </c>
      <c r="C843" s="11" t="s">
        <v>2506</v>
      </c>
      <c r="D843" s="188" t="s">
        <v>3022</v>
      </c>
      <c r="G843" s="11" t="s">
        <v>2623</v>
      </c>
      <c r="H843" s="11" t="s">
        <v>2624</v>
      </c>
      <c r="I843" s="11" t="s">
        <v>2616</v>
      </c>
      <c r="J843" s="258" t="s">
        <v>3036</v>
      </c>
      <c r="K843" s="260" t="s">
        <v>3046</v>
      </c>
      <c r="L843" s="265" t="s">
        <v>1937</v>
      </c>
      <c r="M843" s="265" t="s">
        <v>1937</v>
      </c>
      <c r="N843" s="258" t="s">
        <v>3023</v>
      </c>
      <c r="P843" s="265" t="s">
        <v>3088</v>
      </c>
      <c r="Q843" s="265" t="s">
        <v>2153</v>
      </c>
      <c r="R843" s="265" t="s">
        <v>3073</v>
      </c>
      <c r="S843" s="265" t="s">
        <v>3116</v>
      </c>
      <c r="T843" s="11" t="s">
        <v>2625</v>
      </c>
      <c r="U843" s="11" t="s">
        <v>2517</v>
      </c>
      <c r="V843">
        <v>63.479199999999999</v>
      </c>
      <c r="Z843" s="226">
        <v>-6.4441105769230704</v>
      </c>
      <c r="AD843" s="188">
        <f t="shared" si="36"/>
        <v>4.1507122931843421</v>
      </c>
      <c r="AE843" s="263">
        <f t="shared" si="37"/>
        <v>1.4623042557239527</v>
      </c>
    </row>
    <row r="844" spans="1:31" x14ac:dyDescent="0.35">
      <c r="A844" s="11" t="s">
        <v>2621</v>
      </c>
      <c r="B844" s="11" t="s">
        <v>2516</v>
      </c>
      <c r="C844" s="11" t="s">
        <v>2506</v>
      </c>
      <c r="D844" s="188" t="s">
        <v>3022</v>
      </c>
      <c r="G844" s="11" t="s">
        <v>2623</v>
      </c>
      <c r="H844" s="11" t="s">
        <v>2624</v>
      </c>
      <c r="I844" s="11" t="s">
        <v>2616</v>
      </c>
      <c r="J844" s="258" t="s">
        <v>3036</v>
      </c>
      <c r="K844" s="260" t="s">
        <v>3046</v>
      </c>
      <c r="L844" s="265" t="s">
        <v>1937</v>
      </c>
      <c r="M844" s="265" t="s">
        <v>1937</v>
      </c>
      <c r="N844" s="258" t="s">
        <v>3023</v>
      </c>
      <c r="P844" s="265" t="s">
        <v>3088</v>
      </c>
      <c r="Q844" s="265" t="s">
        <v>2153</v>
      </c>
      <c r="R844" s="265" t="s">
        <v>3073</v>
      </c>
      <c r="S844" s="265" t="s">
        <v>3116</v>
      </c>
      <c r="T844" s="11" t="s">
        <v>2625</v>
      </c>
      <c r="U844" s="11" t="s">
        <v>2517</v>
      </c>
      <c r="V844">
        <v>63.479199999999999</v>
      </c>
      <c r="Z844" s="262">
        <v>-6.3864182692307603</v>
      </c>
      <c r="AD844" s="188">
        <f t="shared" si="36"/>
        <v>4.1507122931843421</v>
      </c>
      <c r="AE844" s="263">
        <f t="shared" si="37"/>
        <v>1.5951457033966918</v>
      </c>
    </row>
    <row r="845" spans="1:31" x14ac:dyDescent="0.35">
      <c r="A845" s="11" t="s">
        <v>2621</v>
      </c>
      <c r="B845" s="11" t="s">
        <v>2516</v>
      </c>
      <c r="C845" s="11" t="s">
        <v>2506</v>
      </c>
      <c r="D845" s="188" t="s">
        <v>3022</v>
      </c>
      <c r="G845" s="11" t="s">
        <v>2623</v>
      </c>
      <c r="H845" s="11" t="s">
        <v>2624</v>
      </c>
      <c r="I845" s="11" t="s">
        <v>2616</v>
      </c>
      <c r="J845" s="258" t="s">
        <v>3036</v>
      </c>
      <c r="K845" s="260" t="s">
        <v>3046</v>
      </c>
      <c r="L845" s="265" t="s">
        <v>1937</v>
      </c>
      <c r="M845" s="265" t="s">
        <v>1937</v>
      </c>
      <c r="N845" s="258" t="s">
        <v>3023</v>
      </c>
      <c r="P845" s="265" t="s">
        <v>3088</v>
      </c>
      <c r="Q845" s="265" t="s">
        <v>2153</v>
      </c>
      <c r="R845" s="265" t="s">
        <v>3073</v>
      </c>
      <c r="S845" s="265" t="s">
        <v>3116</v>
      </c>
      <c r="T845" s="11" t="s">
        <v>2625</v>
      </c>
      <c r="U845" s="11" t="s">
        <v>2517</v>
      </c>
      <c r="V845">
        <v>62.524799999999999</v>
      </c>
      <c r="Z845" s="262">
        <v>-6.3383729757085003</v>
      </c>
      <c r="AD845" s="188">
        <f t="shared" si="36"/>
        <v>4.1355632780380551</v>
      </c>
      <c r="AE845" s="263">
        <f t="shared" si="37"/>
        <v>1.7057740800495711</v>
      </c>
    </row>
    <row r="846" spans="1:31" x14ac:dyDescent="0.35">
      <c r="A846" s="11" t="s">
        <v>2621</v>
      </c>
      <c r="B846" s="11" t="s">
        <v>2516</v>
      </c>
      <c r="C846" s="11" t="s">
        <v>2506</v>
      </c>
      <c r="D846" s="188" t="s">
        <v>3022</v>
      </c>
      <c r="G846" s="11" t="s">
        <v>2623</v>
      </c>
      <c r="H846" s="11" t="s">
        <v>2624</v>
      </c>
      <c r="I846" s="11" t="s">
        <v>2616</v>
      </c>
      <c r="J846" s="258" t="s">
        <v>3036</v>
      </c>
      <c r="K846" s="260" t="s">
        <v>3046</v>
      </c>
      <c r="L846" s="265" t="s">
        <v>1937</v>
      </c>
      <c r="M846" s="265" t="s">
        <v>1937</v>
      </c>
      <c r="N846" s="258" t="s">
        <v>3023</v>
      </c>
      <c r="P846" s="265" t="s">
        <v>3088</v>
      </c>
      <c r="Q846" s="265" t="s">
        <v>2153</v>
      </c>
      <c r="R846" s="265" t="s">
        <v>3073</v>
      </c>
      <c r="S846" s="265" t="s">
        <v>3116</v>
      </c>
      <c r="T846" s="11" t="s">
        <v>2625</v>
      </c>
      <c r="U846" s="11" t="s">
        <v>2517</v>
      </c>
      <c r="V846">
        <v>76.134</v>
      </c>
      <c r="Z846" s="262">
        <v>-6.74180794534412</v>
      </c>
      <c r="AD846" s="188">
        <f t="shared" si="36"/>
        <v>4.3324949456428321</v>
      </c>
      <c r="AE846" s="263">
        <f t="shared" si="37"/>
        <v>0.77683073297408767</v>
      </c>
    </row>
    <row r="847" spans="1:31" x14ac:dyDescent="0.35">
      <c r="A847" s="11" t="s">
        <v>2621</v>
      </c>
      <c r="B847" s="11" t="s">
        <v>2516</v>
      </c>
      <c r="C847" s="11" t="s">
        <v>2506</v>
      </c>
      <c r="D847" s="188" t="s">
        <v>3022</v>
      </c>
      <c r="G847" s="11" t="s">
        <v>2623</v>
      </c>
      <c r="H847" s="11" t="s">
        <v>2624</v>
      </c>
      <c r="I847" s="11" t="s">
        <v>2616</v>
      </c>
      <c r="J847" s="258" t="s">
        <v>3036</v>
      </c>
      <c r="K847" s="260" t="s">
        <v>3046</v>
      </c>
      <c r="L847" s="265" t="s">
        <v>1937</v>
      </c>
      <c r="M847" s="265" t="s">
        <v>1937</v>
      </c>
      <c r="N847" s="258" t="s">
        <v>3023</v>
      </c>
      <c r="P847" s="265" t="s">
        <v>3088</v>
      </c>
      <c r="Q847" s="265" t="s">
        <v>2153</v>
      </c>
      <c r="R847" s="265" t="s">
        <v>3073</v>
      </c>
      <c r="S847" s="265" t="s">
        <v>3116</v>
      </c>
      <c r="T847" s="11" t="s">
        <v>2625</v>
      </c>
      <c r="U847" s="11" t="s">
        <v>2517</v>
      </c>
      <c r="V847">
        <v>74.989400000000003</v>
      </c>
      <c r="Z847" s="262">
        <v>-6.6456857287449296</v>
      </c>
      <c r="AD847" s="188">
        <f t="shared" si="36"/>
        <v>4.3173467702144803</v>
      </c>
      <c r="AE847" s="263">
        <f t="shared" si="37"/>
        <v>0.99816031602092858</v>
      </c>
    </row>
    <row r="848" spans="1:31" x14ac:dyDescent="0.35">
      <c r="A848" s="11" t="s">
        <v>2621</v>
      </c>
      <c r="B848" s="11" t="s">
        <v>2516</v>
      </c>
      <c r="C848" s="11" t="s">
        <v>2506</v>
      </c>
      <c r="D848" s="188" t="s">
        <v>3022</v>
      </c>
      <c r="G848" s="11" t="s">
        <v>2623</v>
      </c>
      <c r="H848" s="11" t="s">
        <v>2624</v>
      </c>
      <c r="I848" s="11" t="s">
        <v>2616</v>
      </c>
      <c r="J848" s="258" t="s">
        <v>3036</v>
      </c>
      <c r="K848" s="260" t="s">
        <v>3046</v>
      </c>
      <c r="L848" s="265" t="s">
        <v>1937</v>
      </c>
      <c r="M848" s="265" t="s">
        <v>1937</v>
      </c>
      <c r="N848" s="258" t="s">
        <v>3023</v>
      </c>
      <c r="P848" s="265" t="s">
        <v>3088</v>
      </c>
      <c r="Q848" s="265" t="s">
        <v>2153</v>
      </c>
      <c r="R848" s="265" t="s">
        <v>3073</v>
      </c>
      <c r="S848" s="265" t="s">
        <v>3116</v>
      </c>
      <c r="T848" s="11" t="s">
        <v>2625</v>
      </c>
      <c r="U848" s="11" t="s">
        <v>2517</v>
      </c>
      <c r="V848">
        <v>76.134</v>
      </c>
      <c r="Z848" s="262">
        <v>-6.5591156376518196</v>
      </c>
      <c r="AD848" s="188">
        <f t="shared" si="36"/>
        <v>4.3324949456428321</v>
      </c>
      <c r="AE848" s="263">
        <f t="shared" si="37"/>
        <v>1.1974953172710598</v>
      </c>
    </row>
    <row r="849" spans="1:31" x14ac:dyDescent="0.35">
      <c r="A849" s="11" t="s">
        <v>2621</v>
      </c>
      <c r="B849" s="11" t="s">
        <v>2516</v>
      </c>
      <c r="C849" s="11" t="s">
        <v>2506</v>
      </c>
      <c r="D849" s="188" t="s">
        <v>3022</v>
      </c>
      <c r="G849" s="11" t="s">
        <v>2623</v>
      </c>
      <c r="H849" s="11" t="s">
        <v>2624</v>
      </c>
      <c r="I849" s="11" t="s">
        <v>2616</v>
      </c>
      <c r="J849" s="258" t="s">
        <v>3036</v>
      </c>
      <c r="K849" s="260" t="s">
        <v>3046</v>
      </c>
      <c r="L849" s="265" t="s">
        <v>1937</v>
      </c>
      <c r="M849" s="265" t="s">
        <v>1937</v>
      </c>
      <c r="N849" s="258" t="s">
        <v>3023</v>
      </c>
      <c r="P849" s="265" t="s">
        <v>3088</v>
      </c>
      <c r="Q849" s="265" t="s">
        <v>2153</v>
      </c>
      <c r="R849" s="265" t="s">
        <v>3073</v>
      </c>
      <c r="S849" s="265" t="s">
        <v>3116</v>
      </c>
      <c r="T849" s="11" t="s">
        <v>2625</v>
      </c>
      <c r="U849" s="11" t="s">
        <v>2517</v>
      </c>
      <c r="V849">
        <v>73.861900000000006</v>
      </c>
      <c r="Z849" s="262">
        <v>-6.4534096659918996</v>
      </c>
      <c r="AD849" s="188">
        <f t="shared" si="36"/>
        <v>4.3021971334369047</v>
      </c>
      <c r="AE849" s="263">
        <f t="shared" si="37"/>
        <v>1.4408923118556431</v>
      </c>
    </row>
    <row r="850" spans="1:31" x14ac:dyDescent="0.35">
      <c r="A850" s="11" t="s">
        <v>2621</v>
      </c>
      <c r="B850" s="11" t="s">
        <v>2516</v>
      </c>
      <c r="C850" s="11" t="s">
        <v>2506</v>
      </c>
      <c r="D850" s="188" t="s">
        <v>3022</v>
      </c>
      <c r="G850" s="11" t="s">
        <v>2623</v>
      </c>
      <c r="H850" s="11" t="s">
        <v>2624</v>
      </c>
      <c r="I850" s="11" t="s">
        <v>2616</v>
      </c>
      <c r="J850" s="258" t="s">
        <v>3036</v>
      </c>
      <c r="K850" s="260" t="s">
        <v>3046</v>
      </c>
      <c r="L850" s="265" t="s">
        <v>1937</v>
      </c>
      <c r="M850" s="265" t="s">
        <v>1937</v>
      </c>
      <c r="N850" s="258" t="s">
        <v>3023</v>
      </c>
      <c r="P850" s="265" t="s">
        <v>3088</v>
      </c>
      <c r="Q850" s="265" t="s">
        <v>2153</v>
      </c>
      <c r="R850" s="265" t="s">
        <v>3073</v>
      </c>
      <c r="S850" s="265" t="s">
        <v>3116</v>
      </c>
      <c r="T850" s="11" t="s">
        <v>2625</v>
      </c>
      <c r="U850" s="11" t="s">
        <v>2517</v>
      </c>
      <c r="V850">
        <v>72.751499999999993</v>
      </c>
      <c r="Z850" s="262">
        <v>-6.3861336032388598</v>
      </c>
      <c r="AD850" s="188">
        <f t="shared" si="36"/>
        <v>4.2870495243957434</v>
      </c>
      <c r="AE850" s="263">
        <f t="shared" si="37"/>
        <v>1.5958011710661242</v>
      </c>
    </row>
    <row r="851" spans="1:31" x14ac:dyDescent="0.35">
      <c r="A851" s="11" t="s">
        <v>2621</v>
      </c>
      <c r="B851" s="11" t="s">
        <v>2516</v>
      </c>
      <c r="C851" s="11" t="s">
        <v>2506</v>
      </c>
      <c r="D851" s="188" t="s">
        <v>3022</v>
      </c>
      <c r="G851" s="11" t="s">
        <v>2623</v>
      </c>
      <c r="H851" s="11" t="s">
        <v>2624</v>
      </c>
      <c r="I851" s="11" t="s">
        <v>2616</v>
      </c>
      <c r="J851" s="258" t="s">
        <v>3036</v>
      </c>
      <c r="K851" s="260" t="s">
        <v>3046</v>
      </c>
      <c r="L851" s="265" t="s">
        <v>1937</v>
      </c>
      <c r="M851" s="265" t="s">
        <v>1937</v>
      </c>
      <c r="N851" s="258" t="s">
        <v>3023</v>
      </c>
      <c r="P851" s="265" t="s">
        <v>3088</v>
      </c>
      <c r="Q851" s="265" t="s">
        <v>2153</v>
      </c>
      <c r="R851" s="265" t="s">
        <v>3073</v>
      </c>
      <c r="S851" s="265" t="s">
        <v>3116</v>
      </c>
      <c r="T851" s="11" t="s">
        <v>2625</v>
      </c>
      <c r="U851" s="11" t="s">
        <v>2517</v>
      </c>
      <c r="V851">
        <v>73.861900000000006</v>
      </c>
      <c r="Z851" s="262">
        <v>-6.2130250506072802</v>
      </c>
      <c r="AD851" s="188">
        <f t="shared" si="36"/>
        <v>4.3021971334369047</v>
      </c>
      <c r="AE851" s="263">
        <f t="shared" si="37"/>
        <v>1.9943983438253747</v>
      </c>
    </row>
    <row r="852" spans="1:31" x14ac:dyDescent="0.35">
      <c r="A852" s="11" t="s">
        <v>2621</v>
      </c>
      <c r="B852" s="11" t="s">
        <v>2516</v>
      </c>
      <c r="C852" s="11" t="s">
        <v>2506</v>
      </c>
      <c r="D852" s="188" t="s">
        <v>3022</v>
      </c>
      <c r="G852" s="11" t="s">
        <v>2623</v>
      </c>
      <c r="H852" s="11" t="s">
        <v>2624</v>
      </c>
      <c r="I852" s="11" t="s">
        <v>2616</v>
      </c>
      <c r="J852" s="258" t="s">
        <v>3036</v>
      </c>
      <c r="K852" s="260" t="s">
        <v>3046</v>
      </c>
      <c r="L852" s="265" t="s">
        <v>1937</v>
      </c>
      <c r="M852" s="265" t="s">
        <v>1937</v>
      </c>
      <c r="N852" s="258" t="s">
        <v>3023</v>
      </c>
      <c r="P852" s="265" t="s">
        <v>3088</v>
      </c>
      <c r="Q852" s="265" t="s">
        <v>2153</v>
      </c>
      <c r="R852" s="265" t="s">
        <v>3073</v>
      </c>
      <c r="S852" s="265" t="s">
        <v>3116</v>
      </c>
      <c r="T852" s="11" t="s">
        <v>2625</v>
      </c>
      <c r="U852" s="11" t="s">
        <v>2517</v>
      </c>
      <c r="V852">
        <v>79.6738</v>
      </c>
      <c r="Z852" s="262">
        <v>-6.3570976720647696</v>
      </c>
      <c r="AD852" s="188">
        <f t="shared" si="36"/>
        <v>4.3779407990039108</v>
      </c>
      <c r="AE852" s="263">
        <f t="shared" si="37"/>
        <v>1.6626588733487855</v>
      </c>
    </row>
    <row r="853" spans="1:31" x14ac:dyDescent="0.35">
      <c r="A853" s="11" t="s">
        <v>2621</v>
      </c>
      <c r="B853" s="11" t="s">
        <v>2516</v>
      </c>
      <c r="C853" s="11" t="s">
        <v>2506</v>
      </c>
      <c r="D853" s="188" t="s">
        <v>3022</v>
      </c>
      <c r="G853" s="11" t="s">
        <v>2623</v>
      </c>
      <c r="H853" s="11" t="s">
        <v>2624</v>
      </c>
      <c r="I853" s="11" t="s">
        <v>2616</v>
      </c>
      <c r="J853" s="258" t="s">
        <v>3036</v>
      </c>
      <c r="K853" s="260" t="s">
        <v>3046</v>
      </c>
      <c r="L853" s="265" t="s">
        <v>1937</v>
      </c>
      <c r="M853" s="265" t="s">
        <v>1937</v>
      </c>
      <c r="N853" s="258" t="s">
        <v>3023</v>
      </c>
      <c r="P853" s="265" t="s">
        <v>3088</v>
      </c>
      <c r="Q853" s="265" t="s">
        <v>2153</v>
      </c>
      <c r="R853" s="265" t="s">
        <v>3073</v>
      </c>
      <c r="S853" s="265" t="s">
        <v>3116</v>
      </c>
      <c r="T853" s="11" t="s">
        <v>2625</v>
      </c>
      <c r="U853" s="11" t="s">
        <v>2517</v>
      </c>
      <c r="V853">
        <v>79.6738</v>
      </c>
      <c r="Z853" s="262">
        <v>-6.4051745951417001</v>
      </c>
      <c r="AD853" s="188">
        <f t="shared" si="36"/>
        <v>4.3779407990039108</v>
      </c>
      <c r="AE853" s="263">
        <f t="shared" si="37"/>
        <v>1.5519576669548241</v>
      </c>
    </row>
    <row r="854" spans="1:31" x14ac:dyDescent="0.35">
      <c r="A854" s="11" t="s">
        <v>2621</v>
      </c>
      <c r="B854" s="11" t="s">
        <v>2516</v>
      </c>
      <c r="C854" s="11" t="s">
        <v>2506</v>
      </c>
      <c r="D854" s="188" t="s">
        <v>3022</v>
      </c>
      <c r="G854" s="11" t="s">
        <v>2623</v>
      </c>
      <c r="H854" s="11" t="s">
        <v>2624</v>
      </c>
      <c r="I854" s="11" t="s">
        <v>2616</v>
      </c>
      <c r="J854" s="258" t="s">
        <v>3036</v>
      </c>
      <c r="K854" s="260" t="s">
        <v>3046</v>
      </c>
      <c r="L854" s="265" t="s">
        <v>1937</v>
      </c>
      <c r="M854" s="265" t="s">
        <v>1937</v>
      </c>
      <c r="N854" s="258" t="s">
        <v>3023</v>
      </c>
      <c r="P854" s="265" t="s">
        <v>3088</v>
      </c>
      <c r="Q854" s="265" t="s">
        <v>2153</v>
      </c>
      <c r="R854" s="265" t="s">
        <v>3073</v>
      </c>
      <c r="S854" s="265" t="s">
        <v>3116</v>
      </c>
      <c r="T854" s="11" t="s">
        <v>2625</v>
      </c>
      <c r="U854" s="11" t="s">
        <v>2517</v>
      </c>
      <c r="V854">
        <v>79.6738</v>
      </c>
      <c r="Z854" s="262">
        <v>-6.4724822874493899</v>
      </c>
      <c r="AD854" s="188">
        <f t="shared" si="36"/>
        <v>4.3779407990039108</v>
      </c>
      <c r="AE854" s="263">
        <f t="shared" si="37"/>
        <v>1.3969759780033071</v>
      </c>
    </row>
    <row r="855" spans="1:31" x14ac:dyDescent="0.35">
      <c r="A855" s="11" t="s">
        <v>2621</v>
      </c>
      <c r="B855" s="11" t="s">
        <v>2516</v>
      </c>
      <c r="C855" s="11" t="s">
        <v>2506</v>
      </c>
      <c r="D855" s="188" t="s">
        <v>3022</v>
      </c>
      <c r="G855" s="11" t="s">
        <v>2623</v>
      </c>
      <c r="H855" s="11" t="s">
        <v>2624</v>
      </c>
      <c r="I855" s="11" t="s">
        <v>2616</v>
      </c>
      <c r="J855" s="258" t="s">
        <v>3036</v>
      </c>
      <c r="K855" s="260" t="s">
        <v>3046</v>
      </c>
      <c r="L855" s="265" t="s">
        <v>1937</v>
      </c>
      <c r="M855" s="265" t="s">
        <v>1937</v>
      </c>
      <c r="N855" s="258" t="s">
        <v>3023</v>
      </c>
      <c r="P855" s="265" t="s">
        <v>3088</v>
      </c>
      <c r="Q855" s="265" t="s">
        <v>2153</v>
      </c>
      <c r="R855" s="265" t="s">
        <v>3073</v>
      </c>
      <c r="S855" s="265" t="s">
        <v>3116</v>
      </c>
      <c r="T855" s="11" t="s">
        <v>2625</v>
      </c>
      <c r="U855" s="11" t="s">
        <v>2517</v>
      </c>
      <c r="V855">
        <v>727.51499999999999</v>
      </c>
      <c r="Z855" s="262">
        <v>-5.8140182186234801</v>
      </c>
      <c r="AD855" s="188">
        <f t="shared" si="36"/>
        <v>6.5896346173897893</v>
      </c>
      <c r="AE855" s="263">
        <f t="shared" si="37"/>
        <v>2.9131455271540525</v>
      </c>
    </row>
    <row r="856" spans="1:31" x14ac:dyDescent="0.35">
      <c r="A856" s="11" t="s">
        <v>2621</v>
      </c>
      <c r="B856" s="11" t="s">
        <v>2516</v>
      </c>
      <c r="C856" s="11" t="s">
        <v>2506</v>
      </c>
      <c r="D856" s="188" t="s">
        <v>3022</v>
      </c>
      <c r="G856" s="11" t="s">
        <v>2623</v>
      </c>
      <c r="H856" s="11" t="s">
        <v>2624</v>
      </c>
      <c r="I856" s="11" t="s">
        <v>2616</v>
      </c>
      <c r="J856" s="258" t="s">
        <v>3036</v>
      </c>
      <c r="K856" s="260" t="s">
        <v>3046</v>
      </c>
      <c r="L856" s="265" t="s">
        <v>1937</v>
      </c>
      <c r="M856" s="265" t="s">
        <v>1937</v>
      </c>
      <c r="N856" s="258" t="s">
        <v>3023</v>
      </c>
      <c r="P856" s="265" t="s">
        <v>3088</v>
      </c>
      <c r="Q856" s="265" t="s">
        <v>2153</v>
      </c>
      <c r="R856" s="265" t="s">
        <v>3073</v>
      </c>
      <c r="S856" s="265" t="s">
        <v>3116</v>
      </c>
      <c r="T856" s="11" t="s">
        <v>2625</v>
      </c>
      <c r="U856" s="11" t="s">
        <v>2517</v>
      </c>
      <c r="V856">
        <v>727.51499999999999</v>
      </c>
      <c r="Z856" s="226">
        <v>-5.7178643724696299</v>
      </c>
      <c r="AD856" s="188">
        <f t="shared" si="36"/>
        <v>6.5896346173897893</v>
      </c>
      <c r="AE856" s="263">
        <f t="shared" si="37"/>
        <v>3.1345479399419509</v>
      </c>
    </row>
    <row r="857" spans="1:31" x14ac:dyDescent="0.35">
      <c r="A857" s="11" t="s">
        <v>2621</v>
      </c>
      <c r="B857" s="11" t="s">
        <v>2516</v>
      </c>
      <c r="C857" s="11" t="s">
        <v>2506</v>
      </c>
      <c r="D857" s="188" t="s">
        <v>3022</v>
      </c>
      <c r="G857" s="11" t="s">
        <v>2623</v>
      </c>
      <c r="H857" s="11" t="s">
        <v>2624</v>
      </c>
      <c r="I857" s="11" t="s">
        <v>2616</v>
      </c>
      <c r="J857" s="258" t="s">
        <v>3036</v>
      </c>
      <c r="K857" s="260" t="s">
        <v>3046</v>
      </c>
      <c r="L857" s="265" t="s">
        <v>1937</v>
      </c>
      <c r="M857" s="265" t="s">
        <v>1937</v>
      </c>
      <c r="N857" s="258" t="s">
        <v>3023</v>
      </c>
      <c r="P857" s="265" t="s">
        <v>3088</v>
      </c>
      <c r="Q857" s="265" t="s">
        <v>2153</v>
      </c>
      <c r="R857" s="265" t="s">
        <v>3073</v>
      </c>
      <c r="S857" s="265" t="s">
        <v>3116</v>
      </c>
      <c r="T857" s="11" t="s">
        <v>2625</v>
      </c>
      <c r="U857" s="11" t="s">
        <v>2517</v>
      </c>
      <c r="V857">
        <v>716.577</v>
      </c>
      <c r="Z857" s="226">
        <v>-5.6602036943319796</v>
      </c>
      <c r="AD857" s="188">
        <f t="shared" si="36"/>
        <v>6.5744857083468347</v>
      </c>
      <c r="AE857" s="263">
        <f t="shared" si="37"/>
        <v>3.2673165578736323</v>
      </c>
    </row>
    <row r="858" spans="1:31" x14ac:dyDescent="0.35">
      <c r="A858" s="11" t="s">
        <v>2621</v>
      </c>
      <c r="B858" s="11" t="s">
        <v>2516</v>
      </c>
      <c r="C858" s="11" t="s">
        <v>2506</v>
      </c>
      <c r="D858" s="188" t="s">
        <v>3022</v>
      </c>
      <c r="G858" s="11" t="s">
        <v>2623</v>
      </c>
      <c r="H858" s="11" t="s">
        <v>2624</v>
      </c>
      <c r="I858" s="11" t="s">
        <v>2616</v>
      </c>
      <c r="J858" s="258" t="s">
        <v>3036</v>
      </c>
      <c r="K858" s="260" t="s">
        <v>3046</v>
      </c>
      <c r="L858" s="265" t="s">
        <v>1937</v>
      </c>
      <c r="M858" s="265" t="s">
        <v>1937</v>
      </c>
      <c r="N858" s="258" t="s">
        <v>3023</v>
      </c>
      <c r="P858" s="265" t="s">
        <v>3088</v>
      </c>
      <c r="Q858" s="265" t="s">
        <v>2153</v>
      </c>
      <c r="R858" s="265" t="s">
        <v>3073</v>
      </c>
      <c r="S858" s="265" t="s">
        <v>3116</v>
      </c>
      <c r="T858" s="11" t="s">
        <v>2625</v>
      </c>
      <c r="U858" s="11" t="s">
        <v>2517</v>
      </c>
      <c r="V858">
        <v>885.86599999999999</v>
      </c>
      <c r="Z858" s="226">
        <v>-5.8809147267206399</v>
      </c>
      <c r="AD858" s="188">
        <f t="shared" si="36"/>
        <v>6.7865656976319384</v>
      </c>
      <c r="AE858" s="263">
        <f t="shared" si="37"/>
        <v>2.7591106248361772</v>
      </c>
    </row>
    <row r="859" spans="1:31" x14ac:dyDescent="0.35">
      <c r="A859" s="11" t="s">
        <v>2621</v>
      </c>
      <c r="B859" s="11" t="s">
        <v>2516</v>
      </c>
      <c r="C859" s="11" t="s">
        <v>2506</v>
      </c>
      <c r="D859" s="188" t="s">
        <v>3022</v>
      </c>
      <c r="G859" s="11" t="s">
        <v>2623</v>
      </c>
      <c r="H859" s="11" t="s">
        <v>2624</v>
      </c>
      <c r="I859" s="11" t="s">
        <v>2616</v>
      </c>
      <c r="J859" s="258" t="s">
        <v>3036</v>
      </c>
      <c r="K859" s="260" t="s">
        <v>3046</v>
      </c>
      <c r="L859" s="265" t="s">
        <v>1937</v>
      </c>
      <c r="M859" s="265" t="s">
        <v>1937</v>
      </c>
      <c r="N859" s="258" t="s">
        <v>3023</v>
      </c>
      <c r="P859" s="265" t="s">
        <v>3088</v>
      </c>
      <c r="Q859" s="265" t="s">
        <v>2153</v>
      </c>
      <c r="R859" s="265" t="s">
        <v>3073</v>
      </c>
      <c r="S859" s="265" t="s">
        <v>3116</v>
      </c>
      <c r="T859" s="11" t="s">
        <v>2625</v>
      </c>
      <c r="U859" s="11" t="s">
        <v>2517</v>
      </c>
      <c r="V859">
        <v>885.86599999999999</v>
      </c>
      <c r="Z859" s="226">
        <v>-5.79437626518218</v>
      </c>
      <c r="AD859" s="188">
        <f t="shared" si="36"/>
        <v>6.7865656976319384</v>
      </c>
      <c r="AE859" s="263">
        <f t="shared" si="37"/>
        <v>2.9583727963452735</v>
      </c>
    </row>
    <row r="860" spans="1:31" x14ac:dyDescent="0.35">
      <c r="A860" s="11" t="s">
        <v>2621</v>
      </c>
      <c r="B860" s="11" t="s">
        <v>2516</v>
      </c>
      <c r="C860" s="11" t="s">
        <v>2506</v>
      </c>
      <c r="D860" s="188" t="s">
        <v>3022</v>
      </c>
      <c r="G860" s="11" t="s">
        <v>2623</v>
      </c>
      <c r="H860" s="11" t="s">
        <v>2624</v>
      </c>
      <c r="I860" s="11" t="s">
        <v>2616</v>
      </c>
      <c r="J860" s="258" t="s">
        <v>3036</v>
      </c>
      <c r="K860" s="260" t="s">
        <v>3046</v>
      </c>
      <c r="L860" s="265" t="s">
        <v>1937</v>
      </c>
      <c r="M860" s="265" t="s">
        <v>1937</v>
      </c>
      <c r="N860" s="258" t="s">
        <v>3023</v>
      </c>
      <c r="P860" s="265" t="s">
        <v>3088</v>
      </c>
      <c r="Q860" s="265" t="s">
        <v>2153</v>
      </c>
      <c r="R860" s="265" t="s">
        <v>3073</v>
      </c>
      <c r="S860" s="265" t="s">
        <v>3116</v>
      </c>
      <c r="T860" s="11" t="s">
        <v>2625</v>
      </c>
      <c r="U860" s="11" t="s">
        <v>2517</v>
      </c>
      <c r="V860">
        <v>899.38800000000003</v>
      </c>
      <c r="Z860" s="226">
        <v>-5.6981907894736796</v>
      </c>
      <c r="AD860" s="188">
        <f t="shared" si="36"/>
        <v>6.8017145320194468</v>
      </c>
      <c r="AE860" s="263">
        <f t="shared" si="37"/>
        <v>3.1798480388742072</v>
      </c>
    </row>
    <row r="861" spans="1:31" x14ac:dyDescent="0.35">
      <c r="A861" s="11" t="s">
        <v>2621</v>
      </c>
      <c r="B861" s="11" t="s">
        <v>2516</v>
      </c>
      <c r="C861" s="11" t="s">
        <v>2506</v>
      </c>
      <c r="D861" s="188" t="s">
        <v>3022</v>
      </c>
      <c r="G861" s="11" t="s">
        <v>2623</v>
      </c>
      <c r="H861" s="11" t="s">
        <v>2624</v>
      </c>
      <c r="I861" s="11" t="s">
        <v>2616</v>
      </c>
      <c r="J861" s="258" t="s">
        <v>3036</v>
      </c>
      <c r="K861" s="260" t="s">
        <v>3046</v>
      </c>
      <c r="L861" s="265" t="s">
        <v>1937</v>
      </c>
      <c r="M861" s="265" t="s">
        <v>1937</v>
      </c>
      <c r="N861" s="258" t="s">
        <v>3023</v>
      </c>
      <c r="P861" s="265" t="s">
        <v>3088</v>
      </c>
      <c r="Q861" s="265" t="s">
        <v>2153</v>
      </c>
      <c r="R861" s="265" t="s">
        <v>3073</v>
      </c>
      <c r="S861" s="265" t="s">
        <v>3116</v>
      </c>
      <c r="T861" s="11" t="s">
        <v>2625</v>
      </c>
      <c r="U861" s="11" t="s">
        <v>2517</v>
      </c>
      <c r="V861">
        <v>885.86599999999999</v>
      </c>
      <c r="Z861" s="226">
        <v>-5.3424531882590998</v>
      </c>
      <c r="AD861" s="188">
        <f t="shared" si="36"/>
        <v>6.7865656976319384</v>
      </c>
      <c r="AE861" s="263">
        <f t="shared" si="37"/>
        <v>3.9989641364483592</v>
      </c>
    </row>
    <row r="862" spans="1:31" x14ac:dyDescent="0.35">
      <c r="A862" s="11" t="s">
        <v>2621</v>
      </c>
      <c r="B862" s="11" t="s">
        <v>2516</v>
      </c>
      <c r="C862" s="11" t="s">
        <v>2506</v>
      </c>
      <c r="D862" s="188" t="s">
        <v>3022</v>
      </c>
      <c r="G862" s="11" t="s">
        <v>2623</v>
      </c>
      <c r="H862" s="11" t="s">
        <v>2624</v>
      </c>
      <c r="I862" s="11" t="s">
        <v>2616</v>
      </c>
      <c r="J862" s="258" t="s">
        <v>3036</v>
      </c>
      <c r="K862" s="260" t="s">
        <v>3046</v>
      </c>
      <c r="L862" s="265" t="s">
        <v>1937</v>
      </c>
      <c r="M862" s="265" t="s">
        <v>1937</v>
      </c>
      <c r="N862" s="258" t="s">
        <v>3023</v>
      </c>
      <c r="P862" s="265" t="s">
        <v>3088</v>
      </c>
      <c r="Q862" s="265" t="s">
        <v>2153</v>
      </c>
      <c r="R862" s="265" t="s">
        <v>3073</v>
      </c>
      <c r="S862" s="265" t="s">
        <v>3116</v>
      </c>
      <c r="T862" s="11" t="s">
        <v>2625</v>
      </c>
      <c r="U862" s="11" t="s">
        <v>2517</v>
      </c>
      <c r="V862">
        <v>42.169600000000003</v>
      </c>
      <c r="Z862" s="226">
        <v>-6.6853491902833904</v>
      </c>
      <c r="AD862" s="188">
        <f t="shared" si="36"/>
        <v>3.7416995822973091</v>
      </c>
      <c r="AE862" s="263">
        <f t="shared" si="37"/>
        <v>0.90683182074592572</v>
      </c>
    </row>
    <row r="863" spans="1:31" x14ac:dyDescent="0.35">
      <c r="A863" s="11" t="s">
        <v>2621</v>
      </c>
      <c r="B863" s="11" t="s">
        <v>2516</v>
      </c>
      <c r="C863" s="11" t="s">
        <v>2506</v>
      </c>
      <c r="D863" s="188" t="s">
        <v>3022</v>
      </c>
      <c r="G863" s="11" t="s">
        <v>2623</v>
      </c>
      <c r="H863" s="11" t="s">
        <v>2624</v>
      </c>
      <c r="I863" s="11" t="s">
        <v>2617</v>
      </c>
      <c r="J863" s="258" t="s">
        <v>2617</v>
      </c>
      <c r="K863" s="260" t="s">
        <v>3046</v>
      </c>
      <c r="L863" s="265" t="s">
        <v>1937</v>
      </c>
      <c r="M863" s="265" t="s">
        <v>1937</v>
      </c>
      <c r="N863" s="258" t="s">
        <v>3023</v>
      </c>
      <c r="P863" s="265" t="s">
        <v>3088</v>
      </c>
      <c r="Q863" s="265" t="s">
        <v>2153</v>
      </c>
      <c r="R863" s="265" t="s">
        <v>3073</v>
      </c>
      <c r="S863" s="265" t="s">
        <v>3116</v>
      </c>
      <c r="T863" s="11" t="s">
        <v>2625</v>
      </c>
      <c r="U863" s="11" t="s">
        <v>2517</v>
      </c>
      <c r="V863">
        <v>42.813299999999998</v>
      </c>
      <c r="Z863" s="262">
        <v>-6.6276252530364301</v>
      </c>
      <c r="AD863" s="188">
        <f t="shared" si="36"/>
        <v>3.7568488019792472</v>
      </c>
      <c r="AE863" s="263">
        <f t="shared" si="37"/>
        <v>1.0397460981597002</v>
      </c>
    </row>
    <row r="864" spans="1:31" x14ac:dyDescent="0.35">
      <c r="A864" s="11" t="s">
        <v>2621</v>
      </c>
      <c r="B864" s="11" t="s">
        <v>2516</v>
      </c>
      <c r="C864" s="11" t="s">
        <v>2506</v>
      </c>
      <c r="D864" s="188" t="s">
        <v>3022</v>
      </c>
      <c r="G864" s="11" t="s">
        <v>2623</v>
      </c>
      <c r="H864" s="11" t="s">
        <v>2624</v>
      </c>
      <c r="I864" s="11" t="s">
        <v>2617</v>
      </c>
      <c r="J864" s="258" t="s">
        <v>2617</v>
      </c>
      <c r="K864" s="260" t="s">
        <v>3046</v>
      </c>
      <c r="L864" s="265" t="s">
        <v>1937</v>
      </c>
      <c r="M864" s="265" t="s">
        <v>1937</v>
      </c>
      <c r="N864" s="258" t="s">
        <v>3023</v>
      </c>
      <c r="P864" s="265" t="s">
        <v>3088</v>
      </c>
      <c r="Q864" s="265" t="s">
        <v>2153</v>
      </c>
      <c r="R864" s="265" t="s">
        <v>3073</v>
      </c>
      <c r="S864" s="265" t="s">
        <v>3116</v>
      </c>
      <c r="T864" s="11" t="s">
        <v>2625</v>
      </c>
      <c r="U864" s="11" t="s">
        <v>2517</v>
      </c>
      <c r="V864">
        <v>42.813299999999998</v>
      </c>
      <c r="Z864" s="262">
        <v>-6.58916371457489</v>
      </c>
      <c r="AD864" s="188">
        <f t="shared" si="36"/>
        <v>3.7568488019792472</v>
      </c>
      <c r="AE864" s="263">
        <f t="shared" si="37"/>
        <v>1.1283070632748597</v>
      </c>
    </row>
    <row r="865" spans="1:31" x14ac:dyDescent="0.35">
      <c r="A865" s="11" t="s">
        <v>2621</v>
      </c>
      <c r="B865" s="11" t="s">
        <v>2516</v>
      </c>
      <c r="C865" s="11" t="s">
        <v>2506</v>
      </c>
      <c r="D865" s="188" t="s">
        <v>3022</v>
      </c>
      <c r="G865" s="11" t="s">
        <v>2623</v>
      </c>
      <c r="H865" s="11" t="s">
        <v>2624</v>
      </c>
      <c r="I865" s="11" t="s">
        <v>2617</v>
      </c>
      <c r="J865" s="258" t="s">
        <v>2617</v>
      </c>
      <c r="K865" s="260" t="s">
        <v>3046</v>
      </c>
      <c r="L865" s="265" t="s">
        <v>1937</v>
      </c>
      <c r="M865" s="265" t="s">
        <v>1937</v>
      </c>
      <c r="N865" s="258" t="s">
        <v>3023</v>
      </c>
      <c r="P865" s="265" t="s">
        <v>3088</v>
      </c>
      <c r="Q865" s="265" t="s">
        <v>2153</v>
      </c>
      <c r="R865" s="265" t="s">
        <v>3073</v>
      </c>
      <c r="S865" s="265" t="s">
        <v>3116</v>
      </c>
      <c r="T865" s="11" t="s">
        <v>2625</v>
      </c>
      <c r="U865" s="11" t="s">
        <v>2517</v>
      </c>
      <c r="V865">
        <v>42.813299999999998</v>
      </c>
      <c r="Z865" s="262">
        <v>-6.5026252530364301</v>
      </c>
      <c r="AD865" s="188">
        <f t="shared" si="36"/>
        <v>3.7568488019792472</v>
      </c>
      <c r="AE865" s="263">
        <f t="shared" si="37"/>
        <v>1.3275692347839561</v>
      </c>
    </row>
    <row r="866" spans="1:31" x14ac:dyDescent="0.35">
      <c r="A866" s="11" t="s">
        <v>2621</v>
      </c>
      <c r="B866" s="11" t="s">
        <v>2516</v>
      </c>
      <c r="C866" s="11" t="s">
        <v>2506</v>
      </c>
      <c r="D866" s="188" t="s">
        <v>3022</v>
      </c>
      <c r="G866" s="11" t="s">
        <v>2623</v>
      </c>
      <c r="H866" s="11" t="s">
        <v>2624</v>
      </c>
      <c r="I866" s="11" t="s">
        <v>2617</v>
      </c>
      <c r="J866" s="258" t="s">
        <v>2617</v>
      </c>
      <c r="K866" s="260" t="s">
        <v>3046</v>
      </c>
      <c r="L866" s="265" t="s">
        <v>1937</v>
      </c>
      <c r="M866" s="265" t="s">
        <v>1937</v>
      </c>
      <c r="N866" s="258" t="s">
        <v>3023</v>
      </c>
      <c r="P866" s="265" t="s">
        <v>3088</v>
      </c>
      <c r="Q866" s="265" t="s">
        <v>2153</v>
      </c>
      <c r="R866" s="265" t="s">
        <v>3073</v>
      </c>
      <c r="S866" s="265" t="s">
        <v>3116</v>
      </c>
      <c r="T866" s="11" t="s">
        <v>2625</v>
      </c>
      <c r="U866" s="11" t="s">
        <v>2517</v>
      </c>
      <c r="V866">
        <v>88.586600000000004</v>
      </c>
      <c r="Z866" s="262">
        <v>-6.4530301113360302</v>
      </c>
      <c r="AD866" s="188">
        <f t="shared" si="36"/>
        <v>4.4839806046378925</v>
      </c>
      <c r="AE866" s="263">
        <f t="shared" si="37"/>
        <v>1.4417662687482242</v>
      </c>
    </row>
    <row r="867" spans="1:31" x14ac:dyDescent="0.35">
      <c r="A867" s="11" t="s">
        <v>2621</v>
      </c>
      <c r="B867" s="11" t="s">
        <v>2516</v>
      </c>
      <c r="C867" s="11" t="s">
        <v>2506</v>
      </c>
      <c r="D867" s="188" t="s">
        <v>3022</v>
      </c>
      <c r="G867" s="11" t="s">
        <v>2623</v>
      </c>
      <c r="H867" s="11" t="s">
        <v>2624</v>
      </c>
      <c r="I867" s="11" t="s">
        <v>2617</v>
      </c>
      <c r="J867" s="258" t="s">
        <v>2617</v>
      </c>
      <c r="K867" s="260" t="s">
        <v>3046</v>
      </c>
      <c r="L867" s="265" t="s">
        <v>1937</v>
      </c>
      <c r="M867" s="265" t="s">
        <v>1937</v>
      </c>
      <c r="N867" s="258" t="s">
        <v>3023</v>
      </c>
      <c r="P867" s="265" t="s">
        <v>3088</v>
      </c>
      <c r="Q867" s="265" t="s">
        <v>2153</v>
      </c>
      <c r="R867" s="265" t="s">
        <v>3073</v>
      </c>
      <c r="S867" s="265" t="s">
        <v>3116</v>
      </c>
      <c r="T867" s="11" t="s">
        <v>2625</v>
      </c>
      <c r="U867" s="11" t="s">
        <v>2517</v>
      </c>
      <c r="V867">
        <v>88.586600000000004</v>
      </c>
      <c r="Z867" s="262">
        <v>-6.3953378036437201</v>
      </c>
      <c r="AD867" s="188">
        <f t="shared" si="36"/>
        <v>4.4839806046378925</v>
      </c>
      <c r="AE867" s="263">
        <f t="shared" si="37"/>
        <v>1.5746077164209631</v>
      </c>
    </row>
    <row r="868" spans="1:31" x14ac:dyDescent="0.35">
      <c r="A868" s="11" t="s">
        <v>2621</v>
      </c>
      <c r="B868" s="11" t="s">
        <v>2516</v>
      </c>
      <c r="C868" s="11" t="s">
        <v>2506</v>
      </c>
      <c r="D868" s="188" t="s">
        <v>3022</v>
      </c>
      <c r="G868" s="11" t="s">
        <v>2623</v>
      </c>
      <c r="H868" s="11" t="s">
        <v>2624</v>
      </c>
      <c r="I868" s="11" t="s">
        <v>2617</v>
      </c>
      <c r="J868" s="258" t="s">
        <v>2617</v>
      </c>
      <c r="K868" s="260" t="s">
        <v>3046</v>
      </c>
      <c r="L868" s="265" t="s">
        <v>1937</v>
      </c>
      <c r="M868" s="265" t="s">
        <v>1937</v>
      </c>
      <c r="N868" s="258" t="s">
        <v>3023</v>
      </c>
      <c r="P868" s="265" t="s">
        <v>3088</v>
      </c>
      <c r="Q868" s="265" t="s">
        <v>2153</v>
      </c>
      <c r="R868" s="265" t="s">
        <v>3073</v>
      </c>
      <c r="S868" s="265" t="s">
        <v>3116</v>
      </c>
      <c r="T868" s="11" t="s">
        <v>2625</v>
      </c>
      <c r="U868" s="11" t="s">
        <v>2517</v>
      </c>
      <c r="V868">
        <v>87.254800000000003</v>
      </c>
      <c r="Z868" s="262">
        <v>-6.3280617408906803</v>
      </c>
      <c r="AD868" s="188">
        <f t="shared" si="36"/>
        <v>4.468832573895952</v>
      </c>
      <c r="AE868" s="263">
        <f t="shared" si="37"/>
        <v>1.7295165756314446</v>
      </c>
    </row>
    <row r="869" spans="1:31" x14ac:dyDescent="0.35">
      <c r="A869" s="11" t="s">
        <v>2621</v>
      </c>
      <c r="B869" s="11" t="s">
        <v>2516</v>
      </c>
      <c r="C869" s="11" t="s">
        <v>2506</v>
      </c>
      <c r="D869" s="188" t="s">
        <v>3022</v>
      </c>
      <c r="G869" s="11" t="s">
        <v>2623</v>
      </c>
      <c r="H869" s="11" t="s">
        <v>2624</v>
      </c>
      <c r="I869" s="11" t="s">
        <v>2617</v>
      </c>
      <c r="J869" s="258" t="s">
        <v>2617</v>
      </c>
      <c r="K869" s="260" t="s">
        <v>3046</v>
      </c>
      <c r="L869" s="265" t="s">
        <v>1937</v>
      </c>
      <c r="M869" s="265" t="s">
        <v>1937</v>
      </c>
      <c r="N869" s="258" t="s">
        <v>3023</v>
      </c>
      <c r="P869" s="265" t="s">
        <v>3088</v>
      </c>
      <c r="Q869" s="265" t="s">
        <v>2153</v>
      </c>
      <c r="R869" s="265" t="s">
        <v>3073</v>
      </c>
      <c r="S869" s="265" t="s">
        <v>3116</v>
      </c>
      <c r="T869" s="11" t="s">
        <v>2625</v>
      </c>
      <c r="U869" s="11" t="s">
        <v>2517</v>
      </c>
      <c r="V869">
        <v>87.254800000000003</v>
      </c>
      <c r="Z869" s="262">
        <v>-6.2607540485829896</v>
      </c>
      <c r="AD869" s="188">
        <f t="shared" si="36"/>
        <v>4.468832573895952</v>
      </c>
      <c r="AE869" s="263">
        <f t="shared" si="37"/>
        <v>1.8844982645829631</v>
      </c>
    </row>
    <row r="870" spans="1:31" x14ac:dyDescent="0.35">
      <c r="A870" s="11" t="s">
        <v>2621</v>
      </c>
      <c r="B870" s="11" t="s">
        <v>2516</v>
      </c>
      <c r="C870" s="11" t="s">
        <v>2506</v>
      </c>
      <c r="D870" s="188" t="s">
        <v>3022</v>
      </c>
      <c r="G870" s="11" t="s">
        <v>2623</v>
      </c>
      <c r="H870" s="11" t="s">
        <v>2624</v>
      </c>
      <c r="I870" s="11" t="s">
        <v>2617</v>
      </c>
      <c r="J870" s="258" t="s">
        <v>2617</v>
      </c>
      <c r="K870" s="260" t="s">
        <v>3046</v>
      </c>
      <c r="L870" s="265" t="s">
        <v>1937</v>
      </c>
      <c r="M870" s="265" t="s">
        <v>1937</v>
      </c>
      <c r="N870" s="258" t="s">
        <v>3023</v>
      </c>
      <c r="P870" s="265" t="s">
        <v>3088</v>
      </c>
      <c r="Q870" s="265" t="s">
        <v>2153</v>
      </c>
      <c r="R870" s="265" t="s">
        <v>3073</v>
      </c>
      <c r="S870" s="265" t="s">
        <v>3116</v>
      </c>
      <c r="T870" s="11" t="s">
        <v>2625</v>
      </c>
      <c r="U870" s="11" t="s">
        <v>2517</v>
      </c>
      <c r="V870">
        <v>275.923</v>
      </c>
      <c r="Z870" s="262">
        <v>-6.1333502024291402</v>
      </c>
      <c r="AD870" s="188">
        <f t="shared" si="36"/>
        <v>5.6201218412862071</v>
      </c>
      <c r="AE870" s="263">
        <f t="shared" si="37"/>
        <v>2.1778564615269236</v>
      </c>
    </row>
    <row r="871" spans="1:31" x14ac:dyDescent="0.35">
      <c r="A871" s="11" t="s">
        <v>2621</v>
      </c>
      <c r="B871" s="11" t="s">
        <v>2516</v>
      </c>
      <c r="C871" s="11" t="s">
        <v>2506</v>
      </c>
      <c r="D871" s="188" t="s">
        <v>3022</v>
      </c>
      <c r="G871" s="11" t="s">
        <v>2623</v>
      </c>
      <c r="H871" s="11" t="s">
        <v>2624</v>
      </c>
      <c r="I871" s="11" t="s">
        <v>2618</v>
      </c>
      <c r="J871" s="258" t="s">
        <v>2618</v>
      </c>
      <c r="K871" s="260" t="s">
        <v>3046</v>
      </c>
      <c r="L871" s="265" t="s">
        <v>1937</v>
      </c>
      <c r="M871" s="265" t="s">
        <v>1937</v>
      </c>
      <c r="N871" s="258" t="s">
        <v>3023</v>
      </c>
      <c r="P871" s="265" t="s">
        <v>3088</v>
      </c>
      <c r="Q871" s="265" t="s">
        <v>2153</v>
      </c>
      <c r="R871" s="265" t="s">
        <v>3073</v>
      </c>
      <c r="S871" s="265" t="s">
        <v>3116</v>
      </c>
      <c r="T871" s="11" t="s">
        <v>2625</v>
      </c>
      <c r="U871" s="11" t="s">
        <v>2517</v>
      </c>
      <c r="V871">
        <v>275.923</v>
      </c>
      <c r="Z871" s="262">
        <v>-5.9987348178137596</v>
      </c>
      <c r="AD871" s="188">
        <f t="shared" si="36"/>
        <v>5.6201218412862071</v>
      </c>
      <c r="AE871" s="263">
        <f t="shared" si="37"/>
        <v>2.4878198394299593</v>
      </c>
    </row>
    <row r="872" spans="1:31" x14ac:dyDescent="0.35">
      <c r="A872" s="11" t="s">
        <v>2621</v>
      </c>
      <c r="B872" s="11" t="s">
        <v>2516</v>
      </c>
      <c r="C872" s="11" t="s">
        <v>2506</v>
      </c>
      <c r="D872" s="188" t="s">
        <v>3022</v>
      </c>
      <c r="G872" s="11" t="s">
        <v>2623</v>
      </c>
      <c r="H872" s="11" t="s">
        <v>2624</v>
      </c>
      <c r="I872" s="11" t="s">
        <v>2618</v>
      </c>
      <c r="J872" s="258" t="s">
        <v>2618</v>
      </c>
      <c r="K872" s="260" t="s">
        <v>3046</v>
      </c>
      <c r="L872" s="265" t="s">
        <v>1937</v>
      </c>
      <c r="M872" s="265" t="s">
        <v>1937</v>
      </c>
      <c r="N872" s="258" t="s">
        <v>3023</v>
      </c>
      <c r="P872" s="265" t="s">
        <v>3088</v>
      </c>
      <c r="Q872" s="265" t="s">
        <v>2153</v>
      </c>
      <c r="R872" s="265" t="s">
        <v>3073</v>
      </c>
      <c r="S872" s="265" t="s">
        <v>3116</v>
      </c>
      <c r="T872" s="11" t="s">
        <v>2625</v>
      </c>
      <c r="U872" s="11" t="s">
        <v>2517</v>
      </c>
      <c r="V872">
        <v>271.77499999999998</v>
      </c>
      <c r="Z872" s="262">
        <v>-5.9410741396761102</v>
      </c>
      <c r="AD872" s="188">
        <f t="shared" si="36"/>
        <v>5.6049745180900636</v>
      </c>
      <c r="AE872" s="263">
        <f t="shared" si="37"/>
        <v>2.620588457361638</v>
      </c>
    </row>
    <row r="873" spans="1:31" x14ac:dyDescent="0.35">
      <c r="A873" s="11" t="s">
        <v>2621</v>
      </c>
      <c r="B873" s="11" t="s">
        <v>2516</v>
      </c>
      <c r="C873" s="11" t="s">
        <v>2506</v>
      </c>
      <c r="D873" s="188" t="s">
        <v>3022</v>
      </c>
      <c r="G873" s="11" t="s">
        <v>2623</v>
      </c>
      <c r="H873" s="11" t="s">
        <v>2624</v>
      </c>
      <c r="I873" s="11" t="s">
        <v>2618</v>
      </c>
      <c r="J873" s="258" t="s">
        <v>2618</v>
      </c>
      <c r="K873" s="260" t="s">
        <v>3046</v>
      </c>
      <c r="L873" s="265" t="s">
        <v>1937</v>
      </c>
      <c r="M873" s="265" t="s">
        <v>1937</v>
      </c>
      <c r="N873" s="258" t="s">
        <v>3023</v>
      </c>
      <c r="P873" s="265" t="s">
        <v>3088</v>
      </c>
      <c r="Q873" s="265" t="s">
        <v>2153</v>
      </c>
      <c r="R873" s="265" t="s">
        <v>3073</v>
      </c>
      <c r="S873" s="265" t="s">
        <v>3116</v>
      </c>
      <c r="T873" s="11" t="s">
        <v>2625</v>
      </c>
      <c r="U873" s="11" t="s">
        <v>2517</v>
      </c>
      <c r="V873">
        <v>402.96100000000001</v>
      </c>
      <c r="Z873" s="226">
        <v>-6.1517902327935197</v>
      </c>
      <c r="AD873" s="188">
        <f t="shared" si="36"/>
        <v>5.9988397830702098</v>
      </c>
      <c r="AE873" s="263">
        <f t="shared" si="37"/>
        <v>2.1353967224955457</v>
      </c>
    </row>
    <row r="874" spans="1:31" x14ac:dyDescent="0.35">
      <c r="A874" s="11" t="s">
        <v>2621</v>
      </c>
      <c r="B874" s="11" t="s">
        <v>2516</v>
      </c>
      <c r="C874" s="11" t="s">
        <v>2506</v>
      </c>
      <c r="D874" s="188" t="s">
        <v>3022</v>
      </c>
      <c r="G874" s="11" t="s">
        <v>2623</v>
      </c>
      <c r="H874" s="11" t="s">
        <v>2624</v>
      </c>
      <c r="I874" s="11" t="s">
        <v>2619</v>
      </c>
      <c r="J874" s="258" t="s">
        <v>3037</v>
      </c>
      <c r="K874" s="260" t="s">
        <v>3046</v>
      </c>
      <c r="L874" s="265" t="s">
        <v>1937</v>
      </c>
      <c r="M874" s="265" t="s">
        <v>1937</v>
      </c>
      <c r="N874" s="258" t="s">
        <v>3023</v>
      </c>
      <c r="P874" s="265" t="s">
        <v>3088</v>
      </c>
      <c r="Q874" s="265" t="s">
        <v>2153</v>
      </c>
      <c r="R874" s="265" t="s">
        <v>3073</v>
      </c>
      <c r="S874" s="265" t="s">
        <v>3116</v>
      </c>
      <c r="T874" s="11" t="s">
        <v>2625</v>
      </c>
      <c r="U874" s="11" t="s">
        <v>2517</v>
      </c>
      <c r="V874">
        <v>390.935</v>
      </c>
      <c r="Z874" s="262">
        <v>-5.9306996457489802</v>
      </c>
      <c r="AD874" s="188">
        <f t="shared" si="36"/>
        <v>5.9685413057566903</v>
      </c>
      <c r="AE874" s="263">
        <f t="shared" si="37"/>
        <v>2.6444766124256049</v>
      </c>
    </row>
    <row r="875" spans="1:31" x14ac:dyDescent="0.35">
      <c r="A875" s="11" t="s">
        <v>2621</v>
      </c>
      <c r="B875" s="11" t="s">
        <v>2516</v>
      </c>
      <c r="C875" s="11" t="s">
        <v>2506</v>
      </c>
      <c r="D875" s="188" t="s">
        <v>3022</v>
      </c>
      <c r="G875" s="11" t="s">
        <v>2623</v>
      </c>
      <c r="H875" s="11" t="s">
        <v>2624</v>
      </c>
      <c r="I875" s="11" t="s">
        <v>2619</v>
      </c>
      <c r="J875" s="258" t="s">
        <v>3037</v>
      </c>
      <c r="K875" s="260" t="s">
        <v>3046</v>
      </c>
      <c r="L875" s="265" t="s">
        <v>1937</v>
      </c>
      <c r="M875" s="265" t="s">
        <v>1937</v>
      </c>
      <c r="N875" s="258" t="s">
        <v>3023</v>
      </c>
      <c r="P875" s="265" t="s">
        <v>3088</v>
      </c>
      <c r="Q875" s="265" t="s">
        <v>2153</v>
      </c>
      <c r="R875" s="265" t="s">
        <v>3073</v>
      </c>
      <c r="S875" s="265" t="s">
        <v>3116</v>
      </c>
      <c r="T875" s="11" t="s">
        <v>2625</v>
      </c>
      <c r="U875" s="11" t="s">
        <v>2517</v>
      </c>
      <c r="V875">
        <v>396.90199999999999</v>
      </c>
      <c r="Z875" s="226">
        <v>-5.89220647773279</v>
      </c>
      <c r="AD875" s="188">
        <f t="shared" ref="AD875:AD937" si="38">LN(V875)</f>
        <v>5.9836893988289814</v>
      </c>
      <c r="AE875" s="263">
        <f t="shared" ref="AE875:AE877" si="39">LN(10^(Z875+6)*12)</f>
        <v>2.7331104072817998</v>
      </c>
    </row>
    <row r="876" spans="1:31" x14ac:dyDescent="0.35">
      <c r="A876" s="11" t="s">
        <v>2621</v>
      </c>
      <c r="B876" s="11" t="s">
        <v>2516</v>
      </c>
      <c r="C876" s="11" t="s">
        <v>2506</v>
      </c>
      <c r="D876" s="188" t="s">
        <v>3022</v>
      </c>
      <c r="G876" s="11" t="s">
        <v>2623</v>
      </c>
      <c r="H876" s="11" t="s">
        <v>2624</v>
      </c>
      <c r="I876" s="11" t="s">
        <v>2619</v>
      </c>
      <c r="J876" s="258" t="s">
        <v>3037</v>
      </c>
      <c r="K876" s="260" t="s">
        <v>3046</v>
      </c>
      <c r="L876" s="265" t="s">
        <v>1937</v>
      </c>
      <c r="M876" s="265" t="s">
        <v>1937</v>
      </c>
      <c r="N876" s="258" t="s">
        <v>3023</v>
      </c>
      <c r="P876" s="265" t="s">
        <v>3088</v>
      </c>
      <c r="Q876" s="265" t="s">
        <v>2153</v>
      </c>
      <c r="R876" s="265" t="s">
        <v>3073</v>
      </c>
      <c r="S876" s="265" t="s">
        <v>3116</v>
      </c>
      <c r="T876" s="11" t="s">
        <v>2625</v>
      </c>
      <c r="U876" s="11" t="s">
        <v>2517</v>
      </c>
      <c r="V876">
        <v>396.90199999999999</v>
      </c>
      <c r="Z876" s="226">
        <v>-5.8152834008097098</v>
      </c>
      <c r="AD876" s="188">
        <f t="shared" si="38"/>
        <v>5.9836893988289814</v>
      </c>
      <c r="AE876" s="263">
        <f t="shared" si="39"/>
        <v>2.9102323375121184</v>
      </c>
    </row>
    <row r="877" spans="1:31" x14ac:dyDescent="0.35">
      <c r="A877" s="11" t="s">
        <v>2621</v>
      </c>
      <c r="B877" s="11" t="s">
        <v>2516</v>
      </c>
      <c r="C877" s="11" t="s">
        <v>2506</v>
      </c>
      <c r="D877" s="188" t="s">
        <v>3022</v>
      </c>
      <c r="G877" s="11" t="s">
        <v>2623</v>
      </c>
      <c r="H877" s="11" t="s">
        <v>2624</v>
      </c>
      <c r="I877" s="11" t="s">
        <v>2619</v>
      </c>
      <c r="J877" s="258" t="s">
        <v>3037</v>
      </c>
      <c r="K877" s="260" t="s">
        <v>3046</v>
      </c>
      <c r="L877" s="265" t="s">
        <v>1937</v>
      </c>
      <c r="M877" s="265" t="s">
        <v>1937</v>
      </c>
      <c r="N877" s="258" t="s">
        <v>3023</v>
      </c>
      <c r="P877" s="265" t="s">
        <v>3088</v>
      </c>
      <c r="Q877" s="265" t="s">
        <v>2153</v>
      </c>
      <c r="R877" s="265" t="s">
        <v>3073</v>
      </c>
      <c r="S877" s="265" t="s">
        <v>3116</v>
      </c>
      <c r="T877" s="11" t="s">
        <v>2625</v>
      </c>
      <c r="U877" s="11" t="s">
        <v>2517</v>
      </c>
      <c r="V877">
        <v>808.899</v>
      </c>
      <c r="Z877" s="226">
        <v>-5.6791814271255001</v>
      </c>
      <c r="AD877" s="188">
        <f t="shared" si="38"/>
        <v>6.6956740637763881</v>
      </c>
      <c r="AE877" s="263">
        <f t="shared" si="39"/>
        <v>3.2236187132444476</v>
      </c>
    </row>
    <row r="878" spans="1:31" x14ac:dyDescent="0.35">
      <c r="A878" s="11" t="s">
        <v>2621</v>
      </c>
      <c r="B878" s="11" t="s">
        <v>2516</v>
      </c>
      <c r="C878" s="11" t="s">
        <v>2506</v>
      </c>
      <c r="D878" s="188" t="s">
        <v>3022</v>
      </c>
      <c r="G878" s="11" t="s">
        <v>2623</v>
      </c>
      <c r="H878" s="11" t="s">
        <v>2624</v>
      </c>
      <c r="I878" s="11" t="s">
        <v>2619</v>
      </c>
      <c r="J878" s="258" t="s">
        <v>3037</v>
      </c>
      <c r="K878" s="260" t="s">
        <v>3046</v>
      </c>
      <c r="L878" s="265" t="s">
        <v>1937</v>
      </c>
      <c r="M878" s="265" t="s">
        <v>1937</v>
      </c>
      <c r="N878" s="258" t="s">
        <v>3023</v>
      </c>
      <c r="P878" s="265" t="s">
        <v>3088</v>
      </c>
      <c r="Q878" s="265" t="s">
        <v>2153</v>
      </c>
      <c r="R878" s="265" t="s">
        <v>3073</v>
      </c>
      <c r="S878" s="265" t="s">
        <v>3116</v>
      </c>
      <c r="T878" s="11" t="s">
        <v>2625</v>
      </c>
      <c r="U878" s="11" t="s">
        <v>2517</v>
      </c>
      <c r="V878">
        <v>808.899</v>
      </c>
      <c r="Z878" s="226">
        <v>-5.6022583502024199</v>
      </c>
      <c r="AD878" s="188">
        <f t="shared" si="38"/>
        <v>6.6956740637763881</v>
      </c>
      <c r="AE878" s="263">
        <f>LN(10^(Z878+6)*12)</f>
        <v>3.4007406434747667</v>
      </c>
    </row>
    <row r="879" spans="1:31" x14ac:dyDescent="0.35">
      <c r="A879" s="11" t="s">
        <v>2622</v>
      </c>
      <c r="B879" s="11" t="s">
        <v>2516</v>
      </c>
      <c r="C879" s="11" t="s">
        <v>2506</v>
      </c>
      <c r="D879" s="188" t="s">
        <v>3022</v>
      </c>
      <c r="G879" s="11" t="s">
        <v>2627</v>
      </c>
      <c r="H879" s="11" t="s">
        <v>2628</v>
      </c>
      <c r="I879" t="s">
        <v>2613</v>
      </c>
      <c r="J879" s="258" t="s">
        <v>2613</v>
      </c>
      <c r="K879" s="265" t="s">
        <v>3113</v>
      </c>
      <c r="L879" s="265" t="s">
        <v>1937</v>
      </c>
      <c r="M879" s="265" t="s">
        <v>1937</v>
      </c>
      <c r="N879" s="258" t="s">
        <v>3023</v>
      </c>
      <c r="P879" s="188" t="s">
        <v>2628</v>
      </c>
      <c r="Q879" s="265" t="s">
        <v>2153</v>
      </c>
      <c r="R879" s="265" t="s">
        <v>3073</v>
      </c>
      <c r="S879" s="265" t="s">
        <v>3116</v>
      </c>
      <c r="T879" s="11" t="s">
        <v>2629</v>
      </c>
      <c r="U879" s="11" t="s">
        <v>2517</v>
      </c>
      <c r="V879">
        <v>2.0212186907094001</v>
      </c>
      <c r="Z879">
        <v>1.92960843255554</v>
      </c>
      <c r="AD879" s="188">
        <f t="shared" si="38"/>
        <v>0.70370064172583069</v>
      </c>
      <c r="AE879" s="188">
        <f t="shared" ref="AE879:AE942" si="40">Z879</f>
        <v>1.92960843255554</v>
      </c>
    </row>
    <row r="880" spans="1:31" x14ac:dyDescent="0.35">
      <c r="A880" s="11" t="s">
        <v>2622</v>
      </c>
      <c r="B880" s="11" t="s">
        <v>2516</v>
      </c>
      <c r="C880" s="11" t="s">
        <v>2506</v>
      </c>
      <c r="D880" s="188" t="s">
        <v>3022</v>
      </c>
      <c r="G880" s="11" t="s">
        <v>2627</v>
      </c>
      <c r="H880" s="11" t="s">
        <v>2628</v>
      </c>
      <c r="I880" t="s">
        <v>2613</v>
      </c>
      <c r="J880" s="258" t="s">
        <v>2613</v>
      </c>
      <c r="K880" s="265" t="s">
        <v>3113</v>
      </c>
      <c r="L880" s="265" t="s">
        <v>1937</v>
      </c>
      <c r="M880" s="265" t="s">
        <v>1937</v>
      </c>
      <c r="N880" s="258" t="s">
        <v>3023</v>
      </c>
      <c r="P880" s="188" t="s">
        <v>2628</v>
      </c>
      <c r="Q880" s="265" t="s">
        <v>2153</v>
      </c>
      <c r="R880" s="265" t="s">
        <v>3073</v>
      </c>
      <c r="S880" s="265" t="s">
        <v>3116</v>
      </c>
      <c r="T880" s="11" t="s">
        <v>2629</v>
      </c>
      <c r="U880" s="11" t="s">
        <v>2517</v>
      </c>
      <c r="V880">
        <v>2.00195956489718</v>
      </c>
      <c r="Z880">
        <v>8.5335656323224995</v>
      </c>
      <c r="AD880" s="188">
        <f t="shared" si="38"/>
        <v>0.6941264833350036</v>
      </c>
      <c r="AE880" s="188">
        <f t="shared" si="40"/>
        <v>8.5335656323224995</v>
      </c>
    </row>
    <row r="881" spans="1:31" x14ac:dyDescent="0.35">
      <c r="A881" s="11" t="s">
        <v>2622</v>
      </c>
      <c r="B881" s="11" t="s">
        <v>2516</v>
      </c>
      <c r="C881" s="11" t="s">
        <v>2506</v>
      </c>
      <c r="D881" s="188" t="s">
        <v>3022</v>
      </c>
      <c r="G881" s="11" t="s">
        <v>2627</v>
      </c>
      <c r="H881" s="11" t="s">
        <v>2628</v>
      </c>
      <c r="I881" t="s">
        <v>2613</v>
      </c>
      <c r="J881" s="258" t="s">
        <v>2613</v>
      </c>
      <c r="K881" s="265" t="s">
        <v>3113</v>
      </c>
      <c r="L881" s="265" t="s">
        <v>1937</v>
      </c>
      <c r="M881" s="265" t="s">
        <v>1937</v>
      </c>
      <c r="N881" s="258" t="s">
        <v>3023</v>
      </c>
      <c r="P881" s="188" t="s">
        <v>2628</v>
      </c>
      <c r="Q881" s="265" t="s">
        <v>2153</v>
      </c>
      <c r="R881" s="265" t="s">
        <v>3073</v>
      </c>
      <c r="S881" s="265" t="s">
        <v>3116</v>
      </c>
      <c r="T881" s="11" t="s">
        <v>2629</v>
      </c>
      <c r="U881" s="11" t="s">
        <v>2517</v>
      </c>
      <c r="V881">
        <v>2.0212186907094001</v>
      </c>
      <c r="Z881">
        <v>10.790510802847599</v>
      </c>
      <c r="AD881" s="188">
        <f t="shared" si="38"/>
        <v>0.70370064172583069</v>
      </c>
      <c r="AE881" s="188">
        <f t="shared" si="40"/>
        <v>10.790510802847599</v>
      </c>
    </row>
    <row r="882" spans="1:31" x14ac:dyDescent="0.35">
      <c r="A882" s="11" t="s">
        <v>2622</v>
      </c>
      <c r="B882" s="11" t="s">
        <v>2516</v>
      </c>
      <c r="C882" s="11" t="s">
        <v>2506</v>
      </c>
      <c r="D882" s="188" t="s">
        <v>3022</v>
      </c>
      <c r="G882" s="11" t="s">
        <v>2627</v>
      </c>
      <c r="H882" s="11" t="s">
        <v>2628</v>
      </c>
      <c r="I882" s="11" t="s">
        <v>2614</v>
      </c>
      <c r="J882" s="258" t="s">
        <v>3038</v>
      </c>
      <c r="K882" s="265" t="s">
        <v>3113</v>
      </c>
      <c r="L882" s="265" t="s">
        <v>1937</v>
      </c>
      <c r="M882" s="265" t="s">
        <v>1937</v>
      </c>
      <c r="N882" s="258" t="s">
        <v>3023</v>
      </c>
      <c r="P882" s="188" t="s">
        <v>2628</v>
      </c>
      <c r="Q882" s="265" t="s">
        <v>2153</v>
      </c>
      <c r="R882" s="265" t="s">
        <v>3073</v>
      </c>
      <c r="S882" s="265" t="s">
        <v>3116</v>
      </c>
      <c r="T882" s="11" t="s">
        <v>2629</v>
      </c>
      <c r="U882" s="11" t="s">
        <v>2517</v>
      </c>
      <c r="V882">
        <v>7.8713621850229396</v>
      </c>
      <c r="Z882">
        <v>0.74714157320824204</v>
      </c>
      <c r="AD882" s="188">
        <f t="shared" si="38"/>
        <v>2.0632311332233546</v>
      </c>
      <c r="AE882" s="188">
        <f t="shared" si="40"/>
        <v>0.74714157320824204</v>
      </c>
    </row>
    <row r="883" spans="1:31" x14ac:dyDescent="0.35">
      <c r="A883" s="11" t="s">
        <v>2622</v>
      </c>
      <c r="B883" s="11" t="s">
        <v>2516</v>
      </c>
      <c r="C883" s="11" t="s">
        <v>2506</v>
      </c>
      <c r="D883" s="188" t="s">
        <v>3022</v>
      </c>
      <c r="G883" s="11" t="s">
        <v>2627</v>
      </c>
      <c r="H883" s="11" t="s">
        <v>2628</v>
      </c>
      <c r="I883" s="11" t="s">
        <v>2614</v>
      </c>
      <c r="J883" s="258" t="s">
        <v>3038</v>
      </c>
      <c r="K883" s="265" t="s">
        <v>3113</v>
      </c>
      <c r="L883" s="265" t="s">
        <v>1937</v>
      </c>
      <c r="M883" s="265" t="s">
        <v>1937</v>
      </c>
      <c r="N883" s="258" t="s">
        <v>3023</v>
      </c>
      <c r="P883" s="188" t="s">
        <v>2628</v>
      </c>
      <c r="Q883" s="265" t="s">
        <v>2153</v>
      </c>
      <c r="R883" s="265" t="s">
        <v>3073</v>
      </c>
      <c r="S883" s="265" t="s">
        <v>3116</v>
      </c>
      <c r="T883" s="11" t="s">
        <v>2629</v>
      </c>
      <c r="U883" s="11" t="s">
        <v>2517</v>
      </c>
      <c r="V883">
        <v>8.1007253608876599</v>
      </c>
      <c r="Z883">
        <v>4.1307652884846497</v>
      </c>
      <c r="AD883" s="188">
        <f t="shared" si="38"/>
        <v>2.0919536083958379</v>
      </c>
      <c r="AE883" s="188">
        <f t="shared" si="40"/>
        <v>4.1307652884846497</v>
      </c>
    </row>
    <row r="884" spans="1:31" x14ac:dyDescent="0.35">
      <c r="A884" s="11" t="s">
        <v>2622</v>
      </c>
      <c r="B884" s="11" t="s">
        <v>2516</v>
      </c>
      <c r="C884" s="11" t="s">
        <v>2506</v>
      </c>
      <c r="D884" s="188" t="s">
        <v>3022</v>
      </c>
      <c r="G884" s="11" t="s">
        <v>2627</v>
      </c>
      <c r="H884" s="11" t="s">
        <v>2628</v>
      </c>
      <c r="I884" s="11" t="s">
        <v>2614</v>
      </c>
      <c r="J884" s="258" t="s">
        <v>3038</v>
      </c>
      <c r="K884" s="265" t="s">
        <v>3113</v>
      </c>
      <c r="L884" s="265" t="s">
        <v>1937</v>
      </c>
      <c r="M884" s="265" t="s">
        <v>1937</v>
      </c>
      <c r="N884" s="258" t="s">
        <v>3023</v>
      </c>
      <c r="P884" s="188" t="s">
        <v>2628</v>
      </c>
      <c r="Q884" s="265" t="s">
        <v>2153</v>
      </c>
      <c r="R884" s="265" t="s">
        <v>3073</v>
      </c>
      <c r="S884" s="265" t="s">
        <v>3116</v>
      </c>
      <c r="T884" s="11" t="s">
        <v>2629</v>
      </c>
      <c r="U884" s="11" t="s">
        <v>2517</v>
      </c>
      <c r="V884">
        <v>7.9470857697011796</v>
      </c>
      <c r="Z884">
        <v>4.7774688987618203</v>
      </c>
      <c r="AD884" s="188">
        <f t="shared" si="38"/>
        <v>2.0728052916141815</v>
      </c>
      <c r="AE884" s="188">
        <f t="shared" si="40"/>
        <v>4.7774688987618203</v>
      </c>
    </row>
    <row r="885" spans="1:31" x14ac:dyDescent="0.35">
      <c r="A885" s="11" t="s">
        <v>2622</v>
      </c>
      <c r="B885" s="11" t="s">
        <v>2516</v>
      </c>
      <c r="C885" s="11" t="s">
        <v>2506</v>
      </c>
      <c r="D885" s="188" t="s">
        <v>3022</v>
      </c>
      <c r="G885" s="11" t="s">
        <v>2627</v>
      </c>
      <c r="H885" s="11" t="s">
        <v>2628</v>
      </c>
      <c r="I885" s="11" t="s">
        <v>2614</v>
      </c>
      <c r="J885" s="258" t="s">
        <v>3038</v>
      </c>
      <c r="K885" s="265" t="s">
        <v>3113</v>
      </c>
      <c r="L885" s="265" t="s">
        <v>1937</v>
      </c>
      <c r="M885" s="265" t="s">
        <v>1937</v>
      </c>
      <c r="N885" s="258" t="s">
        <v>3023</v>
      </c>
      <c r="P885" s="188" t="s">
        <v>2628</v>
      </c>
      <c r="Q885" s="265" t="s">
        <v>2153</v>
      </c>
      <c r="R885" s="265" t="s">
        <v>3073</v>
      </c>
      <c r="S885" s="265" t="s">
        <v>3116</v>
      </c>
      <c r="T885" s="11" t="s">
        <v>2629</v>
      </c>
      <c r="U885" s="11" t="s">
        <v>2517</v>
      </c>
      <c r="V885">
        <v>7.9470857697011796</v>
      </c>
      <c r="Z885">
        <v>5.40251432039015</v>
      </c>
      <c r="AD885" s="188">
        <f t="shared" si="38"/>
        <v>2.0728052916141815</v>
      </c>
      <c r="AE885" s="188">
        <f t="shared" si="40"/>
        <v>5.40251432039015</v>
      </c>
    </row>
    <row r="886" spans="1:31" x14ac:dyDescent="0.35">
      <c r="A886" s="11" t="s">
        <v>2622</v>
      </c>
      <c r="B886" s="11" t="s">
        <v>2516</v>
      </c>
      <c r="C886" s="11" t="s">
        <v>2506</v>
      </c>
      <c r="D886" s="188" t="s">
        <v>3022</v>
      </c>
      <c r="G886" s="11" t="s">
        <v>2627</v>
      </c>
      <c r="H886" s="11" t="s">
        <v>2628</v>
      </c>
      <c r="I886" s="11" t="s">
        <v>2614</v>
      </c>
      <c r="J886" s="258" t="s">
        <v>3038</v>
      </c>
      <c r="K886" s="265" t="s">
        <v>3113</v>
      </c>
      <c r="L886" s="265" t="s">
        <v>1937</v>
      </c>
      <c r="M886" s="265" t="s">
        <v>1937</v>
      </c>
      <c r="N886" s="258" t="s">
        <v>3023</v>
      </c>
      <c r="P886" s="188" t="s">
        <v>2628</v>
      </c>
      <c r="Q886" s="265" t="s">
        <v>2153</v>
      </c>
      <c r="R886" s="265" t="s">
        <v>3073</v>
      </c>
      <c r="S886" s="265" t="s">
        <v>3116</v>
      </c>
      <c r="T886" s="11" t="s">
        <v>2629</v>
      </c>
      <c r="U886" s="11" t="s">
        <v>2517</v>
      </c>
      <c r="V886">
        <v>106.420924406472</v>
      </c>
      <c r="Z886">
        <v>0.320585836442561</v>
      </c>
      <c r="AD886" s="188">
        <f t="shared" si="38"/>
        <v>4.6674022155284671</v>
      </c>
      <c r="AE886" s="188">
        <f t="shared" si="40"/>
        <v>0.320585836442561</v>
      </c>
    </row>
    <row r="887" spans="1:31" x14ac:dyDescent="0.35">
      <c r="A887" s="11" t="s">
        <v>2622</v>
      </c>
      <c r="B887" s="11" t="s">
        <v>2516</v>
      </c>
      <c r="C887" s="11" t="s">
        <v>2506</v>
      </c>
      <c r="D887" s="188" t="s">
        <v>3022</v>
      </c>
      <c r="G887" s="11" t="s">
        <v>2627</v>
      </c>
      <c r="H887" s="11" t="s">
        <v>2628</v>
      </c>
      <c r="I887" s="11" t="s">
        <v>2614</v>
      </c>
      <c r="J887" s="258" t="s">
        <v>3038</v>
      </c>
      <c r="K887" s="265" t="s">
        <v>3113</v>
      </c>
      <c r="L887" s="265" t="s">
        <v>1937</v>
      </c>
      <c r="M887" s="265" t="s">
        <v>1937</v>
      </c>
      <c r="N887" s="258" t="s">
        <v>3023</v>
      </c>
      <c r="P887" s="188" t="s">
        <v>2628</v>
      </c>
      <c r="Q887" s="265" t="s">
        <v>2153</v>
      </c>
      <c r="R887" s="265" t="s">
        <v>3073</v>
      </c>
      <c r="S887" s="265" t="s">
        <v>3116</v>
      </c>
      <c r="T887" s="11" t="s">
        <v>2629</v>
      </c>
      <c r="U887" s="11" t="s">
        <v>2517</v>
      </c>
      <c r="V887">
        <v>107.444708307073</v>
      </c>
      <c r="Z887">
        <v>11.0853396912678</v>
      </c>
      <c r="AD887" s="188">
        <f t="shared" si="38"/>
        <v>4.6769763739192891</v>
      </c>
      <c r="AE887" s="188">
        <f t="shared" si="40"/>
        <v>11.0853396912678</v>
      </c>
    </row>
    <row r="888" spans="1:31" x14ac:dyDescent="0.35">
      <c r="A888" s="11" t="s">
        <v>2622</v>
      </c>
      <c r="B888" s="11" t="s">
        <v>2516</v>
      </c>
      <c r="C888" s="11" t="s">
        <v>2506</v>
      </c>
      <c r="D888" s="188" t="s">
        <v>3022</v>
      </c>
      <c r="G888" s="11" t="s">
        <v>2627</v>
      </c>
      <c r="H888" s="11" t="s">
        <v>2628</v>
      </c>
      <c r="I888" s="11" t="s">
        <v>2614</v>
      </c>
      <c r="J888" s="258" t="s">
        <v>3038</v>
      </c>
      <c r="K888" s="265" t="s">
        <v>3113</v>
      </c>
      <c r="L888" s="265" t="s">
        <v>1937</v>
      </c>
      <c r="M888" s="265" t="s">
        <v>1937</v>
      </c>
      <c r="N888" s="258" t="s">
        <v>3023</v>
      </c>
      <c r="P888" s="188" t="s">
        <v>2628</v>
      </c>
      <c r="Q888" s="265" t="s">
        <v>2153</v>
      </c>
      <c r="R888" s="265" t="s">
        <v>3073</v>
      </c>
      <c r="S888" s="265" t="s">
        <v>3116</v>
      </c>
      <c r="T888" s="11" t="s">
        <v>2629</v>
      </c>
      <c r="U888" s="11" t="s">
        <v>2517</v>
      </c>
      <c r="V888">
        <v>106.420924406472</v>
      </c>
      <c r="Z888">
        <v>14.4972002197762</v>
      </c>
      <c r="AD888" s="188">
        <f t="shared" si="38"/>
        <v>4.6674022155284671</v>
      </c>
      <c r="AE888" s="188">
        <f t="shared" si="40"/>
        <v>14.4972002197762</v>
      </c>
    </row>
    <row r="889" spans="1:31" x14ac:dyDescent="0.35">
      <c r="A889" s="11" t="s">
        <v>2622</v>
      </c>
      <c r="B889" s="11" t="s">
        <v>2516</v>
      </c>
      <c r="C889" s="11" t="s">
        <v>2506</v>
      </c>
      <c r="D889" s="188" t="s">
        <v>3022</v>
      </c>
      <c r="G889" s="11" t="s">
        <v>2627</v>
      </c>
      <c r="H889" s="11" t="s">
        <v>2628</v>
      </c>
      <c r="I889" s="11" t="s">
        <v>2614</v>
      </c>
      <c r="J889" s="258" t="s">
        <v>3038</v>
      </c>
      <c r="K889" s="265" t="s">
        <v>3113</v>
      </c>
      <c r="L889" s="265" t="s">
        <v>1937</v>
      </c>
      <c r="M889" s="265" t="s">
        <v>1937</v>
      </c>
      <c r="N889" s="258" t="s">
        <v>3023</v>
      </c>
      <c r="P889" s="188" t="s">
        <v>2628</v>
      </c>
      <c r="Q889" s="265" t="s">
        <v>2153</v>
      </c>
      <c r="R889" s="265" t="s">
        <v>3073</v>
      </c>
      <c r="S889" s="265" t="s">
        <v>3116</v>
      </c>
      <c r="T889" s="11" t="s">
        <v>2629</v>
      </c>
      <c r="U889" s="11" t="s">
        <v>2517</v>
      </c>
      <c r="V889">
        <v>106.420924406472</v>
      </c>
      <c r="Z889">
        <v>15.8532784752373</v>
      </c>
      <c r="AD889" s="188">
        <f t="shared" si="38"/>
        <v>4.6674022155284671</v>
      </c>
      <c r="AE889" s="188">
        <f t="shared" si="40"/>
        <v>15.8532784752373</v>
      </c>
    </row>
    <row r="890" spans="1:31" x14ac:dyDescent="0.35">
      <c r="A890" s="11" t="s">
        <v>2622</v>
      </c>
      <c r="B890" s="11" t="s">
        <v>2516</v>
      </c>
      <c r="C890" s="11" t="s">
        <v>2506</v>
      </c>
      <c r="D890" s="188" t="s">
        <v>3022</v>
      </c>
      <c r="G890" s="11" t="s">
        <v>2627</v>
      </c>
      <c r="H890" s="11" t="s">
        <v>2628</v>
      </c>
      <c r="I890" s="11" t="s">
        <v>2614</v>
      </c>
      <c r="J890" s="258" t="s">
        <v>3038</v>
      </c>
      <c r="K890" s="265" t="s">
        <v>3113</v>
      </c>
      <c r="L890" s="265" t="s">
        <v>1937</v>
      </c>
      <c r="M890" s="265" t="s">
        <v>1937</v>
      </c>
      <c r="N890" s="258" t="s">
        <v>3023</v>
      </c>
      <c r="P890" s="188" t="s">
        <v>2628</v>
      </c>
      <c r="Q890" s="265" t="s">
        <v>2153</v>
      </c>
      <c r="R890" s="265" t="s">
        <v>3073</v>
      </c>
      <c r="S890" s="265" t="s">
        <v>3116</v>
      </c>
      <c r="T890" s="11" t="s">
        <v>2629</v>
      </c>
      <c r="U890" s="11" t="s">
        <v>2517</v>
      </c>
      <c r="V890">
        <v>145.96245665263899</v>
      </c>
      <c r="Z890">
        <v>2.7047657918881902</v>
      </c>
      <c r="AD890" s="188">
        <f t="shared" si="38"/>
        <v>4.9833494424257783</v>
      </c>
      <c r="AE890" s="188">
        <f t="shared" si="40"/>
        <v>2.7047657918881902</v>
      </c>
    </row>
    <row r="891" spans="1:31" x14ac:dyDescent="0.35">
      <c r="A891" s="11" t="s">
        <v>2622</v>
      </c>
      <c r="B891" s="11" t="s">
        <v>2516</v>
      </c>
      <c r="C891" s="11" t="s">
        <v>2506</v>
      </c>
      <c r="D891" s="188" t="s">
        <v>3022</v>
      </c>
      <c r="G891" s="11" t="s">
        <v>2627</v>
      </c>
      <c r="H891" s="11" t="s">
        <v>2628</v>
      </c>
      <c r="I891" s="11" t="s">
        <v>2614</v>
      </c>
      <c r="J891" s="258" t="s">
        <v>3038</v>
      </c>
      <c r="K891" s="265" t="s">
        <v>3113</v>
      </c>
      <c r="L891" s="265" t="s">
        <v>1937</v>
      </c>
      <c r="M891" s="265" t="s">
        <v>1937</v>
      </c>
      <c r="N891" s="258" t="s">
        <v>3023</v>
      </c>
      <c r="P891" s="188" t="s">
        <v>2628</v>
      </c>
      <c r="Q891" s="265" t="s">
        <v>2153</v>
      </c>
      <c r="R891" s="265" t="s">
        <v>3073</v>
      </c>
      <c r="S891" s="265" t="s">
        <v>3116</v>
      </c>
      <c r="T891" s="11" t="s">
        <v>2629</v>
      </c>
      <c r="U891" s="11" t="s">
        <v>2517</v>
      </c>
      <c r="V891">
        <v>147.36663552109599</v>
      </c>
      <c r="Z891">
        <v>18.912963417656499</v>
      </c>
      <c r="AD891" s="188">
        <f t="shared" si="38"/>
        <v>4.9929236008166056</v>
      </c>
      <c r="AE891" s="188">
        <f t="shared" si="40"/>
        <v>18.912963417656499</v>
      </c>
    </row>
    <row r="892" spans="1:31" x14ac:dyDescent="0.35">
      <c r="A892" s="11" t="s">
        <v>2622</v>
      </c>
      <c r="B892" s="11" t="s">
        <v>2516</v>
      </c>
      <c r="C892" s="11" t="s">
        <v>2506</v>
      </c>
      <c r="D892" s="188" t="s">
        <v>3022</v>
      </c>
      <c r="G892" s="11" t="s">
        <v>2627</v>
      </c>
      <c r="H892" s="11" t="s">
        <v>2628</v>
      </c>
      <c r="I892" s="11" t="s">
        <v>2614</v>
      </c>
      <c r="J892" s="258" t="s">
        <v>3038</v>
      </c>
      <c r="K892" s="265" t="s">
        <v>3113</v>
      </c>
      <c r="L892" s="265" t="s">
        <v>1937</v>
      </c>
      <c r="M892" s="265" t="s">
        <v>1937</v>
      </c>
      <c r="N892" s="258" t="s">
        <v>3023</v>
      </c>
      <c r="P892" s="188" t="s">
        <v>2628</v>
      </c>
      <c r="Q892" s="265" t="s">
        <v>2153</v>
      </c>
      <c r="R892" s="265" t="s">
        <v>3073</v>
      </c>
      <c r="S892" s="265" t="s">
        <v>3116</v>
      </c>
      <c r="T892" s="11" t="s">
        <v>2629</v>
      </c>
      <c r="U892" s="11" t="s">
        <v>2517</v>
      </c>
      <c r="V892">
        <v>147.36663552109599</v>
      </c>
      <c r="Z892">
        <v>22.365320006315699</v>
      </c>
      <c r="AD892" s="188">
        <f t="shared" si="38"/>
        <v>4.9929236008166056</v>
      </c>
      <c r="AE892" s="188">
        <f t="shared" si="40"/>
        <v>22.365320006315699</v>
      </c>
    </row>
    <row r="893" spans="1:31" x14ac:dyDescent="0.35">
      <c r="A893" s="11" t="s">
        <v>2622</v>
      </c>
      <c r="B893" s="11" t="s">
        <v>2516</v>
      </c>
      <c r="C893" s="11" t="s">
        <v>2506</v>
      </c>
      <c r="D893" s="188" t="s">
        <v>3022</v>
      </c>
      <c r="G893" s="11" t="s">
        <v>2627</v>
      </c>
      <c r="H893" s="11" t="s">
        <v>2628</v>
      </c>
      <c r="I893" s="11" t="s">
        <v>2614</v>
      </c>
      <c r="J893" s="258" t="s">
        <v>3038</v>
      </c>
      <c r="K893" s="265" t="s">
        <v>3113</v>
      </c>
      <c r="L893" s="265" t="s">
        <v>1937</v>
      </c>
      <c r="M893" s="265" t="s">
        <v>1937</v>
      </c>
      <c r="N893" s="258" t="s">
        <v>3023</v>
      </c>
      <c r="P893" s="188" t="s">
        <v>2628</v>
      </c>
      <c r="Q893" s="265" t="s">
        <v>2153</v>
      </c>
      <c r="R893" s="265" t="s">
        <v>3073</v>
      </c>
      <c r="S893" s="265" t="s">
        <v>3116</v>
      </c>
      <c r="T893" s="11" t="s">
        <v>2629</v>
      </c>
      <c r="U893" s="11" t="s">
        <v>2517</v>
      </c>
      <c r="V893">
        <v>365.93973008598101</v>
      </c>
      <c r="Z893">
        <v>0.53727170937681501</v>
      </c>
      <c r="AD893" s="188">
        <f t="shared" si="38"/>
        <v>5.9024686479452342</v>
      </c>
      <c r="AE893" s="188">
        <f t="shared" si="40"/>
        <v>0.53727170937681501</v>
      </c>
    </row>
    <row r="894" spans="1:31" x14ac:dyDescent="0.35">
      <c r="A894" s="11" t="s">
        <v>2622</v>
      </c>
      <c r="B894" s="11" t="s">
        <v>2516</v>
      </c>
      <c r="C894" s="11" t="s">
        <v>2506</v>
      </c>
      <c r="D894" s="188" t="s">
        <v>3022</v>
      </c>
      <c r="G894" s="11" t="s">
        <v>2627</v>
      </c>
      <c r="H894" s="11" t="s">
        <v>2628</v>
      </c>
      <c r="I894" s="11" t="s">
        <v>2614</v>
      </c>
      <c r="J894" s="258" t="s">
        <v>3038</v>
      </c>
      <c r="K894" s="265" t="s">
        <v>3113</v>
      </c>
      <c r="L894" s="265" t="s">
        <v>1937</v>
      </c>
      <c r="M894" s="265" t="s">
        <v>1937</v>
      </c>
      <c r="N894" s="258" t="s">
        <v>3023</v>
      </c>
      <c r="P894" s="188" t="s">
        <v>2628</v>
      </c>
      <c r="Q894" s="265" t="s">
        <v>2153</v>
      </c>
      <c r="R894" s="265" t="s">
        <v>3073</v>
      </c>
      <c r="S894" s="265" t="s">
        <v>3116</v>
      </c>
      <c r="T894" s="11" t="s">
        <v>2629</v>
      </c>
      <c r="U894" s="11" t="s">
        <v>2517</v>
      </c>
      <c r="V894">
        <v>365.93973008598101</v>
      </c>
      <c r="Z894">
        <v>1.69900232391231</v>
      </c>
      <c r="AD894" s="188">
        <f t="shared" si="38"/>
        <v>5.9024686479452342</v>
      </c>
      <c r="AE894" s="188">
        <f t="shared" si="40"/>
        <v>1.69900232391231</v>
      </c>
    </row>
    <row r="895" spans="1:31" x14ac:dyDescent="0.35">
      <c r="A895" s="11" t="s">
        <v>2622</v>
      </c>
      <c r="B895" s="11" t="s">
        <v>2516</v>
      </c>
      <c r="C895" s="11" t="s">
        <v>2506</v>
      </c>
      <c r="D895" s="188" t="s">
        <v>3022</v>
      </c>
      <c r="G895" s="11" t="s">
        <v>2627</v>
      </c>
      <c r="H895" s="11" t="s">
        <v>2628</v>
      </c>
      <c r="I895" s="11" t="s">
        <v>2614</v>
      </c>
      <c r="J895" s="258" t="s">
        <v>3038</v>
      </c>
      <c r="K895" s="265" t="s">
        <v>3113</v>
      </c>
      <c r="L895" s="265" t="s">
        <v>1937</v>
      </c>
      <c r="M895" s="265" t="s">
        <v>1937</v>
      </c>
      <c r="N895" s="258" t="s">
        <v>3023</v>
      </c>
      <c r="P895" s="188" t="s">
        <v>2628</v>
      </c>
      <c r="Q895" s="265" t="s">
        <v>2153</v>
      </c>
      <c r="R895" s="265" t="s">
        <v>3073</v>
      </c>
      <c r="S895" s="265" t="s">
        <v>3116</v>
      </c>
      <c r="T895" s="11" t="s">
        <v>2629</v>
      </c>
      <c r="U895" s="11" t="s">
        <v>2517</v>
      </c>
      <c r="V895">
        <v>358.99926142119199</v>
      </c>
      <c r="Z895">
        <v>5.0249102907859102</v>
      </c>
      <c r="AD895" s="188">
        <f t="shared" si="38"/>
        <v>5.8833203311635778</v>
      </c>
      <c r="AE895" s="188">
        <f t="shared" si="40"/>
        <v>5.0249102907859102</v>
      </c>
    </row>
    <row r="896" spans="1:31" x14ac:dyDescent="0.35">
      <c r="A896" s="11" t="s">
        <v>2622</v>
      </c>
      <c r="B896" s="11" t="s">
        <v>2516</v>
      </c>
      <c r="C896" s="11" t="s">
        <v>2506</v>
      </c>
      <c r="D896" s="188" t="s">
        <v>3022</v>
      </c>
      <c r="G896" s="11" t="s">
        <v>2627</v>
      </c>
      <c r="H896" s="11" t="s">
        <v>2628</v>
      </c>
      <c r="I896" s="11" t="s">
        <v>2614</v>
      </c>
      <c r="J896" s="258" t="s">
        <v>3038</v>
      </c>
      <c r="K896" s="265" t="s">
        <v>3113</v>
      </c>
      <c r="L896" s="265" t="s">
        <v>1937</v>
      </c>
      <c r="M896" s="265" t="s">
        <v>1937</v>
      </c>
      <c r="N896" s="258" t="s">
        <v>3023</v>
      </c>
      <c r="P896" s="188" t="s">
        <v>2628</v>
      </c>
      <c r="Q896" s="265" t="s">
        <v>2153</v>
      </c>
      <c r="R896" s="265" t="s">
        <v>3073</v>
      </c>
      <c r="S896" s="265" t="s">
        <v>3116</v>
      </c>
      <c r="T896" s="11" t="s">
        <v>2629</v>
      </c>
      <c r="U896" s="11" t="s">
        <v>2517</v>
      </c>
      <c r="V896">
        <v>362.45288359390599</v>
      </c>
      <c r="Z896">
        <v>15.0254051514525</v>
      </c>
      <c r="AD896" s="188">
        <f t="shared" si="38"/>
        <v>5.892894489554406</v>
      </c>
      <c r="AE896" s="188">
        <f t="shared" si="40"/>
        <v>15.0254051514525</v>
      </c>
    </row>
    <row r="897" spans="1:31" x14ac:dyDescent="0.35">
      <c r="A897" s="11" t="s">
        <v>2622</v>
      </c>
      <c r="B897" s="11" t="s">
        <v>2516</v>
      </c>
      <c r="C897" s="11" t="s">
        <v>2506</v>
      </c>
      <c r="D897" s="188" t="s">
        <v>3022</v>
      </c>
      <c r="G897" s="11" t="s">
        <v>2627</v>
      </c>
      <c r="H897" s="11" t="s">
        <v>2628</v>
      </c>
      <c r="I897" s="11" t="s">
        <v>2615</v>
      </c>
      <c r="J897" s="258" t="s">
        <v>3039</v>
      </c>
      <c r="K897" s="265" t="s">
        <v>3113</v>
      </c>
      <c r="L897" s="265" t="s">
        <v>1937</v>
      </c>
      <c r="M897" s="265" t="s">
        <v>1937</v>
      </c>
      <c r="N897" s="258" t="s">
        <v>3023</v>
      </c>
      <c r="P897" s="188" t="s">
        <v>2628</v>
      </c>
      <c r="Q897" s="265" t="s">
        <v>2153</v>
      </c>
      <c r="R897" s="265" t="s">
        <v>3073</v>
      </c>
      <c r="S897" s="265" t="s">
        <v>3116</v>
      </c>
      <c r="T897" s="11" t="s">
        <v>2629</v>
      </c>
      <c r="U897" s="11" t="s">
        <v>2517</v>
      </c>
      <c r="V897">
        <v>8.3367719373133191</v>
      </c>
      <c r="Z897">
        <v>5.1070804410291197</v>
      </c>
      <c r="AD897" s="188">
        <f t="shared" si="38"/>
        <v>2.1206760835683203</v>
      </c>
      <c r="AE897" s="188">
        <f t="shared" si="40"/>
        <v>5.1070804410291197</v>
      </c>
    </row>
    <row r="898" spans="1:31" x14ac:dyDescent="0.35">
      <c r="A898" s="11" t="s">
        <v>2622</v>
      </c>
      <c r="B898" s="11" t="s">
        <v>2516</v>
      </c>
      <c r="C898" s="11" t="s">
        <v>2506</v>
      </c>
      <c r="D898" s="188" t="s">
        <v>3022</v>
      </c>
      <c r="G898" s="11" t="s">
        <v>2627</v>
      </c>
      <c r="H898" s="11" t="s">
        <v>2628</v>
      </c>
      <c r="I898" s="11" t="s">
        <v>2615</v>
      </c>
      <c r="J898" s="258" t="s">
        <v>3039</v>
      </c>
      <c r="K898" s="265" t="s">
        <v>3113</v>
      </c>
      <c r="L898" s="265" t="s">
        <v>1937</v>
      </c>
      <c r="M898" s="265" t="s">
        <v>1937</v>
      </c>
      <c r="N898" s="258" t="s">
        <v>3023</v>
      </c>
      <c r="P898" s="188" t="s">
        <v>2628</v>
      </c>
      <c r="Q898" s="265" t="s">
        <v>2153</v>
      </c>
      <c r="R898" s="265" t="s">
        <v>3073</v>
      </c>
      <c r="S898" s="265" t="s">
        <v>3116</v>
      </c>
      <c r="T898" s="11" t="s">
        <v>2629</v>
      </c>
      <c r="U898" s="11" t="s">
        <v>2517</v>
      </c>
      <c r="V898">
        <v>8.3367719373133191</v>
      </c>
      <c r="Z898">
        <v>5.71105559327611</v>
      </c>
      <c r="AD898" s="188">
        <f t="shared" si="38"/>
        <v>2.1206760835683203</v>
      </c>
      <c r="AE898" s="188">
        <f t="shared" si="40"/>
        <v>5.71105559327611</v>
      </c>
    </row>
    <row r="899" spans="1:31" x14ac:dyDescent="0.35">
      <c r="A899" s="11" t="s">
        <v>2622</v>
      </c>
      <c r="B899" s="11" t="s">
        <v>2516</v>
      </c>
      <c r="C899" s="11" t="s">
        <v>2506</v>
      </c>
      <c r="D899" s="188" t="s">
        <v>3022</v>
      </c>
      <c r="G899" s="11" t="s">
        <v>2627</v>
      </c>
      <c r="H899" s="11" t="s">
        <v>2628</v>
      </c>
      <c r="I899" s="11" t="s">
        <v>2615</v>
      </c>
      <c r="J899" s="258" t="s">
        <v>3039</v>
      </c>
      <c r="K899" s="265" t="s">
        <v>3113</v>
      </c>
      <c r="L899" s="265" t="s">
        <v>1937</v>
      </c>
      <c r="M899" s="265" t="s">
        <v>1937</v>
      </c>
      <c r="N899" s="258" t="s">
        <v>3023</v>
      </c>
      <c r="P899" s="188" t="s">
        <v>2628</v>
      </c>
      <c r="Q899" s="265" t="s">
        <v>2153</v>
      </c>
      <c r="R899" s="265" t="s">
        <v>3073</v>
      </c>
      <c r="S899" s="265" t="s">
        <v>3116</v>
      </c>
      <c r="T899" s="11" t="s">
        <v>2629</v>
      </c>
      <c r="U899" s="11" t="s">
        <v>2517</v>
      </c>
      <c r="V899">
        <v>8.4169728276928204</v>
      </c>
      <c r="Z899">
        <v>6.3150301943134997</v>
      </c>
      <c r="AD899" s="188">
        <f t="shared" si="38"/>
        <v>2.130250241959148</v>
      </c>
      <c r="AE899" s="188">
        <f t="shared" si="40"/>
        <v>6.3150301943134997</v>
      </c>
    </row>
    <row r="900" spans="1:31" x14ac:dyDescent="0.35">
      <c r="A900" s="11" t="s">
        <v>2622</v>
      </c>
      <c r="B900" s="11" t="s">
        <v>2516</v>
      </c>
      <c r="C900" s="11" t="s">
        <v>2506</v>
      </c>
      <c r="D900" s="188" t="s">
        <v>3022</v>
      </c>
      <c r="G900" s="11" t="s">
        <v>2627</v>
      </c>
      <c r="H900" s="11" t="s">
        <v>2628</v>
      </c>
      <c r="I900" s="11" t="s">
        <v>2616</v>
      </c>
      <c r="J900" s="258" t="s">
        <v>3036</v>
      </c>
      <c r="K900" s="265" t="s">
        <v>3113</v>
      </c>
      <c r="L900" s="265" t="s">
        <v>1937</v>
      </c>
      <c r="M900" s="265" t="s">
        <v>1937</v>
      </c>
      <c r="N900" s="258" t="s">
        <v>3023</v>
      </c>
      <c r="P900" s="188" t="s">
        <v>2628</v>
      </c>
      <c r="Q900" s="265" t="s">
        <v>2153</v>
      </c>
      <c r="R900" s="265" t="s">
        <v>3073</v>
      </c>
      <c r="S900" s="265" t="s">
        <v>3116</v>
      </c>
      <c r="T900" s="11" t="s">
        <v>2629</v>
      </c>
      <c r="U900" s="11" t="s">
        <v>2517</v>
      </c>
      <c r="V900">
        <v>11.0047464688929</v>
      </c>
      <c r="Z900">
        <v>4.5577550817458103</v>
      </c>
      <c r="AD900" s="188">
        <f t="shared" si="38"/>
        <v>2.398326676902319</v>
      </c>
      <c r="AE900" s="188">
        <f t="shared" si="40"/>
        <v>4.5577550817458103</v>
      </c>
    </row>
    <row r="901" spans="1:31" x14ac:dyDescent="0.35">
      <c r="A901" s="11" t="s">
        <v>2622</v>
      </c>
      <c r="B901" s="11" t="s">
        <v>2516</v>
      </c>
      <c r="C901" s="11" t="s">
        <v>2506</v>
      </c>
      <c r="D901" s="188" t="s">
        <v>3022</v>
      </c>
      <c r="G901" s="11" t="s">
        <v>2627</v>
      </c>
      <c r="H901" s="11" t="s">
        <v>2628</v>
      </c>
      <c r="I901" s="11" t="s">
        <v>2616</v>
      </c>
      <c r="J901" s="258" t="s">
        <v>3036</v>
      </c>
      <c r="K901" s="265" t="s">
        <v>3113</v>
      </c>
      <c r="L901" s="265" t="s">
        <v>1937</v>
      </c>
      <c r="M901" s="265" t="s">
        <v>1937</v>
      </c>
      <c r="N901" s="258" t="s">
        <v>3023</v>
      </c>
      <c r="P901" s="188" t="s">
        <v>2628</v>
      </c>
      <c r="Q901" s="265" t="s">
        <v>2153</v>
      </c>
      <c r="R901" s="265" t="s">
        <v>3073</v>
      </c>
      <c r="S901" s="265" t="s">
        <v>3116</v>
      </c>
      <c r="T901" s="11" t="s">
        <v>2629</v>
      </c>
      <c r="U901" s="11" t="s">
        <v>2517</v>
      </c>
      <c r="V901">
        <v>11.110613640484299</v>
      </c>
      <c r="Z901">
        <v>9.1136339476933408</v>
      </c>
      <c r="AD901" s="188">
        <f t="shared" si="38"/>
        <v>2.4079008352931472</v>
      </c>
      <c r="AE901" s="188">
        <f t="shared" si="40"/>
        <v>9.1136339476933408</v>
      </c>
    </row>
    <row r="902" spans="1:31" x14ac:dyDescent="0.35">
      <c r="A902" s="11" t="s">
        <v>2622</v>
      </c>
      <c r="B902" s="11" t="s">
        <v>2516</v>
      </c>
      <c r="C902" s="11" t="s">
        <v>2506</v>
      </c>
      <c r="D902" s="188" t="s">
        <v>3022</v>
      </c>
      <c r="G902" s="11" t="s">
        <v>2627</v>
      </c>
      <c r="H902" s="11" t="s">
        <v>2628</v>
      </c>
      <c r="I902" s="11" t="s">
        <v>2616</v>
      </c>
      <c r="J902" s="258" t="s">
        <v>3036</v>
      </c>
      <c r="K902" s="265" t="s">
        <v>3113</v>
      </c>
      <c r="L902" s="265" t="s">
        <v>1937</v>
      </c>
      <c r="M902" s="265" t="s">
        <v>1937</v>
      </c>
      <c r="N902" s="258" t="s">
        <v>3023</v>
      </c>
      <c r="P902" s="188" t="s">
        <v>2628</v>
      </c>
      <c r="Q902" s="265" t="s">
        <v>2153</v>
      </c>
      <c r="R902" s="265" t="s">
        <v>3073</v>
      </c>
      <c r="S902" s="265" t="s">
        <v>3116</v>
      </c>
      <c r="T902" s="11" t="s">
        <v>2629</v>
      </c>
      <c r="U902" s="11" t="s">
        <v>2517</v>
      </c>
      <c r="V902">
        <v>11.110613640484299</v>
      </c>
      <c r="Z902">
        <v>10.3059881616325</v>
      </c>
      <c r="AD902" s="188">
        <f t="shared" si="38"/>
        <v>2.4079008352931472</v>
      </c>
      <c r="AE902" s="188">
        <f t="shared" si="40"/>
        <v>10.3059881616325</v>
      </c>
    </row>
    <row r="903" spans="1:31" x14ac:dyDescent="0.35">
      <c r="A903" s="11" t="s">
        <v>2622</v>
      </c>
      <c r="B903" s="11" t="s">
        <v>2516</v>
      </c>
      <c r="C903" s="11" t="s">
        <v>2506</v>
      </c>
      <c r="D903" s="188" t="s">
        <v>3022</v>
      </c>
      <c r="G903" s="11" t="s">
        <v>2627</v>
      </c>
      <c r="H903" s="11" t="s">
        <v>2628</v>
      </c>
      <c r="I903" s="11" t="s">
        <v>2616</v>
      </c>
      <c r="J903" s="258" t="s">
        <v>3036</v>
      </c>
      <c r="K903" s="265" t="s">
        <v>3113</v>
      </c>
      <c r="L903" s="265" t="s">
        <v>1937</v>
      </c>
      <c r="M903" s="265" t="s">
        <v>1937</v>
      </c>
      <c r="N903" s="258" t="s">
        <v>3023</v>
      </c>
      <c r="P903" s="188" t="s">
        <v>2628</v>
      </c>
      <c r="Q903" s="265" t="s">
        <v>2153</v>
      </c>
      <c r="R903" s="265" t="s">
        <v>3073</v>
      </c>
      <c r="S903" s="265" t="s">
        <v>3116</v>
      </c>
      <c r="T903" s="11" t="s">
        <v>2629</v>
      </c>
      <c r="U903" s="11" t="s">
        <v>2517</v>
      </c>
      <c r="V903">
        <v>21.1020342856859</v>
      </c>
      <c r="Z903">
        <v>2.99971859935639</v>
      </c>
      <c r="AD903" s="188">
        <f t="shared" si="38"/>
        <v>3.0493694474785986</v>
      </c>
      <c r="AE903" s="188">
        <f t="shared" si="40"/>
        <v>2.99971859935639</v>
      </c>
    </row>
    <row r="904" spans="1:31" x14ac:dyDescent="0.35">
      <c r="A904" s="11" t="s">
        <v>2622</v>
      </c>
      <c r="B904" s="11" t="s">
        <v>2516</v>
      </c>
      <c r="C904" s="11" t="s">
        <v>2506</v>
      </c>
      <c r="D904" s="188" t="s">
        <v>3022</v>
      </c>
      <c r="G904" s="11" t="s">
        <v>2627</v>
      </c>
      <c r="H904" s="11" t="s">
        <v>2628</v>
      </c>
      <c r="I904" s="11" t="s">
        <v>2616</v>
      </c>
      <c r="J904" s="258" t="s">
        <v>3036</v>
      </c>
      <c r="K904" s="265" t="s">
        <v>3113</v>
      </c>
      <c r="L904" s="265" t="s">
        <v>1937</v>
      </c>
      <c r="M904" s="265" t="s">
        <v>1937</v>
      </c>
      <c r="N904" s="258" t="s">
        <v>3023</v>
      </c>
      <c r="P904" s="188" t="s">
        <v>2628</v>
      </c>
      <c r="Q904" s="265" t="s">
        <v>2153</v>
      </c>
      <c r="R904" s="265" t="s">
        <v>3073</v>
      </c>
      <c r="S904" s="265" t="s">
        <v>3116</v>
      </c>
      <c r="T904" s="11" t="s">
        <v>2629</v>
      </c>
      <c r="U904" s="11" t="s">
        <v>2517</v>
      </c>
      <c r="V904">
        <v>21.305038752073699</v>
      </c>
      <c r="Z904">
        <v>5.18697693509825</v>
      </c>
      <c r="AD904" s="188">
        <f t="shared" si="38"/>
        <v>3.0589436058694277</v>
      </c>
      <c r="AE904" s="188">
        <f t="shared" si="40"/>
        <v>5.18697693509825</v>
      </c>
    </row>
    <row r="905" spans="1:31" x14ac:dyDescent="0.35">
      <c r="A905" s="11" t="s">
        <v>2622</v>
      </c>
      <c r="B905" s="11" t="s">
        <v>2516</v>
      </c>
      <c r="C905" s="11" t="s">
        <v>2506</v>
      </c>
      <c r="D905" s="188" t="s">
        <v>3022</v>
      </c>
      <c r="G905" s="11" t="s">
        <v>2627</v>
      </c>
      <c r="H905" s="11" t="s">
        <v>2628</v>
      </c>
      <c r="I905" s="11" t="s">
        <v>2616</v>
      </c>
      <c r="J905" s="258" t="s">
        <v>3036</v>
      </c>
      <c r="K905" s="265" t="s">
        <v>3113</v>
      </c>
      <c r="L905" s="265" t="s">
        <v>1937</v>
      </c>
      <c r="M905" s="265" t="s">
        <v>1937</v>
      </c>
      <c r="N905" s="258" t="s">
        <v>3023</v>
      </c>
      <c r="P905" s="188" t="s">
        <v>2628</v>
      </c>
      <c r="Q905" s="265" t="s">
        <v>2153</v>
      </c>
      <c r="R905" s="265" t="s">
        <v>3073</v>
      </c>
      <c r="S905" s="265" t="s">
        <v>3116</v>
      </c>
      <c r="T905" s="11" t="s">
        <v>2629</v>
      </c>
      <c r="U905" s="11" t="s">
        <v>2517</v>
      </c>
      <c r="V905">
        <v>21.305038752073699</v>
      </c>
      <c r="Z905">
        <v>6.2724699395996204</v>
      </c>
      <c r="AD905" s="188">
        <f t="shared" si="38"/>
        <v>3.0589436058694277</v>
      </c>
      <c r="AE905" s="188">
        <f t="shared" si="40"/>
        <v>6.2724699395996204</v>
      </c>
    </row>
    <row r="906" spans="1:31" x14ac:dyDescent="0.35">
      <c r="A906" s="11" t="s">
        <v>2622</v>
      </c>
      <c r="B906" s="11" t="s">
        <v>2516</v>
      </c>
      <c r="C906" s="11" t="s">
        <v>2506</v>
      </c>
      <c r="D906" s="188" t="s">
        <v>3022</v>
      </c>
      <c r="G906" s="11" t="s">
        <v>2627</v>
      </c>
      <c r="H906" s="11" t="s">
        <v>2628</v>
      </c>
      <c r="I906" s="11" t="s">
        <v>2616</v>
      </c>
      <c r="J906" s="258" t="s">
        <v>3036</v>
      </c>
      <c r="K906" s="265" t="s">
        <v>3113</v>
      </c>
      <c r="L906" s="265" t="s">
        <v>1937</v>
      </c>
      <c r="M906" s="265" t="s">
        <v>1937</v>
      </c>
      <c r="N906" s="258" t="s">
        <v>3023</v>
      </c>
      <c r="P906" s="188" t="s">
        <v>2628</v>
      </c>
      <c r="Q906" s="265" t="s">
        <v>2153</v>
      </c>
      <c r="R906" s="265" t="s">
        <v>3073</v>
      </c>
      <c r="S906" s="265" t="s">
        <v>3116</v>
      </c>
      <c r="T906" s="11" t="s">
        <v>2629</v>
      </c>
      <c r="U906" s="11" t="s">
        <v>2517</v>
      </c>
      <c r="V906">
        <v>21.305038752073699</v>
      </c>
      <c r="Z906">
        <v>8.2024471916661899</v>
      </c>
      <c r="AD906" s="188">
        <f t="shared" si="38"/>
        <v>3.0589436058694277</v>
      </c>
      <c r="AE906" s="188">
        <f t="shared" si="40"/>
        <v>8.2024471916661899</v>
      </c>
    </row>
    <row r="907" spans="1:31" x14ac:dyDescent="0.35">
      <c r="A907" s="11" t="s">
        <v>2622</v>
      </c>
      <c r="B907" s="11" t="s">
        <v>2516</v>
      </c>
      <c r="C907" s="11" t="s">
        <v>2506</v>
      </c>
      <c r="D907" s="188" t="s">
        <v>3022</v>
      </c>
      <c r="G907" s="11" t="s">
        <v>2627</v>
      </c>
      <c r="H907" s="11" t="s">
        <v>2628</v>
      </c>
      <c r="I907" s="11" t="s">
        <v>2616</v>
      </c>
      <c r="J907" s="258" t="s">
        <v>3036</v>
      </c>
      <c r="K907" s="265" t="s">
        <v>3113</v>
      </c>
      <c r="L907" s="265" t="s">
        <v>1937</v>
      </c>
      <c r="M907" s="265" t="s">
        <v>1937</v>
      </c>
      <c r="N907" s="258" t="s">
        <v>3023</v>
      </c>
      <c r="P907" s="188" t="s">
        <v>2628</v>
      </c>
      <c r="Q907" s="265" t="s">
        <v>2153</v>
      </c>
      <c r="R907" s="265" t="s">
        <v>3073</v>
      </c>
      <c r="S907" s="265" t="s">
        <v>3116</v>
      </c>
      <c r="T907" s="11" t="s">
        <v>2629</v>
      </c>
      <c r="U907" s="11" t="s">
        <v>2517</v>
      </c>
      <c r="V907">
        <v>40.463980906146297</v>
      </c>
      <c r="Z907">
        <v>0.49370588069749</v>
      </c>
      <c r="AD907" s="188">
        <f t="shared" si="38"/>
        <v>3.7004122180548777</v>
      </c>
      <c r="AE907" s="188">
        <f t="shared" si="40"/>
        <v>0.49370588069749</v>
      </c>
    </row>
    <row r="908" spans="1:31" x14ac:dyDescent="0.35">
      <c r="A908" s="11" t="s">
        <v>2622</v>
      </c>
      <c r="B908" s="11" t="s">
        <v>2516</v>
      </c>
      <c r="C908" s="11" t="s">
        <v>2506</v>
      </c>
      <c r="D908" s="188" t="s">
        <v>3022</v>
      </c>
      <c r="G908" s="11" t="s">
        <v>2627</v>
      </c>
      <c r="H908" s="11" t="s">
        <v>2628</v>
      </c>
      <c r="I908" s="11" t="s">
        <v>2616</v>
      </c>
      <c r="J908" s="258" t="s">
        <v>3036</v>
      </c>
      <c r="K908" s="265" t="s">
        <v>3113</v>
      </c>
      <c r="L908" s="265" t="s">
        <v>1937</v>
      </c>
      <c r="M908" s="265" t="s">
        <v>1937</v>
      </c>
      <c r="N908" s="258" t="s">
        <v>3023</v>
      </c>
      <c r="P908" s="188" t="s">
        <v>2628</v>
      </c>
      <c r="Q908" s="265" t="s">
        <v>2153</v>
      </c>
      <c r="R908" s="265" t="s">
        <v>3073</v>
      </c>
      <c r="S908" s="265" t="s">
        <v>3116</v>
      </c>
      <c r="T908" s="11" t="s">
        <v>2629</v>
      </c>
      <c r="U908" s="11" t="s">
        <v>2517</v>
      </c>
      <c r="V908">
        <v>37.840997669875598</v>
      </c>
      <c r="Z908">
        <v>8.6377112898140993</v>
      </c>
      <c r="AD908" s="188">
        <f t="shared" si="38"/>
        <v>3.6333931093190848</v>
      </c>
      <c r="AE908" s="188">
        <f t="shared" si="40"/>
        <v>8.6377112898140993</v>
      </c>
    </row>
    <row r="909" spans="1:31" x14ac:dyDescent="0.35">
      <c r="A909" s="11" t="s">
        <v>2622</v>
      </c>
      <c r="B909" s="11" t="s">
        <v>2516</v>
      </c>
      <c r="C909" s="11" t="s">
        <v>2506</v>
      </c>
      <c r="D909" s="188" t="s">
        <v>3022</v>
      </c>
      <c r="G909" s="11" t="s">
        <v>2627</v>
      </c>
      <c r="H909" s="11" t="s">
        <v>2628</v>
      </c>
      <c r="I909" s="11" t="s">
        <v>2616</v>
      </c>
      <c r="J909" s="258" t="s">
        <v>3036</v>
      </c>
      <c r="K909" s="265" t="s">
        <v>3113</v>
      </c>
      <c r="L909" s="265" t="s">
        <v>1937</v>
      </c>
      <c r="M909" s="265" t="s">
        <v>1937</v>
      </c>
      <c r="N909" s="258" t="s">
        <v>3023</v>
      </c>
      <c r="P909" s="188" t="s">
        <v>2628</v>
      </c>
      <c r="Q909" s="265" t="s">
        <v>2153</v>
      </c>
      <c r="R909" s="265" t="s">
        <v>3073</v>
      </c>
      <c r="S909" s="265" t="s">
        <v>3116</v>
      </c>
      <c r="T909" s="11" t="s">
        <v>2629</v>
      </c>
      <c r="U909" s="11" t="s">
        <v>2517</v>
      </c>
      <c r="V909">
        <v>41.2462638290135</v>
      </c>
      <c r="Z909">
        <v>8.5363423556463101</v>
      </c>
      <c r="AD909" s="188">
        <f t="shared" si="38"/>
        <v>3.719560534836535</v>
      </c>
      <c r="AE909" s="188">
        <f t="shared" si="40"/>
        <v>8.5363423556463101</v>
      </c>
    </row>
    <row r="910" spans="1:31" x14ac:dyDescent="0.35">
      <c r="A910" s="11" t="s">
        <v>2622</v>
      </c>
      <c r="B910" s="11" t="s">
        <v>2516</v>
      </c>
      <c r="C910" s="11" t="s">
        <v>2506</v>
      </c>
      <c r="D910" s="188" t="s">
        <v>3022</v>
      </c>
      <c r="G910" s="11" t="s">
        <v>2627</v>
      </c>
      <c r="H910" s="11" t="s">
        <v>2628</v>
      </c>
      <c r="I910" s="11" t="s">
        <v>2616</v>
      </c>
      <c r="J910" s="258" t="s">
        <v>3036</v>
      </c>
      <c r="K910" s="265" t="s">
        <v>3113</v>
      </c>
      <c r="L910" s="265" t="s">
        <v>1937</v>
      </c>
      <c r="M910" s="265" t="s">
        <v>1937</v>
      </c>
      <c r="N910" s="258" t="s">
        <v>3023</v>
      </c>
      <c r="P910" s="188" t="s">
        <v>2628</v>
      </c>
      <c r="Q910" s="265" t="s">
        <v>2153</v>
      </c>
      <c r="R910" s="265" t="s">
        <v>3073</v>
      </c>
      <c r="S910" s="265" t="s">
        <v>3116</v>
      </c>
      <c r="T910" s="11" t="s">
        <v>2629</v>
      </c>
      <c r="U910" s="11" t="s">
        <v>2517</v>
      </c>
      <c r="V910">
        <v>37.480430781030698</v>
      </c>
      <c r="Z910">
        <v>9.2375153750303998</v>
      </c>
      <c r="AD910" s="188">
        <f t="shared" si="38"/>
        <v>3.6238189509282552</v>
      </c>
      <c r="AE910" s="188">
        <f t="shared" si="40"/>
        <v>9.2375153750303998</v>
      </c>
    </row>
    <row r="911" spans="1:31" x14ac:dyDescent="0.35">
      <c r="A911" s="11" t="s">
        <v>2622</v>
      </c>
      <c r="B911" s="11" t="s">
        <v>2516</v>
      </c>
      <c r="C911" s="11" t="s">
        <v>2506</v>
      </c>
      <c r="D911" s="188" t="s">
        <v>3022</v>
      </c>
      <c r="G911" s="11" t="s">
        <v>2627</v>
      </c>
      <c r="H911" s="11" t="s">
        <v>2628</v>
      </c>
      <c r="I911" s="11" t="s">
        <v>2616</v>
      </c>
      <c r="J911" s="258" t="s">
        <v>3036</v>
      </c>
      <c r="K911" s="265" t="s">
        <v>3113</v>
      </c>
      <c r="L911" s="265" t="s">
        <v>1937</v>
      </c>
      <c r="M911" s="265" t="s">
        <v>1937</v>
      </c>
      <c r="N911" s="258" t="s">
        <v>3023</v>
      </c>
      <c r="P911" s="188" t="s">
        <v>2628</v>
      </c>
      <c r="Q911" s="265" t="s">
        <v>2153</v>
      </c>
      <c r="R911" s="265" t="s">
        <v>3073</v>
      </c>
      <c r="S911" s="265" t="s">
        <v>3116</v>
      </c>
      <c r="T911" s="11" t="s">
        <v>2629</v>
      </c>
      <c r="U911" s="11" t="s">
        <v>2517</v>
      </c>
      <c r="V911">
        <v>37.480430781030698</v>
      </c>
      <c r="Z911">
        <v>10.923723737176999</v>
      </c>
      <c r="AD911" s="188">
        <f t="shared" si="38"/>
        <v>3.6238189509282552</v>
      </c>
      <c r="AE911" s="188">
        <f t="shared" si="40"/>
        <v>10.923723737176999</v>
      </c>
    </row>
    <row r="912" spans="1:31" x14ac:dyDescent="0.35">
      <c r="A912" s="11" t="s">
        <v>2622</v>
      </c>
      <c r="B912" s="11" t="s">
        <v>2516</v>
      </c>
      <c r="C912" s="11" t="s">
        <v>2506</v>
      </c>
      <c r="D912" s="188" t="s">
        <v>3022</v>
      </c>
      <c r="G912" s="11" t="s">
        <v>2627</v>
      </c>
      <c r="H912" s="11" t="s">
        <v>2628</v>
      </c>
      <c r="I912" s="11" t="s">
        <v>2616</v>
      </c>
      <c r="J912" s="258" t="s">
        <v>3036</v>
      </c>
      <c r="K912" s="265" t="s">
        <v>3113</v>
      </c>
      <c r="L912" s="265" t="s">
        <v>1937</v>
      </c>
      <c r="M912" s="265" t="s">
        <v>1937</v>
      </c>
      <c r="N912" s="258" t="s">
        <v>3023</v>
      </c>
      <c r="P912" s="188" t="s">
        <v>2628</v>
      </c>
      <c r="Q912" s="265" t="s">
        <v>2153</v>
      </c>
      <c r="R912" s="265" t="s">
        <v>3073</v>
      </c>
      <c r="S912" s="265" t="s">
        <v>3116</v>
      </c>
      <c r="T912" s="11" t="s">
        <v>2629</v>
      </c>
      <c r="U912" s="11" t="s">
        <v>2517</v>
      </c>
      <c r="V912">
        <v>37.840997669875598</v>
      </c>
      <c r="Z912">
        <v>12.214737010088999</v>
      </c>
      <c r="AD912" s="188">
        <f t="shared" si="38"/>
        <v>3.6333931093190848</v>
      </c>
      <c r="AE912" s="188">
        <f t="shared" si="40"/>
        <v>12.214737010088999</v>
      </c>
    </row>
    <row r="913" spans="1:31" x14ac:dyDescent="0.35">
      <c r="A913" s="11" t="s">
        <v>2622</v>
      </c>
      <c r="B913" s="11" t="s">
        <v>2516</v>
      </c>
      <c r="C913" s="11" t="s">
        <v>2506</v>
      </c>
      <c r="D913" s="188" t="s">
        <v>3022</v>
      </c>
      <c r="G913" s="11" t="s">
        <v>2627</v>
      </c>
      <c r="H913" s="11" t="s">
        <v>2628</v>
      </c>
      <c r="I913" s="11" t="s">
        <v>2616</v>
      </c>
      <c r="J913" s="258" t="s">
        <v>3036</v>
      </c>
      <c r="K913" s="265" t="s">
        <v>3113</v>
      </c>
      <c r="L913" s="265" t="s">
        <v>1937</v>
      </c>
      <c r="M913" s="265" t="s">
        <v>1937</v>
      </c>
      <c r="N913" s="258" t="s">
        <v>3023</v>
      </c>
      <c r="P913" s="188" t="s">
        <v>2628</v>
      </c>
      <c r="Q913" s="265" t="s">
        <v>2153</v>
      </c>
      <c r="R913" s="265" t="s">
        <v>3073</v>
      </c>
      <c r="S913" s="265" t="s">
        <v>3116</v>
      </c>
      <c r="T913" s="11" t="s">
        <v>2629</v>
      </c>
      <c r="U913" s="11" t="s">
        <v>2517</v>
      </c>
      <c r="V913">
        <v>40.853249956730203</v>
      </c>
      <c r="Z913">
        <v>11.4160455616951</v>
      </c>
      <c r="AD913" s="188">
        <f t="shared" si="38"/>
        <v>3.7099863764457068</v>
      </c>
      <c r="AE913" s="188">
        <f t="shared" si="40"/>
        <v>11.4160455616951</v>
      </c>
    </row>
    <row r="914" spans="1:31" x14ac:dyDescent="0.35">
      <c r="A914" s="11" t="s">
        <v>2622</v>
      </c>
      <c r="B914" s="11" t="s">
        <v>2516</v>
      </c>
      <c r="C914" s="11" t="s">
        <v>2506</v>
      </c>
      <c r="D914" s="188" t="s">
        <v>3022</v>
      </c>
      <c r="G914" s="11" t="s">
        <v>2627</v>
      </c>
      <c r="H914" s="11" t="s">
        <v>2628</v>
      </c>
      <c r="I914" s="11" t="s">
        <v>2616</v>
      </c>
      <c r="J914" s="258" t="s">
        <v>3036</v>
      </c>
      <c r="K914" s="265" t="s">
        <v>3113</v>
      </c>
      <c r="L914" s="265" t="s">
        <v>1937</v>
      </c>
      <c r="M914" s="265" t="s">
        <v>1937</v>
      </c>
      <c r="N914" s="258" t="s">
        <v>3023</v>
      </c>
      <c r="P914" s="188" t="s">
        <v>2628</v>
      </c>
      <c r="Q914" s="265" t="s">
        <v>2153</v>
      </c>
      <c r="R914" s="265" t="s">
        <v>3073</v>
      </c>
      <c r="S914" s="265" t="s">
        <v>3116</v>
      </c>
      <c r="T914" s="11" t="s">
        <v>2629</v>
      </c>
      <c r="U914" s="11" t="s">
        <v>2517</v>
      </c>
      <c r="V914">
        <v>40.463980906146297</v>
      </c>
      <c r="Z914">
        <v>14.599637969437101</v>
      </c>
      <c r="AD914" s="188">
        <f t="shared" si="38"/>
        <v>3.7004122180548777</v>
      </c>
      <c r="AE914" s="188">
        <f t="shared" si="40"/>
        <v>14.599637969437101</v>
      </c>
    </row>
    <row r="915" spans="1:31" x14ac:dyDescent="0.35">
      <c r="A915" s="11" t="s">
        <v>2622</v>
      </c>
      <c r="B915" s="11" t="s">
        <v>2516</v>
      </c>
      <c r="C915" s="11" t="s">
        <v>2506</v>
      </c>
      <c r="D915" s="188" t="s">
        <v>3022</v>
      </c>
      <c r="G915" s="11" t="s">
        <v>2627</v>
      </c>
      <c r="H915" s="11" t="s">
        <v>2628</v>
      </c>
      <c r="I915" s="11" t="s">
        <v>2616</v>
      </c>
      <c r="J915" s="258" t="s">
        <v>3036</v>
      </c>
      <c r="K915" s="265" t="s">
        <v>3113</v>
      </c>
      <c r="L915" s="265" t="s">
        <v>1937</v>
      </c>
      <c r="M915" s="265" t="s">
        <v>1937</v>
      </c>
      <c r="N915" s="258" t="s">
        <v>3023</v>
      </c>
      <c r="P915" s="188" t="s">
        <v>2628</v>
      </c>
      <c r="Q915" s="265" t="s">
        <v>2153</v>
      </c>
      <c r="R915" s="265" t="s">
        <v>3073</v>
      </c>
      <c r="S915" s="265" t="s">
        <v>3116</v>
      </c>
      <c r="T915" s="11" t="s">
        <v>2629</v>
      </c>
      <c r="U915" s="11" t="s">
        <v>2517</v>
      </c>
      <c r="V915">
        <v>63.459230632677297</v>
      </c>
      <c r="Z915">
        <v>3.8053517612772101</v>
      </c>
      <c r="AD915" s="188">
        <f t="shared" si="38"/>
        <v>4.1503976624237779</v>
      </c>
      <c r="AE915" s="188">
        <f t="shared" si="40"/>
        <v>3.8053517612772101</v>
      </c>
    </row>
    <row r="916" spans="1:31" x14ac:dyDescent="0.35">
      <c r="A916" s="11" t="s">
        <v>2622</v>
      </c>
      <c r="B916" s="11" t="s">
        <v>2516</v>
      </c>
      <c r="C916" s="11" t="s">
        <v>2506</v>
      </c>
      <c r="D916" s="188" t="s">
        <v>3022</v>
      </c>
      <c r="G916" s="11" t="s">
        <v>2627</v>
      </c>
      <c r="H916" s="11" t="s">
        <v>2628</v>
      </c>
      <c r="I916" s="11" t="s">
        <v>2616</v>
      </c>
      <c r="J916" s="258" t="s">
        <v>3036</v>
      </c>
      <c r="K916" s="265" t="s">
        <v>3113</v>
      </c>
      <c r="L916" s="265" t="s">
        <v>1937</v>
      </c>
      <c r="M916" s="265" t="s">
        <v>1937</v>
      </c>
      <c r="N916" s="258" t="s">
        <v>3023</v>
      </c>
      <c r="P916" s="188" t="s">
        <v>2628</v>
      </c>
      <c r="Q916" s="265" t="s">
        <v>2153</v>
      </c>
      <c r="R916" s="265" t="s">
        <v>3073</v>
      </c>
      <c r="S916" s="265" t="s">
        <v>3116</v>
      </c>
      <c r="T916" s="11" t="s">
        <v>2629</v>
      </c>
      <c r="U916" s="11" t="s">
        <v>2517</v>
      </c>
      <c r="V916">
        <v>62.8545611269384</v>
      </c>
      <c r="Z916">
        <v>5.3815889400707997</v>
      </c>
      <c r="AD916" s="188">
        <f t="shared" si="38"/>
        <v>4.1408235040329497</v>
      </c>
      <c r="AE916" s="188">
        <f t="shared" si="40"/>
        <v>5.3815889400707997</v>
      </c>
    </row>
    <row r="917" spans="1:31" x14ac:dyDescent="0.35">
      <c r="A917" s="11" t="s">
        <v>2622</v>
      </c>
      <c r="B917" s="11" t="s">
        <v>2516</v>
      </c>
      <c r="C917" s="11" t="s">
        <v>2506</v>
      </c>
      <c r="D917" s="188" t="s">
        <v>3022</v>
      </c>
      <c r="G917" s="11" t="s">
        <v>2627</v>
      </c>
      <c r="H917" s="11" t="s">
        <v>2628</v>
      </c>
      <c r="I917" s="11" t="s">
        <v>2616</v>
      </c>
      <c r="J917" s="258" t="s">
        <v>3036</v>
      </c>
      <c r="K917" s="265" t="s">
        <v>3113</v>
      </c>
      <c r="L917" s="265" t="s">
        <v>1937</v>
      </c>
      <c r="M917" s="265" t="s">
        <v>1937</v>
      </c>
      <c r="N917" s="258" t="s">
        <v>3023</v>
      </c>
      <c r="P917" s="188" t="s">
        <v>2628</v>
      </c>
      <c r="Q917" s="265" t="s">
        <v>2153</v>
      </c>
      <c r="R917" s="265" t="s">
        <v>3073</v>
      </c>
      <c r="S917" s="265" t="s">
        <v>3116</v>
      </c>
      <c r="T917" s="11" t="s">
        <v>2629</v>
      </c>
      <c r="U917" s="11" t="s">
        <v>2517</v>
      </c>
      <c r="V917">
        <v>62.8545611269384</v>
      </c>
      <c r="Z917">
        <v>6.5078089369287797</v>
      </c>
      <c r="AD917" s="188">
        <f t="shared" si="38"/>
        <v>4.1408235040329497</v>
      </c>
      <c r="AE917" s="188">
        <f t="shared" si="40"/>
        <v>6.5078089369287797</v>
      </c>
    </row>
    <row r="918" spans="1:31" x14ac:dyDescent="0.35">
      <c r="A918" s="11" t="s">
        <v>2622</v>
      </c>
      <c r="B918" s="11" t="s">
        <v>2516</v>
      </c>
      <c r="C918" s="11" t="s">
        <v>2506</v>
      </c>
      <c r="D918" s="188" t="s">
        <v>3022</v>
      </c>
      <c r="G918" s="11" t="s">
        <v>2627</v>
      </c>
      <c r="H918" s="11" t="s">
        <v>2628</v>
      </c>
      <c r="I918" s="11" t="s">
        <v>2616</v>
      </c>
      <c r="J918" s="258" t="s">
        <v>3036</v>
      </c>
      <c r="K918" s="265" t="s">
        <v>3113</v>
      </c>
      <c r="L918" s="265" t="s">
        <v>1937</v>
      </c>
      <c r="M918" s="265" t="s">
        <v>1937</v>
      </c>
      <c r="N918" s="258" t="s">
        <v>3023</v>
      </c>
      <c r="P918" s="188" t="s">
        <v>2628</v>
      </c>
      <c r="Q918" s="265" t="s">
        <v>2153</v>
      </c>
      <c r="R918" s="265" t="s">
        <v>3073</v>
      </c>
      <c r="S918" s="265" t="s">
        <v>3116</v>
      </c>
      <c r="T918" s="11" t="s">
        <v>2629</v>
      </c>
      <c r="U918" s="11" t="s">
        <v>2517</v>
      </c>
      <c r="V918">
        <v>62.8545611269384</v>
      </c>
      <c r="Z918">
        <v>7.5256079550336601</v>
      </c>
      <c r="AD918" s="188">
        <f t="shared" si="38"/>
        <v>4.1408235040329497</v>
      </c>
      <c r="AE918" s="188">
        <f t="shared" si="40"/>
        <v>7.5256079550336601</v>
      </c>
    </row>
    <row r="919" spans="1:31" x14ac:dyDescent="0.35">
      <c r="A919" s="11" t="s">
        <v>2622</v>
      </c>
      <c r="B919" s="11" t="s">
        <v>2516</v>
      </c>
      <c r="C919" s="11" t="s">
        <v>2506</v>
      </c>
      <c r="D919" s="188" t="s">
        <v>3022</v>
      </c>
      <c r="G919" s="11" t="s">
        <v>2627</v>
      </c>
      <c r="H919" s="11" t="s">
        <v>2628</v>
      </c>
      <c r="I919" s="11" t="s">
        <v>2616</v>
      </c>
      <c r="J919" s="258" t="s">
        <v>3036</v>
      </c>
      <c r="K919" s="265" t="s">
        <v>3113</v>
      </c>
      <c r="L919" s="265" t="s">
        <v>1937</v>
      </c>
      <c r="M919" s="265" t="s">
        <v>1937</v>
      </c>
      <c r="N919" s="258" t="s">
        <v>3023</v>
      </c>
      <c r="P919" s="188" t="s">
        <v>2628</v>
      </c>
      <c r="Q919" s="265" t="s">
        <v>2153</v>
      </c>
      <c r="R919" s="265" t="s">
        <v>3073</v>
      </c>
      <c r="S919" s="265" t="s">
        <v>3116</v>
      </c>
      <c r="T919" s="11" t="s">
        <v>2629</v>
      </c>
      <c r="U919" s="11" t="s">
        <v>2517</v>
      </c>
      <c r="V919">
        <v>74.675970106662902</v>
      </c>
      <c r="Z919">
        <v>7.4326253121857304</v>
      </c>
      <c r="AD919" s="188">
        <f t="shared" si="38"/>
        <v>4.3131583550678458</v>
      </c>
      <c r="AE919" s="188">
        <f t="shared" si="40"/>
        <v>7.4326253121857304</v>
      </c>
    </row>
    <row r="920" spans="1:31" x14ac:dyDescent="0.35">
      <c r="A920" s="11" t="s">
        <v>2622</v>
      </c>
      <c r="B920" s="11" t="s">
        <v>2516</v>
      </c>
      <c r="C920" s="11" t="s">
        <v>2506</v>
      </c>
      <c r="D920" s="188" t="s">
        <v>3022</v>
      </c>
      <c r="G920" s="11" t="s">
        <v>2627</v>
      </c>
      <c r="H920" s="11" t="s">
        <v>2628</v>
      </c>
      <c r="I920" s="11" t="s">
        <v>2616</v>
      </c>
      <c r="J920" s="258" t="s">
        <v>3036</v>
      </c>
      <c r="K920" s="265" t="s">
        <v>3113</v>
      </c>
      <c r="L920" s="265" t="s">
        <v>1937</v>
      </c>
      <c r="M920" s="265" t="s">
        <v>1937</v>
      </c>
      <c r="N920" s="258" t="s">
        <v>3023</v>
      </c>
      <c r="P920" s="188" t="s">
        <v>2628</v>
      </c>
      <c r="Q920" s="265" t="s">
        <v>2153</v>
      </c>
      <c r="R920" s="265" t="s">
        <v>3073</v>
      </c>
      <c r="S920" s="265" t="s">
        <v>3116</v>
      </c>
      <c r="T920" s="11" t="s">
        <v>2629</v>
      </c>
      <c r="U920" s="11" t="s">
        <v>2517</v>
      </c>
      <c r="V920">
        <v>74.675970106662902</v>
      </c>
      <c r="Z920">
        <v>8.1278782861424297</v>
      </c>
      <c r="AD920" s="188">
        <f t="shared" si="38"/>
        <v>4.3131583550678458</v>
      </c>
      <c r="AE920" s="188">
        <f t="shared" si="40"/>
        <v>8.1278782861424297</v>
      </c>
    </row>
    <row r="921" spans="1:31" x14ac:dyDescent="0.35">
      <c r="A921" s="11" t="s">
        <v>2622</v>
      </c>
      <c r="B921" s="11" t="s">
        <v>2516</v>
      </c>
      <c r="C921" s="11" t="s">
        <v>2506</v>
      </c>
      <c r="D921" s="188" t="s">
        <v>3022</v>
      </c>
      <c r="G921" s="11" t="s">
        <v>2627</v>
      </c>
      <c r="H921" s="11" t="s">
        <v>2628</v>
      </c>
      <c r="I921" s="11" t="s">
        <v>2616</v>
      </c>
      <c r="J921" s="258" t="s">
        <v>3036</v>
      </c>
      <c r="K921" s="265" t="s">
        <v>3113</v>
      </c>
      <c r="L921" s="265" t="s">
        <v>1937</v>
      </c>
      <c r="M921" s="265" t="s">
        <v>1937</v>
      </c>
      <c r="N921" s="258" t="s">
        <v>3023</v>
      </c>
      <c r="P921" s="188" t="s">
        <v>2628</v>
      </c>
      <c r="Q921" s="265" t="s">
        <v>2153</v>
      </c>
      <c r="R921" s="265" t="s">
        <v>3073</v>
      </c>
      <c r="S921" s="265" t="s">
        <v>3116</v>
      </c>
      <c r="T921" s="11" t="s">
        <v>2629</v>
      </c>
      <c r="U921" s="11" t="s">
        <v>2517</v>
      </c>
      <c r="V921">
        <v>74.675970106662902</v>
      </c>
      <c r="Z921">
        <v>8.7893705456484099</v>
      </c>
      <c r="AD921" s="188">
        <f t="shared" si="38"/>
        <v>4.3131583550678458</v>
      </c>
      <c r="AE921" s="188">
        <f t="shared" si="40"/>
        <v>8.7893705456484099</v>
      </c>
    </row>
    <row r="922" spans="1:31" x14ac:dyDescent="0.35">
      <c r="A922" s="11" t="s">
        <v>2622</v>
      </c>
      <c r="B922" s="11" t="s">
        <v>2516</v>
      </c>
      <c r="C922" s="11" t="s">
        <v>2506</v>
      </c>
      <c r="D922" s="188" t="s">
        <v>3022</v>
      </c>
      <c r="G922" s="11" t="s">
        <v>2627</v>
      </c>
      <c r="H922" s="11" t="s">
        <v>2628</v>
      </c>
      <c r="I922" s="11" t="s">
        <v>2616</v>
      </c>
      <c r="J922" s="258" t="s">
        <v>3036</v>
      </c>
      <c r="K922" s="265" t="s">
        <v>3113</v>
      </c>
      <c r="L922" s="265" t="s">
        <v>1937</v>
      </c>
      <c r="M922" s="265" t="s">
        <v>1937</v>
      </c>
      <c r="N922" s="258" t="s">
        <v>3023</v>
      </c>
      <c r="P922" s="188" t="s">
        <v>2628</v>
      </c>
      <c r="Q922" s="265" t="s">
        <v>2153</v>
      </c>
      <c r="R922" s="265" t="s">
        <v>3073</v>
      </c>
      <c r="S922" s="265" t="s">
        <v>3116</v>
      </c>
      <c r="T922" s="11" t="s">
        <v>2629</v>
      </c>
      <c r="U922" s="11" t="s">
        <v>2517</v>
      </c>
      <c r="V922">
        <v>82.179011834245401</v>
      </c>
      <c r="Z922">
        <v>8.9818075340546901</v>
      </c>
      <c r="AD922" s="188">
        <f t="shared" si="38"/>
        <v>4.4088999389761243</v>
      </c>
      <c r="AE922" s="188">
        <f t="shared" si="40"/>
        <v>8.9818075340546901</v>
      </c>
    </row>
    <row r="923" spans="1:31" x14ac:dyDescent="0.35">
      <c r="A923" s="11" t="s">
        <v>2622</v>
      </c>
      <c r="B923" s="11" t="s">
        <v>2516</v>
      </c>
      <c r="C923" s="11" t="s">
        <v>2506</v>
      </c>
      <c r="D923" s="188" t="s">
        <v>3022</v>
      </c>
      <c r="G923" s="11" t="s">
        <v>2627</v>
      </c>
      <c r="H923" s="11" t="s">
        <v>2628</v>
      </c>
      <c r="I923" s="11" t="s">
        <v>2616</v>
      </c>
      <c r="J923" s="258" t="s">
        <v>3036</v>
      </c>
      <c r="K923" s="265" t="s">
        <v>3113</v>
      </c>
      <c r="L923" s="265" t="s">
        <v>1937</v>
      </c>
      <c r="M923" s="265" t="s">
        <v>1937</v>
      </c>
      <c r="N923" s="258" t="s">
        <v>3023</v>
      </c>
      <c r="P923" s="188" t="s">
        <v>2628</v>
      </c>
      <c r="Q923" s="265" t="s">
        <v>2153</v>
      </c>
      <c r="R923" s="265" t="s">
        <v>3073</v>
      </c>
      <c r="S923" s="265" t="s">
        <v>3116</v>
      </c>
      <c r="T923" s="11" t="s">
        <v>2629</v>
      </c>
      <c r="U923" s="11" t="s">
        <v>2517</v>
      </c>
      <c r="V923">
        <v>74.675970106662902</v>
      </c>
      <c r="Z923">
        <v>9.7195709514291302</v>
      </c>
      <c r="AD923" s="188">
        <f t="shared" si="38"/>
        <v>4.3131583550678458</v>
      </c>
      <c r="AE923" s="188">
        <f t="shared" si="40"/>
        <v>9.7195709514291302</v>
      </c>
    </row>
    <row r="924" spans="1:31" x14ac:dyDescent="0.35">
      <c r="A924" s="11" t="s">
        <v>2622</v>
      </c>
      <c r="B924" s="11" t="s">
        <v>2516</v>
      </c>
      <c r="C924" s="11" t="s">
        <v>2506</v>
      </c>
      <c r="D924" s="188" t="s">
        <v>3022</v>
      </c>
      <c r="G924" s="11" t="s">
        <v>2627</v>
      </c>
      <c r="H924" s="11" t="s">
        <v>2628</v>
      </c>
      <c r="I924" s="11" t="s">
        <v>2616</v>
      </c>
      <c r="J924" s="258" t="s">
        <v>3036</v>
      </c>
      <c r="K924" s="265" t="s">
        <v>3113</v>
      </c>
      <c r="L924" s="265" t="s">
        <v>1937</v>
      </c>
      <c r="M924" s="265" t="s">
        <v>1937</v>
      </c>
      <c r="N924" s="258" t="s">
        <v>3023</v>
      </c>
      <c r="P924" s="188" t="s">
        <v>2628</v>
      </c>
      <c r="Q924" s="265" t="s">
        <v>2153</v>
      </c>
      <c r="R924" s="265" t="s">
        <v>3073</v>
      </c>
      <c r="S924" s="265" t="s">
        <v>3116</v>
      </c>
      <c r="T924" s="11" t="s">
        <v>2629</v>
      </c>
      <c r="U924" s="11" t="s">
        <v>2517</v>
      </c>
      <c r="V924">
        <v>74.675970106662902</v>
      </c>
      <c r="Z924">
        <v>10.6287464211632</v>
      </c>
      <c r="AD924" s="188">
        <f t="shared" si="38"/>
        <v>4.3131583550678458</v>
      </c>
      <c r="AE924" s="188">
        <f t="shared" si="40"/>
        <v>10.6287464211632</v>
      </c>
    </row>
    <row r="925" spans="1:31" x14ac:dyDescent="0.35">
      <c r="A925" s="11" t="s">
        <v>2622</v>
      </c>
      <c r="B925" s="11" t="s">
        <v>2516</v>
      </c>
      <c r="C925" s="11" t="s">
        <v>2506</v>
      </c>
      <c r="D925" s="188" t="s">
        <v>3022</v>
      </c>
      <c r="G925" s="11" t="s">
        <v>2627</v>
      </c>
      <c r="H925" s="11" t="s">
        <v>2628</v>
      </c>
      <c r="I925" s="11" t="s">
        <v>2616</v>
      </c>
      <c r="J925" s="258" t="s">
        <v>3036</v>
      </c>
      <c r="K925" s="265" t="s">
        <v>3113</v>
      </c>
      <c r="L925" s="265" t="s">
        <v>1937</v>
      </c>
      <c r="M925" s="265" t="s">
        <v>1937</v>
      </c>
      <c r="N925" s="258" t="s">
        <v>3023</v>
      </c>
      <c r="P925" s="188" t="s">
        <v>2628</v>
      </c>
      <c r="Q925" s="265" t="s">
        <v>2153</v>
      </c>
      <c r="R925" s="265" t="s">
        <v>3073</v>
      </c>
      <c r="S925" s="265" t="s">
        <v>3116</v>
      </c>
      <c r="T925" s="11" t="s">
        <v>2629</v>
      </c>
      <c r="U925" s="11" t="s">
        <v>2517</v>
      </c>
      <c r="V925">
        <v>74.675970106662902</v>
      </c>
      <c r="Z925">
        <v>11.493773336962199</v>
      </c>
      <c r="AD925" s="188">
        <f t="shared" si="38"/>
        <v>4.3131583550678458</v>
      </c>
      <c r="AE925" s="188">
        <f t="shared" si="40"/>
        <v>11.493773336962199</v>
      </c>
    </row>
    <row r="926" spans="1:31" x14ac:dyDescent="0.35">
      <c r="A926" s="11" t="s">
        <v>2622</v>
      </c>
      <c r="B926" s="11" t="s">
        <v>2516</v>
      </c>
      <c r="C926" s="11" t="s">
        <v>2506</v>
      </c>
      <c r="D926" s="188" t="s">
        <v>3022</v>
      </c>
      <c r="G926" s="11" t="s">
        <v>2627</v>
      </c>
      <c r="H926" s="11" t="s">
        <v>2628</v>
      </c>
      <c r="I926" s="11" t="s">
        <v>2616</v>
      </c>
      <c r="J926" s="258" t="s">
        <v>3036</v>
      </c>
      <c r="K926" s="265" t="s">
        <v>3113</v>
      </c>
      <c r="L926" s="265" t="s">
        <v>1937</v>
      </c>
      <c r="M926" s="265" t="s">
        <v>1937</v>
      </c>
      <c r="N926" s="258" t="s">
        <v>3023</v>
      </c>
      <c r="P926" s="188" t="s">
        <v>2628</v>
      </c>
      <c r="Q926" s="265" t="s">
        <v>2153</v>
      </c>
      <c r="R926" s="265" t="s">
        <v>3073</v>
      </c>
      <c r="S926" s="265" t="s">
        <v>3116</v>
      </c>
      <c r="T926" s="11" t="s">
        <v>2629</v>
      </c>
      <c r="U926" s="11" t="s">
        <v>2517</v>
      </c>
      <c r="V926">
        <v>74.675970106662902</v>
      </c>
      <c r="Z926">
        <v>13.591837148124201</v>
      </c>
      <c r="AD926" s="188">
        <f t="shared" si="38"/>
        <v>4.3131583550678458</v>
      </c>
      <c r="AE926" s="188">
        <f t="shared" si="40"/>
        <v>13.591837148124201</v>
      </c>
    </row>
    <row r="927" spans="1:31" x14ac:dyDescent="0.35">
      <c r="A927" s="11" t="s">
        <v>2622</v>
      </c>
      <c r="B927" s="11" t="s">
        <v>2516</v>
      </c>
      <c r="C927" s="11" t="s">
        <v>2506</v>
      </c>
      <c r="D927" s="188" t="s">
        <v>3022</v>
      </c>
      <c r="G927" s="11" t="s">
        <v>2627</v>
      </c>
      <c r="H927" s="11" t="s">
        <v>2628</v>
      </c>
      <c r="I927" s="11" t="s">
        <v>2616</v>
      </c>
      <c r="J927" s="258" t="s">
        <v>3036</v>
      </c>
      <c r="K927" s="265" t="s">
        <v>3113</v>
      </c>
      <c r="L927" s="265" t="s">
        <v>1937</v>
      </c>
      <c r="M927" s="265" t="s">
        <v>1937</v>
      </c>
      <c r="N927" s="258" t="s">
        <v>3023</v>
      </c>
      <c r="P927" s="188" t="s">
        <v>2628</v>
      </c>
      <c r="Q927" s="265" t="s">
        <v>2153</v>
      </c>
      <c r="R927" s="265" t="s">
        <v>3073</v>
      </c>
      <c r="S927" s="265" t="s">
        <v>3116</v>
      </c>
      <c r="T927" s="11" t="s">
        <v>2629</v>
      </c>
      <c r="U927" s="11" t="s">
        <v>2517</v>
      </c>
      <c r="V927">
        <v>80.620392177383096</v>
      </c>
      <c r="Z927">
        <v>6.0746517478460902</v>
      </c>
      <c r="AD927" s="188">
        <f t="shared" si="38"/>
        <v>4.3897516221944679</v>
      </c>
      <c r="AE927" s="188">
        <f t="shared" si="40"/>
        <v>6.0746517478460902</v>
      </c>
    </row>
    <row r="928" spans="1:31" x14ac:dyDescent="0.35">
      <c r="A928" s="11" t="s">
        <v>2622</v>
      </c>
      <c r="B928" s="11" t="s">
        <v>2516</v>
      </c>
      <c r="C928" s="11" t="s">
        <v>2506</v>
      </c>
      <c r="D928" s="188" t="s">
        <v>3022</v>
      </c>
      <c r="G928" s="11" t="s">
        <v>2627</v>
      </c>
      <c r="H928" s="11" t="s">
        <v>2628</v>
      </c>
      <c r="I928" s="11" t="s">
        <v>2616</v>
      </c>
      <c r="J928" s="258" t="s">
        <v>3036</v>
      </c>
      <c r="K928" s="265" t="s">
        <v>3113</v>
      </c>
      <c r="L928" s="265" t="s">
        <v>1937</v>
      </c>
      <c r="M928" s="265" t="s">
        <v>1937</v>
      </c>
      <c r="N928" s="258" t="s">
        <v>3023</v>
      </c>
      <c r="P928" s="188" t="s">
        <v>2628</v>
      </c>
      <c r="Q928" s="265" t="s">
        <v>2153</v>
      </c>
      <c r="R928" s="265" t="s">
        <v>3073</v>
      </c>
      <c r="S928" s="265" t="s">
        <v>3116</v>
      </c>
      <c r="T928" s="11" t="s">
        <v>2629</v>
      </c>
      <c r="U928" s="11" t="s">
        <v>2517</v>
      </c>
      <c r="V928">
        <v>81.395971416444596</v>
      </c>
      <c r="Z928">
        <v>6.71707858224182</v>
      </c>
      <c r="AD928" s="188">
        <f t="shared" si="38"/>
        <v>4.3993257805852952</v>
      </c>
      <c r="AE928" s="188">
        <f t="shared" si="40"/>
        <v>6.71707858224182</v>
      </c>
    </row>
    <row r="929" spans="1:31" x14ac:dyDescent="0.35">
      <c r="A929" s="11" t="s">
        <v>2622</v>
      </c>
      <c r="B929" s="11" t="s">
        <v>2516</v>
      </c>
      <c r="C929" s="11" t="s">
        <v>2506</v>
      </c>
      <c r="D929" s="188" t="s">
        <v>3022</v>
      </c>
      <c r="G929" s="11" t="s">
        <v>2627</v>
      </c>
      <c r="H929" s="11" t="s">
        <v>2628</v>
      </c>
      <c r="I929" s="11" t="s">
        <v>2616</v>
      </c>
      <c r="J929" s="258" t="s">
        <v>3036</v>
      </c>
      <c r="K929" s="265" t="s">
        <v>3113</v>
      </c>
      <c r="L929" s="265" t="s">
        <v>1937</v>
      </c>
      <c r="M929" s="265" t="s">
        <v>1937</v>
      </c>
      <c r="N929" s="258" t="s">
        <v>3023</v>
      </c>
      <c r="P929" s="188" t="s">
        <v>2628</v>
      </c>
      <c r="Q929" s="265" t="s">
        <v>2153</v>
      </c>
      <c r="R929" s="265" t="s">
        <v>3073</v>
      </c>
      <c r="S929" s="265" t="s">
        <v>3116</v>
      </c>
      <c r="T929" s="11" t="s">
        <v>2629</v>
      </c>
      <c r="U929" s="11" t="s">
        <v>2517</v>
      </c>
      <c r="V929">
        <v>74.675970106662902</v>
      </c>
      <c r="Z929">
        <v>22.728937436981401</v>
      </c>
      <c r="AD929" s="188">
        <f t="shared" si="38"/>
        <v>4.3131583550678458</v>
      </c>
      <c r="AE929" s="188">
        <f t="shared" si="40"/>
        <v>22.728937436981401</v>
      </c>
    </row>
    <row r="930" spans="1:31" x14ac:dyDescent="0.35">
      <c r="A930" s="11" t="s">
        <v>2622</v>
      </c>
      <c r="B930" s="11" t="s">
        <v>2516</v>
      </c>
      <c r="C930" s="11" t="s">
        <v>2506</v>
      </c>
      <c r="D930" s="188" t="s">
        <v>3022</v>
      </c>
      <c r="G930" s="11" t="s">
        <v>2627</v>
      </c>
      <c r="H930" s="11" t="s">
        <v>2628</v>
      </c>
      <c r="I930" s="11" t="s">
        <v>2616</v>
      </c>
      <c r="J930" s="258" t="s">
        <v>3036</v>
      </c>
      <c r="K930" s="265" t="s">
        <v>3113</v>
      </c>
      <c r="L930" s="265" t="s">
        <v>1937</v>
      </c>
      <c r="M930" s="265" t="s">
        <v>1937</v>
      </c>
      <c r="N930" s="258" t="s">
        <v>3023</v>
      </c>
      <c r="P930" s="188" t="s">
        <v>2628</v>
      </c>
      <c r="Q930" s="265" t="s">
        <v>2153</v>
      </c>
      <c r="R930" s="265" t="s">
        <v>3073</v>
      </c>
      <c r="S930" s="265" t="s">
        <v>3116</v>
      </c>
      <c r="T930" s="11" t="s">
        <v>2629</v>
      </c>
      <c r="U930" s="11" t="s">
        <v>2517</v>
      </c>
      <c r="V930">
        <v>722.15073669940205</v>
      </c>
      <c r="Z930">
        <v>4.4706886152848204</v>
      </c>
      <c r="AD930" s="188">
        <f t="shared" si="38"/>
        <v>6.5822338936939957</v>
      </c>
      <c r="AE930" s="188">
        <f t="shared" si="40"/>
        <v>4.4706886152848204</v>
      </c>
    </row>
    <row r="931" spans="1:31" x14ac:dyDescent="0.35">
      <c r="A931" s="11" t="s">
        <v>2622</v>
      </c>
      <c r="B931" s="11" t="s">
        <v>2516</v>
      </c>
      <c r="C931" s="11" t="s">
        <v>2506</v>
      </c>
      <c r="D931" s="188" t="s">
        <v>3022</v>
      </c>
      <c r="G931" s="11" t="s">
        <v>2627</v>
      </c>
      <c r="H931" s="11" t="s">
        <v>2628</v>
      </c>
      <c r="I931" s="11" t="s">
        <v>2616</v>
      </c>
      <c r="J931" s="258" t="s">
        <v>3036</v>
      </c>
      <c r="K931" s="265" t="s">
        <v>3113</v>
      </c>
      <c r="L931" s="265" t="s">
        <v>1937</v>
      </c>
      <c r="M931" s="265" t="s">
        <v>1937</v>
      </c>
      <c r="N931" s="258" t="s">
        <v>3023</v>
      </c>
      <c r="P931" s="188" t="s">
        <v>2628</v>
      </c>
      <c r="Q931" s="265" t="s">
        <v>2153</v>
      </c>
      <c r="R931" s="265" t="s">
        <v>3073</v>
      </c>
      <c r="S931" s="265" t="s">
        <v>3116</v>
      </c>
      <c r="T931" s="11" t="s">
        <v>2629</v>
      </c>
      <c r="U931" s="11" t="s">
        <v>2517</v>
      </c>
      <c r="V931">
        <v>722.15073669940205</v>
      </c>
      <c r="Z931">
        <v>4.9994025974208496</v>
      </c>
      <c r="AD931" s="188">
        <f t="shared" si="38"/>
        <v>6.5822338936939957</v>
      </c>
      <c r="AE931" s="188">
        <f t="shared" si="40"/>
        <v>4.9994025974208496</v>
      </c>
    </row>
    <row r="932" spans="1:31" x14ac:dyDescent="0.35">
      <c r="A932" s="11" t="s">
        <v>2622</v>
      </c>
      <c r="B932" s="11" t="s">
        <v>2516</v>
      </c>
      <c r="C932" s="11" t="s">
        <v>2506</v>
      </c>
      <c r="D932" s="188" t="s">
        <v>3022</v>
      </c>
      <c r="G932" s="11" t="s">
        <v>2627</v>
      </c>
      <c r="H932" s="11" t="s">
        <v>2628</v>
      </c>
      <c r="I932" s="11" t="s">
        <v>2616</v>
      </c>
      <c r="J932" s="258" t="s">
        <v>3036</v>
      </c>
      <c r="K932" s="265" t="s">
        <v>3113</v>
      </c>
      <c r="L932" s="265" t="s">
        <v>1937</v>
      </c>
      <c r="M932" s="265" t="s">
        <v>1937</v>
      </c>
      <c r="N932" s="258" t="s">
        <v>3023</v>
      </c>
      <c r="P932" s="188" t="s">
        <v>2628</v>
      </c>
      <c r="Q932" s="265" t="s">
        <v>2153</v>
      </c>
      <c r="R932" s="265" t="s">
        <v>3073</v>
      </c>
      <c r="S932" s="265" t="s">
        <v>3116</v>
      </c>
      <c r="T932" s="11" t="s">
        <v>2629</v>
      </c>
      <c r="U932" s="11" t="s">
        <v>2517</v>
      </c>
      <c r="V932">
        <v>891.46428810699797</v>
      </c>
      <c r="Z932">
        <v>2.3342906802442598</v>
      </c>
      <c r="AD932" s="188">
        <f t="shared" si="38"/>
        <v>6.7928653782922046</v>
      </c>
      <c r="AE932" s="188">
        <f t="shared" si="40"/>
        <v>2.3342906802442598</v>
      </c>
    </row>
    <row r="933" spans="1:31" x14ac:dyDescent="0.35">
      <c r="A933" s="11" t="s">
        <v>2622</v>
      </c>
      <c r="B933" s="11" t="s">
        <v>2516</v>
      </c>
      <c r="C933" s="11" t="s">
        <v>2506</v>
      </c>
      <c r="D933" s="188" t="s">
        <v>3022</v>
      </c>
      <c r="G933" s="11" t="s">
        <v>2627</v>
      </c>
      <c r="H933" s="11" t="s">
        <v>2628</v>
      </c>
      <c r="I933" s="11" t="s">
        <v>2616</v>
      </c>
      <c r="J933" s="258" t="s">
        <v>3036</v>
      </c>
      <c r="K933" s="265" t="s">
        <v>3113</v>
      </c>
      <c r="L933" s="265" t="s">
        <v>1937</v>
      </c>
      <c r="M933" s="265" t="s">
        <v>1937</v>
      </c>
      <c r="N933" s="258" t="s">
        <v>3023</v>
      </c>
      <c r="P933" s="188" t="s">
        <v>2628</v>
      </c>
      <c r="Q933" s="265" t="s">
        <v>2153</v>
      </c>
      <c r="R933" s="265" t="s">
        <v>3073</v>
      </c>
      <c r="S933" s="265" t="s">
        <v>3116</v>
      </c>
      <c r="T933" s="11" t="s">
        <v>2629</v>
      </c>
      <c r="U933" s="11" t="s">
        <v>2517</v>
      </c>
      <c r="V933">
        <v>874.55664062108201</v>
      </c>
      <c r="Z933">
        <v>3.6102383722474198</v>
      </c>
      <c r="AD933" s="188">
        <f t="shared" si="38"/>
        <v>6.7737170615105482</v>
      </c>
      <c r="AE933" s="188">
        <f t="shared" si="40"/>
        <v>3.6102383722474198</v>
      </c>
    </row>
    <row r="934" spans="1:31" x14ac:dyDescent="0.35">
      <c r="A934" s="11" t="s">
        <v>2622</v>
      </c>
      <c r="B934" s="11" t="s">
        <v>2516</v>
      </c>
      <c r="C934" s="11" t="s">
        <v>2506</v>
      </c>
      <c r="D934" s="188" t="s">
        <v>3022</v>
      </c>
      <c r="G934" s="11" t="s">
        <v>2627</v>
      </c>
      <c r="H934" s="11" t="s">
        <v>2628</v>
      </c>
      <c r="I934" s="11" t="s">
        <v>2616</v>
      </c>
      <c r="J934" s="258" t="s">
        <v>3036</v>
      </c>
      <c r="K934" s="265" t="s">
        <v>3113</v>
      </c>
      <c r="L934" s="265" t="s">
        <v>1937</v>
      </c>
      <c r="M934" s="265" t="s">
        <v>1937</v>
      </c>
      <c r="N934" s="258" t="s">
        <v>3023</v>
      </c>
      <c r="P934" s="188" t="s">
        <v>2628</v>
      </c>
      <c r="Q934" s="265" t="s">
        <v>2153</v>
      </c>
      <c r="R934" s="265" t="s">
        <v>3073</v>
      </c>
      <c r="S934" s="265" t="s">
        <v>3116</v>
      </c>
      <c r="T934" s="11" t="s">
        <v>2629</v>
      </c>
      <c r="U934" s="11" t="s">
        <v>2517</v>
      </c>
      <c r="V934">
        <v>882.96999554940601</v>
      </c>
      <c r="Z934">
        <v>6.38378742156132</v>
      </c>
      <c r="AD934" s="188">
        <f t="shared" si="38"/>
        <v>6.7832912199013746</v>
      </c>
      <c r="AE934" s="188">
        <f t="shared" si="40"/>
        <v>6.38378742156132</v>
      </c>
    </row>
    <row r="935" spans="1:31" x14ac:dyDescent="0.35">
      <c r="A935" s="11" t="s">
        <v>2622</v>
      </c>
      <c r="B935" s="11" t="s">
        <v>2516</v>
      </c>
      <c r="C935" s="11" t="s">
        <v>2506</v>
      </c>
      <c r="D935" s="188" t="s">
        <v>3022</v>
      </c>
      <c r="G935" s="11" t="s">
        <v>2627</v>
      </c>
      <c r="H935" s="11" t="s">
        <v>2628</v>
      </c>
      <c r="I935" s="11" t="s">
        <v>2617</v>
      </c>
      <c r="J935" s="258" t="s">
        <v>2617</v>
      </c>
      <c r="K935" s="265" t="s">
        <v>3113</v>
      </c>
      <c r="L935" s="265" t="s">
        <v>1937</v>
      </c>
      <c r="M935" s="265" t="s">
        <v>1937</v>
      </c>
      <c r="N935" s="258" t="s">
        <v>3023</v>
      </c>
      <c r="P935" s="188" t="s">
        <v>2628</v>
      </c>
      <c r="Q935" s="265" t="s">
        <v>2153</v>
      </c>
      <c r="R935" s="265" t="s">
        <v>3073</v>
      </c>
      <c r="S935" s="265" t="s">
        <v>3116</v>
      </c>
      <c r="T935" s="11" t="s">
        <v>2629</v>
      </c>
      <c r="U935" s="11" t="s">
        <v>2517</v>
      </c>
      <c r="V935">
        <v>41.643058548694903</v>
      </c>
      <c r="Z935">
        <v>0.965249545936676</v>
      </c>
      <c r="AD935" s="188">
        <f t="shared" si="38"/>
        <v>3.7291346932273606</v>
      </c>
      <c r="AE935" s="188">
        <f t="shared" si="40"/>
        <v>0.965249545936676</v>
      </c>
    </row>
    <row r="936" spans="1:31" x14ac:dyDescent="0.35">
      <c r="A936" s="11" t="s">
        <v>2622</v>
      </c>
      <c r="B936" s="11" t="s">
        <v>2516</v>
      </c>
      <c r="C936" s="11" t="s">
        <v>2506</v>
      </c>
      <c r="D936" s="188" t="s">
        <v>3022</v>
      </c>
      <c r="G936" s="11" t="s">
        <v>2627</v>
      </c>
      <c r="H936" s="11" t="s">
        <v>2628</v>
      </c>
      <c r="I936" s="11" t="s">
        <v>2617</v>
      </c>
      <c r="J936" s="258" t="s">
        <v>2617</v>
      </c>
      <c r="K936" s="265" t="s">
        <v>3113</v>
      </c>
      <c r="L936" s="265" t="s">
        <v>1937</v>
      </c>
      <c r="M936" s="265" t="s">
        <v>1937</v>
      </c>
      <c r="N936" s="258" t="s">
        <v>3023</v>
      </c>
      <c r="P936" s="188" t="s">
        <v>2628</v>
      </c>
      <c r="Q936" s="265" t="s">
        <v>2153</v>
      </c>
      <c r="R936" s="265" t="s">
        <v>3073</v>
      </c>
      <c r="S936" s="265" t="s">
        <v>3116</v>
      </c>
      <c r="T936" s="11" t="s">
        <v>2629</v>
      </c>
      <c r="U936" s="11" t="s">
        <v>2517</v>
      </c>
      <c r="V936">
        <v>42.043670488045599</v>
      </c>
      <c r="Z936">
        <v>3.5295238863059901</v>
      </c>
      <c r="AD936" s="188">
        <f t="shared" si="38"/>
        <v>3.7387088516181897</v>
      </c>
      <c r="AE936" s="188">
        <f t="shared" si="40"/>
        <v>3.5295238863059901</v>
      </c>
    </row>
    <row r="937" spans="1:31" x14ac:dyDescent="0.35">
      <c r="A937" s="11" t="s">
        <v>2622</v>
      </c>
      <c r="B937" s="11" t="s">
        <v>2516</v>
      </c>
      <c r="C937" s="11" t="s">
        <v>2506</v>
      </c>
      <c r="D937" s="188" t="s">
        <v>3022</v>
      </c>
      <c r="G937" s="11" t="s">
        <v>2627</v>
      </c>
      <c r="H937" s="11" t="s">
        <v>2628</v>
      </c>
      <c r="I937" s="11" t="s">
        <v>2617</v>
      </c>
      <c r="J937" s="258" t="s">
        <v>2617</v>
      </c>
      <c r="K937" s="265" t="s">
        <v>3113</v>
      </c>
      <c r="L937" s="265" t="s">
        <v>1937</v>
      </c>
      <c r="M937" s="265" t="s">
        <v>1937</v>
      </c>
      <c r="N937" s="258" t="s">
        <v>3023</v>
      </c>
      <c r="P937" s="188" t="s">
        <v>2628</v>
      </c>
      <c r="Q937" s="265" t="s">
        <v>2153</v>
      </c>
      <c r="R937" s="265" t="s">
        <v>3073</v>
      </c>
      <c r="S937" s="265" t="s">
        <v>3116</v>
      </c>
      <c r="T937" s="11" t="s">
        <v>2629</v>
      </c>
      <c r="U937" s="11" t="s">
        <v>2517</v>
      </c>
      <c r="V937">
        <v>41.643058548694903</v>
      </c>
      <c r="Z937">
        <v>5.3377478288434199</v>
      </c>
      <c r="AD937" s="188">
        <f t="shared" si="38"/>
        <v>3.7291346932273606</v>
      </c>
      <c r="AE937" s="188">
        <f t="shared" si="40"/>
        <v>5.3377478288434199</v>
      </c>
    </row>
    <row r="938" spans="1:31" x14ac:dyDescent="0.35">
      <c r="A938" s="11" t="s">
        <v>2622</v>
      </c>
      <c r="B938" s="11" t="s">
        <v>2516</v>
      </c>
      <c r="C938" s="11" t="s">
        <v>2506</v>
      </c>
      <c r="D938" s="188" t="s">
        <v>3022</v>
      </c>
      <c r="G938" s="11" t="s">
        <v>2627</v>
      </c>
      <c r="H938" s="11" t="s">
        <v>2628</v>
      </c>
      <c r="I938" s="11" t="s">
        <v>2617</v>
      </c>
      <c r="J938" s="258" t="s">
        <v>2617</v>
      </c>
      <c r="K938" s="265" t="s">
        <v>3113</v>
      </c>
      <c r="L938" s="265" t="s">
        <v>1937</v>
      </c>
      <c r="M938" s="265" t="s">
        <v>1937</v>
      </c>
      <c r="N938" s="258" t="s">
        <v>3023</v>
      </c>
      <c r="P938" s="188" t="s">
        <v>2628</v>
      </c>
      <c r="Q938" s="265" t="s">
        <v>2153</v>
      </c>
      <c r="R938" s="265" t="s">
        <v>3073</v>
      </c>
      <c r="S938" s="265" t="s">
        <v>3116</v>
      </c>
      <c r="T938" s="11" t="s">
        <v>2629</v>
      </c>
      <c r="U938" s="11" t="s">
        <v>2517</v>
      </c>
      <c r="V938">
        <v>85.387231241684205</v>
      </c>
      <c r="Z938">
        <v>6.9437192372163397</v>
      </c>
      <c r="AD938" s="188">
        <f t="shared" ref="AD938:AD1001" si="41">LN(V938)</f>
        <v>4.4471965725394345</v>
      </c>
      <c r="AE938" s="188">
        <f t="shared" si="40"/>
        <v>6.9437192372163397</v>
      </c>
    </row>
    <row r="939" spans="1:31" x14ac:dyDescent="0.35">
      <c r="A939" s="11" t="s">
        <v>2622</v>
      </c>
      <c r="B939" s="11" t="s">
        <v>2516</v>
      </c>
      <c r="C939" s="11" t="s">
        <v>2506</v>
      </c>
      <c r="D939" s="188" t="s">
        <v>3022</v>
      </c>
      <c r="G939" s="11" t="s">
        <v>2627</v>
      </c>
      <c r="H939" s="11" t="s">
        <v>2628</v>
      </c>
      <c r="I939" s="11" t="s">
        <v>2617</v>
      </c>
      <c r="J939" s="258" t="s">
        <v>2617</v>
      </c>
      <c r="K939" s="265" t="s">
        <v>3113</v>
      </c>
      <c r="L939" s="265" t="s">
        <v>1937</v>
      </c>
      <c r="M939" s="265" t="s">
        <v>1937</v>
      </c>
      <c r="N939" s="258" t="s">
        <v>3023</v>
      </c>
      <c r="P939" s="188" t="s">
        <v>2628</v>
      </c>
      <c r="Q939" s="265" t="s">
        <v>2153</v>
      </c>
      <c r="R939" s="265" t="s">
        <v>3073</v>
      </c>
      <c r="S939" s="265" t="s">
        <v>3116</v>
      </c>
      <c r="T939" s="11" t="s">
        <v>2629</v>
      </c>
      <c r="U939" s="11" t="s">
        <v>2517</v>
      </c>
      <c r="V939">
        <v>86.208668126861795</v>
      </c>
      <c r="Z939">
        <v>8.3029376837220195</v>
      </c>
      <c r="AD939" s="188">
        <f t="shared" si="41"/>
        <v>4.4567707309302609</v>
      </c>
      <c r="AE939" s="188">
        <f t="shared" si="40"/>
        <v>8.3029376837220195</v>
      </c>
    </row>
    <row r="940" spans="1:31" x14ac:dyDescent="0.35">
      <c r="A940" s="11" t="s">
        <v>2622</v>
      </c>
      <c r="B940" s="11" t="s">
        <v>2516</v>
      </c>
      <c r="C940" s="11" t="s">
        <v>2506</v>
      </c>
      <c r="D940" s="188" t="s">
        <v>3022</v>
      </c>
      <c r="G940" s="11" t="s">
        <v>2627</v>
      </c>
      <c r="H940" s="11" t="s">
        <v>2628</v>
      </c>
      <c r="I940" s="11" t="s">
        <v>2617</v>
      </c>
      <c r="J940" s="258" t="s">
        <v>2617</v>
      </c>
      <c r="K940" s="265" t="s">
        <v>3113</v>
      </c>
      <c r="L940" s="265" t="s">
        <v>1937</v>
      </c>
      <c r="M940" s="265" t="s">
        <v>1937</v>
      </c>
      <c r="N940" s="258" t="s">
        <v>3023</v>
      </c>
      <c r="P940" s="188" t="s">
        <v>2628</v>
      </c>
      <c r="Q940" s="265" t="s">
        <v>2153</v>
      </c>
      <c r="R940" s="265" t="s">
        <v>3073</v>
      </c>
      <c r="S940" s="265" t="s">
        <v>3116</v>
      </c>
      <c r="T940" s="11" t="s">
        <v>2629</v>
      </c>
      <c r="U940" s="11" t="s">
        <v>2517</v>
      </c>
      <c r="V940">
        <v>86.208668126861795</v>
      </c>
      <c r="Z940">
        <v>9.2848623096463996</v>
      </c>
      <c r="AD940" s="188">
        <f t="shared" si="41"/>
        <v>4.4567707309302609</v>
      </c>
      <c r="AE940" s="188">
        <f t="shared" si="40"/>
        <v>9.2848623096463996</v>
      </c>
    </row>
    <row r="941" spans="1:31" x14ac:dyDescent="0.35">
      <c r="A941" s="11" t="s">
        <v>2622</v>
      </c>
      <c r="B941" s="11" t="s">
        <v>2516</v>
      </c>
      <c r="C941" s="11" t="s">
        <v>2506</v>
      </c>
      <c r="D941" s="188" t="s">
        <v>3022</v>
      </c>
      <c r="G941" s="11" t="s">
        <v>2627</v>
      </c>
      <c r="H941" s="11" t="s">
        <v>2628</v>
      </c>
      <c r="I941" s="11" t="s">
        <v>2617</v>
      </c>
      <c r="J941" s="258" t="s">
        <v>2617</v>
      </c>
      <c r="K941" s="265" t="s">
        <v>3113</v>
      </c>
      <c r="L941" s="265" t="s">
        <v>1937</v>
      </c>
      <c r="M941" s="265" t="s">
        <v>1937</v>
      </c>
      <c r="N941" s="258" t="s">
        <v>3023</v>
      </c>
      <c r="P941" s="188" t="s">
        <v>2628</v>
      </c>
      <c r="Q941" s="265" t="s">
        <v>2153</v>
      </c>
      <c r="R941" s="265" t="s">
        <v>3073</v>
      </c>
      <c r="S941" s="265" t="s">
        <v>3116</v>
      </c>
      <c r="T941" s="11" t="s">
        <v>2629</v>
      </c>
      <c r="U941" s="11" t="s">
        <v>2517</v>
      </c>
      <c r="V941">
        <v>85.387231241684205</v>
      </c>
      <c r="Z941">
        <v>10.154082693383</v>
      </c>
      <c r="AD941" s="188">
        <f t="shared" si="41"/>
        <v>4.4471965725394345</v>
      </c>
      <c r="AE941" s="188">
        <f t="shared" si="40"/>
        <v>10.154082693383</v>
      </c>
    </row>
    <row r="942" spans="1:31" x14ac:dyDescent="0.35">
      <c r="A942" s="11" t="s">
        <v>2622</v>
      </c>
      <c r="B942" s="11" t="s">
        <v>2516</v>
      </c>
      <c r="C942" s="11" t="s">
        <v>2506</v>
      </c>
      <c r="D942" s="188" t="s">
        <v>3022</v>
      </c>
      <c r="G942" s="11" t="s">
        <v>2627</v>
      </c>
      <c r="H942" s="11" t="s">
        <v>2628</v>
      </c>
      <c r="I942" s="11" t="s">
        <v>2618</v>
      </c>
      <c r="J942" s="258" t="s">
        <v>2618</v>
      </c>
      <c r="K942" s="265" t="s">
        <v>3113</v>
      </c>
      <c r="L942" s="265" t="s">
        <v>1937</v>
      </c>
      <c r="M942" s="265" t="s">
        <v>1937</v>
      </c>
      <c r="N942" s="258" t="s">
        <v>3023</v>
      </c>
      <c r="P942" s="188" t="s">
        <v>2628</v>
      </c>
      <c r="Q942" s="265" t="s">
        <v>2153</v>
      </c>
      <c r="R942" s="265" t="s">
        <v>3073</v>
      </c>
      <c r="S942" s="265" t="s">
        <v>3116</v>
      </c>
      <c r="T942" s="11" t="s">
        <v>2629</v>
      </c>
      <c r="U942" s="11" t="s">
        <v>2517</v>
      </c>
      <c r="V942">
        <v>271.96400903850002</v>
      </c>
      <c r="Z942">
        <v>6.9627858316988602</v>
      </c>
      <c r="AD942" s="188">
        <f t="shared" si="41"/>
        <v>5.605669737829575</v>
      </c>
      <c r="AE942" s="188">
        <f t="shared" si="40"/>
        <v>6.9627858316988602</v>
      </c>
    </row>
    <row r="943" spans="1:31" x14ac:dyDescent="0.35">
      <c r="A943" s="11" t="s">
        <v>2622</v>
      </c>
      <c r="B943" s="11" t="s">
        <v>2516</v>
      </c>
      <c r="C943" s="11" t="s">
        <v>2506</v>
      </c>
      <c r="D943" s="188" t="s">
        <v>3022</v>
      </c>
      <c r="G943" s="11" t="s">
        <v>2627</v>
      </c>
      <c r="H943" s="11" t="s">
        <v>2628</v>
      </c>
      <c r="I943" s="11" t="s">
        <v>2618</v>
      </c>
      <c r="J943" s="258" t="s">
        <v>2618</v>
      </c>
      <c r="K943" s="265" t="s">
        <v>3113</v>
      </c>
      <c r="L943" s="265" t="s">
        <v>1937</v>
      </c>
      <c r="M943" s="265" t="s">
        <v>1937</v>
      </c>
      <c r="N943" s="258" t="s">
        <v>3023</v>
      </c>
      <c r="P943" s="188" t="s">
        <v>2628</v>
      </c>
      <c r="Q943" s="265" t="s">
        <v>2153</v>
      </c>
      <c r="R943" s="265" t="s">
        <v>3073</v>
      </c>
      <c r="S943" s="265" t="s">
        <v>3116</v>
      </c>
      <c r="T943" s="11" t="s">
        <v>2629</v>
      </c>
      <c r="U943" s="11" t="s">
        <v>2517</v>
      </c>
      <c r="V943">
        <v>269.37260757831001</v>
      </c>
      <c r="Z943">
        <v>8.1428133257712592</v>
      </c>
      <c r="AD943" s="188">
        <f t="shared" si="41"/>
        <v>5.5960955794387486</v>
      </c>
      <c r="AE943" s="188">
        <f t="shared" ref="AE943:AE950" si="42">Z943</f>
        <v>8.1428133257712592</v>
      </c>
    </row>
    <row r="944" spans="1:31" x14ac:dyDescent="0.35">
      <c r="A944" s="11" t="s">
        <v>2622</v>
      </c>
      <c r="B944" s="11" t="s">
        <v>2516</v>
      </c>
      <c r="C944" s="11" t="s">
        <v>2506</v>
      </c>
      <c r="D944" s="188" t="s">
        <v>3022</v>
      </c>
      <c r="G944" s="11" t="s">
        <v>2627</v>
      </c>
      <c r="H944" s="11" t="s">
        <v>2628</v>
      </c>
      <c r="I944" s="11" t="s">
        <v>2618</v>
      </c>
      <c r="J944" s="258" t="s">
        <v>2618</v>
      </c>
      <c r="K944" s="265" t="s">
        <v>3113</v>
      </c>
      <c r="L944" s="265" t="s">
        <v>1937</v>
      </c>
      <c r="M944" s="265" t="s">
        <v>1937</v>
      </c>
      <c r="N944" s="258" t="s">
        <v>3023</v>
      </c>
      <c r="P944" s="188" t="s">
        <v>2628</v>
      </c>
      <c r="Q944" s="265" t="s">
        <v>2153</v>
      </c>
      <c r="R944" s="265" t="s">
        <v>3073</v>
      </c>
      <c r="S944" s="265" t="s">
        <v>3116</v>
      </c>
      <c r="T944" s="11" t="s">
        <v>2629</v>
      </c>
      <c r="U944" s="11" t="s">
        <v>2517</v>
      </c>
      <c r="V944">
        <v>269.37260757831001</v>
      </c>
      <c r="Z944">
        <v>10.2971307248341</v>
      </c>
      <c r="AD944" s="188">
        <f t="shared" si="41"/>
        <v>5.5960955794387486</v>
      </c>
      <c r="AE944" s="188">
        <f t="shared" si="42"/>
        <v>10.2971307248341</v>
      </c>
    </row>
    <row r="945" spans="1:31" x14ac:dyDescent="0.35">
      <c r="A945" s="11" t="s">
        <v>2622</v>
      </c>
      <c r="B945" s="11" t="s">
        <v>2516</v>
      </c>
      <c r="C945" s="11" t="s">
        <v>2506</v>
      </c>
      <c r="D945" s="188" t="s">
        <v>3022</v>
      </c>
      <c r="G945" s="11" t="s">
        <v>2627</v>
      </c>
      <c r="H945" s="11" t="s">
        <v>2628</v>
      </c>
      <c r="I945" s="11" t="s">
        <v>2618</v>
      </c>
      <c r="J945" s="258" t="s">
        <v>2618</v>
      </c>
      <c r="K945" s="265" t="s">
        <v>3113</v>
      </c>
      <c r="L945" s="265" t="s">
        <v>1937</v>
      </c>
      <c r="M945" s="265" t="s">
        <v>1937</v>
      </c>
      <c r="N945" s="258" t="s">
        <v>3023</v>
      </c>
      <c r="P945" s="188" t="s">
        <v>2628</v>
      </c>
      <c r="Q945" s="265" t="s">
        <v>2153</v>
      </c>
      <c r="R945" s="265" t="s">
        <v>3073</v>
      </c>
      <c r="S945" s="265" t="s">
        <v>3116</v>
      </c>
      <c r="T945" s="11" t="s">
        <v>2629</v>
      </c>
      <c r="U945" s="11" t="s">
        <v>2517</v>
      </c>
      <c r="V945">
        <v>269.37260757831001</v>
      </c>
      <c r="Z945">
        <v>11.907566686093199</v>
      </c>
      <c r="AD945" s="188">
        <f t="shared" si="41"/>
        <v>5.5960955794387486</v>
      </c>
      <c r="AE945" s="188">
        <f t="shared" si="42"/>
        <v>11.907566686093199</v>
      </c>
    </row>
    <row r="946" spans="1:31" x14ac:dyDescent="0.35">
      <c r="A946" s="11" t="s">
        <v>2622</v>
      </c>
      <c r="B946" s="11" t="s">
        <v>2516</v>
      </c>
      <c r="C946" s="11" t="s">
        <v>2506</v>
      </c>
      <c r="D946" s="188" t="s">
        <v>3022</v>
      </c>
      <c r="G946" s="11" t="s">
        <v>2627</v>
      </c>
      <c r="H946" s="11" t="s">
        <v>2628</v>
      </c>
      <c r="I946" s="11" t="s">
        <v>2619</v>
      </c>
      <c r="J946" s="258" t="s">
        <v>3037</v>
      </c>
      <c r="K946" s="265" t="s">
        <v>3113</v>
      </c>
      <c r="L946" s="265" t="s">
        <v>1937</v>
      </c>
      <c r="M946" s="265" t="s">
        <v>1937</v>
      </c>
      <c r="N946" s="258" t="s">
        <v>3023</v>
      </c>
      <c r="P946" s="188" t="s">
        <v>2628</v>
      </c>
      <c r="Q946" s="265" t="s">
        <v>2153</v>
      </c>
      <c r="R946" s="265" t="s">
        <v>3073</v>
      </c>
      <c r="S946" s="265" t="s">
        <v>3116</v>
      </c>
      <c r="T946" s="11" t="s">
        <v>2629</v>
      </c>
      <c r="U946" s="11" t="s">
        <v>2517</v>
      </c>
      <c r="V946">
        <v>387.57663550707599</v>
      </c>
      <c r="Z946">
        <v>5.8075491640448096</v>
      </c>
      <c r="AD946" s="188">
        <f t="shared" si="41"/>
        <v>5.9599135982901998</v>
      </c>
      <c r="AE946" s="188">
        <f t="shared" si="42"/>
        <v>5.8075491640448096</v>
      </c>
    </row>
    <row r="947" spans="1:31" x14ac:dyDescent="0.35">
      <c r="A947" s="11" t="s">
        <v>2622</v>
      </c>
      <c r="B947" s="11" t="s">
        <v>2516</v>
      </c>
      <c r="C947" s="11" t="s">
        <v>2506</v>
      </c>
      <c r="D947" s="188" t="s">
        <v>3022</v>
      </c>
      <c r="G947" s="11" t="s">
        <v>2627</v>
      </c>
      <c r="H947" s="11" t="s">
        <v>2628</v>
      </c>
      <c r="I947" s="11" t="s">
        <v>2619</v>
      </c>
      <c r="J947" s="258" t="s">
        <v>3037</v>
      </c>
      <c r="K947" s="265" t="s">
        <v>3113</v>
      </c>
      <c r="L947" s="265" t="s">
        <v>1937</v>
      </c>
      <c r="M947" s="265" t="s">
        <v>1937</v>
      </c>
      <c r="N947" s="258" t="s">
        <v>3023</v>
      </c>
      <c r="P947" s="188" t="s">
        <v>2628</v>
      </c>
      <c r="Q947" s="265" t="s">
        <v>2153</v>
      </c>
      <c r="R947" s="265" t="s">
        <v>3073</v>
      </c>
      <c r="S947" s="265" t="s">
        <v>3116</v>
      </c>
      <c r="T947" s="11" t="s">
        <v>2629</v>
      </c>
      <c r="U947" s="11" t="s">
        <v>2517</v>
      </c>
      <c r="V947">
        <v>391.30517594115298</v>
      </c>
      <c r="Z947">
        <v>6.9443647067081997</v>
      </c>
      <c r="AD947" s="188">
        <f t="shared" si="41"/>
        <v>5.9694877566810254</v>
      </c>
      <c r="AE947" s="188">
        <f t="shared" si="42"/>
        <v>6.9443647067081997</v>
      </c>
    </row>
    <row r="948" spans="1:31" x14ac:dyDescent="0.35">
      <c r="A948" s="11" t="s">
        <v>2622</v>
      </c>
      <c r="B948" s="11" t="s">
        <v>2516</v>
      </c>
      <c r="C948" s="11" t="s">
        <v>2506</v>
      </c>
      <c r="D948" s="188" t="s">
        <v>3022</v>
      </c>
      <c r="G948" s="11" t="s">
        <v>2627</v>
      </c>
      <c r="H948" s="11" t="s">
        <v>2628</v>
      </c>
      <c r="I948" s="11" t="s">
        <v>2619</v>
      </c>
      <c r="J948" s="258" t="s">
        <v>3037</v>
      </c>
      <c r="K948" s="265" t="s">
        <v>3113</v>
      </c>
      <c r="L948" s="265" t="s">
        <v>1937</v>
      </c>
      <c r="M948" s="265" t="s">
        <v>1937</v>
      </c>
      <c r="N948" s="258" t="s">
        <v>3023</v>
      </c>
      <c r="P948" s="188" t="s">
        <v>2628</v>
      </c>
      <c r="Q948" s="265" t="s">
        <v>2153</v>
      </c>
      <c r="R948" s="265" t="s">
        <v>3073</v>
      </c>
      <c r="S948" s="265" t="s">
        <v>3116</v>
      </c>
      <c r="T948" s="11" t="s">
        <v>2629</v>
      </c>
      <c r="U948" s="11" t="s">
        <v>2517</v>
      </c>
      <c r="V948">
        <v>395.06958544600298</v>
      </c>
      <c r="Z948">
        <v>10.6186245123627</v>
      </c>
      <c r="AD948" s="188">
        <f t="shared" si="41"/>
        <v>5.9790619150718527</v>
      </c>
      <c r="AE948" s="188">
        <f t="shared" si="42"/>
        <v>10.6186245123627</v>
      </c>
    </row>
    <row r="949" spans="1:31" x14ac:dyDescent="0.35">
      <c r="A949" s="11" t="s">
        <v>2622</v>
      </c>
      <c r="B949" s="11" t="s">
        <v>2516</v>
      </c>
      <c r="C949" s="11" t="s">
        <v>2506</v>
      </c>
      <c r="D949" s="188" t="s">
        <v>3022</v>
      </c>
      <c r="G949" s="11" t="s">
        <v>2627</v>
      </c>
      <c r="H949" s="11" t="s">
        <v>2628</v>
      </c>
      <c r="I949" s="11" t="s">
        <v>2619</v>
      </c>
      <c r="J949" s="258" t="s">
        <v>3037</v>
      </c>
      <c r="K949" s="265" t="s">
        <v>3113</v>
      </c>
      <c r="L949" s="265" t="s">
        <v>1937</v>
      </c>
      <c r="M949" s="265" t="s">
        <v>1937</v>
      </c>
      <c r="N949" s="258" t="s">
        <v>3023</v>
      </c>
      <c r="P949" s="188" t="s">
        <v>2628</v>
      </c>
      <c r="Q949" s="265" t="s">
        <v>2153</v>
      </c>
      <c r="R949" s="265" t="s">
        <v>3073</v>
      </c>
      <c r="S949" s="265" t="s">
        <v>3116</v>
      </c>
      <c r="T949" s="11" t="s">
        <v>2629</v>
      </c>
      <c r="U949" s="11" t="s">
        <v>2517</v>
      </c>
      <c r="V949">
        <v>810.07253608876397</v>
      </c>
      <c r="Z949">
        <v>4.8304955233017903</v>
      </c>
      <c r="AD949" s="188">
        <f t="shared" si="41"/>
        <v>6.6971237943839261</v>
      </c>
      <c r="AE949" s="188">
        <f t="shared" si="42"/>
        <v>4.8304955233017903</v>
      </c>
    </row>
    <row r="950" spans="1:31" x14ac:dyDescent="0.35">
      <c r="A950" s="11" t="s">
        <v>2622</v>
      </c>
      <c r="B950" s="11" t="s">
        <v>2516</v>
      </c>
      <c r="C950" s="11" t="s">
        <v>2506</v>
      </c>
      <c r="D950" s="188" t="s">
        <v>3022</v>
      </c>
      <c r="G950" s="11" t="s">
        <v>2627</v>
      </c>
      <c r="H950" s="11" t="s">
        <v>2628</v>
      </c>
      <c r="I950" s="11" t="s">
        <v>2619</v>
      </c>
      <c r="J950" s="258" t="s">
        <v>3037</v>
      </c>
      <c r="K950" s="265" t="s">
        <v>3113</v>
      </c>
      <c r="L950" s="265" t="s">
        <v>1937</v>
      </c>
      <c r="M950" s="265" t="s">
        <v>1937</v>
      </c>
      <c r="N950" s="258" t="s">
        <v>3023</v>
      </c>
      <c r="P950" s="188" t="s">
        <v>2628</v>
      </c>
      <c r="Q950" s="265" t="s">
        <v>2153</v>
      </c>
      <c r="R950" s="265" t="s">
        <v>3073</v>
      </c>
      <c r="S950" s="265" t="s">
        <v>3116</v>
      </c>
      <c r="T950" s="11" t="s">
        <v>2629</v>
      </c>
      <c r="U950" s="11" t="s">
        <v>2517</v>
      </c>
      <c r="V950">
        <v>794.70857697011695</v>
      </c>
      <c r="Z950">
        <v>6.1093356336835702</v>
      </c>
      <c r="AD950" s="188">
        <f t="shared" si="41"/>
        <v>6.6779754776022715</v>
      </c>
      <c r="AE950" s="188">
        <f t="shared" si="42"/>
        <v>6.1093356336835702</v>
      </c>
    </row>
    <row r="951" spans="1:31" x14ac:dyDescent="0.35">
      <c r="A951" s="11" t="s">
        <v>2622</v>
      </c>
      <c r="B951" s="11" t="s">
        <v>2516</v>
      </c>
      <c r="C951" s="11" t="s">
        <v>2506</v>
      </c>
      <c r="D951" s="188" t="s">
        <v>3022</v>
      </c>
      <c r="G951" s="11" t="s">
        <v>2627</v>
      </c>
      <c r="H951" s="11" t="s">
        <v>2628</v>
      </c>
      <c r="I951" s="11" t="s">
        <v>2619</v>
      </c>
      <c r="J951" s="258" t="s">
        <v>3037</v>
      </c>
      <c r="K951" s="265" t="s">
        <v>3113</v>
      </c>
      <c r="L951" s="265" t="s">
        <v>1937</v>
      </c>
      <c r="M951" s="265" t="s">
        <v>1937</v>
      </c>
      <c r="N951" s="258" t="s">
        <v>3023</v>
      </c>
      <c r="P951" s="188" t="s">
        <v>2628</v>
      </c>
      <c r="Q951" s="265" t="s">
        <v>2153</v>
      </c>
      <c r="R951" s="265" t="s">
        <v>3073</v>
      </c>
      <c r="S951" s="265" t="s">
        <v>3116</v>
      </c>
      <c r="T951" s="11" t="s">
        <v>2629</v>
      </c>
      <c r="U951" s="11" t="s">
        <v>2517</v>
      </c>
      <c r="V951">
        <v>794.70857697011695</v>
      </c>
      <c r="Z951">
        <v>6.8318398045280802</v>
      </c>
      <c r="AD951" s="188">
        <f t="shared" si="41"/>
        <v>6.6779754776022715</v>
      </c>
      <c r="AE951" s="188">
        <f>Z951</f>
        <v>6.8318398045280802</v>
      </c>
    </row>
    <row r="952" spans="1:31" x14ac:dyDescent="0.35">
      <c r="A952" s="11" t="s">
        <v>2923</v>
      </c>
      <c r="B952" s="11" t="s">
        <v>2516</v>
      </c>
      <c r="C952" s="11" t="s">
        <v>2506</v>
      </c>
      <c r="D952" s="188" t="s">
        <v>3022</v>
      </c>
      <c r="G952" s="11" t="s">
        <v>2941</v>
      </c>
      <c r="H952" s="11" t="s">
        <v>3041</v>
      </c>
      <c r="I952" s="11"/>
      <c r="J952" s="188" t="s">
        <v>2561</v>
      </c>
      <c r="K952" s="188" t="s">
        <v>3013</v>
      </c>
      <c r="L952" s="265" t="s">
        <v>1937</v>
      </c>
      <c r="M952" s="265" t="s">
        <v>1937</v>
      </c>
      <c r="N952" s="258" t="s">
        <v>3023</v>
      </c>
      <c r="P952" s="265" t="s">
        <v>3105</v>
      </c>
      <c r="Q952" s="265" t="s">
        <v>3115</v>
      </c>
      <c r="R952" s="265" t="s">
        <v>3073</v>
      </c>
      <c r="S952" s="265" t="s">
        <v>3116</v>
      </c>
      <c r="T952" s="11" t="s">
        <v>2940</v>
      </c>
      <c r="U952" s="11" t="s">
        <v>2517</v>
      </c>
      <c r="V952">
        <v>2.0124343369270101</v>
      </c>
      <c r="Z952">
        <v>1.4720699621928799E-6</v>
      </c>
      <c r="AD952" s="188">
        <f t="shared" si="41"/>
        <v>0.69934510216438117</v>
      </c>
      <c r="AE952" s="188">
        <f t="shared" ref="AE952:AE1015" si="43">LN(Z952)</f>
        <v>-13.428841010123399</v>
      </c>
    </row>
    <row r="953" spans="1:31" x14ac:dyDescent="0.35">
      <c r="A953" s="11" t="s">
        <v>2923</v>
      </c>
      <c r="B953" s="11" t="s">
        <v>2516</v>
      </c>
      <c r="C953" s="11" t="s">
        <v>2506</v>
      </c>
      <c r="D953" s="188" t="s">
        <v>3022</v>
      </c>
      <c r="G953" s="11" t="s">
        <v>2941</v>
      </c>
      <c r="H953" s="11" t="s">
        <v>3041</v>
      </c>
      <c r="I953" s="11"/>
      <c r="J953" s="188" t="s">
        <v>2561</v>
      </c>
      <c r="K953" s="188" t="s">
        <v>3013</v>
      </c>
      <c r="L953" s="265" t="s">
        <v>1937</v>
      </c>
      <c r="M953" s="265" t="s">
        <v>1937</v>
      </c>
      <c r="N953" s="258" t="s">
        <v>3023</v>
      </c>
      <c r="P953" s="265" t="s">
        <v>3105</v>
      </c>
      <c r="Q953" s="265" t="s">
        <v>3115</v>
      </c>
      <c r="R953" s="265" t="s">
        <v>3073</v>
      </c>
      <c r="S953" s="265" t="s">
        <v>3116</v>
      </c>
      <c r="T953" s="11" t="s">
        <v>2940</v>
      </c>
      <c r="U953" s="11" t="s">
        <v>2517</v>
      </c>
      <c r="V953">
        <v>1.9981057538696301</v>
      </c>
      <c r="Z953">
        <v>6.1558575700695497E-6</v>
      </c>
      <c r="AD953" s="188">
        <f t="shared" si="41"/>
        <v>0.69219960869030561</v>
      </c>
      <c r="AE953" s="188">
        <f t="shared" si="43"/>
        <v>-11.99810647902113</v>
      </c>
    </row>
    <row r="954" spans="1:31" x14ac:dyDescent="0.35">
      <c r="A954" s="11" t="s">
        <v>2923</v>
      </c>
      <c r="B954" s="11" t="s">
        <v>2516</v>
      </c>
      <c r="C954" s="11" t="s">
        <v>2506</v>
      </c>
      <c r="D954" s="188" t="s">
        <v>3022</v>
      </c>
      <c r="G954" s="11" t="s">
        <v>2941</v>
      </c>
      <c r="H954" s="11" t="s">
        <v>3041</v>
      </c>
      <c r="I954" s="11"/>
      <c r="J954" s="188" t="s">
        <v>2561</v>
      </c>
      <c r="K954" s="188" t="s">
        <v>3013</v>
      </c>
      <c r="L954" s="265" t="s">
        <v>1937</v>
      </c>
      <c r="M954" s="265" t="s">
        <v>1937</v>
      </c>
      <c r="N954" s="258" t="s">
        <v>3023</v>
      </c>
      <c r="P954" s="265" t="s">
        <v>3105</v>
      </c>
      <c r="Q954" s="265" t="s">
        <v>3115</v>
      </c>
      <c r="R954" s="265" t="s">
        <v>3073</v>
      </c>
      <c r="S954" s="265" t="s">
        <v>3116</v>
      </c>
      <c r="T954" s="11" t="s">
        <v>2940</v>
      </c>
      <c r="U954" s="11" t="s">
        <v>2517</v>
      </c>
      <c r="V954">
        <v>1.9991487612298799</v>
      </c>
      <c r="Z954">
        <v>9.1835258665471492E-6</v>
      </c>
      <c r="AD954" s="188">
        <f t="shared" si="41"/>
        <v>0.69272147057324607</v>
      </c>
      <c r="AE954" s="188">
        <f t="shared" si="43"/>
        <v>-11.598099345749006</v>
      </c>
    </row>
    <row r="955" spans="1:31" x14ac:dyDescent="0.35">
      <c r="A955" s="11" t="s">
        <v>2923</v>
      </c>
      <c r="B955" s="11" t="s">
        <v>2516</v>
      </c>
      <c r="C955" s="11" t="s">
        <v>2506</v>
      </c>
      <c r="D955" s="188" t="s">
        <v>3022</v>
      </c>
      <c r="G955" s="11" t="s">
        <v>2941</v>
      </c>
      <c r="H955" s="11" t="s">
        <v>3041</v>
      </c>
      <c r="I955" s="11"/>
      <c r="J955" s="188" t="s">
        <v>2561</v>
      </c>
      <c r="K955" s="188" t="s">
        <v>3013</v>
      </c>
      <c r="L955" s="265" t="s">
        <v>1937</v>
      </c>
      <c r="M955" s="265" t="s">
        <v>1937</v>
      </c>
      <c r="N955" s="258" t="s">
        <v>3023</v>
      </c>
      <c r="P955" s="265" t="s">
        <v>3105</v>
      </c>
      <c r="Q955" s="265" t="s">
        <v>3115</v>
      </c>
      <c r="R955" s="265" t="s">
        <v>3073</v>
      </c>
      <c r="S955" s="265" t="s">
        <v>3116</v>
      </c>
      <c r="T955" s="11" t="s">
        <v>2940</v>
      </c>
      <c r="U955" s="11" t="s">
        <v>2517</v>
      </c>
      <c r="V955">
        <v>7.9227180505318398</v>
      </c>
      <c r="Z955">
        <v>2.2506391114529498E-6</v>
      </c>
      <c r="AD955" s="188">
        <f t="shared" si="41"/>
        <v>2.069734335149199</v>
      </c>
      <c r="AE955" s="188">
        <f t="shared" si="43"/>
        <v>-13.004296332547732</v>
      </c>
    </row>
    <row r="956" spans="1:31" x14ac:dyDescent="0.35">
      <c r="A956" s="11" t="s">
        <v>2923</v>
      </c>
      <c r="B956" s="11" t="s">
        <v>2516</v>
      </c>
      <c r="C956" s="11" t="s">
        <v>2506</v>
      </c>
      <c r="D956" s="188" t="s">
        <v>3022</v>
      </c>
      <c r="G956" s="11" t="s">
        <v>2941</v>
      </c>
      <c r="H956" s="11" t="s">
        <v>3041</v>
      </c>
      <c r="I956" s="11"/>
      <c r="J956" s="188" t="s">
        <v>2561</v>
      </c>
      <c r="K956" s="188" t="s">
        <v>3013</v>
      </c>
      <c r="L956" s="265" t="s">
        <v>1937</v>
      </c>
      <c r="M956" s="265" t="s">
        <v>1937</v>
      </c>
      <c r="N956" s="258" t="s">
        <v>3023</v>
      </c>
      <c r="P956" s="265" t="s">
        <v>3105</v>
      </c>
      <c r="Q956" s="265" t="s">
        <v>3115</v>
      </c>
      <c r="R956" s="265" t="s">
        <v>3073</v>
      </c>
      <c r="S956" s="265" t="s">
        <v>3116</v>
      </c>
      <c r="T956" s="11" t="s">
        <v>2940</v>
      </c>
      <c r="U956" s="11" t="s">
        <v>2517</v>
      </c>
      <c r="V956">
        <v>8.0180641523924905</v>
      </c>
      <c r="Z956">
        <v>2.1603454494656899E-5</v>
      </c>
      <c r="AD956" s="188">
        <f t="shared" si="41"/>
        <v>2.0816970152350134</v>
      </c>
      <c r="AE956" s="188">
        <f t="shared" si="43"/>
        <v>-10.742657325753454</v>
      </c>
    </row>
    <row r="957" spans="1:31" x14ac:dyDescent="0.35">
      <c r="A957" s="11" t="s">
        <v>2923</v>
      </c>
      <c r="B957" s="11" t="s">
        <v>2516</v>
      </c>
      <c r="C957" s="11" t="s">
        <v>2506</v>
      </c>
      <c r="D957" s="188" t="s">
        <v>3022</v>
      </c>
      <c r="G957" s="11" t="s">
        <v>2941</v>
      </c>
      <c r="H957" s="11" t="s">
        <v>3041</v>
      </c>
      <c r="I957" s="11"/>
      <c r="J957" s="188" t="s">
        <v>2561</v>
      </c>
      <c r="K957" s="188" t="s">
        <v>3013</v>
      </c>
      <c r="L957" s="265" t="s">
        <v>1937</v>
      </c>
      <c r="M957" s="265" t="s">
        <v>1937</v>
      </c>
      <c r="N957" s="258" t="s">
        <v>3023</v>
      </c>
      <c r="P957" s="265" t="s">
        <v>3105</v>
      </c>
      <c r="Q957" s="265" t="s">
        <v>3115</v>
      </c>
      <c r="R957" s="265" t="s">
        <v>3073</v>
      </c>
      <c r="S957" s="265" t="s">
        <v>3116</v>
      </c>
      <c r="T957" s="11" t="s">
        <v>2940</v>
      </c>
      <c r="U957" s="11" t="s">
        <v>2517</v>
      </c>
      <c r="V957">
        <v>8.0159722642954794</v>
      </c>
      <c r="Z957">
        <v>1.7687349483045299E-5</v>
      </c>
      <c r="AD957" s="188">
        <f t="shared" si="41"/>
        <v>2.0814360842935438</v>
      </c>
      <c r="AE957" s="188">
        <f t="shared" si="43"/>
        <v>-10.942660892389519</v>
      </c>
    </row>
    <row r="958" spans="1:31" x14ac:dyDescent="0.35">
      <c r="A958" s="11" t="s">
        <v>2923</v>
      </c>
      <c r="B958" s="11" t="s">
        <v>2516</v>
      </c>
      <c r="C958" s="11" t="s">
        <v>2506</v>
      </c>
      <c r="D958" s="188" t="s">
        <v>3022</v>
      </c>
      <c r="G958" s="11" t="s">
        <v>2941</v>
      </c>
      <c r="H958" s="11" t="s">
        <v>3041</v>
      </c>
      <c r="I958" s="11"/>
      <c r="J958" s="188" t="s">
        <v>2561</v>
      </c>
      <c r="K958" s="188" t="s">
        <v>3013</v>
      </c>
      <c r="L958" s="265" t="s">
        <v>1937</v>
      </c>
      <c r="M958" s="265" t="s">
        <v>1937</v>
      </c>
      <c r="N958" s="258" t="s">
        <v>3023</v>
      </c>
      <c r="P958" s="265" t="s">
        <v>3105</v>
      </c>
      <c r="Q958" s="265" t="s">
        <v>3115</v>
      </c>
      <c r="R958" s="265" t="s">
        <v>3073</v>
      </c>
      <c r="S958" s="265" t="s">
        <v>3116</v>
      </c>
      <c r="T958" s="11" t="s">
        <v>2940</v>
      </c>
      <c r="U958" s="11" t="s">
        <v>2517</v>
      </c>
      <c r="V958">
        <v>8.0844822069234095</v>
      </c>
      <c r="Z958">
        <v>1.2040640508866301E-5</v>
      </c>
      <c r="AD958" s="188">
        <f t="shared" si="41"/>
        <v>2.0899464473076126</v>
      </c>
      <c r="AE958" s="188">
        <f t="shared" si="43"/>
        <v>-11.327222921087762</v>
      </c>
    </row>
    <row r="959" spans="1:31" x14ac:dyDescent="0.35">
      <c r="A959" s="11" t="s">
        <v>2923</v>
      </c>
      <c r="B959" s="11" t="s">
        <v>2516</v>
      </c>
      <c r="C959" s="11" t="s">
        <v>2506</v>
      </c>
      <c r="D959" s="188" t="s">
        <v>3022</v>
      </c>
      <c r="G959" s="11" t="s">
        <v>2941</v>
      </c>
      <c r="H959" s="11" t="s">
        <v>3041</v>
      </c>
      <c r="I959" s="11"/>
      <c r="J959" s="188" t="s">
        <v>2561</v>
      </c>
      <c r="K959" s="188" t="s">
        <v>3013</v>
      </c>
      <c r="L959" s="265" t="s">
        <v>1937</v>
      </c>
      <c r="M959" s="265" t="s">
        <v>1937</v>
      </c>
      <c r="N959" s="258" t="s">
        <v>3023</v>
      </c>
      <c r="P959" s="265" t="s">
        <v>3105</v>
      </c>
      <c r="Q959" s="265" t="s">
        <v>3115</v>
      </c>
      <c r="R959" s="265" t="s">
        <v>3073</v>
      </c>
      <c r="S959" s="265" t="s">
        <v>3116</v>
      </c>
      <c r="T959" s="11" t="s">
        <v>2940</v>
      </c>
      <c r="U959" s="11" t="s">
        <v>2517</v>
      </c>
      <c r="V959">
        <v>8.5348678114057108</v>
      </c>
      <c r="Z959">
        <v>1.34145931316812E-5</v>
      </c>
      <c r="AD959" s="188">
        <f t="shared" si="41"/>
        <v>2.1441598683005392</v>
      </c>
      <c r="AE959" s="188">
        <f t="shared" si="43"/>
        <v>-11.219167403903231</v>
      </c>
    </row>
    <row r="960" spans="1:31" x14ac:dyDescent="0.35">
      <c r="A960" s="11" t="s">
        <v>2923</v>
      </c>
      <c r="B960" s="11" t="s">
        <v>2516</v>
      </c>
      <c r="C960" s="11" t="s">
        <v>2506</v>
      </c>
      <c r="D960" s="188" t="s">
        <v>3022</v>
      </c>
      <c r="G960" s="11" t="s">
        <v>2941</v>
      </c>
      <c r="H960" s="11" t="s">
        <v>3041</v>
      </c>
      <c r="I960" s="11"/>
      <c r="J960" s="188" t="s">
        <v>2561</v>
      </c>
      <c r="K960" s="188" t="s">
        <v>3013</v>
      </c>
      <c r="L960" s="265" t="s">
        <v>1937</v>
      </c>
      <c r="M960" s="265" t="s">
        <v>1937</v>
      </c>
      <c r="N960" s="258" t="s">
        <v>3023</v>
      </c>
      <c r="P960" s="265" t="s">
        <v>3105</v>
      </c>
      <c r="Q960" s="265" t="s">
        <v>3115</v>
      </c>
      <c r="R960" s="265" t="s">
        <v>3073</v>
      </c>
      <c r="S960" s="265" t="s">
        <v>3116</v>
      </c>
      <c r="T960" s="11" t="s">
        <v>2940</v>
      </c>
      <c r="U960" s="11" t="s">
        <v>2517</v>
      </c>
      <c r="V960">
        <v>8.5341826047299101</v>
      </c>
      <c r="Z960">
        <v>1.26139531624714E-5</v>
      </c>
      <c r="AD960" s="188">
        <f t="shared" si="41"/>
        <v>2.1440795818570098</v>
      </c>
      <c r="AE960" s="188">
        <f t="shared" si="43"/>
        <v>-11.280706962868173</v>
      </c>
    </row>
    <row r="961" spans="1:31" x14ac:dyDescent="0.35">
      <c r="A961" s="11" t="s">
        <v>2923</v>
      </c>
      <c r="B961" s="11" t="s">
        <v>2516</v>
      </c>
      <c r="C961" s="11" t="s">
        <v>2506</v>
      </c>
      <c r="D961" s="188" t="s">
        <v>3022</v>
      </c>
      <c r="G961" s="11" t="s">
        <v>2941</v>
      </c>
      <c r="H961" s="11" t="s">
        <v>3041</v>
      </c>
      <c r="I961" s="11"/>
      <c r="J961" s="188" t="s">
        <v>2561</v>
      </c>
      <c r="K961" s="188" t="s">
        <v>3013</v>
      </c>
      <c r="L961" s="265" t="s">
        <v>1937</v>
      </c>
      <c r="M961" s="265" t="s">
        <v>1937</v>
      </c>
      <c r="N961" s="258" t="s">
        <v>3023</v>
      </c>
      <c r="P961" s="265" t="s">
        <v>3105</v>
      </c>
      <c r="Q961" s="265" t="s">
        <v>3115</v>
      </c>
      <c r="R961" s="265" t="s">
        <v>3073</v>
      </c>
      <c r="S961" s="265" t="s">
        <v>3116</v>
      </c>
      <c r="T961" s="11" t="s">
        <v>2940</v>
      </c>
      <c r="U961" s="11" t="s">
        <v>2517</v>
      </c>
      <c r="V961">
        <v>8.5324698287021299</v>
      </c>
      <c r="Z961">
        <v>1.08152232052876E-5</v>
      </c>
      <c r="AD961" s="188">
        <f t="shared" si="41"/>
        <v>2.1438788657481873</v>
      </c>
      <c r="AE961" s="188">
        <f t="shared" si="43"/>
        <v>-11.434555860280534</v>
      </c>
    </row>
    <row r="962" spans="1:31" x14ac:dyDescent="0.35">
      <c r="A962" s="11" t="s">
        <v>2923</v>
      </c>
      <c r="B962" s="11" t="s">
        <v>2516</v>
      </c>
      <c r="C962" s="11" t="s">
        <v>2506</v>
      </c>
      <c r="D962" s="188" t="s">
        <v>3022</v>
      </c>
      <c r="G962" s="11" t="s">
        <v>2941</v>
      </c>
      <c r="H962" s="11" t="s">
        <v>3041</v>
      </c>
      <c r="I962" s="11"/>
      <c r="J962" s="188" t="s">
        <v>2561</v>
      </c>
      <c r="K962" s="188" t="s">
        <v>3013</v>
      </c>
      <c r="L962" s="265" t="s">
        <v>1937</v>
      </c>
      <c r="M962" s="265" t="s">
        <v>1937</v>
      </c>
      <c r="N962" s="258" t="s">
        <v>3023</v>
      </c>
      <c r="P962" s="265" t="s">
        <v>3105</v>
      </c>
      <c r="Q962" s="265" t="s">
        <v>3115</v>
      </c>
      <c r="R962" s="265" t="s">
        <v>3073</v>
      </c>
      <c r="S962" s="265" t="s">
        <v>3116</v>
      </c>
      <c r="T962" s="11" t="s">
        <v>2940</v>
      </c>
      <c r="U962" s="11" t="s">
        <v>2517</v>
      </c>
      <c r="V962">
        <v>8.5314423280885592</v>
      </c>
      <c r="Z962">
        <v>9.8615697444718203E-6</v>
      </c>
      <c r="AD962" s="188">
        <f t="shared" si="41"/>
        <v>2.1437584360828947</v>
      </c>
      <c r="AE962" s="188">
        <f t="shared" si="43"/>
        <v>-11.526865198727942</v>
      </c>
    </row>
    <row r="963" spans="1:31" x14ac:dyDescent="0.35">
      <c r="A963" s="11" t="s">
        <v>2923</v>
      </c>
      <c r="B963" s="11" t="s">
        <v>2516</v>
      </c>
      <c r="C963" s="11" t="s">
        <v>2506</v>
      </c>
      <c r="D963" s="188" t="s">
        <v>3022</v>
      </c>
      <c r="G963" s="11" t="s">
        <v>2941</v>
      </c>
      <c r="H963" s="11" t="s">
        <v>3041</v>
      </c>
      <c r="I963" s="11"/>
      <c r="J963" s="188" t="s">
        <v>2561</v>
      </c>
      <c r="K963" s="188" t="s">
        <v>3013</v>
      </c>
      <c r="L963" s="265" t="s">
        <v>1937</v>
      </c>
      <c r="M963" s="265" t="s">
        <v>1937</v>
      </c>
      <c r="N963" s="258" t="s">
        <v>3023</v>
      </c>
      <c r="P963" s="265" t="s">
        <v>3105</v>
      </c>
      <c r="Q963" s="265" t="s">
        <v>3115</v>
      </c>
      <c r="R963" s="265" t="s">
        <v>3073</v>
      </c>
      <c r="S963" s="265" t="s">
        <v>3116</v>
      </c>
      <c r="T963" s="11" t="s">
        <v>2940</v>
      </c>
      <c r="U963" s="11" t="s">
        <v>2517</v>
      </c>
      <c r="V963">
        <v>10.976950375575701</v>
      </c>
      <c r="Z963">
        <v>7.8425028809367102E-6</v>
      </c>
      <c r="AD963" s="188">
        <f t="shared" si="41"/>
        <v>2.3957976539311545</v>
      </c>
      <c r="AE963" s="188">
        <f t="shared" si="43"/>
        <v>-11.755952529532367</v>
      </c>
    </row>
    <row r="964" spans="1:31" x14ac:dyDescent="0.35">
      <c r="A964" s="11" t="s">
        <v>2923</v>
      </c>
      <c r="B964" s="11" t="s">
        <v>2516</v>
      </c>
      <c r="C964" s="11" t="s">
        <v>2506</v>
      </c>
      <c r="D964" s="188" t="s">
        <v>3022</v>
      </c>
      <c r="G964" s="11" t="s">
        <v>2941</v>
      </c>
      <c r="H964" s="11" t="s">
        <v>3041</v>
      </c>
      <c r="I964" s="11"/>
      <c r="J964" s="188" t="s">
        <v>2561</v>
      </c>
      <c r="K964" s="188" t="s">
        <v>3013</v>
      </c>
      <c r="L964" s="265" t="s">
        <v>1937</v>
      </c>
      <c r="M964" s="265" t="s">
        <v>1937</v>
      </c>
      <c r="N964" s="258" t="s">
        <v>3023</v>
      </c>
      <c r="P964" s="265" t="s">
        <v>3105</v>
      </c>
      <c r="Q964" s="265" t="s">
        <v>3115</v>
      </c>
      <c r="R964" s="265" t="s">
        <v>3073</v>
      </c>
      <c r="S964" s="265" t="s">
        <v>3116</v>
      </c>
      <c r="T964" s="11" t="s">
        <v>2940</v>
      </c>
      <c r="U964" s="11" t="s">
        <v>2517</v>
      </c>
      <c r="V964">
        <v>10.8878618818467</v>
      </c>
      <c r="Z964">
        <v>1.51962406631916E-5</v>
      </c>
      <c r="AD964" s="188">
        <f t="shared" si="41"/>
        <v>2.3876485799129648</v>
      </c>
      <c r="AE964" s="188">
        <f t="shared" si="43"/>
        <v>-11.09446248549189</v>
      </c>
    </row>
    <row r="965" spans="1:31" x14ac:dyDescent="0.35">
      <c r="A965" s="11" t="s">
        <v>2923</v>
      </c>
      <c r="B965" s="11" t="s">
        <v>2516</v>
      </c>
      <c r="C965" s="11" t="s">
        <v>2506</v>
      </c>
      <c r="D965" s="188" t="s">
        <v>3022</v>
      </c>
      <c r="G965" s="11" t="s">
        <v>2941</v>
      </c>
      <c r="H965" s="11" t="s">
        <v>3041</v>
      </c>
      <c r="I965" s="11"/>
      <c r="J965" s="188" t="s">
        <v>2561</v>
      </c>
      <c r="K965" s="188" t="s">
        <v>3013</v>
      </c>
      <c r="L965" s="265" t="s">
        <v>1937</v>
      </c>
      <c r="M965" s="265" t="s">
        <v>1937</v>
      </c>
      <c r="N965" s="258" t="s">
        <v>3023</v>
      </c>
      <c r="P965" s="265" t="s">
        <v>3105</v>
      </c>
      <c r="Q965" s="265" t="s">
        <v>3115</v>
      </c>
      <c r="R965" s="265" t="s">
        <v>3073</v>
      </c>
      <c r="S965" s="265" t="s">
        <v>3116</v>
      </c>
      <c r="T965" s="11" t="s">
        <v>2940</v>
      </c>
      <c r="U965" s="11" t="s">
        <v>2517</v>
      </c>
      <c r="V965">
        <v>10.991060241186</v>
      </c>
      <c r="Z965">
        <v>2.09930403706022E-5</v>
      </c>
      <c r="AD965" s="188">
        <f t="shared" si="41"/>
        <v>2.3970822370276159</v>
      </c>
      <c r="AE965" s="188">
        <f t="shared" si="43"/>
        <v>-10.771319586093293</v>
      </c>
    </row>
    <row r="966" spans="1:31" x14ac:dyDescent="0.35">
      <c r="A966" s="11" t="s">
        <v>2923</v>
      </c>
      <c r="B966" s="11" t="s">
        <v>2516</v>
      </c>
      <c r="C966" s="11" t="s">
        <v>2506</v>
      </c>
      <c r="D966" s="188" t="s">
        <v>3022</v>
      </c>
      <c r="G966" s="11" t="s">
        <v>2941</v>
      </c>
      <c r="H966" s="11" t="s">
        <v>3041</v>
      </c>
      <c r="I966" s="11"/>
      <c r="J966" s="188" t="s">
        <v>2561</v>
      </c>
      <c r="K966" s="188" t="s">
        <v>3013</v>
      </c>
      <c r="L966" s="265" t="s">
        <v>1937</v>
      </c>
      <c r="M966" s="265" t="s">
        <v>1937</v>
      </c>
      <c r="N966" s="258" t="s">
        <v>3023</v>
      </c>
      <c r="P966" s="265" t="s">
        <v>3105</v>
      </c>
      <c r="Q966" s="265" t="s">
        <v>3115</v>
      </c>
      <c r="R966" s="265" t="s">
        <v>3073</v>
      </c>
      <c r="S966" s="265" t="s">
        <v>3116</v>
      </c>
      <c r="T966" s="11" t="s">
        <v>2940</v>
      </c>
      <c r="U966" s="11" t="s">
        <v>2517</v>
      </c>
      <c r="V966">
        <v>10.992383970598601</v>
      </c>
      <c r="Z966">
        <v>2.3023151815455599E-5</v>
      </c>
      <c r="AD966" s="188">
        <f t="shared" si="41"/>
        <v>2.3972026666929085</v>
      </c>
      <c r="AE966" s="188">
        <f t="shared" si="43"/>
        <v>-10.679010247645877</v>
      </c>
    </row>
    <row r="967" spans="1:31" x14ac:dyDescent="0.35">
      <c r="A967" s="11" t="s">
        <v>2923</v>
      </c>
      <c r="B967" s="11" t="s">
        <v>2516</v>
      </c>
      <c r="C967" s="11" t="s">
        <v>2506</v>
      </c>
      <c r="D967" s="188" t="s">
        <v>3022</v>
      </c>
      <c r="G967" s="11" t="s">
        <v>2941</v>
      </c>
      <c r="H967" s="11" t="s">
        <v>3041</v>
      </c>
      <c r="I967" s="11"/>
      <c r="J967" s="188" t="s">
        <v>2561</v>
      </c>
      <c r="K967" s="188" t="s">
        <v>3013</v>
      </c>
      <c r="L967" s="265" t="s">
        <v>1937</v>
      </c>
      <c r="M967" s="265" t="s">
        <v>1937</v>
      </c>
      <c r="N967" s="258" t="s">
        <v>3023</v>
      </c>
      <c r="P967" s="265" t="s">
        <v>3105</v>
      </c>
      <c r="Q967" s="265" t="s">
        <v>3115</v>
      </c>
      <c r="R967" s="265" t="s">
        <v>3073</v>
      </c>
      <c r="S967" s="265" t="s">
        <v>3116</v>
      </c>
      <c r="T967" s="11" t="s">
        <v>2940</v>
      </c>
      <c r="U967" s="11" t="s">
        <v>2517</v>
      </c>
      <c r="V967">
        <v>21.609092239876201</v>
      </c>
      <c r="Z967">
        <v>2.31273620935239E-5</v>
      </c>
      <c r="AD967" s="188">
        <f t="shared" si="41"/>
        <v>3.0731141631522867</v>
      </c>
      <c r="AE967" s="188">
        <f t="shared" si="43"/>
        <v>-10.674494135197371</v>
      </c>
    </row>
    <row r="968" spans="1:31" x14ac:dyDescent="0.35">
      <c r="A968" s="11" t="s">
        <v>2923</v>
      </c>
      <c r="B968" s="11" t="s">
        <v>2516</v>
      </c>
      <c r="C968" s="11" t="s">
        <v>2506</v>
      </c>
      <c r="D968" s="188" t="s">
        <v>3022</v>
      </c>
      <c r="G968" s="11" t="s">
        <v>2941</v>
      </c>
      <c r="H968" s="11" t="s">
        <v>3041</v>
      </c>
      <c r="I968" s="11"/>
      <c r="J968" s="188" t="s">
        <v>2561</v>
      </c>
      <c r="K968" s="188" t="s">
        <v>3013</v>
      </c>
      <c r="L968" s="265" t="s">
        <v>1937</v>
      </c>
      <c r="M968" s="265" t="s">
        <v>1937</v>
      </c>
      <c r="N968" s="258" t="s">
        <v>3023</v>
      </c>
      <c r="P968" s="265" t="s">
        <v>3105</v>
      </c>
      <c r="Q968" s="265" t="s">
        <v>3115</v>
      </c>
      <c r="R968" s="265" t="s">
        <v>3073</v>
      </c>
      <c r="S968" s="265" t="s">
        <v>3116</v>
      </c>
      <c r="T968" s="11" t="s">
        <v>2940</v>
      </c>
      <c r="U968" s="11" t="s">
        <v>2517</v>
      </c>
      <c r="V968">
        <v>21.612562352799401</v>
      </c>
      <c r="Z968">
        <v>2.6156442850926199E-5</v>
      </c>
      <c r="AD968" s="188">
        <f t="shared" si="41"/>
        <v>3.0732747360393433</v>
      </c>
      <c r="AE968" s="188">
        <f t="shared" si="43"/>
        <v>-10.551415017267491</v>
      </c>
    </row>
    <row r="969" spans="1:31" x14ac:dyDescent="0.35">
      <c r="A969" s="11" t="s">
        <v>2923</v>
      </c>
      <c r="B969" s="11" t="s">
        <v>2516</v>
      </c>
      <c r="C969" s="11" t="s">
        <v>2506</v>
      </c>
      <c r="D969" s="188" t="s">
        <v>3022</v>
      </c>
      <c r="G969" s="11" t="s">
        <v>2941</v>
      </c>
      <c r="H969" s="11" t="s">
        <v>3041</v>
      </c>
      <c r="I969" s="11"/>
      <c r="J969" s="188" t="s">
        <v>2561</v>
      </c>
      <c r="K969" s="188" t="s">
        <v>3013</v>
      </c>
      <c r="L969" s="265" t="s">
        <v>1937</v>
      </c>
      <c r="M969" s="265" t="s">
        <v>1937</v>
      </c>
      <c r="N969" s="258" t="s">
        <v>3023</v>
      </c>
      <c r="P969" s="265" t="s">
        <v>3105</v>
      </c>
      <c r="Q969" s="265" t="s">
        <v>3115</v>
      </c>
      <c r="R969" s="265" t="s">
        <v>3073</v>
      </c>
      <c r="S969" s="265" t="s">
        <v>3116</v>
      </c>
      <c r="T969" s="11" t="s">
        <v>2940</v>
      </c>
      <c r="U969" s="11" t="s">
        <v>2517</v>
      </c>
      <c r="V969">
        <v>21.615165303182799</v>
      </c>
      <c r="Z969">
        <v>2.8685876084555301E-5</v>
      </c>
      <c r="AD969" s="188">
        <f t="shared" si="41"/>
        <v>3.0733951657046386</v>
      </c>
      <c r="AE969" s="188">
        <f t="shared" si="43"/>
        <v>-10.459105678820077</v>
      </c>
    </row>
    <row r="970" spans="1:31" x14ac:dyDescent="0.35">
      <c r="A970" s="11" t="s">
        <v>2923</v>
      </c>
      <c r="B970" s="11" t="s">
        <v>2516</v>
      </c>
      <c r="C970" s="11" t="s">
        <v>2506</v>
      </c>
      <c r="D970" s="188" t="s">
        <v>3022</v>
      </c>
      <c r="G970" s="11" t="s">
        <v>2941</v>
      </c>
      <c r="H970" s="11" t="s">
        <v>3041</v>
      </c>
      <c r="I970" s="11"/>
      <c r="J970" s="188" t="s">
        <v>2561</v>
      </c>
      <c r="K970" s="188" t="s">
        <v>3013</v>
      </c>
      <c r="L970" s="265" t="s">
        <v>1937</v>
      </c>
      <c r="M970" s="265" t="s">
        <v>1937</v>
      </c>
      <c r="N970" s="258" t="s">
        <v>3023</v>
      </c>
      <c r="P970" s="265" t="s">
        <v>3105</v>
      </c>
      <c r="Q970" s="265" t="s">
        <v>3115</v>
      </c>
      <c r="R970" s="265" t="s">
        <v>3073</v>
      </c>
      <c r="S970" s="265" t="s">
        <v>3116</v>
      </c>
      <c r="T970" s="11" t="s">
        <v>2940</v>
      </c>
      <c r="U970" s="11" t="s">
        <v>2517</v>
      </c>
      <c r="V970">
        <v>21.236728267275002</v>
      </c>
      <c r="Z970">
        <v>3.7834162519234802E-5</v>
      </c>
      <c r="AD970" s="188">
        <f t="shared" si="41"/>
        <v>3.0557321481282669</v>
      </c>
      <c r="AE970" s="188">
        <f t="shared" si="43"/>
        <v>-10.182298093143128</v>
      </c>
    </row>
    <row r="971" spans="1:31" x14ac:dyDescent="0.35">
      <c r="A971" s="11" t="s">
        <v>2923</v>
      </c>
      <c r="B971" s="11" t="s">
        <v>2516</v>
      </c>
      <c r="C971" s="11" t="s">
        <v>2506</v>
      </c>
      <c r="D971" s="188" t="s">
        <v>3022</v>
      </c>
      <c r="G971" s="11" t="s">
        <v>2941</v>
      </c>
      <c r="H971" s="11" t="s">
        <v>3041</v>
      </c>
      <c r="I971" s="11"/>
      <c r="J971" s="188" t="s">
        <v>2561</v>
      </c>
      <c r="K971" s="188" t="s">
        <v>3013</v>
      </c>
      <c r="L971" s="265" t="s">
        <v>1937</v>
      </c>
      <c r="M971" s="265" t="s">
        <v>1937</v>
      </c>
      <c r="N971" s="258" t="s">
        <v>3023</v>
      </c>
      <c r="P971" s="265" t="s">
        <v>3105</v>
      </c>
      <c r="Q971" s="265" t="s">
        <v>3115</v>
      </c>
      <c r="R971" s="265" t="s">
        <v>3073</v>
      </c>
      <c r="S971" s="265" t="s">
        <v>3116</v>
      </c>
      <c r="T971" s="11" t="s">
        <v>2940</v>
      </c>
      <c r="U971" s="11" t="s">
        <v>2517</v>
      </c>
      <c r="V971">
        <v>42.4200295970114</v>
      </c>
      <c r="Z971">
        <v>7.91365899598093E-6</v>
      </c>
      <c r="AD971" s="188">
        <f t="shared" si="41"/>
        <v>3.7476206468499047</v>
      </c>
      <c r="AE971" s="188">
        <f t="shared" si="43"/>
        <v>-11.74692030463536</v>
      </c>
    </row>
    <row r="972" spans="1:31" x14ac:dyDescent="0.35">
      <c r="A972" s="11" t="s">
        <v>2923</v>
      </c>
      <c r="B972" s="11" t="s">
        <v>2516</v>
      </c>
      <c r="C972" s="11" t="s">
        <v>2506</v>
      </c>
      <c r="D972" s="188" t="s">
        <v>3022</v>
      </c>
      <c r="G972" s="11" t="s">
        <v>2941</v>
      </c>
      <c r="H972" s="11" t="s">
        <v>3041</v>
      </c>
      <c r="I972" s="11"/>
      <c r="J972" s="188" t="s">
        <v>2561</v>
      </c>
      <c r="K972" s="188" t="s">
        <v>3013</v>
      </c>
      <c r="L972" s="265" t="s">
        <v>1937</v>
      </c>
      <c r="M972" s="265" t="s">
        <v>1937</v>
      </c>
      <c r="N972" s="258" t="s">
        <v>3023</v>
      </c>
      <c r="P972" s="265" t="s">
        <v>3105</v>
      </c>
      <c r="Q972" s="265" t="s">
        <v>3115</v>
      </c>
      <c r="R972" s="265" t="s">
        <v>3073</v>
      </c>
      <c r="S972" s="265" t="s">
        <v>3116</v>
      </c>
      <c r="T972" s="11" t="s">
        <v>2940</v>
      </c>
      <c r="U972" s="11" t="s">
        <v>2517</v>
      </c>
      <c r="V972">
        <v>40.5949529541776</v>
      </c>
      <c r="Z972">
        <v>1.8157309831946001E-5</v>
      </c>
      <c r="AD972" s="188">
        <f t="shared" si="41"/>
        <v>3.7036437474069173</v>
      </c>
      <c r="AE972" s="188">
        <f t="shared" si="43"/>
        <v>-10.916437332771876</v>
      </c>
    </row>
    <row r="973" spans="1:31" x14ac:dyDescent="0.35">
      <c r="A973" s="11" t="s">
        <v>2923</v>
      </c>
      <c r="B973" s="11" t="s">
        <v>2516</v>
      </c>
      <c r="C973" s="11" t="s">
        <v>2506</v>
      </c>
      <c r="D973" s="188" t="s">
        <v>3022</v>
      </c>
      <c r="G973" s="11" t="s">
        <v>2941</v>
      </c>
      <c r="H973" s="11" t="s">
        <v>3041</v>
      </c>
      <c r="I973" s="11"/>
      <c r="J973" s="188" t="s">
        <v>2561</v>
      </c>
      <c r="K973" s="188" t="s">
        <v>3013</v>
      </c>
      <c r="L973" s="265" t="s">
        <v>1937</v>
      </c>
      <c r="M973" s="265" t="s">
        <v>1937</v>
      </c>
      <c r="N973" s="258" t="s">
        <v>3023</v>
      </c>
      <c r="P973" s="265" t="s">
        <v>3105</v>
      </c>
      <c r="Q973" s="265" t="s">
        <v>3115</v>
      </c>
      <c r="R973" s="265" t="s">
        <v>3073</v>
      </c>
      <c r="S973" s="265" t="s">
        <v>3116</v>
      </c>
      <c r="T973" s="11" t="s">
        <v>2940</v>
      </c>
      <c r="U973" s="11" t="s">
        <v>2517</v>
      </c>
      <c r="V973">
        <v>40.616143441536998</v>
      </c>
      <c r="Z973">
        <v>2.70877164733855E-5</v>
      </c>
      <c r="AD973" s="188">
        <f t="shared" si="41"/>
        <v>3.7041656092898565</v>
      </c>
      <c r="AE973" s="188">
        <f t="shared" si="43"/>
        <v>-10.516430199499748</v>
      </c>
    </row>
    <row r="974" spans="1:31" x14ac:dyDescent="0.35">
      <c r="A974" s="11" t="s">
        <v>2923</v>
      </c>
      <c r="B974" s="11" t="s">
        <v>2516</v>
      </c>
      <c r="C974" s="11" t="s">
        <v>2506</v>
      </c>
      <c r="D974" s="188" t="s">
        <v>3022</v>
      </c>
      <c r="G974" s="11" t="s">
        <v>2941</v>
      </c>
      <c r="H974" s="11" t="s">
        <v>3041</v>
      </c>
      <c r="I974" s="11"/>
      <c r="J974" s="188" t="s">
        <v>2561</v>
      </c>
      <c r="K974" s="188" t="s">
        <v>3013</v>
      </c>
      <c r="L974" s="265" t="s">
        <v>1937</v>
      </c>
      <c r="M974" s="265" t="s">
        <v>1937</v>
      </c>
      <c r="N974" s="258" t="s">
        <v>3023</v>
      </c>
      <c r="P974" s="265" t="s">
        <v>3105</v>
      </c>
      <c r="Q974" s="265" t="s">
        <v>3115</v>
      </c>
      <c r="R974" s="265" t="s">
        <v>3073</v>
      </c>
      <c r="S974" s="265" t="s">
        <v>3116</v>
      </c>
      <c r="T974" s="11" t="s">
        <v>2940</v>
      </c>
      <c r="U974" s="11" t="s">
        <v>2517</v>
      </c>
      <c r="V974">
        <v>38.1406732617478</v>
      </c>
      <c r="Z974">
        <v>3.1579486615087699E-5</v>
      </c>
      <c r="AD974" s="188">
        <f t="shared" si="41"/>
        <v>3.6412812523958058</v>
      </c>
      <c r="AE974" s="188">
        <f t="shared" si="43"/>
        <v>-10.36300280591592</v>
      </c>
    </row>
    <row r="975" spans="1:31" x14ac:dyDescent="0.35">
      <c r="A975" s="11" t="s">
        <v>2923</v>
      </c>
      <c r="B975" s="11" t="s">
        <v>2516</v>
      </c>
      <c r="C975" s="11" t="s">
        <v>2506</v>
      </c>
      <c r="D975" s="188" t="s">
        <v>3022</v>
      </c>
      <c r="G975" s="11" t="s">
        <v>2941</v>
      </c>
      <c r="H975" s="11" t="s">
        <v>3041</v>
      </c>
      <c r="I975" s="11"/>
      <c r="J975" s="188" t="s">
        <v>2561</v>
      </c>
      <c r="K975" s="188" t="s">
        <v>3013</v>
      </c>
      <c r="L975" s="265" t="s">
        <v>1937</v>
      </c>
      <c r="M975" s="265" t="s">
        <v>1937</v>
      </c>
      <c r="N975" s="258" t="s">
        <v>3023</v>
      </c>
      <c r="P975" s="265" t="s">
        <v>3105</v>
      </c>
      <c r="Q975" s="265" t="s">
        <v>3115</v>
      </c>
      <c r="R975" s="265" t="s">
        <v>3073</v>
      </c>
      <c r="S975" s="265" t="s">
        <v>3116</v>
      </c>
      <c r="T975" s="11" t="s">
        <v>2940</v>
      </c>
      <c r="U975" s="11" t="s">
        <v>2517</v>
      </c>
      <c r="V975">
        <v>38.155221385909599</v>
      </c>
      <c r="Z975">
        <v>4.2301420080503803E-5</v>
      </c>
      <c r="AD975" s="188">
        <f t="shared" si="41"/>
        <v>3.6416626130025671</v>
      </c>
      <c r="AE975" s="188">
        <f t="shared" si="43"/>
        <v>-10.070689900832441</v>
      </c>
    </row>
    <row r="976" spans="1:31" x14ac:dyDescent="0.35">
      <c r="A976" s="11" t="s">
        <v>2923</v>
      </c>
      <c r="B976" s="11" t="s">
        <v>2516</v>
      </c>
      <c r="C976" s="11" t="s">
        <v>2506</v>
      </c>
      <c r="D976" s="188" t="s">
        <v>3022</v>
      </c>
      <c r="G976" s="11" t="s">
        <v>2941</v>
      </c>
      <c r="H976" s="11" t="s">
        <v>3041</v>
      </c>
      <c r="I976" s="11"/>
      <c r="J976" s="188" t="s">
        <v>2561</v>
      </c>
      <c r="K976" s="188" t="s">
        <v>3013</v>
      </c>
      <c r="L976" s="265" t="s">
        <v>1937</v>
      </c>
      <c r="M976" s="265" t="s">
        <v>1937</v>
      </c>
      <c r="N976" s="258" t="s">
        <v>3023</v>
      </c>
      <c r="P976" s="265" t="s">
        <v>3105</v>
      </c>
      <c r="Q976" s="265" t="s">
        <v>3115</v>
      </c>
      <c r="R976" s="265" t="s">
        <v>3073</v>
      </c>
      <c r="S976" s="265" t="s">
        <v>3116</v>
      </c>
      <c r="T976" s="11" t="s">
        <v>2940</v>
      </c>
      <c r="U976" s="11" t="s">
        <v>2517</v>
      </c>
      <c r="V976">
        <v>38.160582619828403</v>
      </c>
      <c r="Z976">
        <v>4.71113941284158E-5</v>
      </c>
      <c r="AD976" s="188">
        <f t="shared" si="41"/>
        <v>3.6418031142787437</v>
      </c>
      <c r="AE976" s="188">
        <f t="shared" si="43"/>
        <v>-9.9629956726437925</v>
      </c>
    </row>
    <row r="977" spans="1:31" x14ac:dyDescent="0.35">
      <c r="A977" s="11" t="s">
        <v>2923</v>
      </c>
      <c r="B977" s="11" t="s">
        <v>2516</v>
      </c>
      <c r="C977" s="11" t="s">
        <v>2506</v>
      </c>
      <c r="D977" s="188" t="s">
        <v>3022</v>
      </c>
      <c r="G977" s="11" t="s">
        <v>2941</v>
      </c>
      <c r="H977" s="11" t="s">
        <v>3041</v>
      </c>
      <c r="I977" s="11"/>
      <c r="J977" s="188" t="s">
        <v>2561</v>
      </c>
      <c r="K977" s="188" t="s">
        <v>3013</v>
      </c>
      <c r="L977" s="265" t="s">
        <v>1937</v>
      </c>
      <c r="M977" s="265" t="s">
        <v>1937</v>
      </c>
      <c r="N977" s="258" t="s">
        <v>3023</v>
      </c>
      <c r="P977" s="265" t="s">
        <v>3105</v>
      </c>
      <c r="Q977" s="265" t="s">
        <v>3115</v>
      </c>
      <c r="R977" s="265" t="s">
        <v>3073</v>
      </c>
      <c r="S977" s="265" t="s">
        <v>3116</v>
      </c>
      <c r="T977" s="11" t="s">
        <v>2940</v>
      </c>
      <c r="U977" s="11" t="s">
        <v>2517</v>
      </c>
      <c r="V977">
        <v>38.163646520283102</v>
      </c>
      <c r="Z977">
        <v>5.0101675181355399E-5</v>
      </c>
      <c r="AD977" s="188">
        <f t="shared" si="41"/>
        <v>3.6418834007222718</v>
      </c>
      <c r="AE977" s="188">
        <f t="shared" si="43"/>
        <v>-9.9014561136788508</v>
      </c>
    </row>
    <row r="978" spans="1:31" x14ac:dyDescent="0.35">
      <c r="A978" s="11" t="s">
        <v>2923</v>
      </c>
      <c r="B978" s="11" t="s">
        <v>2516</v>
      </c>
      <c r="C978" s="11" t="s">
        <v>2506</v>
      </c>
      <c r="D978" s="188" t="s">
        <v>3022</v>
      </c>
      <c r="G978" s="11" t="s">
        <v>2941</v>
      </c>
      <c r="H978" s="11" t="s">
        <v>3041</v>
      </c>
      <c r="I978" s="11"/>
      <c r="J978" s="188" t="s">
        <v>2561</v>
      </c>
      <c r="K978" s="188" t="s">
        <v>3013</v>
      </c>
      <c r="L978" s="265" t="s">
        <v>1937</v>
      </c>
      <c r="M978" s="265" t="s">
        <v>1937</v>
      </c>
      <c r="N978" s="258" t="s">
        <v>3023</v>
      </c>
      <c r="P978" s="265" t="s">
        <v>3105</v>
      </c>
      <c r="Q978" s="265" t="s">
        <v>3115</v>
      </c>
      <c r="R978" s="265" t="s">
        <v>3073</v>
      </c>
      <c r="S978" s="265" t="s">
        <v>3116</v>
      </c>
      <c r="T978" s="11" t="s">
        <v>2940</v>
      </c>
      <c r="U978" s="11" t="s">
        <v>2517</v>
      </c>
      <c r="V978">
        <v>42.517204700238103</v>
      </c>
      <c r="Z978">
        <v>4.5716884055157497E-5</v>
      </c>
      <c r="AD978" s="188">
        <f t="shared" si="41"/>
        <v>3.7499088104904787</v>
      </c>
      <c r="AE978" s="188">
        <f t="shared" si="43"/>
        <v>-9.9930428741345025</v>
      </c>
    </row>
    <row r="979" spans="1:31" x14ac:dyDescent="0.35">
      <c r="A979" s="11" t="s">
        <v>2923</v>
      </c>
      <c r="B979" s="11" t="s">
        <v>2516</v>
      </c>
      <c r="C979" s="11" t="s">
        <v>2506</v>
      </c>
      <c r="D979" s="188" t="s">
        <v>3022</v>
      </c>
      <c r="G979" s="11" t="s">
        <v>2941</v>
      </c>
      <c r="H979" s="11" t="s">
        <v>3041</v>
      </c>
      <c r="I979" s="11"/>
      <c r="J979" s="188" t="s">
        <v>2561</v>
      </c>
      <c r="K979" s="188" t="s">
        <v>3013</v>
      </c>
      <c r="L979" s="265" t="s">
        <v>1937</v>
      </c>
      <c r="M979" s="265" t="s">
        <v>1937</v>
      </c>
      <c r="N979" s="258" t="s">
        <v>3023</v>
      </c>
      <c r="P979" s="265" t="s">
        <v>3105</v>
      </c>
      <c r="Q979" s="265" t="s">
        <v>3115</v>
      </c>
      <c r="R979" s="265" t="s">
        <v>3073</v>
      </c>
      <c r="S979" s="265" t="s">
        <v>3116</v>
      </c>
      <c r="T979" s="11" t="s">
        <v>2940</v>
      </c>
      <c r="U979" s="11" t="s">
        <v>2517</v>
      </c>
      <c r="V979">
        <v>42.143366839260402</v>
      </c>
      <c r="Z979">
        <v>5.2503061210454201E-5</v>
      </c>
      <c r="AD979" s="188">
        <f t="shared" si="41"/>
        <v>3.7410773017022936</v>
      </c>
      <c r="AE979" s="188">
        <f t="shared" si="43"/>
        <v>-9.8546390812960301</v>
      </c>
    </row>
    <row r="980" spans="1:31" x14ac:dyDescent="0.35">
      <c r="A980" s="11" t="s">
        <v>2923</v>
      </c>
      <c r="B980" s="11" t="s">
        <v>2516</v>
      </c>
      <c r="C980" s="11" t="s">
        <v>2506</v>
      </c>
      <c r="D980" s="188" t="s">
        <v>3022</v>
      </c>
      <c r="G980" s="11" t="s">
        <v>2941</v>
      </c>
      <c r="H980" s="11" t="s">
        <v>3041</v>
      </c>
      <c r="I980" s="11"/>
      <c r="J980" s="188" t="s">
        <v>2561</v>
      </c>
      <c r="K980" s="188" t="s">
        <v>3013</v>
      </c>
      <c r="L980" s="265" t="s">
        <v>1937</v>
      </c>
      <c r="M980" s="265" t="s">
        <v>1937</v>
      </c>
      <c r="N980" s="258" t="s">
        <v>3023</v>
      </c>
      <c r="P980" s="265" t="s">
        <v>3105</v>
      </c>
      <c r="Q980" s="265" t="s">
        <v>3115</v>
      </c>
      <c r="R980" s="265" t="s">
        <v>3073</v>
      </c>
      <c r="S980" s="265" t="s">
        <v>3116</v>
      </c>
      <c r="T980" s="11" t="s">
        <v>2940</v>
      </c>
      <c r="U980" s="11" t="s">
        <v>2517</v>
      </c>
      <c r="V980">
        <v>40.297017799945003</v>
      </c>
      <c r="Z980">
        <v>6.4108308232629704E-5</v>
      </c>
      <c r="AD980" s="188">
        <f t="shared" si="41"/>
        <v>3.6962774662131372</v>
      </c>
      <c r="AE980" s="188">
        <f t="shared" si="43"/>
        <v>-9.654936588823201</v>
      </c>
    </row>
    <row r="981" spans="1:31" x14ac:dyDescent="0.35">
      <c r="A981" s="11" t="s">
        <v>2923</v>
      </c>
      <c r="B981" s="11" t="s">
        <v>2516</v>
      </c>
      <c r="C981" s="11" t="s">
        <v>2506</v>
      </c>
      <c r="D981" s="188" t="s">
        <v>3022</v>
      </c>
      <c r="G981" s="11" t="s">
        <v>2941</v>
      </c>
      <c r="H981" s="11" t="s">
        <v>3041</v>
      </c>
      <c r="I981" s="11"/>
      <c r="J981" s="188" t="s">
        <v>2561</v>
      </c>
      <c r="K981" s="188" t="s">
        <v>3013</v>
      </c>
      <c r="L981" s="265" t="s">
        <v>1937</v>
      </c>
      <c r="M981" s="265" t="s">
        <v>1937</v>
      </c>
      <c r="N981" s="258" t="s">
        <v>3023</v>
      </c>
      <c r="P981" s="265" t="s">
        <v>3105</v>
      </c>
      <c r="Q981" s="265" t="s">
        <v>3115</v>
      </c>
      <c r="R981" s="265" t="s">
        <v>3073</v>
      </c>
      <c r="S981" s="265" t="s">
        <v>3116</v>
      </c>
      <c r="T981" s="11" t="s">
        <v>2940</v>
      </c>
      <c r="U981" s="11" t="s">
        <v>2517</v>
      </c>
      <c r="V981">
        <v>41.0505224532018</v>
      </c>
      <c r="Z981">
        <v>9.4190247108027499E-5</v>
      </c>
      <c r="AD981" s="188">
        <f t="shared" si="41"/>
        <v>3.7148035630574419</v>
      </c>
      <c r="AE981" s="188">
        <f t="shared" si="43"/>
        <v>-9.2701939156270186</v>
      </c>
    </row>
    <row r="982" spans="1:31" x14ac:dyDescent="0.35">
      <c r="A982" s="11" t="s">
        <v>2923</v>
      </c>
      <c r="B982" s="11" t="s">
        <v>2516</v>
      </c>
      <c r="C982" s="11" t="s">
        <v>2506</v>
      </c>
      <c r="D982" s="188" t="s">
        <v>3022</v>
      </c>
      <c r="G982" s="11" t="s">
        <v>2941</v>
      </c>
      <c r="H982" s="11" t="s">
        <v>3041</v>
      </c>
      <c r="I982" s="11"/>
      <c r="J982" s="188" t="s">
        <v>2561</v>
      </c>
      <c r="K982" s="188" t="s">
        <v>3013</v>
      </c>
      <c r="L982" s="265" t="s">
        <v>1937</v>
      </c>
      <c r="M982" s="265" t="s">
        <v>1937</v>
      </c>
      <c r="N982" s="258" t="s">
        <v>3023</v>
      </c>
      <c r="P982" s="265" t="s">
        <v>3105</v>
      </c>
      <c r="Q982" s="265" t="s">
        <v>3115</v>
      </c>
      <c r="R982" s="265" t="s">
        <v>3073</v>
      </c>
      <c r="S982" s="265" t="s">
        <v>3116</v>
      </c>
      <c r="T982" s="11" t="s">
        <v>2940</v>
      </c>
      <c r="U982" s="11" t="s">
        <v>2517</v>
      </c>
      <c r="V982">
        <v>63.1961157094889</v>
      </c>
      <c r="Z982">
        <v>3.9301718240581697E-5</v>
      </c>
      <c r="AD982" s="188">
        <f t="shared" si="41"/>
        <v>4.146242838971153</v>
      </c>
      <c r="AE982" s="188">
        <f t="shared" si="43"/>
        <v>-10.144242318910406</v>
      </c>
    </row>
    <row r="983" spans="1:31" x14ac:dyDescent="0.35">
      <c r="A983" s="11" t="s">
        <v>2923</v>
      </c>
      <c r="B983" s="11" t="s">
        <v>2516</v>
      </c>
      <c r="C983" s="11" t="s">
        <v>2506</v>
      </c>
      <c r="D983" s="188" t="s">
        <v>3022</v>
      </c>
      <c r="G983" s="11" t="s">
        <v>2941</v>
      </c>
      <c r="H983" s="11" t="s">
        <v>3041</v>
      </c>
      <c r="I983" s="11"/>
      <c r="J983" s="188" t="s">
        <v>2561</v>
      </c>
      <c r="K983" s="188" t="s">
        <v>3013</v>
      </c>
      <c r="L983" s="265" t="s">
        <v>1937</v>
      </c>
      <c r="M983" s="265" t="s">
        <v>1937</v>
      </c>
      <c r="N983" s="258" t="s">
        <v>3023</v>
      </c>
      <c r="P983" s="265" t="s">
        <v>3105</v>
      </c>
      <c r="Q983" s="265" t="s">
        <v>3115</v>
      </c>
      <c r="R983" s="265" t="s">
        <v>3073</v>
      </c>
      <c r="S983" s="265" t="s">
        <v>3116</v>
      </c>
      <c r="T983" s="11" t="s">
        <v>2940</v>
      </c>
      <c r="U983" s="11" t="s">
        <v>2517</v>
      </c>
      <c r="V983">
        <v>63.225296745047402</v>
      </c>
      <c r="Z983">
        <v>5.5987066186392797E-5</v>
      </c>
      <c r="AD983" s="188">
        <f t="shared" si="41"/>
        <v>4.1467044860214459</v>
      </c>
      <c r="AE983" s="188">
        <f t="shared" si="43"/>
        <v>-9.790389854861985</v>
      </c>
    </row>
    <row r="984" spans="1:31" x14ac:dyDescent="0.35">
      <c r="A984" s="11" t="s">
        <v>2923</v>
      </c>
      <c r="B984" s="11" t="s">
        <v>2516</v>
      </c>
      <c r="C984" s="11" t="s">
        <v>2506</v>
      </c>
      <c r="D984" s="188" t="s">
        <v>3022</v>
      </c>
      <c r="G984" s="11" t="s">
        <v>2941</v>
      </c>
      <c r="H984" s="11" t="s">
        <v>3041</v>
      </c>
      <c r="I984" s="11"/>
      <c r="J984" s="188" t="s">
        <v>2561</v>
      </c>
      <c r="K984" s="188" t="s">
        <v>3013</v>
      </c>
      <c r="L984" s="265" t="s">
        <v>1937</v>
      </c>
      <c r="M984" s="265" t="s">
        <v>1937</v>
      </c>
      <c r="N984" s="258" t="s">
        <v>3023</v>
      </c>
      <c r="P984" s="265" t="s">
        <v>3105</v>
      </c>
      <c r="Q984" s="265" t="s">
        <v>3115</v>
      </c>
      <c r="R984" s="265" t="s">
        <v>3073</v>
      </c>
      <c r="S984" s="265" t="s">
        <v>3116</v>
      </c>
      <c r="T984" s="11" t="s">
        <v>2940</v>
      </c>
      <c r="U984" s="11" t="s">
        <v>2517</v>
      </c>
      <c r="V984">
        <v>63.231642231223297</v>
      </c>
      <c r="Z984">
        <v>6.0463818922764602E-5</v>
      </c>
      <c r="AD984" s="188">
        <f t="shared" si="41"/>
        <v>4.1468048440758576</v>
      </c>
      <c r="AE984" s="188">
        <f t="shared" si="43"/>
        <v>-9.713465406155807</v>
      </c>
    </row>
    <row r="985" spans="1:31" x14ac:dyDescent="0.35">
      <c r="A985" s="11" t="s">
        <v>2923</v>
      </c>
      <c r="B985" s="11" t="s">
        <v>2516</v>
      </c>
      <c r="C985" s="11" t="s">
        <v>2506</v>
      </c>
      <c r="D985" s="188" t="s">
        <v>3022</v>
      </c>
      <c r="G985" s="11" t="s">
        <v>2941</v>
      </c>
      <c r="H985" s="11" t="s">
        <v>3041</v>
      </c>
      <c r="I985" s="11"/>
      <c r="J985" s="188" t="s">
        <v>2561</v>
      </c>
      <c r="K985" s="188" t="s">
        <v>3013</v>
      </c>
      <c r="L985" s="265" t="s">
        <v>1937</v>
      </c>
      <c r="M985" s="265" t="s">
        <v>1937</v>
      </c>
      <c r="N985" s="258" t="s">
        <v>3023</v>
      </c>
      <c r="P985" s="265" t="s">
        <v>3105</v>
      </c>
      <c r="Q985" s="265" t="s">
        <v>3115</v>
      </c>
      <c r="R985" s="265" t="s">
        <v>3073</v>
      </c>
      <c r="S985" s="265" t="s">
        <v>3116</v>
      </c>
      <c r="T985" s="11" t="s">
        <v>2940</v>
      </c>
      <c r="U985" s="11" t="s">
        <v>2517</v>
      </c>
      <c r="V985">
        <v>64.404946530729404</v>
      </c>
      <c r="Z985">
        <v>7.9765700743631503E-5</v>
      </c>
      <c r="AD985" s="188">
        <f t="shared" si="41"/>
        <v>4.1651904396439861</v>
      </c>
      <c r="AE985" s="188">
        <f t="shared" si="43"/>
        <v>-9.4364169611482716</v>
      </c>
    </row>
    <row r="986" spans="1:31" x14ac:dyDescent="0.35">
      <c r="A986" s="11" t="s">
        <v>2923</v>
      </c>
      <c r="B986" s="11" t="s">
        <v>2516</v>
      </c>
      <c r="C986" s="11" t="s">
        <v>2506</v>
      </c>
      <c r="D986" s="188" t="s">
        <v>3022</v>
      </c>
      <c r="G986" s="11" t="s">
        <v>2941</v>
      </c>
      <c r="H986" s="11" t="s">
        <v>3041</v>
      </c>
      <c r="I986" s="11"/>
      <c r="J986" s="188" t="s">
        <v>2561</v>
      </c>
      <c r="K986" s="188" t="s">
        <v>3013</v>
      </c>
      <c r="L986" s="265" t="s">
        <v>1937</v>
      </c>
      <c r="M986" s="265" t="s">
        <v>1937</v>
      </c>
      <c r="N986" s="258" t="s">
        <v>3023</v>
      </c>
      <c r="P986" s="265" t="s">
        <v>3105</v>
      </c>
      <c r="Q986" s="265" t="s">
        <v>3115</v>
      </c>
      <c r="R986" s="265" t="s">
        <v>3073</v>
      </c>
      <c r="S986" s="265" t="s">
        <v>3116</v>
      </c>
      <c r="T986" s="11" t="s">
        <v>2940</v>
      </c>
      <c r="U986" s="11" t="s">
        <v>2517</v>
      </c>
      <c r="V986">
        <v>74.938733045595697</v>
      </c>
      <c r="Z986">
        <v>2.1264026138869801E-5</v>
      </c>
      <c r="AD986" s="188">
        <f t="shared" si="41"/>
        <v>4.3166708869722381</v>
      </c>
      <c r="AE986" s="188">
        <f t="shared" si="43"/>
        <v>-10.75849382673954</v>
      </c>
    </row>
    <row r="987" spans="1:31" x14ac:dyDescent="0.35">
      <c r="A987" s="11" t="s">
        <v>2923</v>
      </c>
      <c r="B987" s="11" t="s">
        <v>2516</v>
      </c>
      <c r="C987" s="11" t="s">
        <v>2506</v>
      </c>
      <c r="D987" s="188" t="s">
        <v>3022</v>
      </c>
      <c r="G987" s="11" t="s">
        <v>2941</v>
      </c>
      <c r="H987" s="11" t="s">
        <v>3041</v>
      </c>
      <c r="I987" s="11"/>
      <c r="J987" s="188" t="s">
        <v>2561</v>
      </c>
      <c r="K987" s="188" t="s">
        <v>3013</v>
      </c>
      <c r="L987" s="265" t="s">
        <v>1937</v>
      </c>
      <c r="M987" s="265" t="s">
        <v>1937</v>
      </c>
      <c r="N987" s="258" t="s">
        <v>3023</v>
      </c>
      <c r="P987" s="265" t="s">
        <v>3105</v>
      </c>
      <c r="Q987" s="265" t="s">
        <v>3115</v>
      </c>
      <c r="R987" s="265" t="s">
        <v>3073</v>
      </c>
      <c r="S987" s="265" t="s">
        <v>3116</v>
      </c>
      <c r="T987" s="11" t="s">
        <v>2940</v>
      </c>
      <c r="U987" s="11" t="s">
        <v>2517</v>
      </c>
      <c r="V987">
        <v>74.959793979801105</v>
      </c>
      <c r="Z987">
        <v>2.6374699216093101E-5</v>
      </c>
      <c r="AD987" s="188">
        <f t="shared" si="41"/>
        <v>4.3169518895245904</v>
      </c>
      <c r="AE987" s="188">
        <f t="shared" si="43"/>
        <v>-10.543105370362243</v>
      </c>
    </row>
    <row r="988" spans="1:31" x14ac:dyDescent="0.35">
      <c r="A988" s="11" t="s">
        <v>2923</v>
      </c>
      <c r="B988" s="11" t="s">
        <v>2516</v>
      </c>
      <c r="C988" s="11" t="s">
        <v>2506</v>
      </c>
      <c r="D988" s="188" t="s">
        <v>3022</v>
      </c>
      <c r="G988" s="11" t="s">
        <v>2941</v>
      </c>
      <c r="H988" s="11" t="s">
        <v>3041</v>
      </c>
      <c r="I988" s="11"/>
      <c r="J988" s="188" t="s">
        <v>2561</v>
      </c>
      <c r="K988" s="188" t="s">
        <v>3013</v>
      </c>
      <c r="L988" s="265" t="s">
        <v>1937</v>
      </c>
      <c r="M988" s="265" t="s">
        <v>1937</v>
      </c>
      <c r="N988" s="258" t="s">
        <v>3023</v>
      </c>
      <c r="P988" s="265" t="s">
        <v>3105</v>
      </c>
      <c r="Q988" s="265" t="s">
        <v>3115</v>
      </c>
      <c r="R988" s="265" t="s">
        <v>3073</v>
      </c>
      <c r="S988" s="265" t="s">
        <v>3116</v>
      </c>
      <c r="T988" s="11" t="s">
        <v>2940</v>
      </c>
      <c r="U988" s="11" t="s">
        <v>2517</v>
      </c>
      <c r="V988">
        <v>75.032047843442299</v>
      </c>
      <c r="Z988">
        <v>5.51954153831831E-5</v>
      </c>
      <c r="AD988" s="188">
        <f t="shared" si="41"/>
        <v>4.3179153268469381</v>
      </c>
      <c r="AE988" s="188">
        <f t="shared" si="43"/>
        <v>-9.8046306627829338</v>
      </c>
    </row>
    <row r="989" spans="1:31" x14ac:dyDescent="0.35">
      <c r="A989" s="11" t="s">
        <v>2923</v>
      </c>
      <c r="B989" s="11" t="s">
        <v>2516</v>
      </c>
      <c r="C989" s="11" t="s">
        <v>2506</v>
      </c>
      <c r="D989" s="188" t="s">
        <v>3022</v>
      </c>
      <c r="G989" s="11" t="s">
        <v>2941</v>
      </c>
      <c r="H989" s="11" t="s">
        <v>3041</v>
      </c>
      <c r="I989" s="11"/>
      <c r="J989" s="188" t="s">
        <v>2561</v>
      </c>
      <c r="K989" s="188" t="s">
        <v>3013</v>
      </c>
      <c r="L989" s="265" t="s">
        <v>1937</v>
      </c>
      <c r="M989" s="265" t="s">
        <v>1937</v>
      </c>
      <c r="N989" s="258" t="s">
        <v>3023</v>
      </c>
      <c r="P989" s="265" t="s">
        <v>3105</v>
      </c>
      <c r="Q989" s="265" t="s">
        <v>3115</v>
      </c>
      <c r="R989" s="265" t="s">
        <v>3073</v>
      </c>
      <c r="S989" s="265" t="s">
        <v>3116</v>
      </c>
      <c r="T989" s="11" t="s">
        <v>2940</v>
      </c>
      <c r="U989" s="11" t="s">
        <v>2517</v>
      </c>
      <c r="V989">
        <v>81.361669932477199</v>
      </c>
      <c r="Z989">
        <v>5.0355733734478003E-5</v>
      </c>
      <c r="AD989" s="188">
        <f t="shared" si="41"/>
        <v>4.3989042767567694</v>
      </c>
      <c r="AE989" s="188">
        <f t="shared" si="43"/>
        <v>-9.8963980677365253</v>
      </c>
    </row>
    <row r="990" spans="1:31" x14ac:dyDescent="0.35">
      <c r="A990" s="11" t="s">
        <v>2923</v>
      </c>
      <c r="B990" s="11" t="s">
        <v>2516</v>
      </c>
      <c r="C990" s="11" t="s">
        <v>2506</v>
      </c>
      <c r="D990" s="188" t="s">
        <v>3022</v>
      </c>
      <c r="G990" s="11" t="s">
        <v>2941</v>
      </c>
      <c r="H990" s="11" t="s">
        <v>3041</v>
      </c>
      <c r="I990" s="11"/>
      <c r="J990" s="188" t="s">
        <v>2561</v>
      </c>
      <c r="K990" s="188" t="s">
        <v>3013</v>
      </c>
      <c r="L990" s="265" t="s">
        <v>1937</v>
      </c>
      <c r="M990" s="265" t="s">
        <v>1937</v>
      </c>
      <c r="N990" s="258" t="s">
        <v>3023</v>
      </c>
      <c r="P990" s="265" t="s">
        <v>3105</v>
      </c>
      <c r="Q990" s="265" t="s">
        <v>3115</v>
      </c>
      <c r="R990" s="265" t="s">
        <v>3073</v>
      </c>
      <c r="S990" s="265" t="s">
        <v>3116</v>
      </c>
      <c r="T990" s="11" t="s">
        <v>2940</v>
      </c>
      <c r="U990" s="11" t="s">
        <v>2517</v>
      </c>
      <c r="V990">
        <v>85.880528322679595</v>
      </c>
      <c r="Z990">
        <v>4.9604863803732998E-5</v>
      </c>
      <c r="AD990" s="188">
        <f t="shared" si="41"/>
        <v>4.4529571248626354</v>
      </c>
      <c r="AE990" s="188">
        <f t="shared" si="43"/>
        <v>-9.9114216684818821</v>
      </c>
    </row>
    <row r="991" spans="1:31" x14ac:dyDescent="0.35">
      <c r="A991" s="11" t="s">
        <v>2923</v>
      </c>
      <c r="B991" s="11" t="s">
        <v>2516</v>
      </c>
      <c r="C991" s="11" t="s">
        <v>2506</v>
      </c>
      <c r="D991" s="188" t="s">
        <v>3022</v>
      </c>
      <c r="G991" s="11" t="s">
        <v>2941</v>
      </c>
      <c r="H991" s="11" t="s">
        <v>3041</v>
      </c>
      <c r="I991" s="11"/>
      <c r="J991" s="188" t="s">
        <v>2561</v>
      </c>
      <c r="K991" s="188" t="s">
        <v>3013</v>
      </c>
      <c r="L991" s="265" t="s">
        <v>1937</v>
      </c>
      <c r="M991" s="265" t="s">
        <v>1937</v>
      </c>
      <c r="N991" s="258" t="s">
        <v>3023</v>
      </c>
      <c r="P991" s="265" t="s">
        <v>3105</v>
      </c>
      <c r="Q991" s="265" t="s">
        <v>3115</v>
      </c>
      <c r="R991" s="265" t="s">
        <v>3073</v>
      </c>
      <c r="S991" s="265" t="s">
        <v>3116</v>
      </c>
      <c r="T991" s="11" t="s">
        <v>2940</v>
      </c>
      <c r="U991" s="11" t="s">
        <v>2517</v>
      </c>
      <c r="V991">
        <v>80.649524700233499</v>
      </c>
      <c r="Z991">
        <v>5.96375889617108E-5</v>
      </c>
      <c r="AD991" s="188">
        <f t="shared" si="41"/>
        <v>4.3901129111903492</v>
      </c>
      <c r="AE991" s="188">
        <f t="shared" si="43"/>
        <v>-9.727224495415582</v>
      </c>
    </row>
    <row r="992" spans="1:31" x14ac:dyDescent="0.35">
      <c r="A992" s="11" t="s">
        <v>2923</v>
      </c>
      <c r="B992" s="11" t="s">
        <v>2516</v>
      </c>
      <c r="C992" s="11" t="s">
        <v>2506</v>
      </c>
      <c r="D992" s="188" t="s">
        <v>3022</v>
      </c>
      <c r="G992" s="11" t="s">
        <v>2941</v>
      </c>
      <c r="H992" s="11" t="s">
        <v>3041</v>
      </c>
      <c r="I992" s="11"/>
      <c r="J992" s="188" t="s">
        <v>2561</v>
      </c>
      <c r="K992" s="188" t="s">
        <v>3013</v>
      </c>
      <c r="L992" s="265" t="s">
        <v>1937</v>
      </c>
      <c r="M992" s="265" t="s">
        <v>1937</v>
      </c>
      <c r="N992" s="258" t="s">
        <v>3023</v>
      </c>
      <c r="P992" s="265" t="s">
        <v>3105</v>
      </c>
      <c r="Q992" s="265" t="s">
        <v>3115</v>
      </c>
      <c r="R992" s="265" t="s">
        <v>3073</v>
      </c>
      <c r="S992" s="265" t="s">
        <v>3116</v>
      </c>
      <c r="T992" s="11" t="s">
        <v>2940</v>
      </c>
      <c r="U992" s="11" t="s">
        <v>2517</v>
      </c>
      <c r="V992">
        <v>75.059160994213002</v>
      </c>
      <c r="Z992">
        <v>7.2806694655164398E-5</v>
      </c>
      <c r="AD992" s="188">
        <f t="shared" si="41"/>
        <v>4.3182766158428176</v>
      </c>
      <c r="AE992" s="188">
        <f t="shared" si="43"/>
        <v>-9.5277026474406927</v>
      </c>
    </row>
    <row r="993" spans="1:31" x14ac:dyDescent="0.35">
      <c r="A993" s="11" t="s">
        <v>2923</v>
      </c>
      <c r="B993" s="11" t="s">
        <v>2516</v>
      </c>
      <c r="C993" s="11" t="s">
        <v>2506</v>
      </c>
      <c r="D993" s="188" t="s">
        <v>3022</v>
      </c>
      <c r="G993" s="11" t="s">
        <v>2941</v>
      </c>
      <c r="H993" s="11" t="s">
        <v>3041</v>
      </c>
      <c r="I993" s="11"/>
      <c r="J993" s="188" t="s">
        <v>2561</v>
      </c>
      <c r="K993" s="188" t="s">
        <v>3013</v>
      </c>
      <c r="L993" s="265" t="s">
        <v>1937</v>
      </c>
      <c r="M993" s="265" t="s">
        <v>1937</v>
      </c>
      <c r="N993" s="258" t="s">
        <v>3023</v>
      </c>
      <c r="P993" s="265" t="s">
        <v>3105</v>
      </c>
      <c r="Q993" s="265" t="s">
        <v>3115</v>
      </c>
      <c r="R993" s="265" t="s">
        <v>3073</v>
      </c>
      <c r="S993" s="265" t="s">
        <v>3116</v>
      </c>
      <c r="T993" s="11" t="s">
        <v>2940</v>
      </c>
      <c r="U993" s="11" t="s">
        <v>2517</v>
      </c>
      <c r="V993">
        <v>75.746264313753699</v>
      </c>
      <c r="Z993">
        <v>7.8633087708101596E-5</v>
      </c>
      <c r="AD993" s="188">
        <f t="shared" si="41"/>
        <v>4.3273891271833547</v>
      </c>
      <c r="AE993" s="188">
        <f t="shared" si="43"/>
        <v>-9.4507179839018658</v>
      </c>
    </row>
    <row r="994" spans="1:31" x14ac:dyDescent="0.35">
      <c r="A994" s="11" t="s">
        <v>2923</v>
      </c>
      <c r="B994" s="11" t="s">
        <v>2516</v>
      </c>
      <c r="C994" s="11" t="s">
        <v>2506</v>
      </c>
      <c r="D994" s="188" t="s">
        <v>3022</v>
      </c>
      <c r="G994" s="11" t="s">
        <v>2941</v>
      </c>
      <c r="H994" s="11" t="s">
        <v>3041</v>
      </c>
      <c r="I994" s="11"/>
      <c r="J994" s="188" t="s">
        <v>2561</v>
      </c>
      <c r="K994" s="188" t="s">
        <v>3013</v>
      </c>
      <c r="L994" s="265" t="s">
        <v>1937</v>
      </c>
      <c r="M994" s="265" t="s">
        <v>1937</v>
      </c>
      <c r="N994" s="258" t="s">
        <v>3023</v>
      </c>
      <c r="P994" s="265" t="s">
        <v>3105</v>
      </c>
      <c r="Q994" s="265" t="s">
        <v>3115</v>
      </c>
      <c r="R994" s="265" t="s">
        <v>3073</v>
      </c>
      <c r="S994" s="265" t="s">
        <v>3116</v>
      </c>
      <c r="T994" s="11" t="s">
        <v>2940</v>
      </c>
      <c r="U994" s="11" t="s">
        <v>2517</v>
      </c>
      <c r="V994">
        <v>75.753866442930104</v>
      </c>
      <c r="Z994">
        <v>8.4920627215791505E-5</v>
      </c>
      <c r="AD994" s="188">
        <f t="shared" si="41"/>
        <v>4.3274894852377646</v>
      </c>
      <c r="AE994" s="188">
        <f t="shared" si="43"/>
        <v>-9.3737935351956914</v>
      </c>
    </row>
    <row r="995" spans="1:31" x14ac:dyDescent="0.35">
      <c r="A995" s="11" t="s">
        <v>2923</v>
      </c>
      <c r="B995" s="11" t="s">
        <v>2516</v>
      </c>
      <c r="C995" s="11" t="s">
        <v>2506</v>
      </c>
      <c r="D995" s="188" t="s">
        <v>3022</v>
      </c>
      <c r="G995" s="11" t="s">
        <v>2941</v>
      </c>
      <c r="H995" s="11" t="s">
        <v>3041</v>
      </c>
      <c r="I995" s="11"/>
      <c r="J995" s="188" t="s">
        <v>2561</v>
      </c>
      <c r="K995" s="188" t="s">
        <v>3013</v>
      </c>
      <c r="L995" s="265" t="s">
        <v>1937</v>
      </c>
      <c r="M995" s="265" t="s">
        <v>1937</v>
      </c>
      <c r="N995" s="258" t="s">
        <v>3023</v>
      </c>
      <c r="P995" s="265" t="s">
        <v>3105</v>
      </c>
      <c r="Q995" s="265" t="s">
        <v>3115</v>
      </c>
      <c r="R995" s="265" t="s">
        <v>3073</v>
      </c>
      <c r="S995" s="265" t="s">
        <v>3116</v>
      </c>
      <c r="T995" s="11" t="s">
        <v>2940</v>
      </c>
      <c r="U995" s="11" t="s">
        <v>2517</v>
      </c>
      <c r="V995">
        <v>82.131191263917302</v>
      </c>
      <c r="Z995">
        <v>6.8502517737528402E-5</v>
      </c>
      <c r="AD995" s="188">
        <f t="shared" si="41"/>
        <v>4.4083178622605388</v>
      </c>
      <c r="AE995" s="188">
        <f t="shared" si="43"/>
        <v>-9.588640058079168</v>
      </c>
    </row>
    <row r="996" spans="1:31" x14ac:dyDescent="0.35">
      <c r="A996" s="11" t="s">
        <v>2923</v>
      </c>
      <c r="B996" s="11" t="s">
        <v>2516</v>
      </c>
      <c r="C996" s="11" t="s">
        <v>2506</v>
      </c>
      <c r="D996" s="188" t="s">
        <v>3022</v>
      </c>
      <c r="G996" s="11" t="s">
        <v>2941</v>
      </c>
      <c r="H996" s="11" t="s">
        <v>3041</v>
      </c>
      <c r="I996" s="11"/>
      <c r="J996" s="188" t="s">
        <v>2561</v>
      </c>
      <c r="K996" s="188" t="s">
        <v>3013</v>
      </c>
      <c r="L996" s="265" t="s">
        <v>1937</v>
      </c>
      <c r="M996" s="265" t="s">
        <v>1937</v>
      </c>
      <c r="N996" s="258" t="s">
        <v>3023</v>
      </c>
      <c r="P996" s="265" t="s">
        <v>3105</v>
      </c>
      <c r="Q996" s="265" t="s">
        <v>3115</v>
      </c>
      <c r="R996" s="265" t="s">
        <v>3073</v>
      </c>
      <c r="S996" s="265" t="s">
        <v>3116</v>
      </c>
      <c r="T996" s="11" t="s">
        <v>2940</v>
      </c>
      <c r="U996" s="11" t="s">
        <v>2517</v>
      </c>
      <c r="V996">
        <v>85.923633150238103</v>
      </c>
      <c r="Z996">
        <v>7.2872485006367495E-5</v>
      </c>
      <c r="AD996" s="188">
        <f t="shared" si="41"/>
        <v>4.4534589151346919</v>
      </c>
      <c r="AE996" s="188">
        <f t="shared" si="43"/>
        <v>-9.5267994249509904</v>
      </c>
    </row>
    <row r="997" spans="1:31" x14ac:dyDescent="0.35">
      <c r="A997" s="11" t="s">
        <v>2923</v>
      </c>
      <c r="B997" s="11" t="s">
        <v>2516</v>
      </c>
      <c r="C997" s="11" t="s">
        <v>2506</v>
      </c>
      <c r="D997" s="188" t="s">
        <v>3022</v>
      </c>
      <c r="G997" s="11" t="s">
        <v>2941</v>
      </c>
      <c r="H997" s="11" t="s">
        <v>3041</v>
      </c>
      <c r="I997" s="11"/>
      <c r="J997" s="188" t="s">
        <v>2561</v>
      </c>
      <c r="K997" s="188" t="s">
        <v>3013</v>
      </c>
      <c r="L997" s="265" t="s">
        <v>1937</v>
      </c>
      <c r="M997" s="265" t="s">
        <v>1937</v>
      </c>
      <c r="N997" s="258" t="s">
        <v>3023</v>
      </c>
      <c r="P997" s="265" t="s">
        <v>3105</v>
      </c>
      <c r="Q997" s="265" t="s">
        <v>3115</v>
      </c>
      <c r="R997" s="265" t="s">
        <v>3073</v>
      </c>
      <c r="S997" s="265" t="s">
        <v>3116</v>
      </c>
      <c r="T997" s="11" t="s">
        <v>2940</v>
      </c>
      <c r="U997" s="11" t="s">
        <v>2517</v>
      </c>
      <c r="V997">
        <v>85.958132588971495</v>
      </c>
      <c r="Z997">
        <v>9.9127700983198504E-5</v>
      </c>
      <c r="AD997" s="188">
        <f t="shared" si="41"/>
        <v>4.4538603473523368</v>
      </c>
      <c r="AE997" s="188">
        <f t="shared" si="43"/>
        <v>-9.2191016301262803</v>
      </c>
    </row>
    <row r="998" spans="1:31" x14ac:dyDescent="0.35">
      <c r="A998" s="11" t="s">
        <v>2923</v>
      </c>
      <c r="B998" s="11" t="s">
        <v>2516</v>
      </c>
      <c r="C998" s="11" t="s">
        <v>2506</v>
      </c>
      <c r="D998" s="188" t="s">
        <v>3022</v>
      </c>
      <c r="G998" s="11" t="s">
        <v>2941</v>
      </c>
      <c r="H998" s="11" t="s">
        <v>3041</v>
      </c>
      <c r="I998" s="11"/>
      <c r="J998" s="188" t="s">
        <v>2561</v>
      </c>
      <c r="K998" s="188" t="s">
        <v>3013</v>
      </c>
      <c r="L998" s="265" t="s">
        <v>1937</v>
      </c>
      <c r="M998" s="265" t="s">
        <v>1937</v>
      </c>
      <c r="N998" s="258" t="s">
        <v>3023</v>
      </c>
      <c r="P998" s="265" t="s">
        <v>3105</v>
      </c>
      <c r="Q998" s="265" t="s">
        <v>3115</v>
      </c>
      <c r="R998" s="265" t="s">
        <v>3073</v>
      </c>
      <c r="S998" s="265" t="s">
        <v>3116</v>
      </c>
      <c r="T998" s="11" t="s">
        <v>2940</v>
      </c>
      <c r="U998" s="11" t="s">
        <v>2517</v>
      </c>
      <c r="V998">
        <v>86.748489096013003</v>
      </c>
      <c r="Z998">
        <v>1.10405877523048E-4</v>
      </c>
      <c r="AD998" s="188">
        <f t="shared" si="41"/>
        <v>4.4630130019146383</v>
      </c>
      <c r="AE998" s="188">
        <f t="shared" si="43"/>
        <v>-9.1113471871049878</v>
      </c>
    </row>
    <row r="999" spans="1:31" x14ac:dyDescent="0.35">
      <c r="A999" s="11" t="s">
        <v>2923</v>
      </c>
      <c r="B999" s="11" t="s">
        <v>2516</v>
      </c>
      <c r="C999" s="11" t="s">
        <v>2506</v>
      </c>
      <c r="D999" s="188" t="s">
        <v>3022</v>
      </c>
      <c r="G999" s="11" t="s">
        <v>2941</v>
      </c>
      <c r="H999" s="11" t="s">
        <v>3041</v>
      </c>
      <c r="I999" s="11"/>
      <c r="J999" s="188" t="s">
        <v>2561</v>
      </c>
      <c r="K999" s="188" t="s">
        <v>3013</v>
      </c>
      <c r="L999" s="265" t="s">
        <v>1937</v>
      </c>
      <c r="M999" s="265" t="s">
        <v>1937</v>
      </c>
      <c r="N999" s="258" t="s">
        <v>3023</v>
      </c>
      <c r="P999" s="265" t="s">
        <v>3105</v>
      </c>
      <c r="Q999" s="265" t="s">
        <v>3115</v>
      </c>
      <c r="R999" s="265" t="s">
        <v>3073</v>
      </c>
      <c r="S999" s="265" t="s">
        <v>3116</v>
      </c>
      <c r="T999" s="11" t="s">
        <v>2940</v>
      </c>
      <c r="U999" s="11" t="s">
        <v>2517</v>
      </c>
      <c r="V999">
        <v>108.502294479111</v>
      </c>
      <c r="Z999">
        <v>3.3819319823392497E-5</v>
      </c>
      <c r="AD999" s="188">
        <f t="shared" si="41"/>
        <v>4.686771320029826</v>
      </c>
      <c r="AE999" s="188">
        <f t="shared" si="43"/>
        <v>-10.294478326363956</v>
      </c>
    </row>
    <row r="1000" spans="1:31" x14ac:dyDescent="0.35">
      <c r="A1000" s="11" t="s">
        <v>2923</v>
      </c>
      <c r="B1000" s="11" t="s">
        <v>2516</v>
      </c>
      <c r="C1000" s="11" t="s">
        <v>2506</v>
      </c>
      <c r="D1000" s="188" t="s">
        <v>3022</v>
      </c>
      <c r="G1000" s="11" t="s">
        <v>2941</v>
      </c>
      <c r="H1000" s="11" t="s">
        <v>3041</v>
      </c>
      <c r="I1000" s="11"/>
      <c r="J1000" s="188" t="s">
        <v>2561</v>
      </c>
      <c r="K1000" s="188" t="s">
        <v>3013</v>
      </c>
      <c r="L1000" s="265" t="s">
        <v>1937</v>
      </c>
      <c r="M1000" s="265" t="s">
        <v>1937</v>
      </c>
      <c r="N1000" s="258" t="s">
        <v>3023</v>
      </c>
      <c r="P1000" s="265" t="s">
        <v>3105</v>
      </c>
      <c r="Q1000" s="265" t="s">
        <v>3115</v>
      </c>
      <c r="R1000" s="265" t="s">
        <v>3073</v>
      </c>
      <c r="S1000" s="265" t="s">
        <v>3116</v>
      </c>
      <c r="T1000" s="11" t="s">
        <v>2940</v>
      </c>
      <c r="U1000" s="11" t="s">
        <v>2517</v>
      </c>
      <c r="V1000">
        <v>107.593615995443</v>
      </c>
      <c r="Z1000">
        <v>5.3651997959340503E-5</v>
      </c>
      <c r="AD1000" s="188">
        <f t="shared" si="41"/>
        <v>4.6783613150701671</v>
      </c>
      <c r="AE1000" s="188">
        <f t="shared" si="43"/>
        <v>-9.8329918489595372</v>
      </c>
    </row>
    <row r="1001" spans="1:31" x14ac:dyDescent="0.35">
      <c r="A1001" s="11" t="s">
        <v>2923</v>
      </c>
      <c r="B1001" s="11" t="s">
        <v>2516</v>
      </c>
      <c r="C1001" s="11" t="s">
        <v>2506</v>
      </c>
      <c r="D1001" s="188" t="s">
        <v>3022</v>
      </c>
      <c r="G1001" s="11" t="s">
        <v>2941</v>
      </c>
      <c r="H1001" s="11" t="s">
        <v>3041</v>
      </c>
      <c r="I1001" s="11"/>
      <c r="J1001" s="188" t="s">
        <v>2561</v>
      </c>
      <c r="K1001" s="188" t="s">
        <v>3013</v>
      </c>
      <c r="L1001" s="265" t="s">
        <v>1937</v>
      </c>
      <c r="M1001" s="265" t="s">
        <v>1937</v>
      </c>
      <c r="N1001" s="258" t="s">
        <v>3023</v>
      </c>
      <c r="P1001" s="265" t="s">
        <v>3105</v>
      </c>
      <c r="Q1001" s="265" t="s">
        <v>3115</v>
      </c>
      <c r="R1001" s="265" t="s">
        <v>3073</v>
      </c>
      <c r="S1001" s="265" t="s">
        <v>3116</v>
      </c>
      <c r="T1001" s="11" t="s">
        <v>2940</v>
      </c>
      <c r="U1001" s="11" t="s">
        <v>2517</v>
      </c>
      <c r="V1001">
        <v>108.611239929465</v>
      </c>
      <c r="Z1001">
        <v>7.2986662477070294E-5</v>
      </c>
      <c r="AD1001" s="188">
        <f t="shared" si="41"/>
        <v>4.6877749005739382</v>
      </c>
      <c r="AE1001" s="188">
        <f t="shared" si="43"/>
        <v>-9.525233839302178</v>
      </c>
    </row>
    <row r="1002" spans="1:31" x14ac:dyDescent="0.35">
      <c r="A1002" s="11" t="s">
        <v>2923</v>
      </c>
      <c r="B1002" s="11" t="s">
        <v>2516</v>
      </c>
      <c r="C1002" s="11" t="s">
        <v>2506</v>
      </c>
      <c r="D1002" s="188" t="s">
        <v>3022</v>
      </c>
      <c r="G1002" s="11" t="s">
        <v>2941</v>
      </c>
      <c r="H1002" s="11" t="s">
        <v>3041</v>
      </c>
      <c r="I1002" s="11"/>
      <c r="J1002" s="188" t="s">
        <v>2561</v>
      </c>
      <c r="K1002" s="188" t="s">
        <v>3013</v>
      </c>
      <c r="L1002" s="265" t="s">
        <v>1937</v>
      </c>
      <c r="M1002" s="265" t="s">
        <v>1937</v>
      </c>
      <c r="N1002" s="258" t="s">
        <v>3023</v>
      </c>
      <c r="P1002" s="265" t="s">
        <v>3105</v>
      </c>
      <c r="Q1002" s="265" t="s">
        <v>3115</v>
      </c>
      <c r="R1002" s="265" t="s">
        <v>3073</v>
      </c>
      <c r="S1002" s="265" t="s">
        <v>3116</v>
      </c>
      <c r="T1002" s="11" t="s">
        <v>2940</v>
      </c>
      <c r="U1002" s="11" t="s">
        <v>2517</v>
      </c>
      <c r="V1002">
        <v>108.75303257001499</v>
      </c>
      <c r="Z1002">
        <v>1.98401856435826E-4</v>
      </c>
      <c r="AD1002" s="188">
        <f t="shared" ref="AD1002:AD1026" si="44">LN(V1002)</f>
        <v>4.6890795552812818</v>
      </c>
      <c r="AE1002" s="188">
        <f t="shared" si="43"/>
        <v>-8.525216006121866</v>
      </c>
    </row>
    <row r="1003" spans="1:31" x14ac:dyDescent="0.35">
      <c r="A1003" s="11" t="s">
        <v>2923</v>
      </c>
      <c r="B1003" s="11" t="s">
        <v>2516</v>
      </c>
      <c r="C1003" s="11" t="s">
        <v>2506</v>
      </c>
      <c r="D1003" s="188" t="s">
        <v>3022</v>
      </c>
      <c r="G1003" s="11" t="s">
        <v>2941</v>
      </c>
      <c r="H1003" s="11" t="s">
        <v>3041</v>
      </c>
      <c r="I1003" s="11"/>
      <c r="J1003" s="188" t="s">
        <v>2561</v>
      </c>
      <c r="K1003" s="188" t="s">
        <v>3013</v>
      </c>
      <c r="L1003" s="265" t="s">
        <v>1937</v>
      </c>
      <c r="M1003" s="265" t="s">
        <v>1937</v>
      </c>
      <c r="N1003" s="258" t="s">
        <v>3023</v>
      </c>
      <c r="P1003" s="265" t="s">
        <v>3105</v>
      </c>
      <c r="Q1003" s="265" t="s">
        <v>3115</v>
      </c>
      <c r="R1003" s="265" t="s">
        <v>3073</v>
      </c>
      <c r="S1003" s="265" t="s">
        <v>3116</v>
      </c>
      <c r="T1003" s="11" t="s">
        <v>2940</v>
      </c>
      <c r="U1003" s="11" t="s">
        <v>2517</v>
      </c>
      <c r="V1003">
        <v>147.269057610418</v>
      </c>
      <c r="Z1003">
        <v>1.6699430345841601E-5</v>
      </c>
      <c r="AD1003" s="188">
        <f t="shared" si="44"/>
        <v>4.9922612376574893</v>
      </c>
      <c r="AE1003" s="188">
        <f t="shared" si="43"/>
        <v>-11.000135950150808</v>
      </c>
    </row>
    <row r="1004" spans="1:31" x14ac:dyDescent="0.35">
      <c r="A1004" s="11" t="s">
        <v>2923</v>
      </c>
      <c r="B1004" s="11" t="s">
        <v>2516</v>
      </c>
      <c r="C1004" s="11" t="s">
        <v>2506</v>
      </c>
      <c r="D1004" s="188" t="s">
        <v>3022</v>
      </c>
      <c r="G1004" s="11" t="s">
        <v>2941</v>
      </c>
      <c r="H1004" s="11" t="s">
        <v>3041</v>
      </c>
      <c r="I1004" s="11"/>
      <c r="J1004" s="188" t="s">
        <v>2561</v>
      </c>
      <c r="K1004" s="188" t="s">
        <v>3013</v>
      </c>
      <c r="L1004" s="265" t="s">
        <v>1937</v>
      </c>
      <c r="M1004" s="265" t="s">
        <v>1937</v>
      </c>
      <c r="N1004" s="258" t="s">
        <v>3023</v>
      </c>
      <c r="P1004" s="265" t="s">
        <v>3105</v>
      </c>
      <c r="Q1004" s="265" t="s">
        <v>3115</v>
      </c>
      <c r="R1004" s="265" t="s">
        <v>3073</v>
      </c>
      <c r="S1004" s="265" t="s">
        <v>3116</v>
      </c>
      <c r="T1004" s="11" t="s">
        <v>2940</v>
      </c>
      <c r="U1004" s="11" t="s">
        <v>2517</v>
      </c>
      <c r="V1004">
        <v>147.75166277974299</v>
      </c>
      <c r="Z1004">
        <v>2.05020840641049E-4</v>
      </c>
      <c r="AD1004" s="188">
        <f t="shared" si="44"/>
        <v>4.9955329102312946</v>
      </c>
      <c r="AE1004" s="188">
        <f t="shared" si="43"/>
        <v>-8.492398922329409</v>
      </c>
    </row>
    <row r="1005" spans="1:31" x14ac:dyDescent="0.35">
      <c r="A1005" s="11" t="s">
        <v>2923</v>
      </c>
      <c r="B1005" s="11" t="s">
        <v>2516</v>
      </c>
      <c r="C1005" s="11" t="s">
        <v>2506</v>
      </c>
      <c r="D1005" s="188" t="s">
        <v>3022</v>
      </c>
      <c r="G1005" s="11" t="s">
        <v>2941</v>
      </c>
      <c r="H1005" s="11" t="s">
        <v>3041</v>
      </c>
      <c r="I1005" s="11"/>
      <c r="J1005" s="188" t="s">
        <v>2561</v>
      </c>
      <c r="K1005" s="188" t="s">
        <v>3013</v>
      </c>
      <c r="L1005" s="265" t="s">
        <v>1937</v>
      </c>
      <c r="M1005" s="265" t="s">
        <v>1937</v>
      </c>
      <c r="N1005" s="258" t="s">
        <v>3023</v>
      </c>
      <c r="P1005" s="265" t="s">
        <v>3105</v>
      </c>
      <c r="Q1005" s="265" t="s">
        <v>3115</v>
      </c>
      <c r="R1005" s="265" t="s">
        <v>3073</v>
      </c>
      <c r="S1005" s="265" t="s">
        <v>3116</v>
      </c>
      <c r="T1005" s="11" t="s">
        <v>2940</v>
      </c>
      <c r="U1005" s="11" t="s">
        <v>2517</v>
      </c>
      <c r="V1005">
        <v>147.77538959569401</v>
      </c>
      <c r="Z1005">
        <v>2.3187321925392099E-4</v>
      </c>
      <c r="AD1005" s="188">
        <f t="shared" si="44"/>
        <v>4.9956934831183535</v>
      </c>
      <c r="AE1005" s="188">
        <f t="shared" si="43"/>
        <v>-8.3693198043995203</v>
      </c>
    </row>
    <row r="1006" spans="1:31" x14ac:dyDescent="0.35">
      <c r="A1006" s="11" t="s">
        <v>2923</v>
      </c>
      <c r="B1006" s="11" t="s">
        <v>2516</v>
      </c>
      <c r="C1006" s="11" t="s">
        <v>2506</v>
      </c>
      <c r="D1006" s="188" t="s">
        <v>3022</v>
      </c>
      <c r="G1006" s="11" t="s">
        <v>2941</v>
      </c>
      <c r="H1006" s="11" t="s">
        <v>3041</v>
      </c>
      <c r="I1006" s="11"/>
      <c r="J1006" s="188" t="s">
        <v>2561</v>
      </c>
      <c r="K1006" s="188" t="s">
        <v>3013</v>
      </c>
      <c r="L1006" s="265" t="s">
        <v>1937</v>
      </c>
      <c r="M1006" s="265" t="s">
        <v>1937</v>
      </c>
      <c r="N1006" s="258" t="s">
        <v>3023</v>
      </c>
      <c r="P1006" s="265" t="s">
        <v>3105</v>
      </c>
      <c r="Q1006" s="265" t="s">
        <v>3115</v>
      </c>
      <c r="R1006" s="265" t="s">
        <v>3073</v>
      </c>
      <c r="S1006" s="265" t="s">
        <v>3116</v>
      </c>
      <c r="T1006" s="11" t="s">
        <v>2940</v>
      </c>
      <c r="U1006" s="11" t="s">
        <v>2517</v>
      </c>
      <c r="V1006">
        <v>277.48905526815599</v>
      </c>
      <c r="Z1006">
        <v>1.2977211902305701E-4</v>
      </c>
      <c r="AD1006" s="188">
        <f t="shared" si="44"/>
        <v>5.62578149193358</v>
      </c>
      <c r="AE1006" s="188">
        <f t="shared" si="43"/>
        <v>-8.9497305762812029</v>
      </c>
    </row>
    <row r="1007" spans="1:31" x14ac:dyDescent="0.35">
      <c r="A1007" s="11" t="s">
        <v>2923</v>
      </c>
      <c r="B1007" s="11" t="s">
        <v>2516</v>
      </c>
      <c r="C1007" s="11" t="s">
        <v>2506</v>
      </c>
      <c r="D1007" s="188" t="s">
        <v>3022</v>
      </c>
      <c r="G1007" s="11" t="s">
        <v>2941</v>
      </c>
      <c r="H1007" s="11" t="s">
        <v>3041</v>
      </c>
      <c r="I1007" s="11"/>
      <c r="J1007" s="188" t="s">
        <v>2561</v>
      </c>
      <c r="K1007" s="188" t="s">
        <v>3013</v>
      </c>
      <c r="L1007" s="265" t="s">
        <v>1937</v>
      </c>
      <c r="M1007" s="265" t="s">
        <v>1937</v>
      </c>
      <c r="N1007" s="258" t="s">
        <v>3023</v>
      </c>
      <c r="P1007" s="265" t="s">
        <v>3105</v>
      </c>
      <c r="Q1007" s="265" t="s">
        <v>3115</v>
      </c>
      <c r="R1007" s="265" t="s">
        <v>3073</v>
      </c>
      <c r="S1007" s="265" t="s">
        <v>3116</v>
      </c>
      <c r="T1007" s="11" t="s">
        <v>2940</v>
      </c>
      <c r="U1007" s="11" t="s">
        <v>2517</v>
      </c>
      <c r="V1007">
        <v>277.52804557357501</v>
      </c>
      <c r="Z1007">
        <v>1.44528137224231E-4</v>
      </c>
      <c r="AD1007" s="188">
        <f t="shared" si="44"/>
        <v>5.6259219932097535</v>
      </c>
      <c r="AE1007" s="188">
        <f t="shared" si="43"/>
        <v>-8.8420363480925595</v>
      </c>
    </row>
    <row r="1008" spans="1:31" x14ac:dyDescent="0.35">
      <c r="A1008" s="11" t="s">
        <v>2923</v>
      </c>
      <c r="B1008" s="11" t="s">
        <v>2516</v>
      </c>
      <c r="C1008" s="11" t="s">
        <v>2506</v>
      </c>
      <c r="D1008" s="188" t="s">
        <v>3022</v>
      </c>
      <c r="G1008" s="11" t="s">
        <v>2941</v>
      </c>
      <c r="H1008" s="11" t="s">
        <v>3041</v>
      </c>
      <c r="I1008" s="11"/>
      <c r="J1008" s="188" t="s">
        <v>2561</v>
      </c>
      <c r="K1008" s="188" t="s">
        <v>3013</v>
      </c>
      <c r="L1008" s="265" t="s">
        <v>1937</v>
      </c>
      <c r="M1008" s="265" t="s">
        <v>1937</v>
      </c>
      <c r="N1008" s="258" t="s">
        <v>3023</v>
      </c>
      <c r="P1008" s="265" t="s">
        <v>3105</v>
      </c>
      <c r="Q1008" s="265" t="s">
        <v>3115</v>
      </c>
      <c r="R1008" s="265" t="s">
        <v>3073</v>
      </c>
      <c r="S1008" s="265" t="s">
        <v>3116</v>
      </c>
      <c r="T1008" s="11" t="s">
        <v>2940</v>
      </c>
      <c r="U1008" s="11" t="s">
        <v>2517</v>
      </c>
      <c r="V1008">
        <v>275.20382040545599</v>
      </c>
      <c r="Z1008">
        <v>2.2928383432650401E-4</v>
      </c>
      <c r="AD1008" s="188">
        <f t="shared" si="44"/>
        <v>5.6175119882500981</v>
      </c>
      <c r="AE1008" s="188">
        <f t="shared" si="43"/>
        <v>-8.3805498706881334</v>
      </c>
    </row>
    <row r="1009" spans="1:31" x14ac:dyDescent="0.35">
      <c r="A1009" s="11" t="s">
        <v>2923</v>
      </c>
      <c r="B1009" s="11" t="s">
        <v>2516</v>
      </c>
      <c r="C1009" s="11" t="s">
        <v>2506</v>
      </c>
      <c r="D1009" s="188" t="s">
        <v>3022</v>
      </c>
      <c r="G1009" s="11" t="s">
        <v>2941</v>
      </c>
      <c r="H1009" s="11" t="s">
        <v>3041</v>
      </c>
      <c r="I1009" s="11"/>
      <c r="J1009" s="188" t="s">
        <v>2561</v>
      </c>
      <c r="K1009" s="188" t="s">
        <v>3013</v>
      </c>
      <c r="L1009" s="265" t="s">
        <v>1937</v>
      </c>
      <c r="M1009" s="265" t="s">
        <v>1937</v>
      </c>
      <c r="N1009" s="258" t="s">
        <v>3023</v>
      </c>
      <c r="P1009" s="265" t="s">
        <v>3105</v>
      </c>
      <c r="Q1009" s="265" t="s">
        <v>3115</v>
      </c>
      <c r="R1009" s="265" t="s">
        <v>3073</v>
      </c>
      <c r="S1009" s="265" t="s">
        <v>3116</v>
      </c>
      <c r="T1009" s="11" t="s">
        <v>2940</v>
      </c>
      <c r="U1009" s="11" t="s">
        <v>2517</v>
      </c>
      <c r="V1009">
        <v>371.08772460569298</v>
      </c>
      <c r="Z1009">
        <v>7.39666491234695E-4</v>
      </c>
      <c r="AD1009" s="188">
        <f t="shared" si="44"/>
        <v>5.916438489119269</v>
      </c>
      <c r="AE1009" s="188">
        <f t="shared" si="43"/>
        <v>-7.2093111608768865</v>
      </c>
    </row>
    <row r="1010" spans="1:31" x14ac:dyDescent="0.35">
      <c r="A1010" s="11" t="s">
        <v>2923</v>
      </c>
      <c r="B1010" s="11" t="s">
        <v>2516</v>
      </c>
      <c r="C1010" s="11" t="s">
        <v>2506</v>
      </c>
      <c r="D1010" s="188" t="s">
        <v>3022</v>
      </c>
      <c r="G1010" s="11" t="s">
        <v>2941</v>
      </c>
      <c r="H1010" s="11" t="s">
        <v>3041</v>
      </c>
      <c r="I1010" s="11"/>
      <c r="J1010" s="188" t="s">
        <v>2561</v>
      </c>
      <c r="K1010" s="188" t="s">
        <v>3013</v>
      </c>
      <c r="L1010" s="265" t="s">
        <v>1937</v>
      </c>
      <c r="M1010" s="265" t="s">
        <v>1937</v>
      </c>
      <c r="N1010" s="258" t="s">
        <v>3023</v>
      </c>
      <c r="P1010" s="265" t="s">
        <v>3105</v>
      </c>
      <c r="Q1010" s="265" t="s">
        <v>3115</v>
      </c>
      <c r="R1010" s="265" t="s">
        <v>3073</v>
      </c>
      <c r="S1010" s="265" t="s">
        <v>3116</v>
      </c>
      <c r="T1010" s="11" t="s">
        <v>2940</v>
      </c>
      <c r="U1010" s="11" t="s">
        <v>2517</v>
      </c>
      <c r="V1010">
        <v>370.66341265631701</v>
      </c>
      <c r="Z1010">
        <v>3.0774166524957103E-4</v>
      </c>
      <c r="AD1010" s="188">
        <f t="shared" si="44"/>
        <v>5.9152944072989841</v>
      </c>
      <c r="AE1010" s="188">
        <f t="shared" si="43"/>
        <v>-8.0862498761273169</v>
      </c>
    </row>
    <row r="1011" spans="1:31" x14ac:dyDescent="0.35">
      <c r="A1011" s="11" t="s">
        <v>2923</v>
      </c>
      <c r="B1011" s="11" t="s">
        <v>2516</v>
      </c>
      <c r="C1011" s="11" t="s">
        <v>2506</v>
      </c>
      <c r="D1011" s="188" t="s">
        <v>3022</v>
      </c>
      <c r="G1011" s="11" t="s">
        <v>2941</v>
      </c>
      <c r="H1011" s="11" t="s">
        <v>3041</v>
      </c>
      <c r="I1011" s="11"/>
      <c r="J1011" s="188" t="s">
        <v>2561</v>
      </c>
      <c r="K1011" s="188" t="s">
        <v>3013</v>
      </c>
      <c r="L1011" s="265" t="s">
        <v>1937</v>
      </c>
      <c r="M1011" s="265" t="s">
        <v>1937</v>
      </c>
      <c r="N1011" s="258" t="s">
        <v>3023</v>
      </c>
      <c r="P1011" s="265" t="s">
        <v>3105</v>
      </c>
      <c r="Q1011" s="265" t="s">
        <v>3115</v>
      </c>
      <c r="R1011" s="265" t="s">
        <v>3073</v>
      </c>
      <c r="S1011" s="265" t="s">
        <v>3116</v>
      </c>
      <c r="T1011" s="11" t="s">
        <v>2940</v>
      </c>
      <c r="U1011" s="11" t="s">
        <v>2517</v>
      </c>
      <c r="V1011">
        <v>405.399907831718</v>
      </c>
      <c r="Z1011">
        <v>2.03256922553162E-4</v>
      </c>
      <c r="AD1011" s="188">
        <f t="shared" si="44"/>
        <v>6.0048740066664132</v>
      </c>
      <c r="AE1011" s="188">
        <f t="shared" si="43"/>
        <v>-8.5010397508142095</v>
      </c>
    </row>
    <row r="1012" spans="1:31" x14ac:dyDescent="0.35">
      <c r="A1012" s="11" t="s">
        <v>2923</v>
      </c>
      <c r="B1012" s="11" t="s">
        <v>2516</v>
      </c>
      <c r="C1012" s="11" t="s">
        <v>2506</v>
      </c>
      <c r="D1012" s="188" t="s">
        <v>3022</v>
      </c>
      <c r="G1012" s="11" t="s">
        <v>2941</v>
      </c>
      <c r="H1012" s="11" t="s">
        <v>3041</v>
      </c>
      <c r="I1012" s="11"/>
      <c r="J1012" s="188" t="s">
        <v>2561</v>
      </c>
      <c r="K1012" s="188" t="s">
        <v>3013</v>
      </c>
      <c r="L1012" s="265" t="s">
        <v>1937</v>
      </c>
      <c r="M1012" s="265" t="s">
        <v>1937</v>
      </c>
      <c r="N1012" s="258" t="s">
        <v>3023</v>
      </c>
      <c r="P1012" s="265" t="s">
        <v>3105</v>
      </c>
      <c r="Q1012" s="265" t="s">
        <v>3115</v>
      </c>
      <c r="R1012" s="265" t="s">
        <v>3073</v>
      </c>
      <c r="S1012" s="265" t="s">
        <v>3116</v>
      </c>
      <c r="T1012" s="11" t="s">
        <v>2940</v>
      </c>
      <c r="U1012" s="11" t="s">
        <v>2517</v>
      </c>
      <c r="V1012">
        <v>401.70635122401501</v>
      </c>
      <c r="Z1012">
        <v>1.8249382998118701E-4</v>
      </c>
      <c r="AD1012" s="188">
        <f t="shared" si="44"/>
        <v>5.9957213521041126</v>
      </c>
      <c r="AE1012" s="188">
        <f t="shared" si="43"/>
        <v>-8.6087941938355055</v>
      </c>
    </row>
    <row r="1013" spans="1:31" x14ac:dyDescent="0.35">
      <c r="A1013" s="11" t="s">
        <v>2923</v>
      </c>
      <c r="B1013" s="11" t="s">
        <v>2516</v>
      </c>
      <c r="C1013" s="11" t="s">
        <v>2506</v>
      </c>
      <c r="D1013" s="188" t="s">
        <v>3022</v>
      </c>
      <c r="G1013" s="11" t="s">
        <v>2941</v>
      </c>
      <c r="H1013" s="11" t="s">
        <v>3041</v>
      </c>
      <c r="I1013" s="11"/>
      <c r="J1013" s="188" t="s">
        <v>2561</v>
      </c>
      <c r="K1013" s="188" t="s">
        <v>3013</v>
      </c>
      <c r="L1013" s="265" t="s">
        <v>1937</v>
      </c>
      <c r="M1013" s="265" t="s">
        <v>1937</v>
      </c>
      <c r="N1013" s="258" t="s">
        <v>3023</v>
      </c>
      <c r="P1013" s="265" t="s">
        <v>3105</v>
      </c>
      <c r="Q1013" s="265" t="s">
        <v>3115</v>
      </c>
      <c r="R1013" s="265" t="s">
        <v>3073</v>
      </c>
      <c r="S1013" s="265" t="s">
        <v>3116</v>
      </c>
      <c r="T1013" s="11" t="s">
        <v>2940</v>
      </c>
      <c r="U1013" s="11" t="s">
        <v>2517</v>
      </c>
      <c r="V1013">
        <v>401.66603877903401</v>
      </c>
      <c r="Z1013">
        <v>1.68981951848202E-4</v>
      </c>
      <c r="AD1013" s="188">
        <f t="shared" si="44"/>
        <v>5.9956209940496992</v>
      </c>
      <c r="AE1013" s="188">
        <f t="shared" si="43"/>
        <v>-8.6857186425416852</v>
      </c>
    </row>
    <row r="1014" spans="1:31" x14ac:dyDescent="0.35">
      <c r="A1014" s="11" t="s">
        <v>2923</v>
      </c>
      <c r="B1014" s="11" t="s">
        <v>2516</v>
      </c>
      <c r="C1014" s="11" t="s">
        <v>2506</v>
      </c>
      <c r="D1014" s="188" t="s">
        <v>3022</v>
      </c>
      <c r="G1014" s="11" t="s">
        <v>2941</v>
      </c>
      <c r="H1014" s="11" t="s">
        <v>3041</v>
      </c>
      <c r="I1014" s="11"/>
      <c r="J1014" s="188" t="s">
        <v>2561</v>
      </c>
      <c r="K1014" s="188" t="s">
        <v>3013</v>
      </c>
      <c r="L1014" s="265" t="s">
        <v>1937</v>
      </c>
      <c r="M1014" s="265" t="s">
        <v>1937</v>
      </c>
      <c r="N1014" s="258" t="s">
        <v>3023</v>
      </c>
      <c r="P1014" s="265" t="s">
        <v>3105</v>
      </c>
      <c r="Q1014" s="265" t="s">
        <v>3115</v>
      </c>
      <c r="R1014" s="265" t="s">
        <v>3073</v>
      </c>
      <c r="S1014" s="265" t="s">
        <v>3116</v>
      </c>
      <c r="T1014" s="11" t="s">
        <v>2940</v>
      </c>
      <c r="U1014" s="11" t="s">
        <v>2517</v>
      </c>
      <c r="V1014">
        <v>401.60154728148598</v>
      </c>
      <c r="Z1014">
        <v>1.4941277795062999E-4</v>
      </c>
      <c r="AD1014" s="188">
        <f t="shared" si="44"/>
        <v>5.9954604211626421</v>
      </c>
      <c r="AE1014" s="188">
        <f t="shared" si="43"/>
        <v>-8.8087977604715686</v>
      </c>
    </row>
    <row r="1015" spans="1:31" x14ac:dyDescent="0.35">
      <c r="A1015" s="11" t="s">
        <v>2923</v>
      </c>
      <c r="B1015" s="11" t="s">
        <v>2516</v>
      </c>
      <c r="C1015" s="11" t="s">
        <v>2506</v>
      </c>
      <c r="D1015" s="188" t="s">
        <v>3022</v>
      </c>
      <c r="G1015" s="11" t="s">
        <v>2941</v>
      </c>
      <c r="H1015" s="11" t="s">
        <v>3041</v>
      </c>
      <c r="I1015" s="11"/>
      <c r="J1015" s="188" t="s">
        <v>2561</v>
      </c>
      <c r="K1015" s="188" t="s">
        <v>3013</v>
      </c>
      <c r="L1015" s="265" t="s">
        <v>1937</v>
      </c>
      <c r="M1015" s="265" t="s">
        <v>1937</v>
      </c>
      <c r="N1015" s="258" t="s">
        <v>3023</v>
      </c>
      <c r="P1015" s="265" t="s">
        <v>3105</v>
      </c>
      <c r="Q1015" s="265" t="s">
        <v>3115</v>
      </c>
      <c r="R1015" s="265" t="s">
        <v>3073</v>
      </c>
      <c r="S1015" s="265" t="s">
        <v>3116</v>
      </c>
      <c r="T1015" s="11" t="s">
        <v>2940</v>
      </c>
      <c r="U1015" s="11" t="s">
        <v>2517</v>
      </c>
      <c r="V1015">
        <v>366.82219238999602</v>
      </c>
      <c r="Z1015">
        <v>1.04821424696267E-4</v>
      </c>
      <c r="AD1015" s="188">
        <f t="shared" si="44"/>
        <v>5.9048772412511026</v>
      </c>
      <c r="AE1015" s="188">
        <f t="shared" si="43"/>
        <v>-9.1632523728464559</v>
      </c>
    </row>
    <row r="1016" spans="1:31" x14ac:dyDescent="0.35">
      <c r="A1016" s="11" t="s">
        <v>2923</v>
      </c>
      <c r="B1016" s="11" t="s">
        <v>2516</v>
      </c>
      <c r="C1016" s="11" t="s">
        <v>2506</v>
      </c>
      <c r="D1016" s="188" t="s">
        <v>3022</v>
      </c>
      <c r="G1016" s="11" t="s">
        <v>2941</v>
      </c>
      <c r="H1016" s="11" t="s">
        <v>3041</v>
      </c>
      <c r="I1016" s="11"/>
      <c r="J1016" s="188" t="s">
        <v>2561</v>
      </c>
      <c r="K1016" s="188" t="s">
        <v>3013</v>
      </c>
      <c r="L1016" s="265" t="s">
        <v>1937</v>
      </c>
      <c r="M1016" s="265" t="s">
        <v>1937</v>
      </c>
      <c r="N1016" s="258" t="s">
        <v>3023</v>
      </c>
      <c r="P1016" s="265" t="s">
        <v>3105</v>
      </c>
      <c r="Q1016" s="265" t="s">
        <v>3115</v>
      </c>
      <c r="R1016" s="265" t="s">
        <v>3073</v>
      </c>
      <c r="S1016" s="265" t="s">
        <v>3116</v>
      </c>
      <c r="T1016" s="11" t="s">
        <v>2940</v>
      </c>
      <c r="U1016" s="11" t="s">
        <v>2517</v>
      </c>
      <c r="V1016">
        <v>734.93090030663802</v>
      </c>
      <c r="Z1016">
        <v>2.2038354941405301E-4</v>
      </c>
      <c r="AD1016" s="188">
        <f t="shared" si="44"/>
        <v>6.5997764816050726</v>
      </c>
      <c r="AE1016" s="188">
        <f t="shared" ref="AE1016:AE1025" si="45">LN(Z1016)</f>
        <v>-8.4201411231533498</v>
      </c>
    </row>
    <row r="1017" spans="1:31" x14ac:dyDescent="0.35">
      <c r="A1017" s="11" t="s">
        <v>2923</v>
      </c>
      <c r="B1017" s="11" t="s">
        <v>2516</v>
      </c>
      <c r="C1017" s="11" t="s">
        <v>2506</v>
      </c>
      <c r="D1017" s="188" t="s">
        <v>3022</v>
      </c>
      <c r="G1017" s="11" t="s">
        <v>2941</v>
      </c>
      <c r="H1017" s="11" t="s">
        <v>3041</v>
      </c>
      <c r="I1017" s="11"/>
      <c r="J1017" s="188" t="s">
        <v>2561</v>
      </c>
      <c r="K1017" s="188" t="s">
        <v>3013</v>
      </c>
      <c r="L1017" s="265" t="s">
        <v>1937</v>
      </c>
      <c r="M1017" s="265" t="s">
        <v>1937</v>
      </c>
      <c r="N1017" s="258" t="s">
        <v>3023</v>
      </c>
      <c r="P1017" s="265" t="s">
        <v>3105</v>
      </c>
      <c r="Q1017" s="265" t="s">
        <v>3115</v>
      </c>
      <c r="R1017" s="265" t="s">
        <v>3073</v>
      </c>
      <c r="S1017" s="265" t="s">
        <v>3116</v>
      </c>
      <c r="T1017" s="11" t="s">
        <v>2940</v>
      </c>
      <c r="U1017" s="11" t="s">
        <v>2517</v>
      </c>
      <c r="V1017">
        <v>735.16695816200104</v>
      </c>
      <c r="Z1017">
        <v>2.8189302941820498E-4</v>
      </c>
      <c r="AD1017" s="188">
        <f t="shared" si="44"/>
        <v>6.6000976273791876</v>
      </c>
      <c r="AE1017" s="188">
        <f t="shared" si="45"/>
        <v>-8.1739828872935778</v>
      </c>
    </row>
    <row r="1018" spans="1:31" x14ac:dyDescent="0.35">
      <c r="A1018" s="11" t="s">
        <v>2923</v>
      </c>
      <c r="B1018" s="11" t="s">
        <v>2516</v>
      </c>
      <c r="C1018" s="11" t="s">
        <v>2506</v>
      </c>
      <c r="D1018" s="188" t="s">
        <v>3022</v>
      </c>
      <c r="G1018" s="11" t="s">
        <v>2941</v>
      </c>
      <c r="H1018" s="11" t="s">
        <v>3041</v>
      </c>
      <c r="I1018" s="11"/>
      <c r="J1018" s="188" t="s">
        <v>2561</v>
      </c>
      <c r="K1018" s="188" t="s">
        <v>3013</v>
      </c>
      <c r="L1018" s="265" t="s">
        <v>1937</v>
      </c>
      <c r="M1018" s="265" t="s">
        <v>1937</v>
      </c>
      <c r="N1018" s="258" t="s">
        <v>3023</v>
      </c>
      <c r="P1018" s="265" t="s">
        <v>3105</v>
      </c>
      <c r="Q1018" s="265" t="s">
        <v>3115</v>
      </c>
      <c r="R1018" s="265" t="s">
        <v>3073</v>
      </c>
      <c r="S1018" s="265" t="s">
        <v>3116</v>
      </c>
      <c r="T1018" s="11" t="s">
        <v>2940</v>
      </c>
      <c r="U1018" s="11" t="s">
        <v>2517</v>
      </c>
      <c r="V1018">
        <v>735.24074178991896</v>
      </c>
      <c r="Z1018">
        <v>3.0443333161247799E-4</v>
      </c>
      <c r="AD1018" s="188">
        <f t="shared" si="44"/>
        <v>6.6001979854336001</v>
      </c>
      <c r="AE1018" s="188">
        <f t="shared" si="45"/>
        <v>-8.0970584385874016</v>
      </c>
    </row>
    <row r="1019" spans="1:31" x14ac:dyDescent="0.35">
      <c r="A1019" s="11" t="s">
        <v>2923</v>
      </c>
      <c r="B1019" s="11" t="s">
        <v>2516</v>
      </c>
      <c r="C1019" s="11" t="s">
        <v>2506</v>
      </c>
      <c r="D1019" s="188" t="s">
        <v>3022</v>
      </c>
      <c r="G1019" s="11" t="s">
        <v>2941</v>
      </c>
      <c r="H1019" s="11" t="s">
        <v>3041</v>
      </c>
      <c r="I1019" s="11"/>
      <c r="J1019" s="188" t="s">
        <v>2561</v>
      </c>
      <c r="K1019" s="188" t="s">
        <v>3013</v>
      </c>
      <c r="L1019" s="265" t="s">
        <v>1937</v>
      </c>
      <c r="M1019" s="265" t="s">
        <v>1937</v>
      </c>
      <c r="N1019" s="258" t="s">
        <v>3023</v>
      </c>
      <c r="P1019" s="265" t="s">
        <v>3105</v>
      </c>
      <c r="Q1019" s="265" t="s">
        <v>3115</v>
      </c>
      <c r="R1019" s="265" t="s">
        <v>3073</v>
      </c>
      <c r="S1019" s="265" t="s">
        <v>3116</v>
      </c>
      <c r="T1019" s="11" t="s">
        <v>2940</v>
      </c>
      <c r="U1019" s="11" t="s">
        <v>2517</v>
      </c>
      <c r="V1019">
        <v>735.40309183852105</v>
      </c>
      <c r="Z1019">
        <v>3.6056992568568602E-4</v>
      </c>
      <c r="AD1019" s="188">
        <f t="shared" si="44"/>
        <v>6.6004187731533035</v>
      </c>
      <c r="AE1019" s="188">
        <f t="shared" si="45"/>
        <v>-7.9278246514338093</v>
      </c>
    </row>
    <row r="1020" spans="1:31" x14ac:dyDescent="0.35">
      <c r="A1020" s="11" t="s">
        <v>2923</v>
      </c>
      <c r="B1020" s="11" t="s">
        <v>2516</v>
      </c>
      <c r="C1020" s="11" t="s">
        <v>2506</v>
      </c>
      <c r="D1020" s="188" t="s">
        <v>3022</v>
      </c>
      <c r="G1020" s="11" t="s">
        <v>2941</v>
      </c>
      <c r="H1020" s="11" t="s">
        <v>3041</v>
      </c>
      <c r="I1020" s="11"/>
      <c r="J1020" s="188" t="s">
        <v>2561</v>
      </c>
      <c r="K1020" s="188" t="s">
        <v>3013</v>
      </c>
      <c r="L1020" s="265" t="s">
        <v>1937</v>
      </c>
      <c r="M1020" s="265" t="s">
        <v>1937</v>
      </c>
      <c r="N1020" s="258" t="s">
        <v>3023</v>
      </c>
      <c r="P1020" s="265" t="s">
        <v>3105</v>
      </c>
      <c r="Q1020" s="265" t="s">
        <v>3115</v>
      </c>
      <c r="R1020" s="265" t="s">
        <v>3073</v>
      </c>
      <c r="S1020" s="265" t="s">
        <v>3116</v>
      </c>
      <c r="T1020" s="11" t="s">
        <v>2940</v>
      </c>
      <c r="U1020" s="11" t="s">
        <v>2517</v>
      </c>
      <c r="V1020">
        <v>827.02729293126902</v>
      </c>
      <c r="Z1020">
        <v>4.4074755151403601E-4</v>
      </c>
      <c r="AD1020" s="188">
        <f t="shared" si="44"/>
        <v>6.7178376968143967</v>
      </c>
      <c r="AE1020" s="188">
        <f t="shared" si="45"/>
        <v>-7.7270382919733391</v>
      </c>
    </row>
    <row r="1021" spans="1:31" x14ac:dyDescent="0.35">
      <c r="A1021" s="11" t="s">
        <v>2923</v>
      </c>
      <c r="B1021" s="11" t="s">
        <v>2516</v>
      </c>
      <c r="C1021" s="11" t="s">
        <v>2506</v>
      </c>
      <c r="D1021" s="188" t="s">
        <v>3022</v>
      </c>
      <c r="G1021" s="11" t="s">
        <v>2941</v>
      </c>
      <c r="H1021" s="11" t="s">
        <v>3041</v>
      </c>
      <c r="I1021" s="11"/>
      <c r="J1021" s="188" t="s">
        <v>2561</v>
      </c>
      <c r="K1021" s="188" t="s">
        <v>3013</v>
      </c>
      <c r="L1021" s="265" t="s">
        <v>1937</v>
      </c>
      <c r="M1021" s="265" t="s">
        <v>1937</v>
      </c>
      <c r="N1021" s="258" t="s">
        <v>3023</v>
      </c>
      <c r="P1021" s="265" t="s">
        <v>3105</v>
      </c>
      <c r="Q1021" s="265" t="s">
        <v>3115</v>
      </c>
      <c r="R1021" s="265" t="s">
        <v>3073</v>
      </c>
      <c r="S1021" s="265" t="s">
        <v>3116</v>
      </c>
      <c r="T1021" s="11" t="s">
        <v>2940</v>
      </c>
      <c r="U1021" s="11" t="s">
        <v>2517</v>
      </c>
      <c r="V1021">
        <v>819.44298874172705</v>
      </c>
      <c r="Z1021">
        <v>3.7787488688174198E-4</v>
      </c>
      <c r="AD1021" s="188">
        <f t="shared" si="44"/>
        <v>6.7086248274194498</v>
      </c>
      <c r="AE1021" s="188">
        <f t="shared" si="45"/>
        <v>-7.8809474042183405</v>
      </c>
    </row>
    <row r="1022" spans="1:31" x14ac:dyDescent="0.35">
      <c r="A1022" s="11" t="s">
        <v>2923</v>
      </c>
      <c r="B1022" s="11" t="s">
        <v>2516</v>
      </c>
      <c r="C1022" s="11" t="s">
        <v>2506</v>
      </c>
      <c r="D1022" s="188" t="s">
        <v>3022</v>
      </c>
      <c r="G1022" s="11" t="s">
        <v>2941</v>
      </c>
      <c r="H1022" s="11" t="s">
        <v>3041</v>
      </c>
      <c r="I1022" s="11"/>
      <c r="J1022" s="188" t="s">
        <v>2561</v>
      </c>
      <c r="K1022" s="188" t="s">
        <v>3013</v>
      </c>
      <c r="L1022" s="265" t="s">
        <v>1937</v>
      </c>
      <c r="M1022" s="265" t="s">
        <v>1937</v>
      </c>
      <c r="N1022" s="258" t="s">
        <v>3023</v>
      </c>
      <c r="P1022" s="265" t="s">
        <v>3105</v>
      </c>
      <c r="Q1022" s="265" t="s">
        <v>3115</v>
      </c>
      <c r="R1022" s="265" t="s">
        <v>3073</v>
      </c>
      <c r="S1022" s="265" t="s">
        <v>3116</v>
      </c>
      <c r="T1022" s="11" t="s">
        <v>2940</v>
      </c>
      <c r="U1022" s="11" t="s">
        <v>2517</v>
      </c>
      <c r="V1022">
        <v>811.96083094542996</v>
      </c>
      <c r="Z1022">
        <v>3.3409447791410798E-4</v>
      </c>
      <c r="AD1022" s="188">
        <f t="shared" si="44"/>
        <v>6.6994521012462664</v>
      </c>
      <c r="AE1022" s="188">
        <f t="shared" si="45"/>
        <v>-8.0040867369808737</v>
      </c>
    </row>
    <row r="1023" spans="1:31" x14ac:dyDescent="0.35">
      <c r="A1023" s="11" t="s">
        <v>2923</v>
      </c>
      <c r="B1023" s="11" t="s">
        <v>2516</v>
      </c>
      <c r="C1023" s="11" t="s">
        <v>2506</v>
      </c>
      <c r="D1023" s="188" t="s">
        <v>3022</v>
      </c>
      <c r="G1023" s="11" t="s">
        <v>2941</v>
      </c>
      <c r="H1023" s="11" t="s">
        <v>3041</v>
      </c>
      <c r="I1023" s="11"/>
      <c r="J1023" s="188" t="s">
        <v>2561</v>
      </c>
      <c r="K1023" s="188" t="s">
        <v>3013</v>
      </c>
      <c r="L1023" s="265" t="s">
        <v>1937</v>
      </c>
      <c r="M1023" s="265" t="s">
        <v>1937</v>
      </c>
      <c r="N1023" s="258" t="s">
        <v>3023</v>
      </c>
      <c r="P1023" s="265" t="s">
        <v>3105</v>
      </c>
      <c r="Q1023" s="265" t="s">
        <v>3115</v>
      </c>
      <c r="R1023" s="265" t="s">
        <v>3073</v>
      </c>
      <c r="S1023" s="265" t="s">
        <v>3116</v>
      </c>
      <c r="T1023" s="11" t="s">
        <v>2940</v>
      </c>
      <c r="U1023" s="11" t="s">
        <v>2517</v>
      </c>
      <c r="V1023">
        <v>896.68642325858798</v>
      </c>
      <c r="Z1023">
        <v>3.6664552984882603E-4</v>
      </c>
      <c r="AD1023" s="188">
        <f t="shared" si="44"/>
        <v>6.7987062170589336</v>
      </c>
      <c r="AE1023" s="188">
        <f t="shared" si="45"/>
        <v>-7.9111150353743467</v>
      </c>
    </row>
    <row r="1024" spans="1:31" x14ac:dyDescent="0.35">
      <c r="A1024" s="11" t="s">
        <v>2923</v>
      </c>
      <c r="B1024" s="11" t="s">
        <v>2516</v>
      </c>
      <c r="C1024" s="11" t="s">
        <v>2506</v>
      </c>
      <c r="D1024" s="188" t="s">
        <v>3022</v>
      </c>
      <c r="G1024" s="11" t="s">
        <v>2941</v>
      </c>
      <c r="H1024" s="11" t="s">
        <v>3041</v>
      </c>
      <c r="I1024" s="11"/>
      <c r="J1024" s="188" t="s">
        <v>2561</v>
      </c>
      <c r="K1024" s="188" t="s">
        <v>3013</v>
      </c>
      <c r="L1024" s="265" t="s">
        <v>1937</v>
      </c>
      <c r="M1024" s="265" t="s">
        <v>1937</v>
      </c>
      <c r="N1024" s="258" t="s">
        <v>3023</v>
      </c>
      <c r="P1024" s="265" t="s">
        <v>3105</v>
      </c>
      <c r="Q1024" s="265" t="s">
        <v>3115</v>
      </c>
      <c r="R1024" s="265" t="s">
        <v>3073</v>
      </c>
      <c r="S1024" s="265" t="s">
        <v>3116</v>
      </c>
      <c r="T1024" s="11" t="s">
        <v>2940</v>
      </c>
      <c r="U1024" s="11" t="s">
        <v>2517</v>
      </c>
      <c r="V1024">
        <v>904.56796177008096</v>
      </c>
      <c r="Z1024">
        <v>3.0020097612805E-4</v>
      </c>
      <c r="AD1024" s="188">
        <f t="shared" si="44"/>
        <v>6.8074574394035903</v>
      </c>
      <c r="AE1024" s="188">
        <f t="shared" si="45"/>
        <v>-8.11105838717776</v>
      </c>
    </row>
    <row r="1025" spans="1:31" x14ac:dyDescent="0.35">
      <c r="A1025" s="11" t="s">
        <v>2923</v>
      </c>
      <c r="B1025" s="11" t="s">
        <v>2516</v>
      </c>
      <c r="C1025" s="11" t="s">
        <v>2506</v>
      </c>
      <c r="D1025" s="188" t="s">
        <v>3022</v>
      </c>
      <c r="G1025" s="11" t="s">
        <v>2941</v>
      </c>
      <c r="H1025" s="11" t="s">
        <v>3041</v>
      </c>
      <c r="I1025" s="11"/>
      <c r="J1025" s="188" t="s">
        <v>2561</v>
      </c>
      <c r="K1025" s="188" t="s">
        <v>3013</v>
      </c>
      <c r="L1025" s="265" t="s">
        <v>1937</v>
      </c>
      <c r="M1025" s="265" t="s">
        <v>1937</v>
      </c>
      <c r="N1025" s="258" t="s">
        <v>3023</v>
      </c>
      <c r="P1025" s="265" t="s">
        <v>3105</v>
      </c>
      <c r="Q1025" s="265" t="s">
        <v>3115</v>
      </c>
      <c r="R1025" s="265" t="s">
        <v>3073</v>
      </c>
      <c r="S1025" s="265" t="s">
        <v>3116</v>
      </c>
      <c r="T1025" s="11" t="s">
        <v>2940</v>
      </c>
      <c r="U1025" s="11" t="s">
        <v>2517</v>
      </c>
      <c r="V1025">
        <v>888.33848430999296</v>
      </c>
      <c r="Z1025">
        <v>2.8224971185860298E-4</v>
      </c>
      <c r="AD1025" s="188">
        <f t="shared" si="44"/>
        <v>6.7893528463878114</v>
      </c>
      <c r="AE1025" s="188">
        <f t="shared" si="45"/>
        <v>-8.1727183758079978</v>
      </c>
    </row>
    <row r="1026" spans="1:31" x14ac:dyDescent="0.35">
      <c r="A1026" s="11" t="s">
        <v>2923</v>
      </c>
      <c r="B1026" s="11" t="s">
        <v>2516</v>
      </c>
      <c r="C1026" s="11" t="s">
        <v>2506</v>
      </c>
      <c r="D1026" s="188" t="s">
        <v>3022</v>
      </c>
      <c r="G1026" s="11" t="s">
        <v>2941</v>
      </c>
      <c r="H1026" s="11" t="s">
        <v>3041</v>
      </c>
      <c r="I1026" s="11"/>
      <c r="J1026" s="188" t="s">
        <v>2561</v>
      </c>
      <c r="K1026" s="188" t="s">
        <v>3013</v>
      </c>
      <c r="L1026" s="265" t="s">
        <v>1937</v>
      </c>
      <c r="M1026" s="265" t="s">
        <v>1937</v>
      </c>
      <c r="N1026" s="258" t="s">
        <v>3023</v>
      </c>
      <c r="P1026" s="265" t="s">
        <v>3105</v>
      </c>
      <c r="Q1026" s="265" t="s">
        <v>3115</v>
      </c>
      <c r="R1026" s="265" t="s">
        <v>3073</v>
      </c>
      <c r="S1026" s="265" t="s">
        <v>3116</v>
      </c>
      <c r="T1026" s="11" t="s">
        <v>2940</v>
      </c>
      <c r="U1026" s="11" t="s">
        <v>2517</v>
      </c>
      <c r="V1026">
        <v>896.09268786247799</v>
      </c>
      <c r="Z1026">
        <v>2.2067569076301001E-4</v>
      </c>
      <c r="AD1026" s="188">
        <f t="shared" si="44"/>
        <v>6.7980438538998209</v>
      </c>
      <c r="AE1026" s="188">
        <f>LN(Z1026)</f>
        <v>-8.4188163968351208</v>
      </c>
    </row>
    <row r="1027" spans="1:31" x14ac:dyDescent="0.35">
      <c r="A1027" s="11" t="s">
        <v>2633</v>
      </c>
      <c r="B1027" s="11" t="s">
        <v>2516</v>
      </c>
      <c r="C1027" s="11" t="s">
        <v>2552</v>
      </c>
      <c r="D1027" s="188" t="s">
        <v>3022</v>
      </c>
      <c r="G1027" s="11" t="s">
        <v>2970</v>
      </c>
      <c r="H1027" s="11" t="s">
        <v>2634</v>
      </c>
      <c r="I1027" s="11" t="s">
        <v>2635</v>
      </c>
      <c r="J1027" s="188" t="s">
        <v>2561</v>
      </c>
      <c r="K1027" s="260" t="s">
        <v>3049</v>
      </c>
      <c r="L1027" s="265" t="s">
        <v>1937</v>
      </c>
      <c r="M1027" s="265" t="s">
        <v>1937</v>
      </c>
      <c r="N1027" s="258" t="s">
        <v>3023</v>
      </c>
      <c r="P1027" s="258" t="s">
        <v>3025</v>
      </c>
      <c r="Q1027" s="265" t="s">
        <v>2153</v>
      </c>
      <c r="R1027" s="265" t="s">
        <v>3073</v>
      </c>
      <c r="S1027" s="265" t="s">
        <v>3116</v>
      </c>
      <c r="T1027" s="11" t="s">
        <v>2641</v>
      </c>
      <c r="U1027" s="11" t="s">
        <v>2517</v>
      </c>
      <c r="V1027">
        <v>-0.681632653061224</v>
      </c>
      <c r="Z1027">
        <v>-2.0045766590389</v>
      </c>
      <c r="AD1027" s="188">
        <f t="shared" ref="AD1027:AD1090" si="46">LN(10^(V1027))</f>
        <v>-1.5695171858367567</v>
      </c>
      <c r="AE1027" s="188">
        <f t="shared" ref="AE1027:AE1090" si="47">LN(10^Z1027)</f>
        <v>-4.6157083328667792</v>
      </c>
    </row>
    <row r="1028" spans="1:31" x14ac:dyDescent="0.35">
      <c r="A1028" s="11" t="s">
        <v>2633</v>
      </c>
      <c r="B1028" s="11" t="s">
        <v>2516</v>
      </c>
      <c r="C1028" s="11" t="s">
        <v>2552</v>
      </c>
      <c r="D1028" s="188" t="s">
        <v>3022</v>
      </c>
      <c r="G1028" s="11" t="s">
        <v>2970</v>
      </c>
      <c r="H1028" s="11" t="s">
        <v>2634</v>
      </c>
      <c r="I1028" s="11" t="s">
        <v>2635</v>
      </c>
      <c r="J1028" s="188" t="s">
        <v>2561</v>
      </c>
      <c r="K1028" s="260" t="s">
        <v>3049</v>
      </c>
      <c r="L1028" s="265" t="s">
        <v>1937</v>
      </c>
      <c r="M1028" s="265" t="s">
        <v>1937</v>
      </c>
      <c r="N1028" s="258" t="s">
        <v>3023</v>
      </c>
      <c r="P1028" s="258" t="s">
        <v>3025</v>
      </c>
      <c r="Q1028" s="265" t="s">
        <v>2153</v>
      </c>
      <c r="R1028" s="265" t="s">
        <v>3073</v>
      </c>
      <c r="S1028" s="265" t="s">
        <v>3116</v>
      </c>
      <c r="T1028" s="11" t="s">
        <v>2641</v>
      </c>
      <c r="U1028" s="11" t="s">
        <v>2517</v>
      </c>
      <c r="V1028">
        <v>-0.66938775510203996</v>
      </c>
      <c r="Z1028">
        <v>-1.5286041189931301</v>
      </c>
      <c r="AD1028" s="188">
        <f t="shared" si="46"/>
        <v>-1.5413222663307062</v>
      </c>
      <c r="AE1028" s="188">
        <f t="shared" si="47"/>
        <v>-3.5197410574828782</v>
      </c>
    </row>
    <row r="1029" spans="1:31" x14ac:dyDescent="0.35">
      <c r="A1029" s="11" t="s">
        <v>2633</v>
      </c>
      <c r="B1029" s="11" t="s">
        <v>2516</v>
      </c>
      <c r="C1029" s="11" t="s">
        <v>2552</v>
      </c>
      <c r="D1029" s="188" t="s">
        <v>3022</v>
      </c>
      <c r="G1029" s="11" t="s">
        <v>2970</v>
      </c>
      <c r="H1029" s="11" t="s">
        <v>2634</v>
      </c>
      <c r="I1029" s="11" t="s">
        <v>2635</v>
      </c>
      <c r="J1029" s="188" t="s">
        <v>2561</v>
      </c>
      <c r="K1029" s="260" t="s">
        <v>3049</v>
      </c>
      <c r="L1029" s="265" t="s">
        <v>1937</v>
      </c>
      <c r="M1029" s="265" t="s">
        <v>1937</v>
      </c>
      <c r="N1029" s="258" t="s">
        <v>3023</v>
      </c>
      <c r="P1029" s="258" t="s">
        <v>3025</v>
      </c>
      <c r="Q1029" s="265" t="s">
        <v>2153</v>
      </c>
      <c r="R1029" s="265" t="s">
        <v>3073</v>
      </c>
      <c r="S1029" s="265" t="s">
        <v>3116</v>
      </c>
      <c r="T1029" s="11" t="s">
        <v>2641</v>
      </c>
      <c r="U1029" s="11" t="s">
        <v>2517</v>
      </c>
      <c r="V1029">
        <v>-0.62040816326530601</v>
      </c>
      <c r="Z1029">
        <v>-1.3638443935926701</v>
      </c>
      <c r="AD1029" s="188">
        <f t="shared" si="46"/>
        <v>-1.4285425883065099</v>
      </c>
      <c r="AE1029" s="188">
        <f t="shared" si="47"/>
        <v>-3.1403677698499863</v>
      </c>
    </row>
    <row r="1030" spans="1:31" x14ac:dyDescent="0.35">
      <c r="A1030" s="11" t="s">
        <v>2633</v>
      </c>
      <c r="B1030" s="11" t="s">
        <v>2516</v>
      </c>
      <c r="C1030" s="11" t="s">
        <v>2552</v>
      </c>
      <c r="D1030" s="188" t="s">
        <v>3022</v>
      </c>
      <c r="G1030" s="11" t="s">
        <v>2970</v>
      </c>
      <c r="H1030" s="11" t="s">
        <v>2634</v>
      </c>
      <c r="I1030" s="11" t="s">
        <v>2635</v>
      </c>
      <c r="J1030" s="188" t="s">
        <v>2561</v>
      </c>
      <c r="K1030" s="260" t="s">
        <v>3049</v>
      </c>
      <c r="L1030" s="265" t="s">
        <v>1937</v>
      </c>
      <c r="M1030" s="265" t="s">
        <v>1937</v>
      </c>
      <c r="N1030" s="258" t="s">
        <v>3023</v>
      </c>
      <c r="P1030" s="258" t="s">
        <v>3025</v>
      </c>
      <c r="Q1030" s="265" t="s">
        <v>2153</v>
      </c>
      <c r="R1030" s="265" t="s">
        <v>3073</v>
      </c>
      <c r="S1030" s="265" t="s">
        <v>3116</v>
      </c>
      <c r="T1030" s="11" t="s">
        <v>2641</v>
      </c>
      <c r="U1030" s="11" t="s">
        <v>2517</v>
      </c>
      <c r="V1030">
        <v>-0.66938775510203996</v>
      </c>
      <c r="Z1030">
        <v>-1.25400457665903</v>
      </c>
      <c r="AD1030" s="188">
        <f t="shared" si="46"/>
        <v>-1.5413222663307062</v>
      </c>
      <c r="AE1030" s="188">
        <f t="shared" si="47"/>
        <v>-2.8874522447613917</v>
      </c>
    </row>
    <row r="1031" spans="1:31" x14ac:dyDescent="0.35">
      <c r="A1031" s="11" t="s">
        <v>2633</v>
      </c>
      <c r="B1031" s="11" t="s">
        <v>2516</v>
      </c>
      <c r="C1031" s="11" t="s">
        <v>2552</v>
      </c>
      <c r="D1031" s="188" t="s">
        <v>3022</v>
      </c>
      <c r="G1031" s="11" t="s">
        <v>2970</v>
      </c>
      <c r="H1031" s="11" t="s">
        <v>2634</v>
      </c>
      <c r="I1031" s="11" t="s">
        <v>2635</v>
      </c>
      <c r="J1031" s="188" t="s">
        <v>2561</v>
      </c>
      <c r="K1031" s="260" t="s">
        <v>3049</v>
      </c>
      <c r="L1031" s="265" t="s">
        <v>1937</v>
      </c>
      <c r="M1031" s="265" t="s">
        <v>1937</v>
      </c>
      <c r="N1031" s="258" t="s">
        <v>3023</v>
      </c>
      <c r="P1031" s="258" t="s">
        <v>3025</v>
      </c>
      <c r="Q1031" s="265" t="s">
        <v>2153</v>
      </c>
      <c r="R1031" s="265" t="s">
        <v>3073</v>
      </c>
      <c r="S1031" s="265" t="s">
        <v>3116</v>
      </c>
      <c r="T1031" s="11" t="s">
        <v>2641</v>
      </c>
      <c r="U1031" s="11" t="s">
        <v>2517</v>
      </c>
      <c r="V1031">
        <v>-0.65714285714285703</v>
      </c>
      <c r="Z1031">
        <v>-1.0160183066361499</v>
      </c>
      <c r="AD1031" s="188">
        <f t="shared" si="46"/>
        <v>-1.5131273468246584</v>
      </c>
      <c r="AE1031" s="188">
        <f t="shared" si="47"/>
        <v>-2.3394686070694521</v>
      </c>
    </row>
    <row r="1032" spans="1:31" x14ac:dyDescent="0.35">
      <c r="A1032" s="11" t="s">
        <v>2633</v>
      </c>
      <c r="B1032" s="11" t="s">
        <v>2516</v>
      </c>
      <c r="C1032" s="11" t="s">
        <v>2552</v>
      </c>
      <c r="D1032" s="188" t="s">
        <v>3022</v>
      </c>
      <c r="G1032" s="11" t="s">
        <v>2970</v>
      </c>
      <c r="H1032" s="11" t="s">
        <v>2634</v>
      </c>
      <c r="I1032" s="11" t="s">
        <v>2635</v>
      </c>
      <c r="J1032" s="188" t="s">
        <v>2561</v>
      </c>
      <c r="K1032" s="260" t="s">
        <v>3049</v>
      </c>
      <c r="L1032" s="265" t="s">
        <v>1937</v>
      </c>
      <c r="M1032" s="265" t="s">
        <v>1937</v>
      </c>
      <c r="N1032" s="258" t="s">
        <v>3023</v>
      </c>
      <c r="P1032" s="258" t="s">
        <v>3025</v>
      </c>
      <c r="Q1032" s="265" t="s">
        <v>2153</v>
      </c>
      <c r="R1032" s="265" t="s">
        <v>3073</v>
      </c>
      <c r="S1032" s="265" t="s">
        <v>3116</v>
      </c>
      <c r="T1032" s="11" t="s">
        <v>2641</v>
      </c>
      <c r="U1032" s="11" t="s">
        <v>2517</v>
      </c>
      <c r="V1032">
        <v>-6.9387755102041204E-2</v>
      </c>
      <c r="Z1032">
        <v>-1.4736842105263099</v>
      </c>
      <c r="AD1032" s="188">
        <f t="shared" si="46"/>
        <v>-0.15977121053428153</v>
      </c>
      <c r="AE1032" s="188">
        <f t="shared" si="47"/>
        <v>-3.3932832949385805</v>
      </c>
    </row>
    <row r="1033" spans="1:31" x14ac:dyDescent="0.35">
      <c r="A1033" s="11" t="s">
        <v>2633</v>
      </c>
      <c r="B1033" s="11" t="s">
        <v>2516</v>
      </c>
      <c r="C1033" s="11" t="s">
        <v>2552</v>
      </c>
      <c r="D1033" s="188" t="s">
        <v>3022</v>
      </c>
      <c r="G1033" s="11" t="s">
        <v>2970</v>
      </c>
      <c r="H1033" s="11" t="s">
        <v>2634</v>
      </c>
      <c r="I1033" s="11" t="s">
        <v>2635</v>
      </c>
      <c r="J1033" s="188" t="s">
        <v>2561</v>
      </c>
      <c r="K1033" s="260" t="s">
        <v>3049</v>
      </c>
      <c r="L1033" s="265" t="s">
        <v>1937</v>
      </c>
      <c r="M1033" s="265" t="s">
        <v>1937</v>
      </c>
      <c r="N1033" s="258" t="s">
        <v>3023</v>
      </c>
      <c r="P1033" s="258" t="s">
        <v>3025</v>
      </c>
      <c r="Q1033" s="265" t="s">
        <v>2153</v>
      </c>
      <c r="R1033" s="265" t="s">
        <v>3073</v>
      </c>
      <c r="S1033" s="265" t="s">
        <v>3116</v>
      </c>
      <c r="T1033" s="11" t="s">
        <v>2641</v>
      </c>
      <c r="U1033" s="11" t="s">
        <v>2517</v>
      </c>
      <c r="V1033">
        <v>-0.106122448979592</v>
      </c>
      <c r="Z1033">
        <v>-0.90617848970251602</v>
      </c>
      <c r="AD1033" s="188">
        <f t="shared" si="46"/>
        <v>-0.24435596905242962</v>
      </c>
      <c r="AE1033" s="188">
        <f t="shared" si="47"/>
        <v>-2.0865530819808717</v>
      </c>
    </row>
    <row r="1034" spans="1:31" x14ac:dyDescent="0.35">
      <c r="A1034" s="11" t="s">
        <v>2633</v>
      </c>
      <c r="B1034" s="11" t="s">
        <v>2516</v>
      </c>
      <c r="C1034" s="11" t="s">
        <v>2552</v>
      </c>
      <c r="D1034" s="188" t="s">
        <v>3022</v>
      </c>
      <c r="G1034" s="11" t="s">
        <v>2970</v>
      </c>
      <c r="H1034" s="11" t="s">
        <v>2634</v>
      </c>
      <c r="I1034" s="11" t="s">
        <v>2635</v>
      </c>
      <c r="J1034" s="188" t="s">
        <v>2561</v>
      </c>
      <c r="K1034" s="260" t="s">
        <v>3049</v>
      </c>
      <c r="L1034" s="265" t="s">
        <v>1937</v>
      </c>
      <c r="M1034" s="265" t="s">
        <v>1937</v>
      </c>
      <c r="N1034" s="258" t="s">
        <v>3023</v>
      </c>
      <c r="P1034" s="258" t="s">
        <v>3025</v>
      </c>
      <c r="Q1034" s="265" t="s">
        <v>2153</v>
      </c>
      <c r="R1034" s="265" t="s">
        <v>3073</v>
      </c>
      <c r="S1034" s="265" t="s">
        <v>3116</v>
      </c>
      <c r="T1034" s="11" t="s">
        <v>2641</v>
      </c>
      <c r="U1034" s="11" t="s">
        <v>2517</v>
      </c>
      <c r="V1034">
        <v>1.6326530612244601E-2</v>
      </c>
      <c r="Z1034">
        <v>-0.90617848970251602</v>
      </c>
      <c r="AD1034" s="188">
        <f t="shared" si="46"/>
        <v>3.7593226008065382E-2</v>
      </c>
      <c r="AE1034" s="188">
        <f t="shared" si="47"/>
        <v>-2.0865530819808717</v>
      </c>
    </row>
    <row r="1035" spans="1:31" x14ac:dyDescent="0.35">
      <c r="A1035" s="11" t="s">
        <v>2633</v>
      </c>
      <c r="B1035" s="11" t="s">
        <v>2516</v>
      </c>
      <c r="C1035" s="11" t="s">
        <v>2552</v>
      </c>
      <c r="D1035" s="188" t="s">
        <v>3022</v>
      </c>
      <c r="G1035" s="11" t="s">
        <v>2970</v>
      </c>
      <c r="H1035" s="11" t="s">
        <v>2634</v>
      </c>
      <c r="I1035" s="11" t="s">
        <v>2635</v>
      </c>
      <c r="J1035" s="188" t="s">
        <v>2561</v>
      </c>
      <c r="K1035" s="260" t="s">
        <v>3049</v>
      </c>
      <c r="L1035" s="265" t="s">
        <v>1937</v>
      </c>
      <c r="M1035" s="265" t="s">
        <v>1937</v>
      </c>
      <c r="N1035" s="258" t="s">
        <v>3023</v>
      </c>
      <c r="P1035" s="258" t="s">
        <v>3025</v>
      </c>
      <c r="Q1035" s="265" t="s">
        <v>2153</v>
      </c>
      <c r="R1035" s="265" t="s">
        <v>3073</v>
      </c>
      <c r="S1035" s="265" t="s">
        <v>3116</v>
      </c>
      <c r="T1035" s="11" t="s">
        <v>2641</v>
      </c>
      <c r="U1035" s="11" t="s">
        <v>2517</v>
      </c>
      <c r="V1035">
        <v>-9.3877551020408401E-2</v>
      </c>
      <c r="Z1035">
        <v>-0.75972540045766501</v>
      </c>
      <c r="AD1035" s="188">
        <f t="shared" si="46"/>
        <v>-0.21616104954638038</v>
      </c>
      <c r="AE1035" s="188">
        <f t="shared" si="47"/>
        <v>-1.7493323818627513</v>
      </c>
    </row>
    <row r="1036" spans="1:31" x14ac:dyDescent="0.35">
      <c r="A1036" s="11" t="s">
        <v>2633</v>
      </c>
      <c r="B1036" s="11" t="s">
        <v>2516</v>
      </c>
      <c r="C1036" s="11" t="s">
        <v>2552</v>
      </c>
      <c r="D1036" s="188" t="s">
        <v>3022</v>
      </c>
      <c r="G1036" s="11" t="s">
        <v>2970</v>
      </c>
      <c r="H1036" s="11" t="s">
        <v>2634</v>
      </c>
      <c r="I1036" s="11" t="s">
        <v>2635</v>
      </c>
      <c r="J1036" s="188" t="s">
        <v>2561</v>
      </c>
      <c r="K1036" s="260" t="s">
        <v>3049</v>
      </c>
      <c r="L1036" s="265" t="s">
        <v>1937</v>
      </c>
      <c r="M1036" s="265" t="s">
        <v>1937</v>
      </c>
      <c r="N1036" s="258" t="s">
        <v>3023</v>
      </c>
      <c r="P1036" s="258" t="s">
        <v>3025</v>
      </c>
      <c r="Q1036" s="265" t="s">
        <v>2153</v>
      </c>
      <c r="R1036" s="265" t="s">
        <v>3073</v>
      </c>
      <c r="S1036" s="265" t="s">
        <v>3116</v>
      </c>
      <c r="T1036" s="11" t="s">
        <v>2641</v>
      </c>
      <c r="U1036" s="11" t="s">
        <v>2517</v>
      </c>
      <c r="V1036">
        <v>-8.1632653061224997E-2</v>
      </c>
      <c r="Z1036">
        <v>-0.63157894736842102</v>
      </c>
      <c r="AD1036" s="188">
        <f t="shared" si="46"/>
        <v>-0.18796613004033155</v>
      </c>
      <c r="AE1036" s="188">
        <f t="shared" si="47"/>
        <v>-1.4542642692593972</v>
      </c>
    </row>
    <row r="1037" spans="1:31" x14ac:dyDescent="0.35">
      <c r="A1037" s="11" t="s">
        <v>2633</v>
      </c>
      <c r="B1037" s="11" t="s">
        <v>2516</v>
      </c>
      <c r="C1037" s="11" t="s">
        <v>2552</v>
      </c>
      <c r="D1037" s="188" t="s">
        <v>3022</v>
      </c>
      <c r="G1037" s="11" t="s">
        <v>2970</v>
      </c>
      <c r="H1037" s="11" t="s">
        <v>2634</v>
      </c>
      <c r="I1037" s="11" t="s">
        <v>2635</v>
      </c>
      <c r="J1037" s="188" t="s">
        <v>2561</v>
      </c>
      <c r="K1037" s="260" t="s">
        <v>3049</v>
      </c>
      <c r="L1037" s="265" t="s">
        <v>1937</v>
      </c>
      <c r="M1037" s="265" t="s">
        <v>1937</v>
      </c>
      <c r="N1037" s="258" t="s">
        <v>3023</v>
      </c>
      <c r="P1037" s="258" t="s">
        <v>3025</v>
      </c>
      <c r="Q1037" s="265" t="s">
        <v>2153</v>
      </c>
      <c r="R1037" s="265" t="s">
        <v>3073</v>
      </c>
      <c r="S1037" s="265" t="s">
        <v>3116</v>
      </c>
      <c r="T1037" s="11" t="s">
        <v>2641</v>
      </c>
      <c r="U1037" s="11" t="s">
        <v>2517</v>
      </c>
      <c r="V1037">
        <v>0.75102040816326499</v>
      </c>
      <c r="Z1037">
        <v>-0.75972540045766501</v>
      </c>
      <c r="AD1037" s="188">
        <f t="shared" si="46"/>
        <v>1.7292883963710377</v>
      </c>
      <c r="AE1037" s="188">
        <f t="shared" si="47"/>
        <v>-1.7493323818627513</v>
      </c>
    </row>
    <row r="1038" spans="1:31" x14ac:dyDescent="0.35">
      <c r="A1038" s="11" t="s">
        <v>2633</v>
      </c>
      <c r="B1038" s="11" t="s">
        <v>2516</v>
      </c>
      <c r="C1038" s="11" t="s">
        <v>2552</v>
      </c>
      <c r="D1038" s="188" t="s">
        <v>3022</v>
      </c>
      <c r="G1038" s="11" t="s">
        <v>2970</v>
      </c>
      <c r="H1038" s="11" t="s">
        <v>2634</v>
      </c>
      <c r="I1038" s="11" t="s">
        <v>2635</v>
      </c>
      <c r="J1038" s="188" t="s">
        <v>2561</v>
      </c>
      <c r="K1038" s="260" t="s">
        <v>3049</v>
      </c>
      <c r="L1038" s="265" t="s">
        <v>1937</v>
      </c>
      <c r="M1038" s="265" t="s">
        <v>1937</v>
      </c>
      <c r="N1038" s="258" t="s">
        <v>3023</v>
      </c>
      <c r="P1038" s="258" t="s">
        <v>3025</v>
      </c>
      <c r="Q1038" s="265" t="s">
        <v>2153</v>
      </c>
      <c r="R1038" s="265" t="s">
        <v>3073</v>
      </c>
      <c r="S1038" s="265" t="s">
        <v>3116</v>
      </c>
      <c r="T1038" s="11" t="s">
        <v>2641</v>
      </c>
      <c r="U1038" s="11" t="s">
        <v>2517</v>
      </c>
      <c r="V1038">
        <v>0.81224489795918298</v>
      </c>
      <c r="Z1038">
        <v>-0.59496567505720699</v>
      </c>
      <c r="AD1038" s="188">
        <f t="shared" si="46"/>
        <v>1.8702629939012847</v>
      </c>
      <c r="AE1038" s="188">
        <f t="shared" si="47"/>
        <v>-1.3699590942298643</v>
      </c>
    </row>
    <row r="1039" spans="1:31" x14ac:dyDescent="0.35">
      <c r="A1039" s="11" t="s">
        <v>2633</v>
      </c>
      <c r="B1039" s="11" t="s">
        <v>2516</v>
      </c>
      <c r="C1039" s="11" t="s">
        <v>2552</v>
      </c>
      <c r="D1039" s="188" t="s">
        <v>3022</v>
      </c>
      <c r="G1039" s="11" t="s">
        <v>2970</v>
      </c>
      <c r="H1039" s="11" t="s">
        <v>2634</v>
      </c>
      <c r="I1039" s="11" t="s">
        <v>2635</v>
      </c>
      <c r="J1039" s="188" t="s">
        <v>2561</v>
      </c>
      <c r="K1039" s="260" t="s">
        <v>3049</v>
      </c>
      <c r="L1039" s="265" t="s">
        <v>1937</v>
      </c>
      <c r="M1039" s="265" t="s">
        <v>1937</v>
      </c>
      <c r="N1039" s="258" t="s">
        <v>3023</v>
      </c>
      <c r="P1039" s="258" t="s">
        <v>3025</v>
      </c>
      <c r="Q1039" s="265" t="s">
        <v>2153</v>
      </c>
      <c r="R1039" s="265" t="s">
        <v>3073</v>
      </c>
      <c r="S1039" s="265" t="s">
        <v>3116</v>
      </c>
      <c r="T1039" s="11" t="s">
        <v>2641</v>
      </c>
      <c r="U1039" s="11" t="s">
        <v>2517</v>
      </c>
      <c r="V1039">
        <v>0.75102040816326499</v>
      </c>
      <c r="Z1039">
        <v>-0.22883295194507799</v>
      </c>
      <c r="AD1039" s="188">
        <f t="shared" si="46"/>
        <v>1.7292883963710377</v>
      </c>
      <c r="AE1039" s="188">
        <f t="shared" si="47"/>
        <v>-0.52690734393455951</v>
      </c>
    </row>
    <row r="1040" spans="1:31" x14ac:dyDescent="0.35">
      <c r="A1040" s="11" t="s">
        <v>2633</v>
      </c>
      <c r="B1040" s="11" t="s">
        <v>2516</v>
      </c>
      <c r="C1040" s="11" t="s">
        <v>2552</v>
      </c>
      <c r="D1040" s="188" t="s">
        <v>3022</v>
      </c>
      <c r="G1040" s="11" t="s">
        <v>2970</v>
      </c>
      <c r="H1040" s="11" t="s">
        <v>2634</v>
      </c>
      <c r="I1040" s="11" t="s">
        <v>2635</v>
      </c>
      <c r="J1040" s="188" t="s">
        <v>2561</v>
      </c>
      <c r="K1040" s="260" t="s">
        <v>3049</v>
      </c>
      <c r="L1040" s="265" t="s">
        <v>1937</v>
      </c>
      <c r="M1040" s="265" t="s">
        <v>1937</v>
      </c>
      <c r="N1040" s="258" t="s">
        <v>3023</v>
      </c>
      <c r="O1040" s="258"/>
      <c r="P1040" s="258" t="s">
        <v>3025</v>
      </c>
      <c r="Q1040" s="265" t="s">
        <v>2153</v>
      </c>
      <c r="R1040" s="265" t="s">
        <v>3073</v>
      </c>
      <c r="S1040" s="265" t="s">
        <v>3116</v>
      </c>
      <c r="T1040" s="11" t="s">
        <v>2641</v>
      </c>
      <c r="U1040" s="11" t="s">
        <v>2517</v>
      </c>
      <c r="V1040">
        <v>0.81224489795918298</v>
      </c>
      <c r="Z1040">
        <v>-8.2379862700228998E-2</v>
      </c>
      <c r="AD1040" s="188">
        <f t="shared" si="46"/>
        <v>1.8702629939012847</v>
      </c>
      <c r="AE1040" s="188">
        <f t="shared" si="47"/>
        <v>-0.18968664381644354</v>
      </c>
    </row>
    <row r="1041" spans="1:31" x14ac:dyDescent="0.35">
      <c r="A1041" s="11" t="s">
        <v>2633</v>
      </c>
      <c r="B1041" s="11" t="s">
        <v>2516</v>
      </c>
      <c r="C1041" s="11" t="s">
        <v>2552</v>
      </c>
      <c r="D1041" s="188" t="s">
        <v>3022</v>
      </c>
      <c r="G1041" s="11" t="s">
        <v>2970</v>
      </c>
      <c r="H1041" s="11" t="s">
        <v>2634</v>
      </c>
      <c r="I1041" s="11" t="s">
        <v>2635</v>
      </c>
      <c r="J1041" s="188" t="s">
        <v>2561</v>
      </c>
      <c r="K1041" s="260" t="s">
        <v>3049</v>
      </c>
      <c r="L1041" s="265" t="s">
        <v>1937</v>
      </c>
      <c r="M1041" s="265" t="s">
        <v>1937</v>
      </c>
      <c r="N1041" s="258" t="s">
        <v>3023</v>
      </c>
      <c r="O1041" s="258"/>
      <c r="P1041" s="258" t="s">
        <v>3025</v>
      </c>
      <c r="Q1041" s="265" t="s">
        <v>2153</v>
      </c>
      <c r="R1041" s="265" t="s">
        <v>3073</v>
      </c>
      <c r="S1041" s="265" t="s">
        <v>3116</v>
      </c>
      <c r="T1041" s="11" t="s">
        <v>2641</v>
      </c>
      <c r="U1041" s="11" t="s">
        <v>2517</v>
      </c>
      <c r="V1041">
        <v>0.73877551020408105</v>
      </c>
      <c r="Z1041">
        <v>-2.7459954233408999E-2</v>
      </c>
      <c r="AD1041" s="188">
        <f t="shared" si="46"/>
        <v>1.7010934768649877</v>
      </c>
      <c r="AE1041" s="188">
        <f t="shared" si="47"/>
        <v>-6.3228881272146278E-2</v>
      </c>
    </row>
    <row r="1042" spans="1:31" x14ac:dyDescent="0.35">
      <c r="A1042" s="11" t="s">
        <v>2633</v>
      </c>
      <c r="B1042" s="11" t="s">
        <v>2516</v>
      </c>
      <c r="C1042" s="11" t="s">
        <v>2552</v>
      </c>
      <c r="D1042" s="188" t="s">
        <v>3022</v>
      </c>
      <c r="G1042" s="11" t="s">
        <v>2970</v>
      </c>
      <c r="H1042" s="11" t="s">
        <v>2634</v>
      </c>
      <c r="I1042" s="11" t="s">
        <v>2635</v>
      </c>
      <c r="J1042" s="188" t="s">
        <v>2561</v>
      </c>
      <c r="K1042" s="260" t="s">
        <v>3049</v>
      </c>
      <c r="L1042" s="265" t="s">
        <v>1937</v>
      </c>
      <c r="M1042" s="265" t="s">
        <v>1937</v>
      </c>
      <c r="N1042" s="258" t="s">
        <v>3023</v>
      </c>
      <c r="O1042" s="258"/>
      <c r="P1042" s="258" t="s">
        <v>3025</v>
      </c>
      <c r="Q1042" s="265" t="s">
        <v>2153</v>
      </c>
      <c r="R1042" s="265" t="s">
        <v>3073</v>
      </c>
      <c r="S1042" s="265" t="s">
        <v>3116</v>
      </c>
      <c r="T1042" s="11" t="s">
        <v>2641</v>
      </c>
      <c r="U1042" s="11" t="s">
        <v>2517</v>
      </c>
      <c r="V1042">
        <v>1.41224489795918</v>
      </c>
      <c r="Z1042">
        <v>-0.22883295194507799</v>
      </c>
      <c r="AD1042" s="188">
        <f t="shared" si="46"/>
        <v>3.251814049697705</v>
      </c>
      <c r="AE1042" s="188">
        <f t="shared" si="47"/>
        <v>-0.52690734393455951</v>
      </c>
    </row>
    <row r="1043" spans="1:31" x14ac:dyDescent="0.35">
      <c r="A1043" s="11" t="s">
        <v>2633</v>
      </c>
      <c r="B1043" s="11" t="s">
        <v>2516</v>
      </c>
      <c r="C1043" s="11" t="s">
        <v>2552</v>
      </c>
      <c r="D1043" s="188" t="s">
        <v>3022</v>
      </c>
      <c r="G1043" s="11" t="s">
        <v>2970</v>
      </c>
      <c r="H1043" s="11" t="s">
        <v>2634</v>
      </c>
      <c r="I1043" s="11" t="s">
        <v>2635</v>
      </c>
      <c r="J1043" s="188" t="s">
        <v>2561</v>
      </c>
      <c r="K1043" s="260" t="s">
        <v>3049</v>
      </c>
      <c r="L1043" s="265" t="s">
        <v>1937</v>
      </c>
      <c r="M1043" s="265" t="s">
        <v>1937</v>
      </c>
      <c r="N1043" s="258" t="s">
        <v>3023</v>
      </c>
      <c r="O1043" s="258"/>
      <c r="P1043" s="258" t="s">
        <v>3025</v>
      </c>
      <c r="Q1043" s="265" t="s">
        <v>2153</v>
      </c>
      <c r="R1043" s="265" t="s">
        <v>3073</v>
      </c>
      <c r="S1043" s="265" t="s">
        <v>3116</v>
      </c>
      <c r="T1043" s="11" t="s">
        <v>2641</v>
      </c>
      <c r="U1043" s="11" t="s">
        <v>2517</v>
      </c>
      <c r="V1043">
        <v>1.30204081632653</v>
      </c>
      <c r="Z1043">
        <v>8.23798627002299E-2</v>
      </c>
      <c r="AD1043" s="188">
        <f t="shared" si="46"/>
        <v>2.9980597741432664</v>
      </c>
      <c r="AE1043" s="188">
        <f t="shared" si="47"/>
        <v>0.18968664381644557</v>
      </c>
    </row>
    <row r="1044" spans="1:31" x14ac:dyDescent="0.35">
      <c r="A1044" s="11" t="s">
        <v>2633</v>
      </c>
      <c r="B1044" s="11" t="s">
        <v>2516</v>
      </c>
      <c r="C1044" s="11" t="s">
        <v>2552</v>
      </c>
      <c r="D1044" s="188" t="s">
        <v>3022</v>
      </c>
      <c r="G1044" s="11" t="s">
        <v>2970</v>
      </c>
      <c r="H1044" s="11" t="s">
        <v>2634</v>
      </c>
      <c r="I1044" s="11" t="s">
        <v>2635</v>
      </c>
      <c r="J1044" s="188" t="s">
        <v>2561</v>
      </c>
      <c r="K1044" s="260" t="s">
        <v>3049</v>
      </c>
      <c r="L1044" s="265" t="s">
        <v>1937</v>
      </c>
      <c r="M1044" s="265" t="s">
        <v>1937</v>
      </c>
      <c r="N1044" s="258" t="s">
        <v>3023</v>
      </c>
      <c r="O1044" s="258"/>
      <c r="P1044" s="258" t="s">
        <v>3025</v>
      </c>
      <c r="Q1044" s="265" t="s">
        <v>2153</v>
      </c>
      <c r="R1044" s="265" t="s">
        <v>3073</v>
      </c>
      <c r="S1044" s="265" t="s">
        <v>3116</v>
      </c>
      <c r="T1044" s="11" t="s">
        <v>2641</v>
      </c>
      <c r="U1044" s="11" t="s">
        <v>2517</v>
      </c>
      <c r="V1044">
        <v>1.42448979591836</v>
      </c>
      <c r="Z1044">
        <v>0.137299771167048</v>
      </c>
      <c r="AD1044" s="188">
        <f t="shared" si="46"/>
        <v>3.2800089692037466</v>
      </c>
      <c r="AE1044" s="188">
        <f t="shared" si="47"/>
        <v>0.31614440636073843</v>
      </c>
    </row>
    <row r="1045" spans="1:31" x14ac:dyDescent="0.35">
      <c r="A1045" s="11" t="s">
        <v>2633</v>
      </c>
      <c r="B1045" s="11" t="s">
        <v>2516</v>
      </c>
      <c r="C1045" s="11" t="s">
        <v>2552</v>
      </c>
      <c r="D1045" s="188" t="s">
        <v>3022</v>
      </c>
      <c r="G1045" s="11" t="s">
        <v>2970</v>
      </c>
      <c r="H1045" s="11" t="s">
        <v>2634</v>
      </c>
      <c r="I1045" s="11" t="s">
        <v>2635</v>
      </c>
      <c r="J1045" s="188" t="s">
        <v>2561</v>
      </c>
      <c r="K1045" s="260" t="s">
        <v>3049</v>
      </c>
      <c r="L1045" s="265" t="s">
        <v>1937</v>
      </c>
      <c r="M1045" s="265" t="s">
        <v>1937</v>
      </c>
      <c r="N1045" s="258" t="s">
        <v>3023</v>
      </c>
      <c r="O1045" s="258"/>
      <c r="P1045" s="258" t="s">
        <v>3025</v>
      </c>
      <c r="Q1045" s="265" t="s">
        <v>2153</v>
      </c>
      <c r="R1045" s="265" t="s">
        <v>3073</v>
      </c>
      <c r="S1045" s="265" t="s">
        <v>3116</v>
      </c>
      <c r="T1045" s="11" t="s">
        <v>2641</v>
      </c>
      <c r="U1045" s="11" t="s">
        <v>2517</v>
      </c>
      <c r="V1045">
        <v>1.42448979591836</v>
      </c>
      <c r="Z1045">
        <v>0.28375286041189901</v>
      </c>
      <c r="AD1045" s="188">
        <f t="shared" si="46"/>
        <v>3.2800089692037466</v>
      </c>
      <c r="AE1045" s="188">
        <f t="shared" si="47"/>
        <v>0.65336510647885904</v>
      </c>
    </row>
    <row r="1046" spans="1:31" x14ac:dyDescent="0.35">
      <c r="A1046" s="11" t="s">
        <v>2633</v>
      </c>
      <c r="B1046" s="11" t="s">
        <v>2516</v>
      </c>
      <c r="C1046" s="11" t="s">
        <v>2552</v>
      </c>
      <c r="D1046" s="188" t="s">
        <v>3022</v>
      </c>
      <c r="G1046" s="11" t="s">
        <v>2970</v>
      </c>
      <c r="H1046" s="11" t="s">
        <v>2634</v>
      </c>
      <c r="I1046" s="11" t="s">
        <v>2635</v>
      </c>
      <c r="J1046" s="188" t="s">
        <v>2561</v>
      </c>
      <c r="K1046" s="260" t="s">
        <v>3049</v>
      </c>
      <c r="L1046" s="265" t="s">
        <v>1937</v>
      </c>
      <c r="M1046" s="265" t="s">
        <v>1937</v>
      </c>
      <c r="N1046" s="258" t="s">
        <v>3023</v>
      </c>
      <c r="O1046" s="258"/>
      <c r="P1046" s="258" t="s">
        <v>3025</v>
      </c>
      <c r="Q1046" s="265" t="s">
        <v>2153</v>
      </c>
      <c r="R1046" s="265" t="s">
        <v>3073</v>
      </c>
      <c r="S1046" s="265" t="s">
        <v>3116</v>
      </c>
      <c r="T1046" s="11" t="s">
        <v>2641</v>
      </c>
      <c r="U1046" s="11" t="s">
        <v>2517</v>
      </c>
      <c r="V1046">
        <v>1.5102040816326501</v>
      </c>
      <c r="Z1046">
        <v>0.46681922196796299</v>
      </c>
      <c r="AD1046" s="188">
        <f t="shared" si="46"/>
        <v>3.4773734057461034</v>
      </c>
      <c r="AE1046" s="188">
        <f t="shared" si="47"/>
        <v>1.0748909816265102</v>
      </c>
    </row>
    <row r="1047" spans="1:31" x14ac:dyDescent="0.35">
      <c r="A1047" s="11" t="s">
        <v>2633</v>
      </c>
      <c r="B1047" s="11" t="s">
        <v>2516</v>
      </c>
      <c r="C1047" s="11" t="s">
        <v>2552</v>
      </c>
      <c r="D1047" s="188" t="s">
        <v>3022</v>
      </c>
      <c r="G1047" s="11" t="s">
        <v>2970</v>
      </c>
      <c r="H1047" s="11" t="s">
        <v>2634</v>
      </c>
      <c r="I1047" s="11" t="s">
        <v>2635</v>
      </c>
      <c r="J1047" s="188" t="s">
        <v>2561</v>
      </c>
      <c r="K1047" s="260" t="s">
        <v>3049</v>
      </c>
      <c r="L1047" s="265" t="s">
        <v>1937</v>
      </c>
      <c r="M1047" s="265" t="s">
        <v>1937</v>
      </c>
      <c r="N1047" s="258" t="s">
        <v>3023</v>
      </c>
      <c r="O1047" s="258"/>
      <c r="P1047" s="258" t="s">
        <v>3025</v>
      </c>
      <c r="Q1047" s="265" t="s">
        <v>2153</v>
      </c>
      <c r="R1047" s="265" t="s">
        <v>3073</v>
      </c>
      <c r="S1047" s="265" t="s">
        <v>3116</v>
      </c>
      <c r="T1047" s="11" t="s">
        <v>2641</v>
      </c>
      <c r="U1047" s="11" t="s">
        <v>2517</v>
      </c>
      <c r="V1047">
        <v>2.3061224489795902</v>
      </c>
      <c r="Z1047">
        <v>0.52173913043478304</v>
      </c>
      <c r="AD1047" s="188">
        <f t="shared" si="46"/>
        <v>5.3100431736393263</v>
      </c>
      <c r="AE1047" s="188">
        <f t="shared" si="47"/>
        <v>1.2013487441708075</v>
      </c>
    </row>
    <row r="1048" spans="1:31" x14ac:dyDescent="0.35">
      <c r="A1048" s="11" t="s">
        <v>2633</v>
      </c>
      <c r="B1048" s="11" t="s">
        <v>2516</v>
      </c>
      <c r="C1048" s="11" t="s">
        <v>2552</v>
      </c>
      <c r="D1048" s="188" t="s">
        <v>3022</v>
      </c>
      <c r="G1048" s="11" t="s">
        <v>2970</v>
      </c>
      <c r="H1048" s="11" t="s">
        <v>2634</v>
      </c>
      <c r="I1048" s="11" t="s">
        <v>2635</v>
      </c>
      <c r="J1048" s="188" t="s">
        <v>2561</v>
      </c>
      <c r="K1048" s="260" t="s">
        <v>3049</v>
      </c>
      <c r="L1048" s="265" t="s">
        <v>1937</v>
      </c>
      <c r="M1048" s="265" t="s">
        <v>1937</v>
      </c>
      <c r="N1048" s="258" t="s">
        <v>3023</v>
      </c>
      <c r="O1048" s="258"/>
      <c r="P1048" s="258" t="s">
        <v>3025</v>
      </c>
      <c r="Q1048" s="265" t="s">
        <v>2153</v>
      </c>
      <c r="R1048" s="265" t="s">
        <v>3073</v>
      </c>
      <c r="S1048" s="265" t="s">
        <v>3116</v>
      </c>
      <c r="T1048" s="11" t="s">
        <v>2641</v>
      </c>
      <c r="U1048" s="11" t="s">
        <v>2517</v>
      </c>
      <c r="V1048">
        <v>2.4285714285714199</v>
      </c>
      <c r="Z1048">
        <v>0.613272311212814</v>
      </c>
      <c r="AD1048" s="188">
        <f t="shared" si="46"/>
        <v>5.5919923686998061</v>
      </c>
      <c r="AE1048" s="188">
        <f t="shared" si="47"/>
        <v>1.4121116817446309</v>
      </c>
    </row>
    <row r="1049" spans="1:31" x14ac:dyDescent="0.35">
      <c r="A1049" s="11" t="s">
        <v>2633</v>
      </c>
      <c r="B1049" s="11" t="s">
        <v>2516</v>
      </c>
      <c r="C1049" s="11" t="s">
        <v>2552</v>
      </c>
      <c r="D1049" s="188" t="s">
        <v>3022</v>
      </c>
      <c r="G1049" s="11" t="s">
        <v>2970</v>
      </c>
      <c r="H1049" s="11" t="s">
        <v>2634</v>
      </c>
      <c r="I1049" s="11" t="s">
        <v>2635</v>
      </c>
      <c r="J1049" s="188" t="s">
        <v>2561</v>
      </c>
      <c r="K1049" s="260" t="s">
        <v>3049</v>
      </c>
      <c r="L1049" s="265" t="s">
        <v>1937</v>
      </c>
      <c r="M1049" s="265" t="s">
        <v>1937</v>
      </c>
      <c r="N1049" s="258" t="s">
        <v>3023</v>
      </c>
      <c r="O1049" s="258"/>
      <c r="P1049" s="258" t="s">
        <v>3025</v>
      </c>
      <c r="Q1049" s="265" t="s">
        <v>2153</v>
      </c>
      <c r="R1049" s="265" t="s">
        <v>3073</v>
      </c>
      <c r="S1049" s="265" t="s">
        <v>3116</v>
      </c>
      <c r="T1049" s="11" t="s">
        <v>2641</v>
      </c>
      <c r="U1049" s="11" t="s">
        <v>2517</v>
      </c>
      <c r="V1049">
        <v>2.25714285714285</v>
      </c>
      <c r="Z1049">
        <v>1.0160183066361499</v>
      </c>
      <c r="AD1049" s="188">
        <f t="shared" si="46"/>
        <v>5.1972634956151156</v>
      </c>
      <c r="AE1049" s="188">
        <f t="shared" si="47"/>
        <v>2.3394686070694521</v>
      </c>
    </row>
    <row r="1050" spans="1:31" x14ac:dyDescent="0.35">
      <c r="A1050" s="11" t="s">
        <v>2633</v>
      </c>
      <c r="B1050" s="11" t="s">
        <v>2516</v>
      </c>
      <c r="C1050" s="11" t="s">
        <v>2552</v>
      </c>
      <c r="D1050" s="188" t="s">
        <v>3022</v>
      </c>
      <c r="G1050" s="11" t="s">
        <v>2970</v>
      </c>
      <c r="H1050" s="11" t="s">
        <v>2634</v>
      </c>
      <c r="I1050" s="11" t="s">
        <v>2635</v>
      </c>
      <c r="J1050" s="188" t="s">
        <v>2561</v>
      </c>
      <c r="K1050" s="260" t="s">
        <v>3049</v>
      </c>
      <c r="L1050" s="265" t="s">
        <v>1937</v>
      </c>
      <c r="M1050" s="265" t="s">
        <v>1937</v>
      </c>
      <c r="N1050" s="258" t="s">
        <v>3023</v>
      </c>
      <c r="O1050" s="258"/>
      <c r="P1050" s="258" t="s">
        <v>3025</v>
      </c>
      <c r="Q1050" s="265" t="s">
        <v>2153</v>
      </c>
      <c r="R1050" s="265" t="s">
        <v>3073</v>
      </c>
      <c r="S1050" s="265" t="s">
        <v>3116</v>
      </c>
      <c r="T1050" s="11" t="s">
        <v>2641</v>
      </c>
      <c r="U1050" s="11" t="s">
        <v>2517</v>
      </c>
      <c r="V1050">
        <v>2.2448979591836702</v>
      </c>
      <c r="Z1050">
        <v>1.19908466819221</v>
      </c>
      <c r="AD1050" s="188">
        <f t="shared" si="46"/>
        <v>5.1690685761090753</v>
      </c>
      <c r="AE1050" s="188">
        <f t="shared" si="47"/>
        <v>2.7609944822170944</v>
      </c>
    </row>
    <row r="1051" spans="1:31" x14ac:dyDescent="0.35">
      <c r="A1051" s="11" t="s">
        <v>2633</v>
      </c>
      <c r="B1051" s="11" t="s">
        <v>2516</v>
      </c>
      <c r="C1051" s="11" t="s">
        <v>2552</v>
      </c>
      <c r="D1051" s="188" t="s">
        <v>3022</v>
      </c>
      <c r="G1051" s="11" t="s">
        <v>2970</v>
      </c>
      <c r="H1051" s="11" t="s">
        <v>2634</v>
      </c>
      <c r="I1051" s="11" t="s">
        <v>2635</v>
      </c>
      <c r="J1051" s="188" t="s">
        <v>2561</v>
      </c>
      <c r="K1051" s="260" t="s">
        <v>3049</v>
      </c>
      <c r="L1051" s="265" t="s">
        <v>1937</v>
      </c>
      <c r="M1051" s="265" t="s">
        <v>1937</v>
      </c>
      <c r="N1051" s="258" t="s">
        <v>3023</v>
      </c>
      <c r="O1051" s="258"/>
      <c r="P1051" s="258" t="s">
        <v>3025</v>
      </c>
      <c r="Q1051" s="265" t="s">
        <v>2153</v>
      </c>
      <c r="R1051" s="265" t="s">
        <v>3073</v>
      </c>
      <c r="S1051" s="265" t="s">
        <v>3116</v>
      </c>
      <c r="T1051" s="11" t="s">
        <v>2641</v>
      </c>
      <c r="U1051" s="11" t="s">
        <v>2517</v>
      </c>
      <c r="V1051">
        <v>2.2081632653061201</v>
      </c>
      <c r="Z1051">
        <v>1.9862700228832899</v>
      </c>
      <c r="AD1051" s="188">
        <f t="shared" si="46"/>
        <v>5.0844838175909288</v>
      </c>
      <c r="AE1051" s="188">
        <f t="shared" si="47"/>
        <v>4.5735557453520057</v>
      </c>
    </row>
    <row r="1052" spans="1:31" x14ac:dyDescent="0.35">
      <c r="A1052" s="11" t="s">
        <v>2633</v>
      </c>
      <c r="B1052" s="11" t="s">
        <v>2516</v>
      </c>
      <c r="C1052" s="11" t="s">
        <v>2552</v>
      </c>
      <c r="D1052" s="188" t="s">
        <v>3022</v>
      </c>
      <c r="G1052" s="11" t="s">
        <v>2970</v>
      </c>
      <c r="H1052" s="11" t="s">
        <v>2634</v>
      </c>
      <c r="I1052" s="11" t="s">
        <v>2635</v>
      </c>
      <c r="J1052" s="188" t="s">
        <v>2561</v>
      </c>
      <c r="K1052" s="260" t="s">
        <v>3049</v>
      </c>
      <c r="L1052" s="265" t="s">
        <v>1937</v>
      </c>
      <c r="M1052" s="265" t="s">
        <v>1937</v>
      </c>
      <c r="N1052" s="258" t="s">
        <v>3023</v>
      </c>
      <c r="O1052" s="258"/>
      <c r="P1052" s="258" t="s">
        <v>3025</v>
      </c>
      <c r="Q1052" s="265" t="s">
        <v>2153</v>
      </c>
      <c r="R1052" s="265" t="s">
        <v>3073</v>
      </c>
      <c r="S1052" s="265" t="s">
        <v>3116</v>
      </c>
      <c r="T1052" s="11" t="s">
        <v>2641</v>
      </c>
      <c r="U1052" s="11" t="s">
        <v>2517</v>
      </c>
      <c r="V1052">
        <v>2.5999999999999899</v>
      </c>
      <c r="Z1052">
        <v>1.6567505720823801</v>
      </c>
      <c r="AD1052" s="188">
        <f t="shared" si="46"/>
        <v>5.9867212417844957</v>
      </c>
      <c r="AE1052" s="188">
        <f t="shared" si="47"/>
        <v>3.8148091700862459</v>
      </c>
    </row>
    <row r="1053" spans="1:31" x14ac:dyDescent="0.35">
      <c r="A1053" s="11" t="s">
        <v>2633</v>
      </c>
      <c r="B1053" s="11" t="s">
        <v>2516</v>
      </c>
      <c r="C1053" s="11" t="s">
        <v>2552</v>
      </c>
      <c r="D1053" s="188" t="s">
        <v>3022</v>
      </c>
      <c r="G1053" s="11" t="s">
        <v>2970</v>
      </c>
      <c r="H1053" s="11" t="s">
        <v>2634</v>
      </c>
      <c r="I1053" s="11" t="s">
        <v>2635</v>
      </c>
      <c r="J1053" s="188" t="s">
        <v>2561</v>
      </c>
      <c r="K1053" s="260" t="s">
        <v>3049</v>
      </c>
      <c r="L1053" s="265" t="s">
        <v>1937</v>
      </c>
      <c r="M1053" s="265" t="s">
        <v>1937</v>
      </c>
      <c r="N1053" s="258" t="s">
        <v>3023</v>
      </c>
      <c r="O1053" s="258"/>
      <c r="P1053" s="258" t="s">
        <v>3025</v>
      </c>
      <c r="Q1053" s="265" t="s">
        <v>2153</v>
      </c>
      <c r="R1053" s="265" t="s">
        <v>3073</v>
      </c>
      <c r="S1053" s="265" t="s">
        <v>3116</v>
      </c>
      <c r="T1053" s="11" t="s">
        <v>2641</v>
      </c>
      <c r="U1053" s="11" t="s">
        <v>2517</v>
      </c>
      <c r="V1053">
        <v>2.6612244897959099</v>
      </c>
      <c r="Z1053">
        <v>2.2791762013729899</v>
      </c>
      <c r="AD1053" s="188">
        <f t="shared" si="46"/>
        <v>6.1276958393147476</v>
      </c>
      <c r="AE1053" s="188">
        <f t="shared" si="47"/>
        <v>5.2479971455882426</v>
      </c>
    </row>
    <row r="1054" spans="1:31" x14ac:dyDescent="0.35">
      <c r="A1054" s="11" t="s">
        <v>2633</v>
      </c>
      <c r="B1054" s="11" t="s">
        <v>2516</v>
      </c>
      <c r="C1054" s="11" t="s">
        <v>2552</v>
      </c>
      <c r="D1054" s="188" t="s">
        <v>3022</v>
      </c>
      <c r="G1054" s="11" t="s">
        <v>2970</v>
      </c>
      <c r="H1054" s="11" t="s">
        <v>2634</v>
      </c>
      <c r="I1054" s="11" t="s">
        <v>2635</v>
      </c>
      <c r="J1054" s="188" t="s">
        <v>2561</v>
      </c>
      <c r="K1054" s="260" t="s">
        <v>3049</v>
      </c>
      <c r="L1054" s="265" t="s">
        <v>1937</v>
      </c>
      <c r="M1054" s="265" t="s">
        <v>1937</v>
      </c>
      <c r="N1054" s="258" t="s">
        <v>3023</v>
      </c>
      <c r="O1054" s="258"/>
      <c r="P1054" s="258" t="s">
        <v>3025</v>
      </c>
      <c r="Q1054" s="265" t="s">
        <v>2153</v>
      </c>
      <c r="R1054" s="265" t="s">
        <v>3073</v>
      </c>
      <c r="S1054" s="265" t="s">
        <v>3116</v>
      </c>
      <c r="T1054" s="11" t="s">
        <v>2641</v>
      </c>
      <c r="U1054" s="11" t="s">
        <v>2517</v>
      </c>
      <c r="V1054">
        <v>3.0530612244897899</v>
      </c>
      <c r="Z1054">
        <v>2.9016018306636102</v>
      </c>
      <c r="AD1054" s="188">
        <f t="shared" si="46"/>
        <v>7.0299332635083385</v>
      </c>
      <c r="AE1054" s="188">
        <f t="shared" si="47"/>
        <v>6.6811851210902624</v>
      </c>
    </row>
    <row r="1055" spans="1:31" x14ac:dyDescent="0.35">
      <c r="A1055" s="11" t="s">
        <v>2633</v>
      </c>
      <c r="B1055" s="11" t="s">
        <v>2516</v>
      </c>
      <c r="C1055" s="11" t="s">
        <v>2552</v>
      </c>
      <c r="D1055" s="188" t="s">
        <v>3022</v>
      </c>
      <c r="G1055" s="11" t="s">
        <v>2970</v>
      </c>
      <c r="H1055" s="11" t="s">
        <v>2634</v>
      </c>
      <c r="I1055" s="11" t="s">
        <v>2635</v>
      </c>
      <c r="J1055" s="188" t="s">
        <v>2561</v>
      </c>
      <c r="K1055" s="260" t="s">
        <v>3049</v>
      </c>
      <c r="L1055" s="265" t="s">
        <v>1937</v>
      </c>
      <c r="M1055" s="265" t="s">
        <v>1937</v>
      </c>
      <c r="N1055" s="258" t="s">
        <v>3023</v>
      </c>
      <c r="O1055" s="258"/>
      <c r="P1055" s="258" t="s">
        <v>3025</v>
      </c>
      <c r="Q1055" s="265" t="s">
        <v>2153</v>
      </c>
      <c r="R1055" s="265" t="s">
        <v>3073</v>
      </c>
      <c r="S1055" s="265" t="s">
        <v>3116</v>
      </c>
      <c r="T1055" s="11" t="s">
        <v>2641</v>
      </c>
      <c r="U1055" s="11" t="s">
        <v>2517</v>
      </c>
      <c r="V1055">
        <v>3.0775510204081602</v>
      </c>
      <c r="Z1055">
        <v>1.4736842105263099</v>
      </c>
      <c r="AD1055" s="188">
        <f t="shared" si="46"/>
        <v>7.0863231025204447</v>
      </c>
      <c r="AE1055" s="188">
        <f t="shared" si="47"/>
        <v>3.3932832949385805</v>
      </c>
    </row>
    <row r="1056" spans="1:31" x14ac:dyDescent="0.35">
      <c r="A1056" s="11" t="s">
        <v>2633</v>
      </c>
      <c r="B1056" s="11" t="s">
        <v>2516</v>
      </c>
      <c r="C1056" s="11" t="s">
        <v>2552</v>
      </c>
      <c r="D1056" s="188" t="s">
        <v>3022</v>
      </c>
      <c r="G1056" s="11" t="s">
        <v>2970</v>
      </c>
      <c r="H1056" s="11" t="s">
        <v>2634</v>
      </c>
      <c r="I1056" s="11" t="s">
        <v>2635</v>
      </c>
      <c r="J1056" s="188" t="s">
        <v>2561</v>
      </c>
      <c r="K1056" s="260" t="s">
        <v>3049</v>
      </c>
      <c r="L1056" s="265" t="s">
        <v>1937</v>
      </c>
      <c r="M1056" s="265" t="s">
        <v>1937</v>
      </c>
      <c r="N1056" s="258" t="s">
        <v>3023</v>
      </c>
      <c r="O1056" s="258"/>
      <c r="P1056" s="258" t="s">
        <v>3025</v>
      </c>
      <c r="Q1056" s="265" t="s">
        <v>2153</v>
      </c>
      <c r="R1056" s="265" t="s">
        <v>3073</v>
      </c>
      <c r="S1056" s="265" t="s">
        <v>3116</v>
      </c>
      <c r="T1056" s="11" t="s">
        <v>2641</v>
      </c>
      <c r="U1056" s="11" t="s">
        <v>2517</v>
      </c>
      <c r="V1056">
        <v>3.3224489795918299</v>
      </c>
      <c r="Z1056">
        <v>1.6933638443935899</v>
      </c>
      <c r="AD1056" s="188">
        <f t="shared" si="46"/>
        <v>7.6502214926414265</v>
      </c>
      <c r="AE1056" s="188">
        <f t="shared" si="47"/>
        <v>3.8991143451157693</v>
      </c>
    </row>
    <row r="1057" spans="1:31" x14ac:dyDescent="0.35">
      <c r="A1057" s="11" t="s">
        <v>2633</v>
      </c>
      <c r="B1057" s="11" t="s">
        <v>2516</v>
      </c>
      <c r="C1057" s="11" t="s">
        <v>2552</v>
      </c>
      <c r="D1057" s="188" t="s">
        <v>3022</v>
      </c>
      <c r="G1057" s="11" t="s">
        <v>2970</v>
      </c>
      <c r="H1057" s="11" t="s">
        <v>2634</v>
      </c>
      <c r="I1057" s="11" t="s">
        <v>2635</v>
      </c>
      <c r="J1057" s="188" t="s">
        <v>2561</v>
      </c>
      <c r="K1057" s="260" t="s">
        <v>3049</v>
      </c>
      <c r="L1057" s="265" t="s">
        <v>1937</v>
      </c>
      <c r="M1057" s="265" t="s">
        <v>1937</v>
      </c>
      <c r="N1057" s="258" t="s">
        <v>3023</v>
      </c>
      <c r="O1057" s="258"/>
      <c r="P1057" s="258" t="s">
        <v>3025</v>
      </c>
      <c r="Q1057" s="265" t="s">
        <v>2153</v>
      </c>
      <c r="R1057" s="265" t="s">
        <v>3073</v>
      </c>
      <c r="S1057" s="265" t="s">
        <v>3116</v>
      </c>
      <c r="T1057" s="11" t="s">
        <v>2641</v>
      </c>
      <c r="U1057" s="11" t="s">
        <v>2517</v>
      </c>
      <c r="V1057">
        <v>3.4816326530612201</v>
      </c>
      <c r="Z1057">
        <v>1.8215102974828301</v>
      </c>
      <c r="AD1057" s="188">
        <f t="shared" si="46"/>
        <v>8.0167554462200759</v>
      </c>
      <c r="AE1057" s="188">
        <f t="shared" si="47"/>
        <v>4.1941824577191147</v>
      </c>
    </row>
    <row r="1058" spans="1:31" x14ac:dyDescent="0.35">
      <c r="A1058" s="11" t="s">
        <v>2633</v>
      </c>
      <c r="B1058" s="11" t="s">
        <v>2516</v>
      </c>
      <c r="C1058" s="11" t="s">
        <v>2552</v>
      </c>
      <c r="D1058" s="188" t="s">
        <v>3022</v>
      </c>
      <c r="G1058" s="11" t="s">
        <v>2970</v>
      </c>
      <c r="H1058" s="11" t="s">
        <v>2634</v>
      </c>
      <c r="I1058" s="11" t="s">
        <v>2635</v>
      </c>
      <c r="J1058" s="188" t="s">
        <v>2561</v>
      </c>
      <c r="K1058" s="260" t="s">
        <v>3049</v>
      </c>
      <c r="L1058" s="265" t="s">
        <v>1937</v>
      </c>
      <c r="M1058" s="265" t="s">
        <v>1937</v>
      </c>
      <c r="N1058" s="258" t="s">
        <v>3023</v>
      </c>
      <c r="O1058" s="258"/>
      <c r="P1058" s="258" t="s">
        <v>3025</v>
      </c>
      <c r="Q1058" s="265" t="s">
        <v>2153</v>
      </c>
      <c r="R1058" s="265" t="s">
        <v>3073</v>
      </c>
      <c r="S1058" s="265" t="s">
        <v>3116</v>
      </c>
      <c r="T1058" s="11" t="s">
        <v>2641</v>
      </c>
      <c r="U1058" s="11" t="s">
        <v>2517</v>
      </c>
      <c r="V1058">
        <v>3.4816326530612201</v>
      </c>
      <c r="Z1058">
        <v>2.0045766590389</v>
      </c>
      <c r="AD1058" s="188">
        <f t="shared" si="46"/>
        <v>8.0167554462200759</v>
      </c>
      <c r="AE1058" s="188">
        <f t="shared" si="47"/>
        <v>4.6157083328667792</v>
      </c>
    </row>
    <row r="1059" spans="1:31" x14ac:dyDescent="0.35">
      <c r="A1059" s="11" t="s">
        <v>2633</v>
      </c>
      <c r="B1059" s="11" t="s">
        <v>2516</v>
      </c>
      <c r="C1059" s="11" t="s">
        <v>2552</v>
      </c>
      <c r="D1059" s="188" t="s">
        <v>3022</v>
      </c>
      <c r="G1059" s="11" t="s">
        <v>2970</v>
      </c>
      <c r="H1059" s="11" t="s">
        <v>2634</v>
      </c>
      <c r="I1059" s="11" t="s">
        <v>2635</v>
      </c>
      <c r="J1059" s="188" t="s">
        <v>2561</v>
      </c>
      <c r="K1059" s="260" t="s">
        <v>3049</v>
      </c>
      <c r="L1059" s="265" t="s">
        <v>1937</v>
      </c>
      <c r="M1059" s="265" t="s">
        <v>1937</v>
      </c>
      <c r="N1059" s="258" t="s">
        <v>3023</v>
      </c>
      <c r="O1059" s="258"/>
      <c r="P1059" s="258" t="s">
        <v>3025</v>
      </c>
      <c r="Q1059" s="265" t="s">
        <v>2153</v>
      </c>
      <c r="R1059" s="265" t="s">
        <v>3073</v>
      </c>
      <c r="S1059" s="265" t="s">
        <v>3116</v>
      </c>
      <c r="T1059" s="11" t="s">
        <v>2641</v>
      </c>
      <c r="U1059" s="11" t="s">
        <v>2517</v>
      </c>
      <c r="V1059">
        <v>3.4816326530612201</v>
      </c>
      <c r="Z1059">
        <v>1.63844393592677</v>
      </c>
      <c r="AD1059" s="188">
        <f t="shared" si="46"/>
        <v>8.0167554462200759</v>
      </c>
      <c r="AE1059" s="188">
        <f t="shared" si="47"/>
        <v>3.7726565825714724</v>
      </c>
    </row>
    <row r="1060" spans="1:31" x14ac:dyDescent="0.35">
      <c r="A1060" s="11" t="s">
        <v>2633</v>
      </c>
      <c r="B1060" s="11" t="s">
        <v>2516</v>
      </c>
      <c r="C1060" s="11" t="s">
        <v>2552</v>
      </c>
      <c r="D1060" s="188" t="s">
        <v>3022</v>
      </c>
      <c r="G1060" s="11" t="s">
        <v>2970</v>
      </c>
      <c r="H1060" s="11" t="s">
        <v>2634</v>
      </c>
      <c r="I1060" s="11" t="s">
        <v>2635</v>
      </c>
      <c r="J1060" s="188" t="s">
        <v>2561</v>
      </c>
      <c r="K1060" s="260" t="s">
        <v>3049</v>
      </c>
      <c r="L1060" s="265" t="s">
        <v>1937</v>
      </c>
      <c r="M1060" s="265" t="s">
        <v>1937</v>
      </c>
      <c r="N1060" s="258" t="s">
        <v>3023</v>
      </c>
      <c r="O1060" s="258"/>
      <c r="P1060" s="258" t="s">
        <v>3025</v>
      </c>
      <c r="Q1060" s="265" t="s">
        <v>2153</v>
      </c>
      <c r="R1060" s="265" t="s">
        <v>3073</v>
      </c>
      <c r="S1060" s="265" t="s">
        <v>3116</v>
      </c>
      <c r="T1060" s="11" t="s">
        <v>2641</v>
      </c>
      <c r="U1060" s="11" t="s">
        <v>2517</v>
      </c>
      <c r="V1060">
        <v>4.1551020408163204</v>
      </c>
      <c r="Z1060">
        <v>2.1693363844393598</v>
      </c>
      <c r="AD1060" s="188">
        <f t="shared" si="46"/>
        <v>9.5674760190527977</v>
      </c>
      <c r="AE1060" s="188">
        <f t="shared" si="47"/>
        <v>4.9950816204996711</v>
      </c>
    </row>
    <row r="1061" spans="1:31" x14ac:dyDescent="0.35">
      <c r="A1061" s="11" t="s">
        <v>2633</v>
      </c>
      <c r="B1061" s="11" t="s">
        <v>2516</v>
      </c>
      <c r="C1061" s="11" t="s">
        <v>2552</v>
      </c>
      <c r="D1061" s="188" t="s">
        <v>3022</v>
      </c>
      <c r="G1061" s="11" t="s">
        <v>2970</v>
      </c>
      <c r="H1061" s="11" t="s">
        <v>2634</v>
      </c>
      <c r="I1061" s="11" t="s">
        <v>2636</v>
      </c>
      <c r="J1061" s="188" t="s">
        <v>2561</v>
      </c>
      <c r="K1061" s="260" t="s">
        <v>3049</v>
      </c>
      <c r="L1061" s="265" t="s">
        <v>1937</v>
      </c>
      <c r="M1061" s="265" t="s">
        <v>1937</v>
      </c>
      <c r="N1061" s="258" t="s">
        <v>3023</v>
      </c>
      <c r="O1061" s="258"/>
      <c r="P1061" s="258" t="s">
        <v>3025</v>
      </c>
      <c r="Q1061" s="265" t="s">
        <v>2153</v>
      </c>
      <c r="R1061" s="265" t="s">
        <v>3073</v>
      </c>
      <c r="S1061" s="265" t="s">
        <v>3116</v>
      </c>
      <c r="T1061" s="11" t="s">
        <v>2642</v>
      </c>
      <c r="U1061" s="11" t="s">
        <v>2517</v>
      </c>
      <c r="V1061">
        <v>-1.0734693877551</v>
      </c>
      <c r="Z1061">
        <v>-4.5125858123569698</v>
      </c>
      <c r="AD1061" s="188">
        <f t="shared" si="46"/>
        <v>-2.4717546100303385</v>
      </c>
      <c r="AE1061" s="188">
        <f t="shared" si="47"/>
        <v>-10.390612822389585</v>
      </c>
    </row>
    <row r="1062" spans="1:31" x14ac:dyDescent="0.35">
      <c r="A1062" s="11" t="s">
        <v>2633</v>
      </c>
      <c r="B1062" s="11" t="s">
        <v>2516</v>
      </c>
      <c r="C1062" s="11" t="s">
        <v>2552</v>
      </c>
      <c r="D1062" s="188" t="s">
        <v>3022</v>
      </c>
      <c r="G1062" s="11" t="s">
        <v>2970</v>
      </c>
      <c r="H1062" s="11" t="s">
        <v>2634</v>
      </c>
      <c r="I1062" s="11" t="s">
        <v>2636</v>
      </c>
      <c r="J1062" s="188" t="s">
        <v>2561</v>
      </c>
      <c r="K1062" s="260" t="s">
        <v>3049</v>
      </c>
      <c r="L1062" s="265" t="s">
        <v>1937</v>
      </c>
      <c r="M1062" s="265" t="s">
        <v>1937</v>
      </c>
      <c r="N1062" s="258" t="s">
        <v>3023</v>
      </c>
      <c r="O1062" s="258"/>
      <c r="P1062" s="258" t="s">
        <v>3025</v>
      </c>
      <c r="Q1062" s="265" t="s">
        <v>2153</v>
      </c>
      <c r="R1062" s="265" t="s">
        <v>3073</v>
      </c>
      <c r="S1062" s="265" t="s">
        <v>3116</v>
      </c>
      <c r="T1062" s="11" t="s">
        <v>2642</v>
      </c>
      <c r="U1062" s="11" t="s">
        <v>2517</v>
      </c>
      <c r="V1062">
        <v>-0.93877551020408101</v>
      </c>
      <c r="Z1062">
        <v>-4.3112128146452999</v>
      </c>
      <c r="AD1062" s="188">
        <f t="shared" si="46"/>
        <v>-2.1616104954637967</v>
      </c>
      <c r="AE1062" s="188">
        <f t="shared" si="47"/>
        <v>-9.92693435972717</v>
      </c>
    </row>
    <row r="1063" spans="1:31" x14ac:dyDescent="0.35">
      <c r="A1063" s="11" t="s">
        <v>2633</v>
      </c>
      <c r="B1063" s="11" t="s">
        <v>2516</v>
      </c>
      <c r="C1063" s="11" t="s">
        <v>2552</v>
      </c>
      <c r="D1063" s="188" t="s">
        <v>3022</v>
      </c>
      <c r="G1063" s="11" t="s">
        <v>2970</v>
      </c>
      <c r="H1063" s="11" t="s">
        <v>2634</v>
      </c>
      <c r="I1063" s="11" t="s">
        <v>2636</v>
      </c>
      <c r="J1063" s="188" t="s">
        <v>2561</v>
      </c>
      <c r="K1063" s="260" t="s">
        <v>3049</v>
      </c>
      <c r="L1063" s="265" t="s">
        <v>1937</v>
      </c>
      <c r="M1063" s="265" t="s">
        <v>1937</v>
      </c>
      <c r="N1063" s="258" t="s">
        <v>3023</v>
      </c>
      <c r="O1063" s="258"/>
      <c r="P1063" s="258" t="s">
        <v>3025</v>
      </c>
      <c r="Q1063" s="265" t="s">
        <v>2153</v>
      </c>
      <c r="R1063" s="265" t="s">
        <v>3073</v>
      </c>
      <c r="S1063" s="265" t="s">
        <v>3116</v>
      </c>
      <c r="T1063" s="11" t="s">
        <v>2642</v>
      </c>
      <c r="U1063" s="11" t="s">
        <v>2517</v>
      </c>
      <c r="V1063">
        <v>-1.0367346938775499</v>
      </c>
      <c r="Z1063">
        <v>-4.12814645308924</v>
      </c>
      <c r="AD1063" s="188">
        <f t="shared" si="46"/>
        <v>-2.387169851512192</v>
      </c>
      <c r="AE1063" s="188">
        <f t="shared" si="47"/>
        <v>-9.5054084845795277</v>
      </c>
    </row>
    <row r="1064" spans="1:31" x14ac:dyDescent="0.35">
      <c r="A1064" s="11" t="s">
        <v>2633</v>
      </c>
      <c r="B1064" s="11" t="s">
        <v>2516</v>
      </c>
      <c r="C1064" s="11" t="s">
        <v>2552</v>
      </c>
      <c r="D1064" s="188" t="s">
        <v>3022</v>
      </c>
      <c r="G1064" s="11" t="s">
        <v>2970</v>
      </c>
      <c r="H1064" s="11" t="s">
        <v>2634</v>
      </c>
      <c r="I1064" s="11" t="s">
        <v>2636</v>
      </c>
      <c r="J1064" s="188" t="s">
        <v>2561</v>
      </c>
      <c r="K1064" s="260" t="s">
        <v>3049</v>
      </c>
      <c r="L1064" s="265" t="s">
        <v>1937</v>
      </c>
      <c r="M1064" s="265" t="s">
        <v>1937</v>
      </c>
      <c r="N1064" s="258" t="s">
        <v>3023</v>
      </c>
      <c r="O1064" s="258"/>
      <c r="P1064" s="258" t="s">
        <v>3025</v>
      </c>
      <c r="Q1064" s="265" t="s">
        <v>2153</v>
      </c>
      <c r="R1064" s="265" t="s">
        <v>3073</v>
      </c>
      <c r="S1064" s="265" t="s">
        <v>3116</v>
      </c>
      <c r="T1064" s="11" t="s">
        <v>2642</v>
      </c>
      <c r="U1064" s="11" t="s">
        <v>2517</v>
      </c>
      <c r="V1064">
        <v>-0.85306122448979504</v>
      </c>
      <c r="Z1064">
        <v>-4.0183066361556001</v>
      </c>
      <c r="AD1064" s="188">
        <f t="shared" si="46"/>
        <v>-1.9642460589214494</v>
      </c>
      <c r="AE1064" s="188">
        <f t="shared" si="47"/>
        <v>-9.2524929594909349</v>
      </c>
    </row>
    <row r="1065" spans="1:31" x14ac:dyDescent="0.35">
      <c r="A1065" s="11" t="s">
        <v>2633</v>
      </c>
      <c r="B1065" s="11" t="s">
        <v>2516</v>
      </c>
      <c r="C1065" s="11" t="s">
        <v>2552</v>
      </c>
      <c r="D1065" s="188" t="s">
        <v>3022</v>
      </c>
      <c r="G1065" s="11" t="s">
        <v>2970</v>
      </c>
      <c r="H1065" s="11" t="s">
        <v>2634</v>
      </c>
      <c r="I1065" s="11" t="s">
        <v>2636</v>
      </c>
      <c r="J1065" s="188" t="s">
        <v>2561</v>
      </c>
      <c r="K1065" s="260" t="s">
        <v>3049</v>
      </c>
      <c r="L1065" s="265" t="s">
        <v>1937</v>
      </c>
      <c r="M1065" s="265" t="s">
        <v>1937</v>
      </c>
      <c r="N1065" s="258" t="s">
        <v>3023</v>
      </c>
      <c r="O1065" s="258"/>
      <c r="P1065" s="258" t="s">
        <v>3025</v>
      </c>
      <c r="Q1065" s="265" t="s">
        <v>2153</v>
      </c>
      <c r="R1065" s="265" t="s">
        <v>3073</v>
      </c>
      <c r="S1065" s="265" t="s">
        <v>3116</v>
      </c>
      <c r="T1065" s="11" t="s">
        <v>2642</v>
      </c>
      <c r="U1065" s="11" t="s">
        <v>2517</v>
      </c>
      <c r="V1065">
        <v>-1</v>
      </c>
      <c r="Z1065">
        <v>-3.8718535469107498</v>
      </c>
      <c r="AD1065" s="188">
        <f t="shared" si="46"/>
        <v>-2.3025850929940455</v>
      </c>
      <c r="AE1065" s="188">
        <f t="shared" si="47"/>
        <v>-8.9152722593728146</v>
      </c>
    </row>
    <row r="1066" spans="1:31" x14ac:dyDescent="0.35">
      <c r="A1066" s="11" t="s">
        <v>2633</v>
      </c>
      <c r="B1066" s="11" t="s">
        <v>2516</v>
      </c>
      <c r="C1066" s="11" t="s">
        <v>2552</v>
      </c>
      <c r="D1066" s="188" t="s">
        <v>3022</v>
      </c>
      <c r="G1066" s="11" t="s">
        <v>2970</v>
      </c>
      <c r="H1066" s="11" t="s">
        <v>2634</v>
      </c>
      <c r="I1066" s="11" t="s">
        <v>2636</v>
      </c>
      <c r="J1066" s="188" t="s">
        <v>2561</v>
      </c>
      <c r="K1066" s="260" t="s">
        <v>3049</v>
      </c>
      <c r="L1066" s="265" t="s">
        <v>1937</v>
      </c>
      <c r="M1066" s="265" t="s">
        <v>1937</v>
      </c>
      <c r="N1066" s="258" t="s">
        <v>3023</v>
      </c>
      <c r="O1066" s="258"/>
      <c r="P1066" s="258" t="s">
        <v>3025</v>
      </c>
      <c r="Q1066" s="265" t="s">
        <v>2153</v>
      </c>
      <c r="R1066" s="265" t="s">
        <v>3073</v>
      </c>
      <c r="S1066" s="265" t="s">
        <v>3116</v>
      </c>
      <c r="T1066" s="11" t="s">
        <v>2642</v>
      </c>
      <c r="U1066" s="11" t="s">
        <v>2517</v>
      </c>
      <c r="V1066">
        <v>-0.87755102040816302</v>
      </c>
      <c r="Z1066">
        <v>-3.5057208237986202</v>
      </c>
      <c r="AD1066" s="188">
        <f t="shared" si="46"/>
        <v>-2.0206358979335497</v>
      </c>
      <c r="AE1066" s="188">
        <f t="shared" si="47"/>
        <v>-8.0722205090775088</v>
      </c>
    </row>
    <row r="1067" spans="1:31" x14ac:dyDescent="0.35">
      <c r="A1067" s="11" t="s">
        <v>2633</v>
      </c>
      <c r="B1067" s="11" t="s">
        <v>2516</v>
      </c>
      <c r="C1067" s="11" t="s">
        <v>2552</v>
      </c>
      <c r="D1067" s="188" t="s">
        <v>3022</v>
      </c>
      <c r="G1067" s="11" t="s">
        <v>2970</v>
      </c>
      <c r="H1067" s="11" t="s">
        <v>2634</v>
      </c>
      <c r="I1067" s="11" t="s">
        <v>2636</v>
      </c>
      <c r="J1067" s="188" t="s">
        <v>2561</v>
      </c>
      <c r="K1067" s="260" t="s">
        <v>3049</v>
      </c>
      <c r="L1067" s="265" t="s">
        <v>1937</v>
      </c>
      <c r="M1067" s="265" t="s">
        <v>1937</v>
      </c>
      <c r="N1067" s="258" t="s">
        <v>3023</v>
      </c>
      <c r="O1067" s="258"/>
      <c r="P1067" s="258" t="s">
        <v>3025</v>
      </c>
      <c r="Q1067" s="265" t="s">
        <v>2153</v>
      </c>
      <c r="R1067" s="265" t="s">
        <v>3073</v>
      </c>
      <c r="S1067" s="265" t="s">
        <v>3116</v>
      </c>
      <c r="T1067" s="11" t="s">
        <v>2642</v>
      </c>
      <c r="U1067" s="11" t="s">
        <v>2517</v>
      </c>
      <c r="V1067">
        <v>-1.0734693877551</v>
      </c>
      <c r="Z1067">
        <v>-3.61556064073226</v>
      </c>
      <c r="AD1067" s="188">
        <f t="shared" si="46"/>
        <v>-2.4717546100303385</v>
      </c>
      <c r="AE1067" s="188">
        <f t="shared" si="47"/>
        <v>-8.3251360341661034</v>
      </c>
    </row>
    <row r="1068" spans="1:31" x14ac:dyDescent="0.35">
      <c r="A1068" s="11" t="s">
        <v>2633</v>
      </c>
      <c r="B1068" s="11" t="s">
        <v>2516</v>
      </c>
      <c r="C1068" s="11" t="s">
        <v>2552</v>
      </c>
      <c r="D1068" s="188" t="s">
        <v>3022</v>
      </c>
      <c r="G1068" s="11" t="s">
        <v>2970</v>
      </c>
      <c r="H1068" s="11" t="s">
        <v>2634</v>
      </c>
      <c r="I1068" s="11" t="s">
        <v>2636</v>
      </c>
      <c r="J1068" s="188" t="s">
        <v>2561</v>
      </c>
      <c r="K1068" s="260" t="s">
        <v>3049</v>
      </c>
      <c r="L1068" s="265" t="s">
        <v>1937</v>
      </c>
      <c r="M1068" s="265" t="s">
        <v>1937</v>
      </c>
      <c r="N1068" s="258" t="s">
        <v>3023</v>
      </c>
      <c r="O1068" s="258"/>
      <c r="P1068" s="258" t="s">
        <v>3025</v>
      </c>
      <c r="Q1068" s="265" t="s">
        <v>2153</v>
      </c>
      <c r="R1068" s="265" t="s">
        <v>3073</v>
      </c>
      <c r="S1068" s="265" t="s">
        <v>3116</v>
      </c>
      <c r="T1068" s="11" t="s">
        <v>2642</v>
      </c>
      <c r="U1068" s="11" t="s">
        <v>2517</v>
      </c>
      <c r="V1068">
        <v>-1.0734693877551</v>
      </c>
      <c r="Z1068">
        <v>-3.3592677345537698</v>
      </c>
      <c r="AD1068" s="188">
        <f t="shared" si="46"/>
        <v>-2.4717546100303385</v>
      </c>
      <c r="AE1068" s="188">
        <f t="shared" si="47"/>
        <v>-7.7349998089593903</v>
      </c>
    </row>
    <row r="1069" spans="1:31" x14ac:dyDescent="0.35">
      <c r="A1069" s="11" t="s">
        <v>2633</v>
      </c>
      <c r="B1069" s="11" t="s">
        <v>2516</v>
      </c>
      <c r="C1069" s="11" t="s">
        <v>2552</v>
      </c>
      <c r="D1069" s="188" t="s">
        <v>3022</v>
      </c>
      <c r="G1069" s="11" t="s">
        <v>2970</v>
      </c>
      <c r="H1069" s="11" t="s">
        <v>2634</v>
      </c>
      <c r="I1069" s="11" t="s">
        <v>2636</v>
      </c>
      <c r="J1069" s="188" t="s">
        <v>2561</v>
      </c>
      <c r="K1069" s="260" t="s">
        <v>3049</v>
      </c>
      <c r="L1069" s="265" t="s">
        <v>1937</v>
      </c>
      <c r="M1069" s="265" t="s">
        <v>1937</v>
      </c>
      <c r="N1069" s="258" t="s">
        <v>3023</v>
      </c>
      <c r="O1069" s="258"/>
      <c r="P1069" s="258" t="s">
        <v>3025</v>
      </c>
      <c r="Q1069" s="265" t="s">
        <v>2153</v>
      </c>
      <c r="R1069" s="265" t="s">
        <v>3073</v>
      </c>
      <c r="S1069" s="265" t="s">
        <v>3116</v>
      </c>
      <c r="T1069" s="11" t="s">
        <v>2642</v>
      </c>
      <c r="U1069" s="11" t="s">
        <v>2517</v>
      </c>
      <c r="V1069">
        <v>-0.96326530612244898</v>
      </c>
      <c r="Z1069">
        <v>-3.3226544622425598</v>
      </c>
      <c r="AD1069" s="188">
        <f t="shared" si="46"/>
        <v>-2.2180003344758972</v>
      </c>
      <c r="AE1069" s="188">
        <f t="shared" si="47"/>
        <v>-7.6506946339298665</v>
      </c>
    </row>
    <row r="1070" spans="1:31" x14ac:dyDescent="0.35">
      <c r="A1070" s="11" t="s">
        <v>2633</v>
      </c>
      <c r="B1070" s="11" t="s">
        <v>2516</v>
      </c>
      <c r="C1070" s="11" t="s">
        <v>2552</v>
      </c>
      <c r="D1070" s="188" t="s">
        <v>3022</v>
      </c>
      <c r="G1070" s="11" t="s">
        <v>2970</v>
      </c>
      <c r="H1070" s="11" t="s">
        <v>2634</v>
      </c>
      <c r="I1070" s="11" t="s">
        <v>2636</v>
      </c>
      <c r="J1070" s="188" t="s">
        <v>2561</v>
      </c>
      <c r="K1070" s="260" t="s">
        <v>3049</v>
      </c>
      <c r="L1070" s="265" t="s">
        <v>1937</v>
      </c>
      <c r="M1070" s="265" t="s">
        <v>1937</v>
      </c>
      <c r="N1070" s="258" t="s">
        <v>3023</v>
      </c>
      <c r="O1070" s="258"/>
      <c r="P1070" s="258" t="s">
        <v>3025</v>
      </c>
      <c r="Q1070" s="265" t="s">
        <v>2153</v>
      </c>
      <c r="R1070" s="265" t="s">
        <v>3073</v>
      </c>
      <c r="S1070" s="265" t="s">
        <v>3116</v>
      </c>
      <c r="T1070" s="11" t="s">
        <v>2642</v>
      </c>
      <c r="U1070" s="11" t="s">
        <v>2517</v>
      </c>
      <c r="V1070">
        <v>0.50612244897959102</v>
      </c>
      <c r="Z1070">
        <v>-2.4622425629290601</v>
      </c>
      <c r="AD1070" s="188">
        <f t="shared" si="46"/>
        <v>1.1653900062500457</v>
      </c>
      <c r="AE1070" s="188">
        <f t="shared" si="47"/>
        <v>-5.669523020735908</v>
      </c>
    </row>
    <row r="1071" spans="1:31" x14ac:dyDescent="0.35">
      <c r="A1071" s="11" t="s">
        <v>2633</v>
      </c>
      <c r="B1071" s="11" t="s">
        <v>2516</v>
      </c>
      <c r="C1071" s="11" t="s">
        <v>2552</v>
      </c>
      <c r="D1071" s="188" t="s">
        <v>3022</v>
      </c>
      <c r="G1071" s="11" t="s">
        <v>2970</v>
      </c>
      <c r="H1071" s="11" t="s">
        <v>2634</v>
      </c>
      <c r="I1071" s="11" t="s">
        <v>2636</v>
      </c>
      <c r="J1071" s="188" t="s">
        <v>2561</v>
      </c>
      <c r="K1071" s="260" t="s">
        <v>3049</v>
      </c>
      <c r="L1071" s="265" t="s">
        <v>1937</v>
      </c>
      <c r="M1071" s="265" t="s">
        <v>1937</v>
      </c>
      <c r="N1071" s="258" t="s">
        <v>3023</v>
      </c>
      <c r="O1071" s="258"/>
      <c r="P1071" s="258" t="s">
        <v>3025</v>
      </c>
      <c r="Q1071" s="265" t="s">
        <v>2153</v>
      </c>
      <c r="R1071" s="265" t="s">
        <v>3073</v>
      </c>
      <c r="S1071" s="265" t="s">
        <v>3116</v>
      </c>
      <c r="T1071" s="11" t="s">
        <v>2642</v>
      </c>
      <c r="U1071" s="11" t="s">
        <v>2517</v>
      </c>
      <c r="V1071">
        <v>0.44489795918367298</v>
      </c>
      <c r="Z1071">
        <v>-2.0411899313501101</v>
      </c>
      <c r="AD1071" s="188">
        <f t="shared" si="46"/>
        <v>1.024415408719799</v>
      </c>
      <c r="AE1071" s="188">
        <f t="shared" si="47"/>
        <v>-4.700013507896303</v>
      </c>
    </row>
    <row r="1072" spans="1:31" x14ac:dyDescent="0.35">
      <c r="A1072" s="11" t="s">
        <v>2633</v>
      </c>
      <c r="B1072" s="11" t="s">
        <v>2516</v>
      </c>
      <c r="C1072" s="11" t="s">
        <v>2552</v>
      </c>
      <c r="D1072" s="188" t="s">
        <v>3022</v>
      </c>
      <c r="G1072" s="11" t="s">
        <v>2970</v>
      </c>
      <c r="H1072" s="11" t="s">
        <v>2634</v>
      </c>
      <c r="I1072" s="11" t="s">
        <v>2636</v>
      </c>
      <c r="J1072" s="188" t="s">
        <v>2561</v>
      </c>
      <c r="K1072" s="260" t="s">
        <v>3049</v>
      </c>
      <c r="L1072" s="265" t="s">
        <v>1937</v>
      </c>
      <c r="M1072" s="265" t="s">
        <v>1937</v>
      </c>
      <c r="N1072" s="258" t="s">
        <v>3023</v>
      </c>
      <c r="O1072" s="258"/>
      <c r="P1072" s="258" t="s">
        <v>3025</v>
      </c>
      <c r="Q1072" s="265" t="s">
        <v>2153</v>
      </c>
      <c r="R1072" s="265" t="s">
        <v>3073</v>
      </c>
      <c r="S1072" s="265" t="s">
        <v>3116</v>
      </c>
      <c r="T1072" s="11" t="s">
        <v>2642</v>
      </c>
      <c r="U1072" s="11" t="s">
        <v>2517</v>
      </c>
      <c r="V1072">
        <v>0.40816326530612201</v>
      </c>
      <c r="Z1072">
        <v>-1.83981693363844</v>
      </c>
      <c r="AD1072" s="188">
        <f t="shared" si="46"/>
        <v>0.93983065020165035</v>
      </c>
      <c r="AE1072" s="188">
        <f t="shared" si="47"/>
        <v>-4.2363350452338882</v>
      </c>
    </row>
    <row r="1073" spans="1:31" x14ac:dyDescent="0.35">
      <c r="A1073" s="11" t="s">
        <v>2633</v>
      </c>
      <c r="B1073" s="11" t="s">
        <v>2516</v>
      </c>
      <c r="C1073" s="11" t="s">
        <v>2552</v>
      </c>
      <c r="D1073" s="188" t="s">
        <v>3022</v>
      </c>
      <c r="G1073" s="11" t="s">
        <v>2970</v>
      </c>
      <c r="H1073" s="11" t="s">
        <v>2634</v>
      </c>
      <c r="I1073" s="11" t="s">
        <v>2636</v>
      </c>
      <c r="J1073" s="188" t="s">
        <v>2561</v>
      </c>
      <c r="K1073" s="260" t="s">
        <v>3049</v>
      </c>
      <c r="L1073" s="265" t="s">
        <v>1937</v>
      </c>
      <c r="M1073" s="265" t="s">
        <v>1937</v>
      </c>
      <c r="N1073" s="258" t="s">
        <v>3023</v>
      </c>
      <c r="O1073" s="258"/>
      <c r="P1073" s="258" t="s">
        <v>3025</v>
      </c>
      <c r="Q1073" s="265" t="s">
        <v>2153</v>
      </c>
      <c r="R1073" s="265" t="s">
        <v>3073</v>
      </c>
      <c r="S1073" s="265" t="s">
        <v>3116</v>
      </c>
      <c r="T1073" s="11" t="s">
        <v>2642</v>
      </c>
      <c r="U1073" s="11" t="s">
        <v>2517</v>
      </c>
      <c r="V1073">
        <v>0.51836734693877495</v>
      </c>
      <c r="Z1073">
        <v>-1.83981693363844</v>
      </c>
      <c r="AD1073" s="188">
        <f t="shared" si="46"/>
        <v>1.193584925756096</v>
      </c>
      <c r="AE1073" s="188">
        <f t="shared" si="47"/>
        <v>-4.2363350452338882</v>
      </c>
    </row>
    <row r="1074" spans="1:31" x14ac:dyDescent="0.35">
      <c r="A1074" s="11" t="s">
        <v>2633</v>
      </c>
      <c r="B1074" s="11" t="s">
        <v>2516</v>
      </c>
      <c r="C1074" s="11" t="s">
        <v>2552</v>
      </c>
      <c r="D1074" s="188" t="s">
        <v>3022</v>
      </c>
      <c r="G1074" s="11" t="s">
        <v>2970</v>
      </c>
      <c r="H1074" s="11" t="s">
        <v>2634</v>
      </c>
      <c r="I1074" s="11" t="s">
        <v>2636</v>
      </c>
      <c r="J1074" s="188" t="s">
        <v>2561</v>
      </c>
      <c r="K1074" s="260" t="s">
        <v>3049</v>
      </c>
      <c r="L1074" s="265" t="s">
        <v>1937</v>
      </c>
      <c r="M1074" s="265" t="s">
        <v>1937</v>
      </c>
      <c r="N1074" s="258" t="s">
        <v>3023</v>
      </c>
      <c r="O1074" s="258"/>
      <c r="P1074" s="258" t="s">
        <v>3025</v>
      </c>
      <c r="Q1074" s="265" t="s">
        <v>2153</v>
      </c>
      <c r="R1074" s="265" t="s">
        <v>3073</v>
      </c>
      <c r="S1074" s="265" t="s">
        <v>3116</v>
      </c>
      <c r="T1074" s="11" t="s">
        <v>2642</v>
      </c>
      <c r="U1074" s="11" t="s">
        <v>2517</v>
      </c>
      <c r="V1074">
        <v>0.51836734693877495</v>
      </c>
      <c r="Z1074">
        <v>-1.5652173913043399</v>
      </c>
      <c r="AD1074" s="188">
        <f t="shared" si="46"/>
        <v>1.193584925756096</v>
      </c>
      <c r="AE1074" s="188">
        <f t="shared" si="47"/>
        <v>-3.6040462325124016</v>
      </c>
    </row>
    <row r="1075" spans="1:31" x14ac:dyDescent="0.35">
      <c r="A1075" s="11" t="s">
        <v>2633</v>
      </c>
      <c r="B1075" s="11" t="s">
        <v>2516</v>
      </c>
      <c r="C1075" s="11" t="s">
        <v>2552</v>
      </c>
      <c r="D1075" s="188" t="s">
        <v>3022</v>
      </c>
      <c r="G1075" s="11" t="s">
        <v>2970</v>
      </c>
      <c r="H1075" s="11" t="s">
        <v>2634</v>
      </c>
      <c r="I1075" s="11" t="s">
        <v>2636</v>
      </c>
      <c r="J1075" s="188" t="s">
        <v>2561</v>
      </c>
      <c r="K1075" s="260" t="s">
        <v>3049</v>
      </c>
      <c r="L1075" s="265" t="s">
        <v>1937</v>
      </c>
      <c r="M1075" s="265" t="s">
        <v>1937</v>
      </c>
      <c r="N1075" s="258" t="s">
        <v>3023</v>
      </c>
      <c r="O1075" s="258"/>
      <c r="P1075" s="258" t="s">
        <v>3025</v>
      </c>
      <c r="Q1075" s="265" t="s">
        <v>2153</v>
      </c>
      <c r="R1075" s="265" t="s">
        <v>3073</v>
      </c>
      <c r="S1075" s="265" t="s">
        <v>3116</v>
      </c>
      <c r="T1075" s="11" t="s">
        <v>2642</v>
      </c>
      <c r="U1075" s="11" t="s">
        <v>2517</v>
      </c>
      <c r="V1075">
        <v>0.48163265306122299</v>
      </c>
      <c r="Z1075">
        <v>-1.3089244851258499</v>
      </c>
      <c r="AD1075" s="188">
        <f t="shared" si="46"/>
        <v>1.1090001672379453</v>
      </c>
      <c r="AE1075" s="188">
        <f t="shared" si="47"/>
        <v>-3.0139100073056886</v>
      </c>
    </row>
    <row r="1076" spans="1:31" x14ac:dyDescent="0.35">
      <c r="A1076" s="11" t="s">
        <v>2633</v>
      </c>
      <c r="B1076" s="11" t="s">
        <v>2516</v>
      </c>
      <c r="C1076" s="11" t="s">
        <v>2552</v>
      </c>
      <c r="D1076" s="188" t="s">
        <v>3022</v>
      </c>
      <c r="G1076" s="11" t="s">
        <v>2970</v>
      </c>
      <c r="H1076" s="11" t="s">
        <v>2634</v>
      </c>
      <c r="I1076" s="11" t="s">
        <v>2636</v>
      </c>
      <c r="J1076" s="188" t="s">
        <v>2561</v>
      </c>
      <c r="K1076" s="260" t="s">
        <v>3049</v>
      </c>
      <c r="L1076" s="265" t="s">
        <v>1937</v>
      </c>
      <c r="M1076" s="265" t="s">
        <v>1937</v>
      </c>
      <c r="N1076" s="258" t="s">
        <v>3023</v>
      </c>
      <c r="O1076" s="258"/>
      <c r="P1076" s="258" t="s">
        <v>3025</v>
      </c>
      <c r="Q1076" s="265" t="s">
        <v>2153</v>
      </c>
      <c r="R1076" s="265" t="s">
        <v>3073</v>
      </c>
      <c r="S1076" s="265" t="s">
        <v>3116</v>
      </c>
      <c r="T1076" s="11" t="s">
        <v>2642</v>
      </c>
      <c r="U1076" s="11" t="s">
        <v>2517</v>
      </c>
      <c r="V1076">
        <v>0.23673469387755</v>
      </c>
      <c r="Z1076">
        <v>-1.58352402745995</v>
      </c>
      <c r="AD1076" s="188">
        <f t="shared" si="46"/>
        <v>0.54510177711695551</v>
      </c>
      <c r="AE1076" s="188">
        <f t="shared" si="47"/>
        <v>-3.6461988200271751</v>
      </c>
    </row>
    <row r="1077" spans="1:31" x14ac:dyDescent="0.35">
      <c r="A1077" s="11" t="s">
        <v>2633</v>
      </c>
      <c r="B1077" s="11" t="s">
        <v>2516</v>
      </c>
      <c r="C1077" s="11" t="s">
        <v>2552</v>
      </c>
      <c r="D1077" s="188" t="s">
        <v>3022</v>
      </c>
      <c r="G1077" s="11" t="s">
        <v>2970</v>
      </c>
      <c r="H1077" s="11" t="s">
        <v>2634</v>
      </c>
      <c r="I1077" s="11" t="s">
        <v>2636</v>
      </c>
      <c r="J1077" s="188" t="s">
        <v>2561</v>
      </c>
      <c r="K1077" s="260" t="s">
        <v>3049</v>
      </c>
      <c r="L1077" s="265" t="s">
        <v>1937</v>
      </c>
      <c r="M1077" s="265" t="s">
        <v>1937</v>
      </c>
      <c r="N1077" s="258" t="s">
        <v>3023</v>
      </c>
      <c r="O1077" s="258"/>
      <c r="P1077" s="258" t="s">
        <v>3025</v>
      </c>
      <c r="Q1077" s="265" t="s">
        <v>2153</v>
      </c>
      <c r="R1077" s="265" t="s">
        <v>3073</v>
      </c>
      <c r="S1077" s="265" t="s">
        <v>3116</v>
      </c>
      <c r="T1077" s="11" t="s">
        <v>2642</v>
      </c>
      <c r="U1077" s="11" t="s">
        <v>2517</v>
      </c>
      <c r="V1077">
        <v>0.371428571428571</v>
      </c>
      <c r="Z1077">
        <v>-1.4736842105263099</v>
      </c>
      <c r="AD1077" s="188">
        <f t="shared" si="46"/>
        <v>0.85524589168350174</v>
      </c>
      <c r="AE1077" s="188">
        <f t="shared" si="47"/>
        <v>-3.3932832949385805</v>
      </c>
    </row>
    <row r="1078" spans="1:31" x14ac:dyDescent="0.35">
      <c r="A1078" s="11" t="s">
        <v>2633</v>
      </c>
      <c r="B1078" s="11" t="s">
        <v>2516</v>
      </c>
      <c r="C1078" s="11" t="s">
        <v>2552</v>
      </c>
      <c r="D1078" s="188" t="s">
        <v>3022</v>
      </c>
      <c r="G1078" s="11" t="s">
        <v>2970</v>
      </c>
      <c r="H1078" s="11" t="s">
        <v>2634</v>
      </c>
      <c r="I1078" s="11" t="s">
        <v>2636</v>
      </c>
      <c r="J1078" s="188" t="s">
        <v>2561</v>
      </c>
      <c r="K1078" s="260" t="s">
        <v>3049</v>
      </c>
      <c r="L1078" s="265" t="s">
        <v>1937</v>
      </c>
      <c r="M1078" s="265" t="s">
        <v>1937</v>
      </c>
      <c r="N1078" s="258" t="s">
        <v>3023</v>
      </c>
      <c r="O1078" s="258"/>
      <c r="P1078" s="258" t="s">
        <v>3025</v>
      </c>
      <c r="Q1078" s="265" t="s">
        <v>2153</v>
      </c>
      <c r="R1078" s="265" t="s">
        <v>3073</v>
      </c>
      <c r="S1078" s="265" t="s">
        <v>3116</v>
      </c>
      <c r="T1078" s="11" t="s">
        <v>2642</v>
      </c>
      <c r="U1078" s="11" t="s">
        <v>2517</v>
      </c>
      <c r="V1078">
        <v>0.34693877551020302</v>
      </c>
      <c r="Z1078">
        <v>-0.90617848970251602</v>
      </c>
      <c r="AD1078" s="188">
        <f t="shared" si="46"/>
        <v>0.79885605267140125</v>
      </c>
      <c r="AE1078" s="188">
        <f t="shared" si="47"/>
        <v>-2.0865530819808717</v>
      </c>
    </row>
    <row r="1079" spans="1:31" x14ac:dyDescent="0.35">
      <c r="A1079" s="11" t="s">
        <v>2633</v>
      </c>
      <c r="B1079" s="11" t="s">
        <v>2516</v>
      </c>
      <c r="C1079" s="11" t="s">
        <v>2552</v>
      </c>
      <c r="D1079" s="188" t="s">
        <v>3022</v>
      </c>
      <c r="G1079" s="11" t="s">
        <v>2970</v>
      </c>
      <c r="H1079" s="11" t="s">
        <v>2634</v>
      </c>
      <c r="I1079" s="11" t="s">
        <v>2636</v>
      </c>
      <c r="J1079" s="188" t="s">
        <v>2561</v>
      </c>
      <c r="K1079" s="260" t="s">
        <v>3049</v>
      </c>
      <c r="L1079" s="265" t="s">
        <v>1937</v>
      </c>
      <c r="M1079" s="265" t="s">
        <v>1937</v>
      </c>
      <c r="N1079" s="258" t="s">
        <v>3023</v>
      </c>
      <c r="O1079" s="258"/>
      <c r="P1079" s="258" t="s">
        <v>3025</v>
      </c>
      <c r="Q1079" s="265" t="s">
        <v>2153</v>
      </c>
      <c r="R1079" s="265" t="s">
        <v>3073</v>
      </c>
      <c r="S1079" s="265" t="s">
        <v>3116</v>
      </c>
      <c r="T1079" s="11" t="s">
        <v>2642</v>
      </c>
      <c r="U1079" s="11" t="s">
        <v>2517</v>
      </c>
      <c r="V1079">
        <v>0.50612244897959102</v>
      </c>
      <c r="Z1079">
        <v>-0.613272311212814</v>
      </c>
      <c r="AD1079" s="188">
        <f t="shared" si="46"/>
        <v>1.1653900062500457</v>
      </c>
      <c r="AE1079" s="188">
        <f t="shared" si="47"/>
        <v>-1.4121116817446309</v>
      </c>
    </row>
    <row r="1080" spans="1:31" x14ac:dyDescent="0.35">
      <c r="A1080" s="11" t="s">
        <v>2633</v>
      </c>
      <c r="B1080" s="11" t="s">
        <v>2516</v>
      </c>
      <c r="C1080" s="11" t="s">
        <v>2552</v>
      </c>
      <c r="D1080" s="188" t="s">
        <v>3022</v>
      </c>
      <c r="G1080" s="11" t="s">
        <v>2970</v>
      </c>
      <c r="H1080" s="11" t="s">
        <v>2634</v>
      </c>
      <c r="I1080" s="11" t="s">
        <v>2636</v>
      </c>
      <c r="J1080" s="188" t="s">
        <v>2561</v>
      </c>
      <c r="K1080" s="260" t="s">
        <v>3049</v>
      </c>
      <c r="L1080" s="265" t="s">
        <v>1937</v>
      </c>
      <c r="M1080" s="265" t="s">
        <v>1937</v>
      </c>
      <c r="N1080" s="258" t="s">
        <v>3023</v>
      </c>
      <c r="O1080" s="258"/>
      <c r="P1080" s="258" t="s">
        <v>3025</v>
      </c>
      <c r="Q1080" s="265" t="s">
        <v>2153</v>
      </c>
      <c r="R1080" s="265" t="s">
        <v>3073</v>
      </c>
      <c r="S1080" s="265" t="s">
        <v>3116</v>
      </c>
      <c r="T1080" s="11" t="s">
        <v>2642</v>
      </c>
      <c r="U1080" s="11" t="s">
        <v>2517</v>
      </c>
      <c r="V1080">
        <v>1.22857142857142</v>
      </c>
      <c r="Z1080">
        <v>-6.4073226544621706E-2</v>
      </c>
      <c r="AD1080" s="188">
        <f t="shared" si="46"/>
        <v>2.8288902571069507</v>
      </c>
      <c r="AE1080" s="188">
        <f t="shared" si="47"/>
        <v>-0.14753405630167638</v>
      </c>
    </row>
    <row r="1081" spans="1:31" x14ac:dyDescent="0.35">
      <c r="A1081" s="11" t="s">
        <v>2633</v>
      </c>
      <c r="B1081" s="11" t="s">
        <v>2516</v>
      </c>
      <c r="C1081" s="11" t="s">
        <v>2552</v>
      </c>
      <c r="D1081" s="188" t="s">
        <v>3022</v>
      </c>
      <c r="G1081" s="11" t="s">
        <v>2970</v>
      </c>
      <c r="H1081" s="11" t="s">
        <v>2634</v>
      </c>
      <c r="I1081" s="11" t="s">
        <v>2636</v>
      </c>
      <c r="J1081" s="188" t="s">
        <v>2561</v>
      </c>
      <c r="K1081" s="260" t="s">
        <v>3049</v>
      </c>
      <c r="L1081" s="265" t="s">
        <v>1937</v>
      </c>
      <c r="M1081" s="265" t="s">
        <v>1937</v>
      </c>
      <c r="N1081" s="258" t="s">
        <v>3023</v>
      </c>
      <c r="O1081" s="258"/>
      <c r="P1081" s="258" t="s">
        <v>3025</v>
      </c>
      <c r="Q1081" s="265" t="s">
        <v>2153</v>
      </c>
      <c r="R1081" s="265" t="s">
        <v>3073</v>
      </c>
      <c r="S1081" s="265" t="s">
        <v>3116</v>
      </c>
      <c r="T1081" s="11" t="s">
        <v>2642</v>
      </c>
      <c r="U1081" s="11" t="s">
        <v>2517</v>
      </c>
      <c r="V1081">
        <v>1.2040816326530599</v>
      </c>
      <c r="Z1081">
        <v>-1.76659038901601</v>
      </c>
      <c r="AD1081" s="188">
        <f t="shared" si="46"/>
        <v>2.7725004180948685</v>
      </c>
      <c r="AE1081" s="188">
        <f t="shared" si="47"/>
        <v>-4.0677246951748174</v>
      </c>
    </row>
    <row r="1082" spans="1:31" x14ac:dyDescent="0.35">
      <c r="A1082" s="11" t="s">
        <v>2633</v>
      </c>
      <c r="B1082" s="11" t="s">
        <v>2516</v>
      </c>
      <c r="C1082" s="11" t="s">
        <v>2552</v>
      </c>
      <c r="D1082" s="188" t="s">
        <v>3022</v>
      </c>
      <c r="G1082" s="11" t="s">
        <v>2970</v>
      </c>
      <c r="H1082" s="11" t="s">
        <v>2634</v>
      </c>
      <c r="I1082" s="11" t="s">
        <v>2636</v>
      </c>
      <c r="J1082" s="188" t="s">
        <v>2561</v>
      </c>
      <c r="K1082" s="260" t="s">
        <v>3049</v>
      </c>
      <c r="L1082" s="265" t="s">
        <v>1937</v>
      </c>
      <c r="M1082" s="265" t="s">
        <v>1937</v>
      </c>
      <c r="N1082" s="258" t="s">
        <v>3023</v>
      </c>
      <c r="O1082" s="258"/>
      <c r="P1082" s="258" t="s">
        <v>3025</v>
      </c>
      <c r="Q1082" s="265" t="s">
        <v>2153</v>
      </c>
      <c r="R1082" s="265" t="s">
        <v>3073</v>
      </c>
      <c r="S1082" s="265" t="s">
        <v>3116</v>
      </c>
      <c r="T1082" s="11" t="s">
        <v>2642</v>
      </c>
      <c r="U1082" s="11" t="s">
        <v>2517</v>
      </c>
      <c r="V1082">
        <v>1.2040816326530599</v>
      </c>
      <c r="Z1082">
        <v>-1.3089244851258499</v>
      </c>
      <c r="AD1082" s="188">
        <f t="shared" si="46"/>
        <v>2.7725004180948685</v>
      </c>
      <c r="AE1082" s="188">
        <f t="shared" si="47"/>
        <v>-3.0139100073056886</v>
      </c>
    </row>
    <row r="1083" spans="1:31" x14ac:dyDescent="0.35">
      <c r="A1083" s="11" t="s">
        <v>2633</v>
      </c>
      <c r="B1083" s="11" t="s">
        <v>2516</v>
      </c>
      <c r="C1083" s="11" t="s">
        <v>2552</v>
      </c>
      <c r="D1083" s="188" t="s">
        <v>3022</v>
      </c>
      <c r="G1083" s="11" t="s">
        <v>2970</v>
      </c>
      <c r="H1083" s="11" t="s">
        <v>2634</v>
      </c>
      <c r="I1083" s="11" t="s">
        <v>2636</v>
      </c>
      <c r="J1083" s="188" t="s">
        <v>2561</v>
      </c>
      <c r="K1083" s="260" t="s">
        <v>3049</v>
      </c>
      <c r="L1083" s="265" t="s">
        <v>1937</v>
      </c>
      <c r="M1083" s="265" t="s">
        <v>1937</v>
      </c>
      <c r="N1083" s="258" t="s">
        <v>3023</v>
      </c>
      <c r="O1083" s="258"/>
      <c r="P1083" s="258" t="s">
        <v>3025</v>
      </c>
      <c r="Q1083" s="265" t="s">
        <v>2153</v>
      </c>
      <c r="R1083" s="265" t="s">
        <v>3073</v>
      </c>
      <c r="S1083" s="265" t="s">
        <v>3116</v>
      </c>
      <c r="T1083" s="11" t="s">
        <v>2642</v>
      </c>
      <c r="U1083" s="11" t="s">
        <v>2517</v>
      </c>
      <c r="V1083">
        <v>1.2040816326530599</v>
      </c>
      <c r="Z1083">
        <v>-1.1075514874141801</v>
      </c>
      <c r="AD1083" s="188">
        <f t="shared" si="46"/>
        <v>2.7725004180948685</v>
      </c>
      <c r="AE1083" s="188">
        <f t="shared" si="47"/>
        <v>-2.5502315446432737</v>
      </c>
    </row>
    <row r="1084" spans="1:31" x14ac:dyDescent="0.35">
      <c r="A1084" s="11" t="s">
        <v>2633</v>
      </c>
      <c r="B1084" s="11" t="s">
        <v>2516</v>
      </c>
      <c r="C1084" s="11" t="s">
        <v>2552</v>
      </c>
      <c r="D1084" s="188" t="s">
        <v>3022</v>
      </c>
      <c r="G1084" s="11" t="s">
        <v>2970</v>
      </c>
      <c r="H1084" s="11" t="s">
        <v>2634</v>
      </c>
      <c r="I1084" s="11" t="s">
        <v>2636</v>
      </c>
      <c r="J1084" s="188" t="s">
        <v>2561</v>
      </c>
      <c r="K1084" s="260" t="s">
        <v>3049</v>
      </c>
      <c r="L1084" s="265" t="s">
        <v>1937</v>
      </c>
      <c r="M1084" s="265" t="s">
        <v>1937</v>
      </c>
      <c r="N1084" s="258" t="s">
        <v>3023</v>
      </c>
      <c r="O1084" s="258"/>
      <c r="P1084" s="258" t="s">
        <v>3025</v>
      </c>
      <c r="Q1084" s="265" t="s">
        <v>2153</v>
      </c>
      <c r="R1084" s="265" t="s">
        <v>3073</v>
      </c>
      <c r="S1084" s="265" t="s">
        <v>3116</v>
      </c>
      <c r="T1084" s="11" t="s">
        <v>2642</v>
      </c>
      <c r="U1084" s="11" t="s">
        <v>2517</v>
      </c>
      <c r="V1084">
        <v>1.1918367346938701</v>
      </c>
      <c r="Z1084">
        <v>-0.94279176201372905</v>
      </c>
      <c r="AD1084" s="188">
        <f t="shared" si="46"/>
        <v>2.7443054985888047</v>
      </c>
      <c r="AE1084" s="188">
        <f t="shared" si="47"/>
        <v>-2.1708582570104027</v>
      </c>
    </row>
    <row r="1085" spans="1:31" x14ac:dyDescent="0.35">
      <c r="A1085" s="11" t="s">
        <v>2633</v>
      </c>
      <c r="B1085" s="11" t="s">
        <v>2516</v>
      </c>
      <c r="C1085" s="11" t="s">
        <v>2552</v>
      </c>
      <c r="D1085" s="188" t="s">
        <v>3022</v>
      </c>
      <c r="G1085" s="11" t="s">
        <v>2970</v>
      </c>
      <c r="H1085" s="11" t="s">
        <v>2634</v>
      </c>
      <c r="I1085" s="11" t="s">
        <v>2636</v>
      </c>
      <c r="J1085" s="188" t="s">
        <v>2561</v>
      </c>
      <c r="K1085" s="260" t="s">
        <v>3049</v>
      </c>
      <c r="L1085" s="265" t="s">
        <v>1937</v>
      </c>
      <c r="M1085" s="265" t="s">
        <v>1937</v>
      </c>
      <c r="N1085" s="258" t="s">
        <v>3023</v>
      </c>
      <c r="O1085" s="258"/>
      <c r="P1085" s="258" t="s">
        <v>3025</v>
      </c>
      <c r="Q1085" s="265" t="s">
        <v>2153</v>
      </c>
      <c r="R1085" s="265" t="s">
        <v>3073</v>
      </c>
      <c r="S1085" s="265" t="s">
        <v>3116</v>
      </c>
      <c r="T1085" s="11" t="s">
        <v>2642</v>
      </c>
      <c r="U1085" s="11" t="s">
        <v>2517</v>
      </c>
      <c r="V1085">
        <v>1.2040816326530599</v>
      </c>
      <c r="Z1085">
        <v>-0.81464530892448395</v>
      </c>
      <c r="AD1085" s="188">
        <f t="shared" si="46"/>
        <v>2.7725004180948685</v>
      </c>
      <c r="AE1085" s="188">
        <f t="shared" si="47"/>
        <v>-1.8757901444070462</v>
      </c>
    </row>
    <row r="1086" spans="1:31" x14ac:dyDescent="0.35">
      <c r="A1086" s="11" t="s">
        <v>2633</v>
      </c>
      <c r="B1086" s="11" t="s">
        <v>2516</v>
      </c>
      <c r="C1086" s="11" t="s">
        <v>2552</v>
      </c>
      <c r="D1086" s="188" t="s">
        <v>3022</v>
      </c>
      <c r="G1086" s="11" t="s">
        <v>2970</v>
      </c>
      <c r="H1086" s="11" t="s">
        <v>2634</v>
      </c>
      <c r="I1086" s="11" t="s">
        <v>2636</v>
      </c>
      <c r="J1086" s="188" t="s">
        <v>2561</v>
      </c>
      <c r="K1086" s="260" t="s">
        <v>3049</v>
      </c>
      <c r="L1086" s="265" t="s">
        <v>1937</v>
      </c>
      <c r="M1086" s="265" t="s">
        <v>1937</v>
      </c>
      <c r="N1086" s="258" t="s">
        <v>3023</v>
      </c>
      <c r="O1086" s="258"/>
      <c r="P1086" s="258" t="s">
        <v>3025</v>
      </c>
      <c r="Q1086" s="265" t="s">
        <v>2153</v>
      </c>
      <c r="R1086" s="265" t="s">
        <v>3073</v>
      </c>
      <c r="S1086" s="265" t="s">
        <v>3116</v>
      </c>
      <c r="T1086" s="11" t="s">
        <v>2642</v>
      </c>
      <c r="U1086" s="11" t="s">
        <v>2517</v>
      </c>
      <c r="V1086">
        <v>1.2040816326530599</v>
      </c>
      <c r="Z1086">
        <v>-0.63157894736842102</v>
      </c>
      <c r="AD1086" s="188">
        <f t="shared" si="46"/>
        <v>2.7725004180948685</v>
      </c>
      <c r="AE1086" s="188">
        <f t="shared" si="47"/>
        <v>-1.4542642692593972</v>
      </c>
    </row>
    <row r="1087" spans="1:31" x14ac:dyDescent="0.35">
      <c r="A1087" s="11" t="s">
        <v>2633</v>
      </c>
      <c r="B1087" s="11" t="s">
        <v>2516</v>
      </c>
      <c r="C1087" s="11" t="s">
        <v>2552</v>
      </c>
      <c r="D1087" s="188" t="s">
        <v>3022</v>
      </c>
      <c r="G1087" s="11" t="s">
        <v>2970</v>
      </c>
      <c r="H1087" s="11" t="s">
        <v>2634</v>
      </c>
      <c r="I1087" s="11" t="s">
        <v>2636</v>
      </c>
      <c r="J1087" s="188" t="s">
        <v>2561</v>
      </c>
      <c r="K1087" s="260" t="s">
        <v>3049</v>
      </c>
      <c r="L1087" s="265" t="s">
        <v>1937</v>
      </c>
      <c r="M1087" s="265" t="s">
        <v>1937</v>
      </c>
      <c r="N1087" s="258" t="s">
        <v>3023</v>
      </c>
      <c r="O1087" s="258"/>
      <c r="P1087" s="258" t="s">
        <v>3025</v>
      </c>
      <c r="Q1087" s="265" t="s">
        <v>2153</v>
      </c>
      <c r="R1087" s="265" t="s">
        <v>3073</v>
      </c>
      <c r="S1087" s="265" t="s">
        <v>3116</v>
      </c>
      <c r="T1087" s="11" t="s">
        <v>2642</v>
      </c>
      <c r="U1087" s="11" t="s">
        <v>2517</v>
      </c>
      <c r="V1087">
        <v>1.6326530612244801</v>
      </c>
      <c r="Z1087">
        <v>-2.0045766590389</v>
      </c>
      <c r="AD1087" s="188">
        <f t="shared" si="46"/>
        <v>3.7593226008065832</v>
      </c>
      <c r="AE1087" s="188">
        <f t="shared" si="47"/>
        <v>-4.6157083328667792</v>
      </c>
    </row>
    <row r="1088" spans="1:31" x14ac:dyDescent="0.35">
      <c r="A1088" s="11" t="s">
        <v>2633</v>
      </c>
      <c r="B1088" s="11" t="s">
        <v>2516</v>
      </c>
      <c r="C1088" s="11" t="s">
        <v>2552</v>
      </c>
      <c r="D1088" s="188" t="s">
        <v>3022</v>
      </c>
      <c r="G1088" s="11" t="s">
        <v>2970</v>
      </c>
      <c r="H1088" s="11" t="s">
        <v>2634</v>
      </c>
      <c r="I1088" s="11" t="s">
        <v>2636</v>
      </c>
      <c r="J1088" s="188" t="s">
        <v>2561</v>
      </c>
      <c r="K1088" s="260" t="s">
        <v>3049</v>
      </c>
      <c r="L1088" s="265" t="s">
        <v>1937</v>
      </c>
      <c r="M1088" s="265" t="s">
        <v>1937</v>
      </c>
      <c r="N1088" s="258" t="s">
        <v>3023</v>
      </c>
      <c r="O1088" s="258"/>
      <c r="P1088" s="258" t="s">
        <v>3025</v>
      </c>
      <c r="Q1088" s="265" t="s">
        <v>2153</v>
      </c>
      <c r="R1088" s="265" t="s">
        <v>3073</v>
      </c>
      <c r="S1088" s="265" t="s">
        <v>3116</v>
      </c>
      <c r="T1088" s="11" t="s">
        <v>2642</v>
      </c>
      <c r="U1088" s="11" t="s">
        <v>2517</v>
      </c>
      <c r="V1088">
        <v>1.80408163265306</v>
      </c>
      <c r="Z1088">
        <v>-1.25400457665903</v>
      </c>
      <c r="AD1088" s="188">
        <f t="shared" si="46"/>
        <v>4.1540514738912959</v>
      </c>
      <c r="AE1088" s="188">
        <f t="shared" si="47"/>
        <v>-2.8874522447613917</v>
      </c>
    </row>
    <row r="1089" spans="1:31" x14ac:dyDescent="0.35">
      <c r="A1089" s="11" t="s">
        <v>2633</v>
      </c>
      <c r="B1089" s="11" t="s">
        <v>2516</v>
      </c>
      <c r="C1089" s="11" t="s">
        <v>2552</v>
      </c>
      <c r="D1089" s="188" t="s">
        <v>3022</v>
      </c>
      <c r="G1089" s="11" t="s">
        <v>2970</v>
      </c>
      <c r="H1089" s="11" t="s">
        <v>2634</v>
      </c>
      <c r="I1089" s="11" t="s">
        <v>2636</v>
      </c>
      <c r="J1089" s="188" t="s">
        <v>2561</v>
      </c>
      <c r="K1089" s="260" t="s">
        <v>3049</v>
      </c>
      <c r="L1089" s="265" t="s">
        <v>1937</v>
      </c>
      <c r="M1089" s="265" t="s">
        <v>1937</v>
      </c>
      <c r="N1089" s="258" t="s">
        <v>3023</v>
      </c>
      <c r="O1089" s="258"/>
      <c r="P1089" s="258" t="s">
        <v>3025</v>
      </c>
      <c r="Q1089" s="265" t="s">
        <v>2153</v>
      </c>
      <c r="R1089" s="265" t="s">
        <v>3073</v>
      </c>
      <c r="S1089" s="265" t="s">
        <v>3116</v>
      </c>
      <c r="T1089" s="11" t="s">
        <v>2642</v>
      </c>
      <c r="U1089" s="11" t="s">
        <v>2517</v>
      </c>
      <c r="V1089">
        <v>1.66938775510204</v>
      </c>
      <c r="Z1089">
        <v>-0.96109839816933595</v>
      </c>
      <c r="AD1089" s="188">
        <f t="shared" si="46"/>
        <v>3.8439073593247524</v>
      </c>
      <c r="AE1089" s="188">
        <f t="shared" si="47"/>
        <v>-2.2130108445251691</v>
      </c>
    </row>
    <row r="1090" spans="1:31" x14ac:dyDescent="0.35">
      <c r="A1090" s="11" t="s">
        <v>2633</v>
      </c>
      <c r="B1090" s="11" t="s">
        <v>2516</v>
      </c>
      <c r="C1090" s="11" t="s">
        <v>2552</v>
      </c>
      <c r="D1090" s="188" t="s">
        <v>3022</v>
      </c>
      <c r="G1090" s="11" t="s">
        <v>2970</v>
      </c>
      <c r="H1090" s="11" t="s">
        <v>2634</v>
      </c>
      <c r="I1090" s="11" t="s">
        <v>2636</v>
      </c>
      <c r="J1090" s="188" t="s">
        <v>2561</v>
      </c>
      <c r="K1090" s="260" t="s">
        <v>3049</v>
      </c>
      <c r="L1090" s="265" t="s">
        <v>1937</v>
      </c>
      <c r="M1090" s="265" t="s">
        <v>1937</v>
      </c>
      <c r="N1090" s="258" t="s">
        <v>3023</v>
      </c>
      <c r="O1090" s="258"/>
      <c r="P1090" s="258" t="s">
        <v>3025</v>
      </c>
      <c r="Q1090" s="265" t="s">
        <v>2153</v>
      </c>
      <c r="R1090" s="265" t="s">
        <v>3073</v>
      </c>
      <c r="S1090" s="265" t="s">
        <v>3116</v>
      </c>
      <c r="T1090" s="11" t="s">
        <v>2642</v>
      </c>
      <c r="U1090" s="11" t="s">
        <v>2517</v>
      </c>
      <c r="V1090">
        <v>1.80408163265306</v>
      </c>
      <c r="Z1090">
        <v>-0.72311212814645298</v>
      </c>
      <c r="AD1090" s="188">
        <f t="shared" si="46"/>
        <v>4.1540514738912959</v>
      </c>
      <c r="AE1090" s="188">
        <f t="shared" si="47"/>
        <v>-1.6650272068332228</v>
      </c>
    </row>
    <row r="1091" spans="1:31" x14ac:dyDescent="0.35">
      <c r="A1091" s="11" t="s">
        <v>2633</v>
      </c>
      <c r="B1091" s="11" t="s">
        <v>2516</v>
      </c>
      <c r="C1091" s="11" t="s">
        <v>2552</v>
      </c>
      <c r="D1091" s="188" t="s">
        <v>3022</v>
      </c>
      <c r="G1091" s="11" t="s">
        <v>2970</v>
      </c>
      <c r="H1091" s="11" t="s">
        <v>2634</v>
      </c>
      <c r="I1091" s="11" t="s">
        <v>2636</v>
      </c>
      <c r="J1091" s="188" t="s">
        <v>2561</v>
      </c>
      <c r="K1091" s="260" t="s">
        <v>3049</v>
      </c>
      <c r="L1091" s="265" t="s">
        <v>1937</v>
      </c>
      <c r="M1091" s="265" t="s">
        <v>1937</v>
      </c>
      <c r="N1091" s="258" t="s">
        <v>3023</v>
      </c>
      <c r="O1091" s="258"/>
      <c r="P1091" s="258" t="s">
        <v>3025</v>
      </c>
      <c r="Q1091" s="265" t="s">
        <v>2153</v>
      </c>
      <c r="R1091" s="265" t="s">
        <v>3073</v>
      </c>
      <c r="S1091" s="265" t="s">
        <v>3116</v>
      </c>
      <c r="T1091" s="11" t="s">
        <v>2642</v>
      </c>
      <c r="U1091" s="11" t="s">
        <v>2517</v>
      </c>
      <c r="V1091">
        <v>1.66938775510204</v>
      </c>
      <c r="Z1091">
        <v>-0.79633867276887704</v>
      </c>
      <c r="AD1091" s="188">
        <f t="shared" ref="AD1091:AD1154" si="48">LN(10^(V1091))</f>
        <v>3.8439073593247524</v>
      </c>
      <c r="AE1091" s="188">
        <f t="shared" ref="AE1091:AE1132" si="49">LN(10^Z1091)</f>
        <v>-1.8336375568922798</v>
      </c>
    </row>
    <row r="1092" spans="1:31" x14ac:dyDescent="0.35">
      <c r="A1092" s="11" t="s">
        <v>2633</v>
      </c>
      <c r="B1092" s="11" t="s">
        <v>2516</v>
      </c>
      <c r="C1092" s="11" t="s">
        <v>2552</v>
      </c>
      <c r="D1092" s="188" t="s">
        <v>3022</v>
      </c>
      <c r="G1092" s="11" t="s">
        <v>2970</v>
      </c>
      <c r="H1092" s="11" t="s">
        <v>2634</v>
      </c>
      <c r="I1092" s="11" t="s">
        <v>2636</v>
      </c>
      <c r="J1092" s="188" t="s">
        <v>2561</v>
      </c>
      <c r="K1092" s="260" t="s">
        <v>3049</v>
      </c>
      <c r="L1092" s="265" t="s">
        <v>1937</v>
      </c>
      <c r="M1092" s="265" t="s">
        <v>1937</v>
      </c>
      <c r="N1092" s="258" t="s">
        <v>3023</v>
      </c>
      <c r="O1092" s="258"/>
      <c r="P1092" s="258" t="s">
        <v>3025</v>
      </c>
      <c r="Q1092" s="265" t="s">
        <v>2153</v>
      </c>
      <c r="R1092" s="265" t="s">
        <v>3073</v>
      </c>
      <c r="S1092" s="265" t="s">
        <v>3116</v>
      </c>
      <c r="T1092" s="11" t="s">
        <v>2642</v>
      </c>
      <c r="U1092" s="11" t="s">
        <v>2517</v>
      </c>
      <c r="V1092">
        <v>1.7183673469387699</v>
      </c>
      <c r="Z1092">
        <v>-0.50343249427917502</v>
      </c>
      <c r="AD1092" s="188">
        <f t="shared" si="48"/>
        <v>3.9566870373489396</v>
      </c>
      <c r="AE1092" s="188">
        <f t="shared" si="49"/>
        <v>-1.1591961566560387</v>
      </c>
    </row>
    <row r="1093" spans="1:31" x14ac:dyDescent="0.35">
      <c r="A1093" s="11" t="s">
        <v>2633</v>
      </c>
      <c r="B1093" s="11" t="s">
        <v>2516</v>
      </c>
      <c r="C1093" s="11" t="s">
        <v>2552</v>
      </c>
      <c r="D1093" s="188" t="s">
        <v>3022</v>
      </c>
      <c r="G1093" s="11" t="s">
        <v>2970</v>
      </c>
      <c r="H1093" s="11" t="s">
        <v>2634</v>
      </c>
      <c r="I1093" s="11" t="s">
        <v>2636</v>
      </c>
      <c r="J1093" s="188" t="s">
        <v>2561</v>
      </c>
      <c r="K1093" s="260" t="s">
        <v>3049</v>
      </c>
      <c r="L1093" s="265" t="s">
        <v>1937</v>
      </c>
      <c r="M1093" s="265" t="s">
        <v>1937</v>
      </c>
      <c r="N1093" s="258" t="s">
        <v>3023</v>
      </c>
      <c r="O1093" s="258"/>
      <c r="P1093" s="258" t="s">
        <v>3025</v>
      </c>
      <c r="Q1093" s="265" t="s">
        <v>2153</v>
      </c>
      <c r="R1093" s="265" t="s">
        <v>3073</v>
      </c>
      <c r="S1093" s="265" t="s">
        <v>3116</v>
      </c>
      <c r="T1093" s="11" t="s">
        <v>2642</v>
      </c>
      <c r="U1093" s="11" t="s">
        <v>2517</v>
      </c>
      <c r="V1093">
        <v>1.6326530612244801</v>
      </c>
      <c r="Z1093">
        <v>-0.411899313501144</v>
      </c>
      <c r="AD1093" s="188">
        <f t="shared" si="48"/>
        <v>3.7593226008065832</v>
      </c>
      <c r="AE1093" s="188">
        <f t="shared" si="49"/>
        <v>-0.94843321908221523</v>
      </c>
    </row>
    <row r="1094" spans="1:31" x14ac:dyDescent="0.35">
      <c r="A1094" s="11" t="s">
        <v>2633</v>
      </c>
      <c r="B1094" s="11" t="s">
        <v>2516</v>
      </c>
      <c r="C1094" s="11" t="s">
        <v>2552</v>
      </c>
      <c r="D1094" s="188" t="s">
        <v>3022</v>
      </c>
      <c r="G1094" s="11" t="s">
        <v>2970</v>
      </c>
      <c r="H1094" s="11" t="s">
        <v>2634</v>
      </c>
      <c r="I1094" s="11" t="s">
        <v>2636</v>
      </c>
      <c r="J1094" s="188" t="s">
        <v>2561</v>
      </c>
      <c r="K1094" s="260" t="s">
        <v>3049</v>
      </c>
      <c r="L1094" s="265" t="s">
        <v>1937</v>
      </c>
      <c r="M1094" s="265" t="s">
        <v>1937</v>
      </c>
      <c r="N1094" s="258" t="s">
        <v>3023</v>
      </c>
      <c r="O1094" s="258"/>
      <c r="P1094" s="258" t="s">
        <v>3025</v>
      </c>
      <c r="Q1094" s="265" t="s">
        <v>2153</v>
      </c>
      <c r="R1094" s="265" t="s">
        <v>3073</v>
      </c>
      <c r="S1094" s="265" t="s">
        <v>3116</v>
      </c>
      <c r="T1094" s="11" t="s">
        <v>2642</v>
      </c>
      <c r="U1094" s="11" t="s">
        <v>2517</v>
      </c>
      <c r="V1094">
        <v>1.87755102040816</v>
      </c>
      <c r="Z1094">
        <v>-0.17391304347826</v>
      </c>
      <c r="AD1094" s="188">
        <f t="shared" si="48"/>
        <v>4.3232209909275889</v>
      </c>
      <c r="AE1094" s="188">
        <f t="shared" si="49"/>
        <v>-0.40044958139026687</v>
      </c>
    </row>
    <row r="1095" spans="1:31" x14ac:dyDescent="0.35">
      <c r="A1095" s="11" t="s">
        <v>2633</v>
      </c>
      <c r="B1095" s="11" t="s">
        <v>2516</v>
      </c>
      <c r="C1095" s="11" t="s">
        <v>2552</v>
      </c>
      <c r="D1095" s="188" t="s">
        <v>3022</v>
      </c>
      <c r="G1095" s="11" t="s">
        <v>2970</v>
      </c>
      <c r="H1095" s="11" t="s">
        <v>2634</v>
      </c>
      <c r="I1095" s="11" t="s">
        <v>2636</v>
      </c>
      <c r="J1095" s="188" t="s">
        <v>2561</v>
      </c>
      <c r="K1095" s="260" t="s">
        <v>3049</v>
      </c>
      <c r="L1095" s="265" t="s">
        <v>1937</v>
      </c>
      <c r="M1095" s="265" t="s">
        <v>1937</v>
      </c>
      <c r="N1095" s="258" t="s">
        <v>3023</v>
      </c>
      <c r="O1095" s="258"/>
      <c r="P1095" s="258" t="s">
        <v>3025</v>
      </c>
      <c r="Q1095" s="265" t="s">
        <v>2153</v>
      </c>
      <c r="R1095" s="265" t="s">
        <v>3073</v>
      </c>
      <c r="S1095" s="265" t="s">
        <v>3116</v>
      </c>
      <c r="T1095" s="11" t="s">
        <v>2642</v>
      </c>
      <c r="U1095" s="11" t="s">
        <v>2517</v>
      </c>
      <c r="V1095">
        <v>1.8285714285714201</v>
      </c>
      <c r="Z1095">
        <v>9.1533180778044995E-3</v>
      </c>
      <c r="AD1095" s="188">
        <f t="shared" si="48"/>
        <v>4.2104413129033791</v>
      </c>
      <c r="AE1095" s="188">
        <f t="shared" si="49"/>
        <v>2.1076293757385636E-2</v>
      </c>
    </row>
    <row r="1096" spans="1:31" x14ac:dyDescent="0.35">
      <c r="A1096" s="11" t="s">
        <v>2633</v>
      </c>
      <c r="B1096" s="11" t="s">
        <v>2516</v>
      </c>
      <c r="C1096" s="11" t="s">
        <v>2552</v>
      </c>
      <c r="D1096" s="188" t="s">
        <v>3022</v>
      </c>
      <c r="G1096" s="11" t="s">
        <v>2970</v>
      </c>
      <c r="H1096" s="11" t="s">
        <v>2634</v>
      </c>
      <c r="I1096" s="11" t="s">
        <v>2636</v>
      </c>
      <c r="J1096" s="188" t="s">
        <v>2561</v>
      </c>
      <c r="K1096" s="260" t="s">
        <v>3049</v>
      </c>
      <c r="L1096" s="265" t="s">
        <v>1937</v>
      </c>
      <c r="M1096" s="265" t="s">
        <v>1937</v>
      </c>
      <c r="N1096" s="258" t="s">
        <v>3023</v>
      </c>
      <c r="O1096" s="258"/>
      <c r="P1096" s="258" t="s">
        <v>3025</v>
      </c>
      <c r="Q1096" s="265" t="s">
        <v>2153</v>
      </c>
      <c r="R1096" s="265" t="s">
        <v>3073</v>
      </c>
      <c r="S1096" s="265" t="s">
        <v>3116</v>
      </c>
      <c r="T1096" s="11" t="s">
        <v>2642</v>
      </c>
      <c r="U1096" s="11" t="s">
        <v>2517</v>
      </c>
      <c r="V1096">
        <v>1.98775510204081</v>
      </c>
      <c r="Z1096">
        <v>0.137299771167048</v>
      </c>
      <c r="AD1096" s="188">
        <f t="shared" si="48"/>
        <v>4.5769752664820276</v>
      </c>
      <c r="AE1096" s="188">
        <f t="shared" si="49"/>
        <v>0.31614440636073843</v>
      </c>
    </row>
    <row r="1097" spans="1:31" x14ac:dyDescent="0.35">
      <c r="A1097" s="11" t="s">
        <v>2633</v>
      </c>
      <c r="B1097" s="11" t="s">
        <v>2516</v>
      </c>
      <c r="C1097" s="11" t="s">
        <v>2552</v>
      </c>
      <c r="D1097" s="188" t="s">
        <v>3022</v>
      </c>
      <c r="G1097" s="11" t="s">
        <v>2970</v>
      </c>
      <c r="H1097" s="11" t="s">
        <v>2634</v>
      </c>
      <c r="I1097" s="11" t="s">
        <v>2636</v>
      </c>
      <c r="J1097" s="188" t="s">
        <v>2561</v>
      </c>
      <c r="K1097" s="260" t="s">
        <v>3049</v>
      </c>
      <c r="L1097" s="265" t="s">
        <v>1937</v>
      </c>
      <c r="M1097" s="265" t="s">
        <v>1937</v>
      </c>
      <c r="N1097" s="258" t="s">
        <v>3023</v>
      </c>
      <c r="O1097" s="258"/>
      <c r="P1097" s="258" t="s">
        <v>3025</v>
      </c>
      <c r="Q1097" s="265" t="s">
        <v>2153</v>
      </c>
      <c r="R1097" s="265" t="s">
        <v>3073</v>
      </c>
      <c r="S1097" s="265" t="s">
        <v>3116</v>
      </c>
      <c r="T1097" s="11" t="s">
        <v>2642</v>
      </c>
      <c r="U1097" s="11" t="s">
        <v>2517</v>
      </c>
      <c r="V1097">
        <v>2.1469387755102001</v>
      </c>
      <c r="Z1097">
        <v>1.07093821510297</v>
      </c>
      <c r="AD1097" s="188">
        <f t="shared" si="48"/>
        <v>4.9435092200606769</v>
      </c>
      <c r="AE1097" s="188">
        <f t="shared" si="49"/>
        <v>2.4659263696137499</v>
      </c>
    </row>
    <row r="1098" spans="1:31" x14ac:dyDescent="0.35">
      <c r="A1098" s="11" t="s">
        <v>2633</v>
      </c>
      <c r="B1098" s="11" t="s">
        <v>2516</v>
      </c>
      <c r="C1098" s="11" t="s">
        <v>2552</v>
      </c>
      <c r="D1098" s="188" t="s">
        <v>3022</v>
      </c>
      <c r="G1098" s="11" t="s">
        <v>2970</v>
      </c>
      <c r="H1098" s="11" t="s">
        <v>2634</v>
      </c>
      <c r="I1098" s="11" t="s">
        <v>2636</v>
      </c>
      <c r="J1098" s="188" t="s">
        <v>2561</v>
      </c>
      <c r="K1098" s="260" t="s">
        <v>3049</v>
      </c>
      <c r="L1098" s="265" t="s">
        <v>1937</v>
      </c>
      <c r="M1098" s="265" t="s">
        <v>1937</v>
      </c>
      <c r="N1098" s="258" t="s">
        <v>3023</v>
      </c>
      <c r="O1098" s="258"/>
      <c r="P1098" s="258" t="s">
        <v>3025</v>
      </c>
      <c r="Q1098" s="265" t="s">
        <v>2153</v>
      </c>
      <c r="R1098" s="265" t="s">
        <v>3073</v>
      </c>
      <c r="S1098" s="265" t="s">
        <v>3116</v>
      </c>
      <c r="T1098" s="11" t="s">
        <v>2642</v>
      </c>
      <c r="U1098" s="11" t="s">
        <v>2517</v>
      </c>
      <c r="V1098">
        <v>2.5387755102040801</v>
      </c>
      <c r="Z1098">
        <v>-0.338672768878717</v>
      </c>
      <c r="AD1098" s="188">
        <f t="shared" si="48"/>
        <v>5.8457466442542678</v>
      </c>
      <c r="AE1098" s="188">
        <f t="shared" si="49"/>
        <v>-0.77982286902315157</v>
      </c>
    </row>
    <row r="1099" spans="1:31" x14ac:dyDescent="0.35">
      <c r="A1099" s="11" t="s">
        <v>2633</v>
      </c>
      <c r="B1099" s="11" t="s">
        <v>2516</v>
      </c>
      <c r="C1099" s="11" t="s">
        <v>2552</v>
      </c>
      <c r="D1099" s="188" t="s">
        <v>3022</v>
      </c>
      <c r="G1099" s="11" t="s">
        <v>2970</v>
      </c>
      <c r="H1099" s="11" t="s">
        <v>2634</v>
      </c>
      <c r="I1099" s="11" t="s">
        <v>2636</v>
      </c>
      <c r="J1099" s="188" t="s">
        <v>2561</v>
      </c>
      <c r="K1099" s="260" t="s">
        <v>3049</v>
      </c>
      <c r="L1099" s="265" t="s">
        <v>1937</v>
      </c>
      <c r="M1099" s="265" t="s">
        <v>1937</v>
      </c>
      <c r="N1099" s="258" t="s">
        <v>3023</v>
      </c>
      <c r="O1099" s="258"/>
      <c r="P1099" s="258" t="s">
        <v>3025</v>
      </c>
      <c r="Q1099" s="265" t="s">
        <v>2153</v>
      </c>
      <c r="R1099" s="265" t="s">
        <v>3073</v>
      </c>
      <c r="S1099" s="265" t="s">
        <v>3116</v>
      </c>
      <c r="T1099" s="11" t="s">
        <v>2642</v>
      </c>
      <c r="U1099" s="11" t="s">
        <v>2517</v>
      </c>
      <c r="V1099">
        <v>2.6857142857142802</v>
      </c>
      <c r="Z1099">
        <v>-0.54004576659038905</v>
      </c>
      <c r="AD1099" s="188">
        <f t="shared" si="48"/>
        <v>6.184085678326853</v>
      </c>
      <c r="AE1099" s="188">
        <f t="shared" si="49"/>
        <v>-1.2435013316855719</v>
      </c>
    </row>
    <row r="1100" spans="1:31" x14ac:dyDescent="0.35">
      <c r="A1100" s="11" t="s">
        <v>2633</v>
      </c>
      <c r="B1100" s="11" t="s">
        <v>2516</v>
      </c>
      <c r="C1100" s="11" t="s">
        <v>2552</v>
      </c>
      <c r="D1100" s="188" t="s">
        <v>3022</v>
      </c>
      <c r="G1100" s="11" t="s">
        <v>2970</v>
      </c>
      <c r="H1100" s="11" t="s">
        <v>2634</v>
      </c>
      <c r="I1100" s="11" t="s">
        <v>2636</v>
      </c>
      <c r="J1100" s="188" t="s">
        <v>2561</v>
      </c>
      <c r="K1100" s="260" t="s">
        <v>3049</v>
      </c>
      <c r="L1100" s="265" t="s">
        <v>1937</v>
      </c>
      <c r="M1100" s="265" t="s">
        <v>1937</v>
      </c>
      <c r="N1100" s="258" t="s">
        <v>3023</v>
      </c>
      <c r="O1100" s="258"/>
      <c r="P1100" s="258" t="s">
        <v>3025</v>
      </c>
      <c r="Q1100" s="265" t="s">
        <v>2153</v>
      </c>
      <c r="R1100" s="265" t="s">
        <v>3073</v>
      </c>
      <c r="S1100" s="265" t="s">
        <v>3116</v>
      </c>
      <c r="T1100" s="11" t="s">
        <v>2642</v>
      </c>
      <c r="U1100" s="11" t="s">
        <v>2517</v>
      </c>
      <c r="V1100">
        <v>2.7959183673469301</v>
      </c>
      <c r="Z1100">
        <v>-0.37528604118992998</v>
      </c>
      <c r="AD1100" s="188">
        <f t="shared" si="48"/>
        <v>6.4378399538812925</v>
      </c>
      <c r="AE1100" s="188">
        <f t="shared" si="49"/>
        <v>-0.86412804405268218</v>
      </c>
    </row>
    <row r="1101" spans="1:31" x14ac:dyDescent="0.35">
      <c r="A1101" s="11" t="s">
        <v>2633</v>
      </c>
      <c r="B1101" s="11" t="s">
        <v>2516</v>
      </c>
      <c r="C1101" s="11" t="s">
        <v>2552</v>
      </c>
      <c r="D1101" s="188" t="s">
        <v>3022</v>
      </c>
      <c r="G1101" s="11" t="s">
        <v>2970</v>
      </c>
      <c r="H1101" s="11" t="s">
        <v>2634</v>
      </c>
      <c r="I1101" s="11" t="s">
        <v>2636</v>
      </c>
      <c r="J1101" s="188" t="s">
        <v>2561</v>
      </c>
      <c r="K1101" s="260" t="s">
        <v>3049</v>
      </c>
      <c r="L1101" s="265" t="s">
        <v>1937</v>
      </c>
      <c r="M1101" s="265" t="s">
        <v>1937</v>
      </c>
      <c r="N1101" s="258" t="s">
        <v>3023</v>
      </c>
      <c r="O1101" s="258"/>
      <c r="P1101" s="258" t="s">
        <v>3025</v>
      </c>
      <c r="Q1101" s="265" t="s">
        <v>2153</v>
      </c>
      <c r="R1101" s="265" t="s">
        <v>3073</v>
      </c>
      <c r="S1101" s="265" t="s">
        <v>3116</v>
      </c>
      <c r="T1101" s="11" t="s">
        <v>2642</v>
      </c>
      <c r="U1101" s="11" t="s">
        <v>2517</v>
      </c>
      <c r="V1101">
        <v>2.5999999999999899</v>
      </c>
      <c r="Z1101">
        <v>0.173913043478261</v>
      </c>
      <c r="AD1101" s="188">
        <f t="shared" si="48"/>
        <v>5.9867212417844957</v>
      </c>
      <c r="AE1101" s="188">
        <f t="shared" si="49"/>
        <v>0.40044958139026915</v>
      </c>
    </row>
    <row r="1102" spans="1:31" x14ac:dyDescent="0.35">
      <c r="A1102" s="11" t="s">
        <v>2633</v>
      </c>
      <c r="B1102" s="11" t="s">
        <v>2516</v>
      </c>
      <c r="C1102" s="11" t="s">
        <v>2552</v>
      </c>
      <c r="D1102" s="188" t="s">
        <v>3022</v>
      </c>
      <c r="G1102" s="11" t="s">
        <v>2970</v>
      </c>
      <c r="H1102" s="11" t="s">
        <v>2634</v>
      </c>
      <c r="I1102" s="11" t="s">
        <v>2636</v>
      </c>
      <c r="J1102" s="188" t="s">
        <v>2561</v>
      </c>
      <c r="K1102" s="260" t="s">
        <v>3049</v>
      </c>
      <c r="L1102" s="265" t="s">
        <v>1937</v>
      </c>
      <c r="M1102" s="265" t="s">
        <v>1937</v>
      </c>
      <c r="N1102" s="258" t="s">
        <v>3023</v>
      </c>
      <c r="O1102" s="258"/>
      <c r="P1102" s="258" t="s">
        <v>3025</v>
      </c>
      <c r="Q1102" s="265" t="s">
        <v>2153</v>
      </c>
      <c r="R1102" s="265" t="s">
        <v>3073</v>
      </c>
      <c r="S1102" s="265" t="s">
        <v>3116</v>
      </c>
      <c r="T1102" s="11" t="s">
        <v>2642</v>
      </c>
      <c r="U1102" s="11" t="s">
        <v>2517</v>
      </c>
      <c r="V1102">
        <v>2.4897959183673399</v>
      </c>
      <c r="Z1102">
        <v>0.173913043478261</v>
      </c>
      <c r="AD1102" s="188">
        <f t="shared" si="48"/>
        <v>5.7329669662300571</v>
      </c>
      <c r="AE1102" s="188">
        <f t="shared" si="49"/>
        <v>0.40044958139026915</v>
      </c>
    </row>
    <row r="1103" spans="1:31" x14ac:dyDescent="0.35">
      <c r="A1103" s="11" t="s">
        <v>2633</v>
      </c>
      <c r="B1103" s="11" t="s">
        <v>2516</v>
      </c>
      <c r="C1103" s="11" t="s">
        <v>2552</v>
      </c>
      <c r="D1103" s="188" t="s">
        <v>3022</v>
      </c>
      <c r="G1103" s="11" t="s">
        <v>2970</v>
      </c>
      <c r="H1103" s="11" t="s">
        <v>2634</v>
      </c>
      <c r="I1103" s="11" t="s">
        <v>2636</v>
      </c>
      <c r="J1103" s="188" t="s">
        <v>2561</v>
      </c>
      <c r="K1103" s="260" t="s">
        <v>3049</v>
      </c>
      <c r="L1103" s="265" t="s">
        <v>1937</v>
      </c>
      <c r="M1103" s="265" t="s">
        <v>1937</v>
      </c>
      <c r="N1103" s="258" t="s">
        <v>3023</v>
      </c>
      <c r="O1103" s="258"/>
      <c r="P1103" s="258" t="s">
        <v>3025</v>
      </c>
      <c r="Q1103" s="265" t="s">
        <v>2153</v>
      </c>
      <c r="R1103" s="265" t="s">
        <v>3073</v>
      </c>
      <c r="S1103" s="265" t="s">
        <v>3116</v>
      </c>
      <c r="T1103" s="11" t="s">
        <v>2642</v>
      </c>
      <c r="U1103" s="11" t="s">
        <v>2517</v>
      </c>
      <c r="V1103">
        <v>2.7224489795918299</v>
      </c>
      <c r="Z1103">
        <v>0.30205949656750603</v>
      </c>
      <c r="AD1103" s="188">
        <f t="shared" si="48"/>
        <v>6.2686704368449986</v>
      </c>
      <c r="AE1103" s="188">
        <f t="shared" si="49"/>
        <v>0.69551769399362551</v>
      </c>
    </row>
    <row r="1104" spans="1:31" x14ac:dyDescent="0.35">
      <c r="A1104" s="11" t="s">
        <v>2633</v>
      </c>
      <c r="B1104" s="11" t="s">
        <v>2516</v>
      </c>
      <c r="C1104" s="11" t="s">
        <v>2552</v>
      </c>
      <c r="D1104" s="188" t="s">
        <v>3022</v>
      </c>
      <c r="G1104" s="11" t="s">
        <v>2970</v>
      </c>
      <c r="H1104" s="11" t="s">
        <v>2634</v>
      </c>
      <c r="I1104" s="11" t="s">
        <v>2636</v>
      </c>
      <c r="J1104" s="188" t="s">
        <v>2561</v>
      </c>
      <c r="K1104" s="260" t="s">
        <v>3049</v>
      </c>
      <c r="L1104" s="265" t="s">
        <v>1937</v>
      </c>
      <c r="M1104" s="265" t="s">
        <v>1937</v>
      </c>
      <c r="N1104" s="258" t="s">
        <v>3023</v>
      </c>
      <c r="O1104" s="258"/>
      <c r="P1104" s="258" t="s">
        <v>3025</v>
      </c>
      <c r="Q1104" s="265" t="s">
        <v>2153</v>
      </c>
      <c r="R1104" s="265" t="s">
        <v>3073</v>
      </c>
      <c r="S1104" s="265" t="s">
        <v>3116</v>
      </c>
      <c r="T1104" s="11" t="s">
        <v>2642</v>
      </c>
      <c r="U1104" s="11" t="s">
        <v>2517</v>
      </c>
      <c r="V1104">
        <v>2.7469387755102002</v>
      </c>
      <c r="Z1104">
        <v>0.64988558352402803</v>
      </c>
      <c r="AD1104" s="188">
        <f t="shared" si="48"/>
        <v>6.3250602758571048</v>
      </c>
      <c r="AE1104" s="188">
        <f t="shared" si="49"/>
        <v>1.4964168567741638</v>
      </c>
    </row>
    <row r="1105" spans="1:31" x14ac:dyDescent="0.35">
      <c r="A1105" s="11" t="s">
        <v>2633</v>
      </c>
      <c r="B1105" s="11" t="s">
        <v>2516</v>
      </c>
      <c r="C1105" s="11" t="s">
        <v>2552</v>
      </c>
      <c r="D1105" s="188" t="s">
        <v>3022</v>
      </c>
      <c r="G1105" s="11" t="s">
        <v>2970</v>
      </c>
      <c r="H1105" s="11" t="s">
        <v>2634</v>
      </c>
      <c r="I1105" s="11" t="s">
        <v>2636</v>
      </c>
      <c r="J1105" s="188" t="s">
        <v>2561</v>
      </c>
      <c r="K1105" s="260" t="s">
        <v>3049</v>
      </c>
      <c r="L1105" s="265" t="s">
        <v>1937</v>
      </c>
      <c r="M1105" s="265" t="s">
        <v>1937</v>
      </c>
      <c r="N1105" s="258" t="s">
        <v>3023</v>
      </c>
      <c r="O1105" s="258"/>
      <c r="P1105" s="258" t="s">
        <v>3025</v>
      </c>
      <c r="Q1105" s="265" t="s">
        <v>2153</v>
      </c>
      <c r="R1105" s="265" t="s">
        <v>3073</v>
      </c>
      <c r="S1105" s="265" t="s">
        <v>3116</v>
      </c>
      <c r="T1105" s="11" t="s">
        <v>2642</v>
      </c>
      <c r="U1105" s="11" t="s">
        <v>2517</v>
      </c>
      <c r="V1105">
        <v>3.0653061224489702</v>
      </c>
      <c r="Z1105">
        <v>0.28375286041189901</v>
      </c>
      <c r="AD1105" s="188">
        <f t="shared" si="48"/>
        <v>7.0581281830143805</v>
      </c>
      <c r="AE1105" s="188">
        <f t="shared" si="49"/>
        <v>0.65336510647885904</v>
      </c>
    </row>
    <row r="1106" spans="1:31" x14ac:dyDescent="0.35">
      <c r="A1106" s="11" t="s">
        <v>2633</v>
      </c>
      <c r="B1106" s="11" t="s">
        <v>2516</v>
      </c>
      <c r="C1106" s="11" t="s">
        <v>2552</v>
      </c>
      <c r="D1106" s="188" t="s">
        <v>3022</v>
      </c>
      <c r="G1106" s="11" t="s">
        <v>2970</v>
      </c>
      <c r="H1106" s="11" t="s">
        <v>2634</v>
      </c>
      <c r="I1106" s="11" t="s">
        <v>2636</v>
      </c>
      <c r="J1106" s="188" t="s">
        <v>2561</v>
      </c>
      <c r="K1106" s="260" t="s">
        <v>3049</v>
      </c>
      <c r="L1106" s="265" t="s">
        <v>1937</v>
      </c>
      <c r="M1106" s="265" t="s">
        <v>1937</v>
      </c>
      <c r="N1106" s="258" t="s">
        <v>3023</v>
      </c>
      <c r="O1106" s="258"/>
      <c r="P1106" s="258" t="s">
        <v>3025</v>
      </c>
      <c r="Q1106" s="265" t="s">
        <v>2153</v>
      </c>
      <c r="R1106" s="265" t="s">
        <v>3073</v>
      </c>
      <c r="S1106" s="265" t="s">
        <v>3116</v>
      </c>
      <c r="T1106" s="11" t="s">
        <v>2642</v>
      </c>
      <c r="U1106" s="11" t="s">
        <v>2517</v>
      </c>
      <c r="V1106">
        <v>2.77142857142857</v>
      </c>
      <c r="Z1106">
        <v>1.1075514874141801</v>
      </c>
      <c r="AD1106" s="188">
        <f t="shared" si="48"/>
        <v>6.3814501148692093</v>
      </c>
      <c r="AE1106" s="188">
        <f t="shared" si="49"/>
        <v>2.5502315446432737</v>
      </c>
    </row>
    <row r="1107" spans="1:31" x14ac:dyDescent="0.35">
      <c r="A1107" s="11" t="s">
        <v>2633</v>
      </c>
      <c r="B1107" s="11" t="s">
        <v>2516</v>
      </c>
      <c r="C1107" s="11" t="s">
        <v>2552</v>
      </c>
      <c r="D1107" s="188" t="s">
        <v>3022</v>
      </c>
      <c r="G1107" s="11" t="s">
        <v>2970</v>
      </c>
      <c r="H1107" s="11" t="s">
        <v>2634</v>
      </c>
      <c r="I1107" s="11" t="s">
        <v>2636</v>
      </c>
      <c r="J1107" s="188" t="s">
        <v>2561</v>
      </c>
      <c r="K1107" s="260" t="s">
        <v>3049</v>
      </c>
      <c r="L1107" s="265" t="s">
        <v>1937</v>
      </c>
      <c r="M1107" s="265" t="s">
        <v>1937</v>
      </c>
      <c r="N1107" s="258" t="s">
        <v>3023</v>
      </c>
      <c r="O1107" s="258"/>
      <c r="P1107" s="258" t="s">
        <v>3025</v>
      </c>
      <c r="Q1107" s="265" t="s">
        <v>2153</v>
      </c>
      <c r="R1107" s="265" t="s">
        <v>3073</v>
      </c>
      <c r="S1107" s="265" t="s">
        <v>3116</v>
      </c>
      <c r="T1107" s="11" t="s">
        <v>2642</v>
      </c>
      <c r="U1107" s="11" t="s">
        <v>2517</v>
      </c>
      <c r="V1107">
        <v>2.5387755102040801</v>
      </c>
      <c r="Z1107">
        <v>0.99771167048054998</v>
      </c>
      <c r="AD1107" s="188">
        <f t="shared" si="48"/>
        <v>5.8457466442542678</v>
      </c>
      <c r="AE1107" s="188">
        <f t="shared" si="49"/>
        <v>2.2973160195547022</v>
      </c>
    </row>
    <row r="1108" spans="1:31" x14ac:dyDescent="0.35">
      <c r="A1108" s="11" t="s">
        <v>2633</v>
      </c>
      <c r="B1108" s="11" t="s">
        <v>2516</v>
      </c>
      <c r="C1108" s="11" t="s">
        <v>2552</v>
      </c>
      <c r="D1108" s="188" t="s">
        <v>3022</v>
      </c>
      <c r="G1108" s="11" t="s">
        <v>2970</v>
      </c>
      <c r="H1108" s="11" t="s">
        <v>2634</v>
      </c>
      <c r="I1108" s="11" t="s">
        <v>2636</v>
      </c>
      <c r="J1108" s="188" t="s">
        <v>2561</v>
      </c>
      <c r="K1108" s="260" t="s">
        <v>3049</v>
      </c>
      <c r="L1108" s="265" t="s">
        <v>1937</v>
      </c>
      <c r="M1108" s="265" t="s">
        <v>1937</v>
      </c>
      <c r="N1108" s="258" t="s">
        <v>3023</v>
      </c>
      <c r="O1108" s="258"/>
      <c r="P1108" s="258" t="s">
        <v>3025</v>
      </c>
      <c r="Q1108" s="265" t="s">
        <v>2153</v>
      </c>
      <c r="R1108" s="265" t="s">
        <v>3073</v>
      </c>
      <c r="S1108" s="265" t="s">
        <v>3116</v>
      </c>
      <c r="T1108" s="11" t="s">
        <v>2642</v>
      </c>
      <c r="U1108" s="11" t="s">
        <v>2517</v>
      </c>
      <c r="V1108">
        <v>2.4285714285714199</v>
      </c>
      <c r="Z1108">
        <v>0.85125858123569798</v>
      </c>
      <c r="AD1108" s="188">
        <f t="shared" si="48"/>
        <v>5.5919923686998061</v>
      </c>
      <c r="AE1108" s="188">
        <f t="shared" si="49"/>
        <v>1.9600953194365791</v>
      </c>
    </row>
    <row r="1109" spans="1:31" x14ac:dyDescent="0.35">
      <c r="A1109" s="11" t="s">
        <v>2633</v>
      </c>
      <c r="B1109" s="11" t="s">
        <v>2516</v>
      </c>
      <c r="C1109" s="11" t="s">
        <v>2552</v>
      </c>
      <c r="D1109" s="188" t="s">
        <v>3022</v>
      </c>
      <c r="G1109" s="11" t="s">
        <v>2970</v>
      </c>
      <c r="H1109" s="11" t="s">
        <v>2634</v>
      </c>
      <c r="I1109" s="11" t="s">
        <v>2636</v>
      </c>
      <c r="J1109" s="188" t="s">
        <v>2561</v>
      </c>
      <c r="K1109" s="260" t="s">
        <v>3049</v>
      </c>
      <c r="L1109" s="265" t="s">
        <v>1937</v>
      </c>
      <c r="M1109" s="265" t="s">
        <v>1937</v>
      </c>
      <c r="N1109" s="258" t="s">
        <v>3023</v>
      </c>
      <c r="O1109" s="258"/>
      <c r="P1109" s="258" t="s">
        <v>3025</v>
      </c>
      <c r="Q1109" s="265" t="s">
        <v>2153</v>
      </c>
      <c r="R1109" s="265" t="s">
        <v>3073</v>
      </c>
      <c r="S1109" s="265" t="s">
        <v>3116</v>
      </c>
      <c r="T1109" s="11" t="s">
        <v>2642</v>
      </c>
      <c r="U1109" s="11" t="s">
        <v>2517</v>
      </c>
      <c r="V1109">
        <v>2.6244897959183602</v>
      </c>
      <c r="Z1109">
        <v>0.77803203661327203</v>
      </c>
      <c r="AD1109" s="188">
        <f t="shared" si="48"/>
        <v>6.043111080796602</v>
      </c>
      <c r="AE1109" s="188">
        <f t="shared" si="49"/>
        <v>1.7914849693775179</v>
      </c>
    </row>
    <row r="1110" spans="1:31" x14ac:dyDescent="0.35">
      <c r="A1110" s="11" t="s">
        <v>2633</v>
      </c>
      <c r="B1110" s="11" t="s">
        <v>2516</v>
      </c>
      <c r="C1110" s="11" t="s">
        <v>2552</v>
      </c>
      <c r="D1110" s="188" t="s">
        <v>3022</v>
      </c>
      <c r="G1110" s="11" t="s">
        <v>2970</v>
      </c>
      <c r="H1110" s="11" t="s">
        <v>2634</v>
      </c>
      <c r="I1110" s="11" t="s">
        <v>2636</v>
      </c>
      <c r="J1110" s="188" t="s">
        <v>2561</v>
      </c>
      <c r="K1110" s="260" t="s">
        <v>3049</v>
      </c>
      <c r="L1110" s="265" t="s">
        <v>1937</v>
      </c>
      <c r="M1110" s="265" t="s">
        <v>1937</v>
      </c>
      <c r="N1110" s="258" t="s">
        <v>3023</v>
      </c>
      <c r="O1110" s="258"/>
      <c r="P1110" s="258" t="s">
        <v>3025</v>
      </c>
      <c r="Q1110" s="265" t="s">
        <v>2153</v>
      </c>
      <c r="R1110" s="265" t="s">
        <v>3073</v>
      </c>
      <c r="S1110" s="265" t="s">
        <v>3116</v>
      </c>
      <c r="T1110" s="11" t="s">
        <v>2642</v>
      </c>
      <c r="U1110" s="11" t="s">
        <v>2517</v>
      </c>
      <c r="V1110">
        <v>2.5142857142857098</v>
      </c>
      <c r="Z1110">
        <v>0.411899313501145</v>
      </c>
      <c r="AD1110" s="188">
        <f t="shared" si="48"/>
        <v>5.7893568052421625</v>
      </c>
      <c r="AE1110" s="188">
        <f t="shared" si="49"/>
        <v>0.94843321908221767</v>
      </c>
    </row>
    <row r="1111" spans="1:31" x14ac:dyDescent="0.35">
      <c r="A1111" s="11" t="s">
        <v>2633</v>
      </c>
      <c r="B1111" s="11" t="s">
        <v>2516</v>
      </c>
      <c r="C1111" s="11" t="s">
        <v>2552</v>
      </c>
      <c r="D1111" s="188" t="s">
        <v>3022</v>
      </c>
      <c r="G1111" s="11" t="s">
        <v>2970</v>
      </c>
      <c r="H1111" s="11" t="s">
        <v>2634</v>
      </c>
      <c r="I1111" s="11" t="s">
        <v>2636</v>
      </c>
      <c r="J1111" s="188" t="s">
        <v>2561</v>
      </c>
      <c r="K1111" s="260" t="s">
        <v>3049</v>
      </c>
      <c r="L1111" s="265" t="s">
        <v>1937</v>
      </c>
      <c r="M1111" s="265" t="s">
        <v>1937</v>
      </c>
      <c r="N1111" s="258" t="s">
        <v>3023</v>
      </c>
      <c r="O1111" s="258"/>
      <c r="P1111" s="258" t="s">
        <v>3025</v>
      </c>
      <c r="Q1111" s="265" t="s">
        <v>2153</v>
      </c>
      <c r="R1111" s="265" t="s">
        <v>3073</v>
      </c>
      <c r="S1111" s="265" t="s">
        <v>3116</v>
      </c>
      <c r="T1111" s="11" t="s">
        <v>2642</v>
      </c>
      <c r="U1111" s="11" t="s">
        <v>2517</v>
      </c>
      <c r="V1111">
        <v>3.4816326530612201</v>
      </c>
      <c r="Z1111">
        <v>0.77803203661327203</v>
      </c>
      <c r="AD1111" s="188">
        <f t="shared" si="48"/>
        <v>8.0167554462200759</v>
      </c>
      <c r="AE1111" s="188">
        <f t="shared" si="49"/>
        <v>1.7914849693775179</v>
      </c>
    </row>
    <row r="1112" spans="1:31" x14ac:dyDescent="0.35">
      <c r="A1112" s="11" t="s">
        <v>2633</v>
      </c>
      <c r="B1112" s="11" t="s">
        <v>2516</v>
      </c>
      <c r="C1112" s="11" t="s">
        <v>2552</v>
      </c>
      <c r="D1112" s="188" t="s">
        <v>3022</v>
      </c>
      <c r="G1112" s="11" t="s">
        <v>2970</v>
      </c>
      <c r="H1112" s="11" t="s">
        <v>2634</v>
      </c>
      <c r="I1112" s="11" t="s">
        <v>2636</v>
      </c>
      <c r="J1112" s="188" t="s">
        <v>2561</v>
      </c>
      <c r="K1112" s="260" t="s">
        <v>3049</v>
      </c>
      <c r="L1112" s="265" t="s">
        <v>1937</v>
      </c>
      <c r="M1112" s="265" t="s">
        <v>1937</v>
      </c>
      <c r="N1112" s="258" t="s">
        <v>3023</v>
      </c>
      <c r="O1112" s="258"/>
      <c r="P1112" s="258" t="s">
        <v>3025</v>
      </c>
      <c r="Q1112" s="265" t="s">
        <v>2153</v>
      </c>
      <c r="R1112" s="265" t="s">
        <v>3073</v>
      </c>
      <c r="S1112" s="265" t="s">
        <v>3116</v>
      </c>
      <c r="T1112" s="11" t="s">
        <v>2642</v>
      </c>
      <c r="U1112" s="11" t="s">
        <v>2517</v>
      </c>
      <c r="V1112">
        <v>3.3469387755101998</v>
      </c>
      <c r="Z1112">
        <v>1.03432494279176</v>
      </c>
      <c r="AD1112" s="188">
        <f t="shared" si="48"/>
        <v>7.7066113316535318</v>
      </c>
      <c r="AE1112" s="188">
        <f t="shared" si="49"/>
        <v>2.3816211945842261</v>
      </c>
    </row>
    <row r="1113" spans="1:31" x14ac:dyDescent="0.35">
      <c r="A1113" s="11" t="s">
        <v>2633</v>
      </c>
      <c r="B1113" s="11" t="s">
        <v>2516</v>
      </c>
      <c r="C1113" s="11" t="s">
        <v>2552</v>
      </c>
      <c r="D1113" s="188" t="s">
        <v>3022</v>
      </c>
      <c r="G1113" s="11" t="s">
        <v>2970</v>
      </c>
      <c r="H1113" s="11" t="s">
        <v>2634</v>
      </c>
      <c r="I1113" s="11" t="s">
        <v>2636</v>
      </c>
      <c r="J1113" s="188" t="s">
        <v>2561</v>
      </c>
      <c r="K1113" s="260" t="s">
        <v>3049</v>
      </c>
      <c r="L1113" s="265" t="s">
        <v>1937</v>
      </c>
      <c r="M1113" s="265" t="s">
        <v>1937</v>
      </c>
      <c r="N1113" s="258" t="s">
        <v>3023</v>
      </c>
      <c r="O1113" s="258"/>
      <c r="P1113" s="258" t="s">
        <v>3025</v>
      </c>
      <c r="Q1113" s="265" t="s">
        <v>2153</v>
      </c>
      <c r="R1113" s="265" t="s">
        <v>3073</v>
      </c>
      <c r="S1113" s="265" t="s">
        <v>3116</v>
      </c>
      <c r="T1113" s="11" t="s">
        <v>2642</v>
      </c>
      <c r="U1113" s="11" t="s">
        <v>2517</v>
      </c>
      <c r="V1113">
        <v>3.4693877551020398</v>
      </c>
      <c r="Z1113">
        <v>0.99771167048054998</v>
      </c>
      <c r="AD1113" s="188">
        <f t="shared" si="48"/>
        <v>7.9885605267140347</v>
      </c>
      <c r="AE1113" s="188">
        <f t="shared" si="49"/>
        <v>2.2973160195547022</v>
      </c>
    </row>
    <row r="1114" spans="1:31" x14ac:dyDescent="0.35">
      <c r="A1114" s="11" t="s">
        <v>2633</v>
      </c>
      <c r="B1114" s="11" t="s">
        <v>2516</v>
      </c>
      <c r="C1114" s="11" t="s">
        <v>2552</v>
      </c>
      <c r="D1114" s="188" t="s">
        <v>3022</v>
      </c>
      <c r="G1114" s="11" t="s">
        <v>2970</v>
      </c>
      <c r="H1114" s="11" t="s">
        <v>2634</v>
      </c>
      <c r="I1114" s="11" t="s">
        <v>2636</v>
      </c>
      <c r="J1114" s="188" t="s">
        <v>2561</v>
      </c>
      <c r="K1114" s="260" t="s">
        <v>3049</v>
      </c>
      <c r="L1114" s="265" t="s">
        <v>1937</v>
      </c>
      <c r="M1114" s="265" t="s">
        <v>1937</v>
      </c>
      <c r="N1114" s="258" t="s">
        <v>3023</v>
      </c>
      <c r="O1114" s="258"/>
      <c r="P1114" s="258" t="s">
        <v>3025</v>
      </c>
      <c r="Q1114" s="265" t="s">
        <v>2153</v>
      </c>
      <c r="R1114" s="265" t="s">
        <v>3073</v>
      </c>
      <c r="S1114" s="265" t="s">
        <v>3116</v>
      </c>
      <c r="T1114" s="11" t="s">
        <v>2642</v>
      </c>
      <c r="U1114" s="11" t="s">
        <v>2517</v>
      </c>
      <c r="V1114">
        <v>3.5551020408163199</v>
      </c>
      <c r="Z1114">
        <v>1.162471395881</v>
      </c>
      <c r="AD1114" s="188">
        <f t="shared" si="48"/>
        <v>8.1859249632563689</v>
      </c>
      <c r="AE1114" s="188">
        <f t="shared" si="49"/>
        <v>2.6766893071875706</v>
      </c>
    </row>
    <row r="1115" spans="1:31" x14ac:dyDescent="0.35">
      <c r="A1115" s="11" t="s">
        <v>2633</v>
      </c>
      <c r="B1115" s="11" t="s">
        <v>2516</v>
      </c>
      <c r="C1115" s="11" t="s">
        <v>2552</v>
      </c>
      <c r="D1115" s="188" t="s">
        <v>3022</v>
      </c>
      <c r="G1115" s="11" t="s">
        <v>2970</v>
      </c>
      <c r="H1115" s="11" t="s">
        <v>2634</v>
      </c>
      <c r="I1115" s="11" t="s">
        <v>2636</v>
      </c>
      <c r="J1115" s="188" t="s">
        <v>2561</v>
      </c>
      <c r="K1115" s="260" t="s">
        <v>3049</v>
      </c>
      <c r="L1115" s="265" t="s">
        <v>1937</v>
      </c>
      <c r="M1115" s="265" t="s">
        <v>1937</v>
      </c>
      <c r="N1115" s="258" t="s">
        <v>3023</v>
      </c>
      <c r="O1115" s="258"/>
      <c r="P1115" s="258" t="s">
        <v>3025</v>
      </c>
      <c r="Q1115" s="265" t="s">
        <v>2153</v>
      </c>
      <c r="R1115" s="265" t="s">
        <v>3073</v>
      </c>
      <c r="S1115" s="265" t="s">
        <v>3116</v>
      </c>
      <c r="T1115" s="11" t="s">
        <v>2642</v>
      </c>
      <c r="U1115" s="11" t="s">
        <v>2517</v>
      </c>
      <c r="V1115">
        <v>3.60408163265306</v>
      </c>
      <c r="Z1115">
        <v>1.3089244851258499</v>
      </c>
      <c r="AD1115" s="188">
        <f t="shared" si="48"/>
        <v>8.2987046412805796</v>
      </c>
      <c r="AE1115" s="188">
        <f t="shared" si="49"/>
        <v>3.0139100073056886</v>
      </c>
    </row>
    <row r="1116" spans="1:31" x14ac:dyDescent="0.35">
      <c r="A1116" s="11" t="s">
        <v>2633</v>
      </c>
      <c r="B1116" s="11" t="s">
        <v>2516</v>
      </c>
      <c r="C1116" s="11" t="s">
        <v>2552</v>
      </c>
      <c r="D1116" s="188" t="s">
        <v>3022</v>
      </c>
      <c r="G1116" s="11" t="s">
        <v>2970</v>
      </c>
      <c r="H1116" s="11" t="s">
        <v>2634</v>
      </c>
      <c r="I1116" s="11" t="s">
        <v>2636</v>
      </c>
      <c r="J1116" s="188" t="s">
        <v>2561</v>
      </c>
      <c r="K1116" s="260" t="s">
        <v>3049</v>
      </c>
      <c r="L1116" s="265" t="s">
        <v>1937</v>
      </c>
      <c r="M1116" s="265" t="s">
        <v>1937</v>
      </c>
      <c r="N1116" s="258" t="s">
        <v>3023</v>
      </c>
      <c r="O1116" s="258"/>
      <c r="P1116" s="258" t="s">
        <v>3025</v>
      </c>
      <c r="Q1116" s="265" t="s">
        <v>2153</v>
      </c>
      <c r="R1116" s="265" t="s">
        <v>3073</v>
      </c>
      <c r="S1116" s="265" t="s">
        <v>3116</v>
      </c>
      <c r="T1116" s="11" t="s">
        <v>2642</v>
      </c>
      <c r="U1116" s="11" t="s">
        <v>2517</v>
      </c>
      <c r="V1116">
        <v>3.5795918367346902</v>
      </c>
      <c r="Z1116">
        <v>1.4919908466819201</v>
      </c>
      <c r="AD1116" s="188">
        <f t="shared" si="48"/>
        <v>8.2423148022684742</v>
      </c>
      <c r="AE1116" s="188">
        <f t="shared" si="49"/>
        <v>3.435435882453354</v>
      </c>
    </row>
    <row r="1117" spans="1:31" x14ac:dyDescent="0.35">
      <c r="A1117" s="11" t="s">
        <v>2633</v>
      </c>
      <c r="B1117" s="11" t="s">
        <v>2516</v>
      </c>
      <c r="C1117" s="11" t="s">
        <v>2552</v>
      </c>
      <c r="D1117" s="188" t="s">
        <v>3022</v>
      </c>
      <c r="G1117" s="11" t="s">
        <v>2970</v>
      </c>
      <c r="H1117" s="11" t="s">
        <v>2634</v>
      </c>
      <c r="I1117" s="11" t="s">
        <v>2636</v>
      </c>
      <c r="J1117" s="188" t="s">
        <v>2561</v>
      </c>
      <c r="K1117" s="260" t="s">
        <v>3049</v>
      </c>
      <c r="L1117" s="265" t="s">
        <v>1937</v>
      </c>
      <c r="M1117" s="265" t="s">
        <v>1937</v>
      </c>
      <c r="N1117" s="258" t="s">
        <v>3023</v>
      </c>
      <c r="O1117" s="258"/>
      <c r="P1117" s="258" t="s">
        <v>3025</v>
      </c>
      <c r="Q1117" s="265" t="s">
        <v>2153</v>
      </c>
      <c r="R1117" s="265" t="s">
        <v>3073</v>
      </c>
      <c r="S1117" s="265" t="s">
        <v>3116</v>
      </c>
      <c r="T1117" s="11" t="s">
        <v>2642</v>
      </c>
      <c r="U1117" s="11" t="s">
        <v>2517</v>
      </c>
      <c r="V1117">
        <v>3.4326530612244799</v>
      </c>
      <c r="Z1117">
        <v>1.41876430205949</v>
      </c>
      <c r="AD1117" s="188">
        <f t="shared" si="48"/>
        <v>7.9039757681958651</v>
      </c>
      <c r="AE1117" s="188">
        <f t="shared" si="49"/>
        <v>3.2668255323942832</v>
      </c>
    </row>
    <row r="1118" spans="1:31" x14ac:dyDescent="0.35">
      <c r="A1118" s="11" t="s">
        <v>2633</v>
      </c>
      <c r="B1118" s="11" t="s">
        <v>2516</v>
      </c>
      <c r="C1118" s="11" t="s">
        <v>2552</v>
      </c>
      <c r="D1118" s="188" t="s">
        <v>3022</v>
      </c>
      <c r="G1118" s="11" t="s">
        <v>2970</v>
      </c>
      <c r="H1118" s="11" t="s">
        <v>2634</v>
      </c>
      <c r="I1118" s="11" t="s">
        <v>2636</v>
      </c>
      <c r="J1118" s="188" t="s">
        <v>2561</v>
      </c>
      <c r="K1118" s="260" t="s">
        <v>3049</v>
      </c>
      <c r="L1118" s="265" t="s">
        <v>1937</v>
      </c>
      <c r="M1118" s="265" t="s">
        <v>1937</v>
      </c>
      <c r="N1118" s="258" t="s">
        <v>3023</v>
      </c>
      <c r="O1118" s="258"/>
      <c r="P1118" s="258" t="s">
        <v>3025</v>
      </c>
      <c r="Q1118" s="265" t="s">
        <v>2153</v>
      </c>
      <c r="R1118" s="265" t="s">
        <v>3073</v>
      </c>
      <c r="S1118" s="265" t="s">
        <v>3116</v>
      </c>
      <c r="T1118" s="11" t="s">
        <v>2642</v>
      </c>
      <c r="U1118" s="11" t="s">
        <v>2517</v>
      </c>
      <c r="V1118">
        <v>3.3102040816326501</v>
      </c>
      <c r="Z1118">
        <v>1.2173913043478199</v>
      </c>
      <c r="AD1118" s="188">
        <f t="shared" si="48"/>
        <v>7.6220265731353862</v>
      </c>
      <c r="AE1118" s="188">
        <f t="shared" si="49"/>
        <v>2.8031470697318679</v>
      </c>
    </row>
    <row r="1119" spans="1:31" x14ac:dyDescent="0.35">
      <c r="A1119" s="11" t="s">
        <v>2633</v>
      </c>
      <c r="B1119" s="11" t="s">
        <v>2516</v>
      </c>
      <c r="C1119" s="11" t="s">
        <v>2552</v>
      </c>
      <c r="D1119" s="188" t="s">
        <v>3022</v>
      </c>
      <c r="G1119" s="11" t="s">
        <v>2970</v>
      </c>
      <c r="H1119" s="11" t="s">
        <v>2634</v>
      </c>
      <c r="I1119" s="11" t="s">
        <v>2636</v>
      </c>
      <c r="J1119" s="188" t="s">
        <v>2561</v>
      </c>
      <c r="K1119" s="260" t="s">
        <v>3049</v>
      </c>
      <c r="L1119" s="265" t="s">
        <v>1937</v>
      </c>
      <c r="M1119" s="265" t="s">
        <v>1937</v>
      </c>
      <c r="N1119" s="258" t="s">
        <v>3023</v>
      </c>
      <c r="O1119" s="258"/>
      <c r="P1119" s="258" t="s">
        <v>3025</v>
      </c>
      <c r="Q1119" s="265" t="s">
        <v>2153</v>
      </c>
      <c r="R1119" s="265" t="s">
        <v>3073</v>
      </c>
      <c r="S1119" s="265" t="s">
        <v>3116</v>
      </c>
      <c r="T1119" s="11" t="s">
        <v>2642</v>
      </c>
      <c r="U1119" s="11" t="s">
        <v>2517</v>
      </c>
      <c r="V1119">
        <v>3.4571428571428502</v>
      </c>
      <c r="Z1119">
        <v>1.2173913043478199</v>
      </c>
      <c r="AD1119" s="188">
        <f t="shared" si="48"/>
        <v>7.9603656072079714</v>
      </c>
      <c r="AE1119" s="188">
        <f t="shared" si="49"/>
        <v>2.8031470697318679</v>
      </c>
    </row>
    <row r="1120" spans="1:31" x14ac:dyDescent="0.35">
      <c r="A1120" s="11" t="s">
        <v>2633</v>
      </c>
      <c r="B1120" s="11" t="s">
        <v>2516</v>
      </c>
      <c r="C1120" s="11" t="s">
        <v>2552</v>
      </c>
      <c r="D1120" s="188" t="s">
        <v>3022</v>
      </c>
      <c r="G1120" s="11" t="s">
        <v>2970</v>
      </c>
      <c r="H1120" s="11" t="s">
        <v>2634</v>
      </c>
      <c r="I1120" s="11" t="s">
        <v>2636</v>
      </c>
      <c r="J1120" s="188" t="s">
        <v>2561</v>
      </c>
      <c r="K1120" s="260" t="s">
        <v>3049</v>
      </c>
      <c r="L1120" s="265" t="s">
        <v>1937</v>
      </c>
      <c r="M1120" s="265" t="s">
        <v>1937</v>
      </c>
      <c r="N1120" s="258" t="s">
        <v>3023</v>
      </c>
      <c r="O1120" s="258"/>
      <c r="P1120" s="258" t="s">
        <v>3025</v>
      </c>
      <c r="Q1120" s="265" t="s">
        <v>2153</v>
      </c>
      <c r="R1120" s="265" t="s">
        <v>3073</v>
      </c>
      <c r="S1120" s="265" t="s">
        <v>3116</v>
      </c>
      <c r="T1120" s="11" t="s">
        <v>2642</v>
      </c>
      <c r="U1120" s="11" t="s">
        <v>2517</v>
      </c>
      <c r="V1120">
        <v>4.4367346938775496</v>
      </c>
      <c r="Z1120">
        <v>1.87643020594965</v>
      </c>
      <c r="AD1120" s="188">
        <f t="shared" si="48"/>
        <v>10.215959167691947</v>
      </c>
      <c r="AE1120" s="188">
        <f t="shared" si="49"/>
        <v>4.320640220263412</v>
      </c>
    </row>
    <row r="1121" spans="1:31" x14ac:dyDescent="0.35">
      <c r="A1121" s="11" t="s">
        <v>2633</v>
      </c>
      <c r="B1121" s="11" t="s">
        <v>2516</v>
      </c>
      <c r="C1121" s="11" t="s">
        <v>2552</v>
      </c>
      <c r="D1121" s="188" t="s">
        <v>3022</v>
      </c>
      <c r="G1121" s="11" t="s">
        <v>2970</v>
      </c>
      <c r="H1121" s="11" t="s">
        <v>2634</v>
      </c>
      <c r="I1121" s="11" t="s">
        <v>2636</v>
      </c>
      <c r="J1121" s="188" t="s">
        <v>2561</v>
      </c>
      <c r="K1121" s="260" t="s">
        <v>3049</v>
      </c>
      <c r="L1121" s="265" t="s">
        <v>1937</v>
      </c>
      <c r="M1121" s="265" t="s">
        <v>1937</v>
      </c>
      <c r="N1121" s="258" t="s">
        <v>3023</v>
      </c>
      <c r="O1121" s="258"/>
      <c r="P1121" s="258" t="s">
        <v>3025</v>
      </c>
      <c r="Q1121" s="265" t="s">
        <v>2153</v>
      </c>
      <c r="R1121" s="265" t="s">
        <v>3073</v>
      </c>
      <c r="S1121" s="265" t="s">
        <v>3116</v>
      </c>
      <c r="T1121" s="11" t="s">
        <v>2642</v>
      </c>
      <c r="U1121" s="11" t="s">
        <v>2517</v>
      </c>
      <c r="V1121">
        <v>4.4612244897959101</v>
      </c>
      <c r="Z1121">
        <v>2.2974828375285998</v>
      </c>
      <c r="AD1121" s="188">
        <f t="shared" si="48"/>
        <v>10.272349006704031</v>
      </c>
      <c r="AE1121" s="188">
        <f t="shared" si="49"/>
        <v>5.2901497331030152</v>
      </c>
    </row>
    <row r="1122" spans="1:31" x14ac:dyDescent="0.35">
      <c r="A1122" s="11" t="s">
        <v>2633</v>
      </c>
      <c r="B1122" s="11" t="s">
        <v>2516</v>
      </c>
      <c r="C1122" s="11" t="s">
        <v>2552</v>
      </c>
      <c r="D1122" s="188" t="s">
        <v>3022</v>
      </c>
      <c r="G1122" s="11" t="s">
        <v>2970</v>
      </c>
      <c r="H1122" s="11" t="s">
        <v>2634</v>
      </c>
      <c r="I1122" s="11" t="s">
        <v>2636</v>
      </c>
      <c r="J1122" s="188" t="s">
        <v>2561</v>
      </c>
      <c r="K1122" s="260" t="s">
        <v>3049</v>
      </c>
      <c r="L1122" s="265" t="s">
        <v>1937</v>
      </c>
      <c r="M1122" s="265" t="s">
        <v>1937</v>
      </c>
      <c r="N1122" s="258" t="s">
        <v>3023</v>
      </c>
      <c r="O1122" s="258"/>
      <c r="P1122" s="258" t="s">
        <v>3025</v>
      </c>
      <c r="Q1122" s="265" t="s">
        <v>2153</v>
      </c>
      <c r="R1122" s="265" t="s">
        <v>3073</v>
      </c>
      <c r="S1122" s="265" t="s">
        <v>3116</v>
      </c>
      <c r="T1122" s="11" t="s">
        <v>2642</v>
      </c>
      <c r="U1122" s="11" t="s">
        <v>2517</v>
      </c>
      <c r="V1122">
        <v>4.2897959183673402</v>
      </c>
      <c r="Z1122">
        <v>2.2974828375285998</v>
      </c>
      <c r="AD1122" s="188">
        <f t="shared" si="48"/>
        <v>9.8776201336193399</v>
      </c>
      <c r="AE1122" s="188">
        <f t="shared" si="49"/>
        <v>5.2901497331030152</v>
      </c>
    </row>
    <row r="1123" spans="1:31" x14ac:dyDescent="0.35">
      <c r="A1123" s="11" t="s">
        <v>2633</v>
      </c>
      <c r="B1123" s="11" t="s">
        <v>2516</v>
      </c>
      <c r="C1123" s="11" t="s">
        <v>2552</v>
      </c>
      <c r="D1123" s="188" t="s">
        <v>3022</v>
      </c>
      <c r="G1123" s="11" t="s">
        <v>2970</v>
      </c>
      <c r="H1123" s="11" t="s">
        <v>2634</v>
      </c>
      <c r="I1123" s="11" t="s">
        <v>2636</v>
      </c>
      <c r="J1123" s="188" t="s">
        <v>2561</v>
      </c>
      <c r="K1123" s="260" t="s">
        <v>3049</v>
      </c>
      <c r="L1123" s="265" t="s">
        <v>1937</v>
      </c>
      <c r="M1123" s="265" t="s">
        <v>1937</v>
      </c>
      <c r="N1123" s="258" t="s">
        <v>3023</v>
      </c>
      <c r="O1123" s="258"/>
      <c r="P1123" s="258" t="s">
        <v>3025</v>
      </c>
      <c r="Q1123" s="265" t="s">
        <v>2153</v>
      </c>
      <c r="R1123" s="265" t="s">
        <v>3073</v>
      </c>
      <c r="S1123" s="265" t="s">
        <v>3116</v>
      </c>
      <c r="T1123" s="11" t="s">
        <v>2642</v>
      </c>
      <c r="U1123" s="11" t="s">
        <v>2517</v>
      </c>
      <c r="V1123">
        <v>4.16734693877551</v>
      </c>
      <c r="Z1123">
        <v>2.4439359267734502</v>
      </c>
      <c r="AD1123" s="188">
        <f t="shared" si="48"/>
        <v>9.595670938558861</v>
      </c>
      <c r="AE1123" s="188">
        <f t="shared" si="49"/>
        <v>5.6273704332211345</v>
      </c>
    </row>
    <row r="1124" spans="1:31" x14ac:dyDescent="0.35">
      <c r="A1124" s="11" t="s">
        <v>2633</v>
      </c>
      <c r="B1124" s="11" t="s">
        <v>2516</v>
      </c>
      <c r="C1124" s="11" t="s">
        <v>2552</v>
      </c>
      <c r="D1124" s="188" t="s">
        <v>3022</v>
      </c>
      <c r="G1124" s="11" t="s">
        <v>2970</v>
      </c>
      <c r="H1124" s="11" t="s">
        <v>2634</v>
      </c>
      <c r="I1124" s="11" t="s">
        <v>2636</v>
      </c>
      <c r="J1124" s="188" t="s">
        <v>2561</v>
      </c>
      <c r="K1124" s="260" t="s">
        <v>3049</v>
      </c>
      <c r="L1124" s="265" t="s">
        <v>1937</v>
      </c>
      <c r="M1124" s="265" t="s">
        <v>1937</v>
      </c>
      <c r="N1124" s="258" t="s">
        <v>3023</v>
      </c>
      <c r="O1124" s="258"/>
      <c r="P1124" s="258" t="s">
        <v>3025</v>
      </c>
      <c r="Q1124" s="265" t="s">
        <v>2153</v>
      </c>
      <c r="R1124" s="265" t="s">
        <v>3073</v>
      </c>
      <c r="S1124" s="265" t="s">
        <v>3116</v>
      </c>
      <c r="T1124" s="11" t="s">
        <v>2642</v>
      </c>
      <c r="U1124" s="11" t="s">
        <v>2517</v>
      </c>
      <c r="V1124">
        <v>4.2897959183673402</v>
      </c>
      <c r="Z1124">
        <v>2.4805491990846602</v>
      </c>
      <c r="AD1124" s="188">
        <f t="shared" si="48"/>
        <v>9.8776201336193399</v>
      </c>
      <c r="AE1124" s="188">
        <f t="shared" si="49"/>
        <v>5.7116756082506583</v>
      </c>
    </row>
    <row r="1125" spans="1:31" x14ac:dyDescent="0.35">
      <c r="A1125" s="11" t="s">
        <v>2633</v>
      </c>
      <c r="B1125" s="11" t="s">
        <v>2516</v>
      </c>
      <c r="C1125" s="11" t="s">
        <v>2552</v>
      </c>
      <c r="D1125" s="188" t="s">
        <v>3022</v>
      </c>
      <c r="G1125" s="11" t="s">
        <v>2970</v>
      </c>
      <c r="H1125" s="11" t="s">
        <v>2634</v>
      </c>
      <c r="I1125" s="11" t="s">
        <v>2636</v>
      </c>
      <c r="J1125" s="188" t="s">
        <v>2561</v>
      </c>
      <c r="K1125" s="260" t="s">
        <v>3049</v>
      </c>
      <c r="L1125" s="265" t="s">
        <v>1937</v>
      </c>
      <c r="M1125" s="265" t="s">
        <v>1937</v>
      </c>
      <c r="N1125" s="258" t="s">
        <v>3023</v>
      </c>
      <c r="O1125" s="258"/>
      <c r="P1125" s="258" t="s">
        <v>3025</v>
      </c>
      <c r="Q1125" s="265" t="s">
        <v>2153</v>
      </c>
      <c r="R1125" s="265" t="s">
        <v>3073</v>
      </c>
      <c r="S1125" s="265" t="s">
        <v>3116</v>
      </c>
      <c r="T1125" s="11" t="s">
        <v>2642</v>
      </c>
      <c r="U1125" s="11" t="s">
        <v>2517</v>
      </c>
      <c r="V1125">
        <v>4.1918367346938696</v>
      </c>
      <c r="Z1125">
        <v>2.6270022883295199</v>
      </c>
      <c r="AD1125" s="188">
        <f t="shared" si="48"/>
        <v>9.6520607775709415</v>
      </c>
      <c r="AE1125" s="188">
        <f t="shared" si="49"/>
        <v>6.048896308368799</v>
      </c>
    </row>
    <row r="1126" spans="1:31" x14ac:dyDescent="0.35">
      <c r="A1126" s="11" t="s">
        <v>2633</v>
      </c>
      <c r="B1126" s="11" t="s">
        <v>2516</v>
      </c>
      <c r="C1126" s="11" t="s">
        <v>2552</v>
      </c>
      <c r="D1126" s="188" t="s">
        <v>3022</v>
      </c>
      <c r="G1126" s="11" t="s">
        <v>2970</v>
      </c>
      <c r="H1126" s="11" t="s">
        <v>2634</v>
      </c>
      <c r="I1126" s="11" t="s">
        <v>2636</v>
      </c>
      <c r="J1126" s="188" t="s">
        <v>2561</v>
      </c>
      <c r="K1126" s="260" t="s">
        <v>3049</v>
      </c>
      <c r="L1126" s="265" t="s">
        <v>1937</v>
      </c>
      <c r="M1126" s="265" t="s">
        <v>1937</v>
      </c>
      <c r="N1126" s="258" t="s">
        <v>3023</v>
      </c>
      <c r="O1126" s="258"/>
      <c r="P1126" s="258" t="s">
        <v>3025</v>
      </c>
      <c r="Q1126" s="265" t="s">
        <v>2153</v>
      </c>
      <c r="R1126" s="265" t="s">
        <v>3073</v>
      </c>
      <c r="S1126" s="265" t="s">
        <v>3116</v>
      </c>
      <c r="T1126" s="11" t="s">
        <v>2642</v>
      </c>
      <c r="U1126" s="11" t="s">
        <v>2517</v>
      </c>
      <c r="V1126">
        <v>4.3510204081632597</v>
      </c>
      <c r="Z1126">
        <v>2.68192219679633</v>
      </c>
      <c r="AD1126" s="188">
        <f t="shared" si="48"/>
        <v>10.018594731149591</v>
      </c>
      <c r="AE1126" s="188">
        <f t="shared" si="49"/>
        <v>6.1753540709130732</v>
      </c>
    </row>
    <row r="1127" spans="1:31" x14ac:dyDescent="0.35">
      <c r="A1127" s="11" t="s">
        <v>2633</v>
      </c>
      <c r="B1127" s="11" t="s">
        <v>2516</v>
      </c>
      <c r="C1127" s="11" t="s">
        <v>2552</v>
      </c>
      <c r="D1127" s="188" t="s">
        <v>3022</v>
      </c>
      <c r="G1127" s="11" t="s">
        <v>2970</v>
      </c>
      <c r="H1127" s="11" t="s">
        <v>2634</v>
      </c>
      <c r="I1127" s="11" t="s">
        <v>2636</v>
      </c>
      <c r="J1127" s="188" t="s">
        <v>2561</v>
      </c>
      <c r="K1127" s="260" t="s">
        <v>3049</v>
      </c>
      <c r="L1127" s="265" t="s">
        <v>1937</v>
      </c>
      <c r="M1127" s="265" t="s">
        <v>1937</v>
      </c>
      <c r="N1127" s="258" t="s">
        <v>3023</v>
      </c>
      <c r="O1127" s="258"/>
      <c r="P1127" s="258" t="s">
        <v>3025</v>
      </c>
      <c r="Q1127" s="265" t="s">
        <v>2153</v>
      </c>
      <c r="R1127" s="265" t="s">
        <v>3073</v>
      </c>
      <c r="S1127" s="265" t="s">
        <v>3116</v>
      </c>
      <c r="T1127" s="11" t="s">
        <v>2642</v>
      </c>
      <c r="U1127" s="11" t="s">
        <v>2517</v>
      </c>
      <c r="V1127">
        <v>4.1795918367346898</v>
      </c>
      <c r="Z1127">
        <v>2.8649885583524002</v>
      </c>
      <c r="AD1127" s="188">
        <f t="shared" si="48"/>
        <v>9.6238658580649012</v>
      </c>
      <c r="AE1127" s="188">
        <f t="shared" si="49"/>
        <v>6.5968799460607386</v>
      </c>
    </row>
    <row r="1128" spans="1:31" x14ac:dyDescent="0.35">
      <c r="A1128" s="11" t="s">
        <v>2633</v>
      </c>
      <c r="B1128" s="11" t="s">
        <v>2516</v>
      </c>
      <c r="C1128" s="11" t="s">
        <v>2552</v>
      </c>
      <c r="D1128" s="188" t="s">
        <v>3022</v>
      </c>
      <c r="G1128" s="11" t="s">
        <v>2970</v>
      </c>
      <c r="H1128" s="11" t="s">
        <v>2634</v>
      </c>
      <c r="I1128" s="11" t="s">
        <v>2636</v>
      </c>
      <c r="J1128" s="188" t="s">
        <v>2561</v>
      </c>
      <c r="K1128" s="260" t="s">
        <v>3049</v>
      </c>
      <c r="L1128" s="265" t="s">
        <v>1937</v>
      </c>
      <c r="M1128" s="265" t="s">
        <v>1937</v>
      </c>
      <c r="N1128" s="258" t="s">
        <v>3023</v>
      </c>
      <c r="O1128" s="258"/>
      <c r="P1128" s="258" t="s">
        <v>3025</v>
      </c>
      <c r="Q1128" s="265" t="s">
        <v>2153</v>
      </c>
      <c r="R1128" s="265" t="s">
        <v>3073</v>
      </c>
      <c r="S1128" s="265" t="s">
        <v>3116</v>
      </c>
      <c r="T1128" s="11" t="s">
        <v>2642</v>
      </c>
      <c r="U1128" s="11" t="s">
        <v>2517</v>
      </c>
      <c r="V1128">
        <v>4.4122448979591802</v>
      </c>
      <c r="Z1128">
        <v>2.9565217391304301</v>
      </c>
      <c r="AD1128" s="188">
        <f t="shared" si="48"/>
        <v>10.159569328679844</v>
      </c>
      <c r="AE1128" s="188">
        <f t="shared" si="49"/>
        <v>6.8076428836345597</v>
      </c>
    </row>
    <row r="1129" spans="1:31" x14ac:dyDescent="0.35">
      <c r="A1129" s="11" t="s">
        <v>2633</v>
      </c>
      <c r="B1129" s="11" t="s">
        <v>2516</v>
      </c>
      <c r="C1129" s="11" t="s">
        <v>2552</v>
      </c>
      <c r="D1129" s="188" t="s">
        <v>3022</v>
      </c>
      <c r="G1129" s="11" t="s">
        <v>2970</v>
      </c>
      <c r="H1129" s="11" t="s">
        <v>2634</v>
      </c>
      <c r="I1129" s="11" t="s">
        <v>2636</v>
      </c>
      <c r="J1129" s="188" t="s">
        <v>2561</v>
      </c>
      <c r="K1129" s="260" t="s">
        <v>3049</v>
      </c>
      <c r="L1129" s="265" t="s">
        <v>1937</v>
      </c>
      <c r="M1129" s="265" t="s">
        <v>1937</v>
      </c>
      <c r="N1129" s="258" t="s">
        <v>3023</v>
      </c>
      <c r="O1129" s="258"/>
      <c r="P1129" s="258" t="s">
        <v>3025</v>
      </c>
      <c r="Q1129" s="265" t="s">
        <v>2153</v>
      </c>
      <c r="R1129" s="265" t="s">
        <v>3073</v>
      </c>
      <c r="S1129" s="265" t="s">
        <v>3116</v>
      </c>
      <c r="T1129" s="11" t="s">
        <v>2642</v>
      </c>
      <c r="U1129" s="11" t="s">
        <v>2517</v>
      </c>
      <c r="V1129">
        <v>4.3877551020408099</v>
      </c>
      <c r="Z1129">
        <v>3.1762013729977099</v>
      </c>
      <c r="AD1129" s="188">
        <f t="shared" si="48"/>
        <v>10.103179489667738</v>
      </c>
      <c r="AE1129" s="188">
        <f t="shared" si="49"/>
        <v>7.313473933811748</v>
      </c>
    </row>
    <row r="1130" spans="1:31" x14ac:dyDescent="0.35">
      <c r="A1130" s="11" t="s">
        <v>2633</v>
      </c>
      <c r="B1130" s="11" t="s">
        <v>2516</v>
      </c>
      <c r="C1130" s="11" t="s">
        <v>2552</v>
      </c>
      <c r="D1130" s="188" t="s">
        <v>3022</v>
      </c>
      <c r="G1130" s="11" t="s">
        <v>2970</v>
      </c>
      <c r="H1130" s="11" t="s">
        <v>2634</v>
      </c>
      <c r="I1130" s="11" t="s">
        <v>2636</v>
      </c>
      <c r="J1130" s="188" t="s">
        <v>2561</v>
      </c>
      <c r="K1130" s="260" t="s">
        <v>3049</v>
      </c>
      <c r="L1130" s="265" t="s">
        <v>1937</v>
      </c>
      <c r="M1130" s="265" t="s">
        <v>1937</v>
      </c>
      <c r="N1130" s="258" t="s">
        <v>3023</v>
      </c>
      <c r="O1130" s="258"/>
      <c r="P1130" s="258" t="s">
        <v>3025</v>
      </c>
      <c r="Q1130" s="265" t="s">
        <v>2153</v>
      </c>
      <c r="R1130" s="265" t="s">
        <v>3073</v>
      </c>
      <c r="S1130" s="265" t="s">
        <v>3116</v>
      </c>
      <c r="T1130" s="11" t="s">
        <v>2642</v>
      </c>
      <c r="U1130" s="11" t="s">
        <v>2517</v>
      </c>
      <c r="V1130">
        <v>4.5959183673469299</v>
      </c>
      <c r="Z1130">
        <v>3.0480549199084601</v>
      </c>
      <c r="AD1130" s="188">
        <f t="shared" si="48"/>
        <v>10.582493121270574</v>
      </c>
      <c r="AE1130" s="188">
        <f t="shared" si="49"/>
        <v>7.0184058212083809</v>
      </c>
    </row>
    <row r="1131" spans="1:31" x14ac:dyDescent="0.35">
      <c r="A1131" s="11" t="s">
        <v>2633</v>
      </c>
      <c r="B1131" s="11" t="s">
        <v>2516</v>
      </c>
      <c r="C1131" s="11" t="s">
        <v>2552</v>
      </c>
      <c r="D1131" s="188" t="s">
        <v>3022</v>
      </c>
      <c r="G1131" s="11" t="s">
        <v>2970</v>
      </c>
      <c r="H1131" s="11" t="s">
        <v>2634</v>
      </c>
      <c r="I1131" s="11" t="s">
        <v>2636</v>
      </c>
      <c r="J1131" s="188" t="s">
        <v>2561</v>
      </c>
      <c r="K1131" s="260" t="s">
        <v>3049</v>
      </c>
      <c r="L1131" s="265" t="s">
        <v>1937</v>
      </c>
      <c r="M1131" s="265" t="s">
        <v>1937</v>
      </c>
      <c r="N1131" s="258" t="s">
        <v>3023</v>
      </c>
      <c r="O1131" s="258"/>
      <c r="P1131" s="258" t="s">
        <v>3025</v>
      </c>
      <c r="Q1131" s="265" t="s">
        <v>2153</v>
      </c>
      <c r="R1131" s="265" t="s">
        <v>3073</v>
      </c>
      <c r="S1131" s="265" t="s">
        <v>3116</v>
      </c>
      <c r="T1131" s="11" t="s">
        <v>2642</v>
      </c>
      <c r="U1131" s="11" t="s">
        <v>2517</v>
      </c>
      <c r="V1131">
        <v>4.4979591836734603</v>
      </c>
      <c r="Z1131">
        <v>3.5606407322654401</v>
      </c>
      <c r="AD1131" s="188">
        <f t="shared" si="48"/>
        <v>10.356933765222177</v>
      </c>
      <c r="AE1131" s="188">
        <f t="shared" si="49"/>
        <v>8.1986782716218052</v>
      </c>
    </row>
    <row r="1132" spans="1:31" x14ac:dyDescent="0.35">
      <c r="A1132" s="11" t="s">
        <v>2633</v>
      </c>
      <c r="B1132" s="11" t="s">
        <v>2516</v>
      </c>
      <c r="C1132" s="11" t="s">
        <v>2552</v>
      </c>
      <c r="D1132" s="188" t="s">
        <v>3022</v>
      </c>
      <c r="G1132" s="11" t="s">
        <v>2970</v>
      </c>
      <c r="H1132" s="11" t="s">
        <v>2634</v>
      </c>
      <c r="I1132" s="11" t="s">
        <v>2636</v>
      </c>
      <c r="J1132" s="188" t="s">
        <v>2561</v>
      </c>
      <c r="K1132" s="260" t="s">
        <v>3049</v>
      </c>
      <c r="L1132" s="265" t="s">
        <v>1937</v>
      </c>
      <c r="M1132" s="265" t="s">
        <v>1937</v>
      </c>
      <c r="N1132" s="258" t="s">
        <v>3023</v>
      </c>
      <c r="O1132" s="258"/>
      <c r="P1132" s="258" t="s">
        <v>3025</v>
      </c>
      <c r="Q1132" s="265" t="s">
        <v>2153</v>
      </c>
      <c r="R1132" s="265" t="s">
        <v>3073</v>
      </c>
      <c r="S1132" s="265" t="s">
        <v>3116</v>
      </c>
      <c r="T1132" s="11" t="s">
        <v>2642</v>
      </c>
      <c r="U1132" s="11" t="s">
        <v>2517</v>
      </c>
      <c r="V1132">
        <v>5.5265306122448896</v>
      </c>
      <c r="Z1132">
        <v>3.0114416475972501</v>
      </c>
      <c r="AD1132" s="188">
        <f t="shared" si="48"/>
        <v>12.725307003730341</v>
      </c>
      <c r="AE1132" s="188">
        <f t="shared" si="49"/>
        <v>6.934100646178857</v>
      </c>
    </row>
    <row r="1133" spans="1:31" hidden="1" x14ac:dyDescent="0.35">
      <c r="A1133" s="11" t="s">
        <v>2638</v>
      </c>
      <c r="B1133" s="11" t="s">
        <v>2516</v>
      </c>
      <c r="C1133" s="11" t="s">
        <v>2552</v>
      </c>
      <c r="D1133" s="188" t="s">
        <v>3022</v>
      </c>
      <c r="G1133" s="11" t="s">
        <v>2639</v>
      </c>
      <c r="H1133" s="11" t="s">
        <v>2640</v>
      </c>
      <c r="I1133" s="11" t="s">
        <v>2635</v>
      </c>
      <c r="J1133" s="258" t="s">
        <v>2561</v>
      </c>
      <c r="K1133" s="258" t="s">
        <v>3017</v>
      </c>
      <c r="L1133" s="265" t="s">
        <v>1937</v>
      </c>
      <c r="M1133" s="265" t="s">
        <v>1941</v>
      </c>
      <c r="N1133" s="258" t="s">
        <v>3027</v>
      </c>
      <c r="O1133" s="258" t="s">
        <v>3040</v>
      </c>
      <c r="T1133" s="11" t="s">
        <v>2637</v>
      </c>
      <c r="U1133" s="11" t="s">
        <v>2517</v>
      </c>
      <c r="V1133">
        <v>-0.886805970149253</v>
      </c>
      <c r="Z1133">
        <v>2.5910447761194</v>
      </c>
      <c r="AD1133" s="188">
        <f t="shared" si="48"/>
        <v>-2.0419462072437926</v>
      </c>
    </row>
    <row r="1134" spans="1:31" hidden="1" x14ac:dyDescent="0.35">
      <c r="A1134" s="11" t="s">
        <v>2638</v>
      </c>
      <c r="B1134" s="11" t="s">
        <v>2516</v>
      </c>
      <c r="C1134" s="11" t="s">
        <v>2552</v>
      </c>
      <c r="D1134" s="188" t="s">
        <v>3022</v>
      </c>
      <c r="G1134" s="11" t="s">
        <v>2639</v>
      </c>
      <c r="H1134" s="11" t="s">
        <v>2640</v>
      </c>
      <c r="I1134" s="11" t="s">
        <v>2635</v>
      </c>
      <c r="J1134" s="258" t="s">
        <v>2561</v>
      </c>
      <c r="K1134" s="258" t="s">
        <v>3017</v>
      </c>
      <c r="L1134" s="265" t="s">
        <v>1937</v>
      </c>
      <c r="M1134" s="265" t="s">
        <v>1941</v>
      </c>
      <c r="N1134" s="258" t="s">
        <v>3027</v>
      </c>
      <c r="O1134" s="258" t="s">
        <v>3040</v>
      </c>
      <c r="T1134" s="11" t="s">
        <v>2637</v>
      </c>
      <c r="U1134" s="11" t="s">
        <v>2517</v>
      </c>
      <c r="V1134">
        <v>-0.87042388059701503</v>
      </c>
      <c r="Z1134">
        <v>2.7820895522388001</v>
      </c>
      <c r="AD1134" s="188">
        <f t="shared" si="48"/>
        <v>-2.0042250520487164</v>
      </c>
    </row>
    <row r="1135" spans="1:31" hidden="1" x14ac:dyDescent="0.35">
      <c r="A1135" s="11" t="s">
        <v>2638</v>
      </c>
      <c r="B1135" s="11" t="s">
        <v>2516</v>
      </c>
      <c r="C1135" s="11" t="s">
        <v>2552</v>
      </c>
      <c r="D1135" s="188" t="s">
        <v>3022</v>
      </c>
      <c r="G1135" s="11" t="s">
        <v>2639</v>
      </c>
      <c r="H1135" s="11" t="s">
        <v>2640</v>
      </c>
      <c r="I1135" s="11" t="s">
        <v>2635</v>
      </c>
      <c r="J1135" s="258" t="s">
        <v>2561</v>
      </c>
      <c r="K1135" s="258" t="s">
        <v>3017</v>
      </c>
      <c r="L1135" s="265" t="s">
        <v>1937</v>
      </c>
      <c r="M1135" s="265" t="s">
        <v>1941</v>
      </c>
      <c r="N1135" s="258" t="s">
        <v>3027</v>
      </c>
      <c r="O1135" s="258" t="s">
        <v>3040</v>
      </c>
      <c r="T1135" s="11" t="s">
        <v>2637</v>
      </c>
      <c r="U1135" s="11" t="s">
        <v>2517</v>
      </c>
      <c r="V1135">
        <v>-0.88599402985074605</v>
      </c>
      <c r="Z1135">
        <v>2.9970149253731302</v>
      </c>
      <c r="AD1135" s="188">
        <f t="shared" si="48"/>
        <v>-2.0400766456160495</v>
      </c>
    </row>
    <row r="1136" spans="1:31" hidden="1" x14ac:dyDescent="0.35">
      <c r="A1136" s="11" t="s">
        <v>2638</v>
      </c>
      <c r="B1136" s="11" t="s">
        <v>2516</v>
      </c>
      <c r="C1136" s="11" t="s">
        <v>2552</v>
      </c>
      <c r="D1136" s="188" t="s">
        <v>3022</v>
      </c>
      <c r="G1136" s="11" t="s">
        <v>2639</v>
      </c>
      <c r="H1136" s="11" t="s">
        <v>2640</v>
      </c>
      <c r="I1136" s="11" t="s">
        <v>2635</v>
      </c>
      <c r="J1136" s="258" t="s">
        <v>2561</v>
      </c>
      <c r="K1136" s="258" t="s">
        <v>3017</v>
      </c>
      <c r="L1136" s="265" t="s">
        <v>1937</v>
      </c>
      <c r="M1136" s="265" t="s">
        <v>1941</v>
      </c>
      <c r="N1136" s="258" t="s">
        <v>3027</v>
      </c>
      <c r="O1136" s="258" t="s">
        <v>3040</v>
      </c>
      <c r="T1136" s="11" t="s">
        <v>2637</v>
      </c>
      <c r="U1136" s="11" t="s">
        <v>2517</v>
      </c>
      <c r="V1136">
        <v>-0.86961194029850697</v>
      </c>
      <c r="Z1136">
        <v>3.1880597014925298</v>
      </c>
      <c r="AD1136" s="188">
        <f t="shared" si="48"/>
        <v>-2.0023554904209702</v>
      </c>
    </row>
    <row r="1137" spans="1:30" hidden="1" x14ac:dyDescent="0.35">
      <c r="A1137" s="11" t="s">
        <v>2638</v>
      </c>
      <c r="B1137" s="11" t="s">
        <v>2516</v>
      </c>
      <c r="C1137" s="11" t="s">
        <v>2552</v>
      </c>
      <c r="D1137" s="188" t="s">
        <v>3022</v>
      </c>
      <c r="G1137" s="11" t="s">
        <v>2639</v>
      </c>
      <c r="H1137" s="11" t="s">
        <v>2640</v>
      </c>
      <c r="I1137" s="11" t="s">
        <v>2635</v>
      </c>
      <c r="J1137" s="258" t="s">
        <v>2561</v>
      </c>
      <c r="K1137" s="258" t="s">
        <v>3017</v>
      </c>
      <c r="L1137" s="265" t="s">
        <v>1937</v>
      </c>
      <c r="M1137" s="265" t="s">
        <v>1941</v>
      </c>
      <c r="N1137" s="258" t="s">
        <v>3027</v>
      </c>
      <c r="O1137" s="258" t="s">
        <v>3040</v>
      </c>
      <c r="T1137" s="11" t="s">
        <v>2637</v>
      </c>
      <c r="U1137" s="11" t="s">
        <v>2517</v>
      </c>
      <c r="V1137">
        <v>-0.86875223880596997</v>
      </c>
      <c r="Z1137">
        <v>3.6179104477611901</v>
      </c>
      <c r="AD1137" s="188">
        <f t="shared" si="48"/>
        <v>-2.0003759545798299</v>
      </c>
    </row>
    <row r="1138" spans="1:30" hidden="1" x14ac:dyDescent="0.35">
      <c r="A1138" s="11" t="s">
        <v>2638</v>
      </c>
      <c r="B1138" s="11" t="s">
        <v>2516</v>
      </c>
      <c r="C1138" s="11" t="s">
        <v>2552</v>
      </c>
      <c r="D1138" s="188" t="s">
        <v>3022</v>
      </c>
      <c r="G1138" s="11" t="s">
        <v>2639</v>
      </c>
      <c r="H1138" s="11" t="s">
        <v>2640</v>
      </c>
      <c r="I1138" s="11" t="s">
        <v>2635</v>
      </c>
      <c r="J1138" s="258" t="s">
        <v>2561</v>
      </c>
      <c r="K1138" s="258" t="s">
        <v>3017</v>
      </c>
      <c r="L1138" s="265" t="s">
        <v>1937</v>
      </c>
      <c r="M1138" s="265" t="s">
        <v>1941</v>
      </c>
      <c r="N1138" s="258" t="s">
        <v>3027</v>
      </c>
      <c r="O1138" s="258" t="s">
        <v>3040</v>
      </c>
      <c r="T1138" s="11" t="s">
        <v>2637</v>
      </c>
      <c r="U1138" s="11" t="s">
        <v>2517</v>
      </c>
      <c r="V1138">
        <v>-0.58175522388059697</v>
      </c>
      <c r="Z1138">
        <v>3.1164179104477601</v>
      </c>
      <c r="AD1138" s="188">
        <f t="shared" si="48"/>
        <v>-1.3395409062788763</v>
      </c>
    </row>
    <row r="1139" spans="1:30" hidden="1" x14ac:dyDescent="0.35">
      <c r="A1139" s="11" t="s">
        <v>2638</v>
      </c>
      <c r="B1139" s="11" t="s">
        <v>2516</v>
      </c>
      <c r="C1139" s="11" t="s">
        <v>2552</v>
      </c>
      <c r="D1139" s="188" t="s">
        <v>3022</v>
      </c>
      <c r="G1139" s="11" t="s">
        <v>2639</v>
      </c>
      <c r="H1139" s="11" t="s">
        <v>2640</v>
      </c>
      <c r="I1139" s="11" t="s">
        <v>2635</v>
      </c>
      <c r="J1139" s="258" t="s">
        <v>2561</v>
      </c>
      <c r="K1139" s="258" t="s">
        <v>3017</v>
      </c>
      <c r="L1139" s="265" t="s">
        <v>1937</v>
      </c>
      <c r="M1139" s="265" t="s">
        <v>1941</v>
      </c>
      <c r="N1139" s="258" t="s">
        <v>3027</v>
      </c>
      <c r="O1139" s="258" t="s">
        <v>3040</v>
      </c>
      <c r="T1139" s="11" t="s">
        <v>2637</v>
      </c>
      <c r="U1139" s="11" t="s">
        <v>2517</v>
      </c>
      <c r="V1139">
        <v>-0.56522985074626897</v>
      </c>
      <c r="Z1139">
        <v>3.3791044776119299</v>
      </c>
      <c r="AD1139" s="188">
        <f t="shared" si="48"/>
        <v>-1.3014898284436083</v>
      </c>
    </row>
    <row r="1140" spans="1:30" hidden="1" x14ac:dyDescent="0.35">
      <c r="A1140" s="11" t="s">
        <v>2638</v>
      </c>
      <c r="B1140" s="11" t="s">
        <v>2516</v>
      </c>
      <c r="C1140" s="11" t="s">
        <v>2552</v>
      </c>
      <c r="D1140" s="188" t="s">
        <v>3022</v>
      </c>
      <c r="G1140" s="11" t="s">
        <v>2639</v>
      </c>
      <c r="H1140" s="11" t="s">
        <v>2640</v>
      </c>
      <c r="I1140" s="11" t="s">
        <v>2635</v>
      </c>
      <c r="J1140" s="258" t="s">
        <v>2561</v>
      </c>
      <c r="K1140" s="258" t="s">
        <v>3017</v>
      </c>
      <c r="L1140" s="265" t="s">
        <v>1937</v>
      </c>
      <c r="M1140" s="265" t="s">
        <v>1941</v>
      </c>
      <c r="N1140" s="258" t="s">
        <v>3027</v>
      </c>
      <c r="O1140" s="258" t="s">
        <v>3040</v>
      </c>
      <c r="T1140" s="11" t="s">
        <v>2637</v>
      </c>
      <c r="U1140" s="11" t="s">
        <v>2517</v>
      </c>
      <c r="V1140">
        <v>-0.59665671641790996</v>
      </c>
      <c r="Z1140">
        <v>3.66567164179104</v>
      </c>
      <c r="AD1140" s="188">
        <f t="shared" si="48"/>
        <v>-1.3738528608586553</v>
      </c>
    </row>
    <row r="1141" spans="1:30" hidden="1" x14ac:dyDescent="0.35">
      <c r="A1141" s="11" t="s">
        <v>2638</v>
      </c>
      <c r="B1141" s="11" t="s">
        <v>2516</v>
      </c>
      <c r="C1141" s="11" t="s">
        <v>2552</v>
      </c>
      <c r="D1141" s="188" t="s">
        <v>3022</v>
      </c>
      <c r="G1141" s="11" t="s">
        <v>2639</v>
      </c>
      <c r="H1141" s="11" t="s">
        <v>2640</v>
      </c>
      <c r="I1141" s="11" t="s">
        <v>2635</v>
      </c>
      <c r="J1141" s="258" t="s">
        <v>2561</v>
      </c>
      <c r="K1141" s="258" t="s">
        <v>3017</v>
      </c>
      <c r="L1141" s="265" t="s">
        <v>1937</v>
      </c>
      <c r="M1141" s="265" t="s">
        <v>1941</v>
      </c>
      <c r="N1141" s="258" t="s">
        <v>3027</v>
      </c>
      <c r="O1141" s="258" t="s">
        <v>3040</v>
      </c>
      <c r="T1141" s="11" t="s">
        <v>2637</v>
      </c>
      <c r="U1141" s="11" t="s">
        <v>2517</v>
      </c>
      <c r="V1141">
        <v>-0.58017910447761201</v>
      </c>
      <c r="Z1141">
        <v>3.90447761194029</v>
      </c>
      <c r="AD1141" s="188">
        <f t="shared" si="48"/>
        <v>-1.3359117572367845</v>
      </c>
    </row>
    <row r="1142" spans="1:30" hidden="1" x14ac:dyDescent="0.35">
      <c r="A1142" s="11" t="s">
        <v>2638</v>
      </c>
      <c r="B1142" s="11" t="s">
        <v>2516</v>
      </c>
      <c r="C1142" s="11" t="s">
        <v>2552</v>
      </c>
      <c r="D1142" s="188" t="s">
        <v>3022</v>
      </c>
      <c r="G1142" s="11" t="s">
        <v>2639</v>
      </c>
      <c r="H1142" s="11" t="s">
        <v>2640</v>
      </c>
      <c r="I1142" s="11" t="s">
        <v>2635</v>
      </c>
      <c r="J1142" s="258" t="s">
        <v>2561</v>
      </c>
      <c r="K1142" s="258" t="s">
        <v>3017</v>
      </c>
      <c r="L1142" s="265" t="s">
        <v>1937</v>
      </c>
      <c r="M1142" s="265" t="s">
        <v>1941</v>
      </c>
      <c r="N1142" s="258" t="s">
        <v>3027</v>
      </c>
      <c r="O1142" s="258" t="s">
        <v>3040</v>
      </c>
      <c r="T1142" s="11" t="s">
        <v>2637</v>
      </c>
      <c r="U1142" s="11" t="s">
        <v>2517</v>
      </c>
      <c r="V1142">
        <v>-0.26142089552238801</v>
      </c>
      <c r="Z1142">
        <v>3.2835820895522301</v>
      </c>
      <c r="AD1142" s="188">
        <f t="shared" si="48"/>
        <v>-0.60194385702700459</v>
      </c>
    </row>
    <row r="1143" spans="1:30" hidden="1" x14ac:dyDescent="0.35">
      <c r="A1143" s="11" t="s">
        <v>2638</v>
      </c>
      <c r="B1143" s="11" t="s">
        <v>2516</v>
      </c>
      <c r="C1143" s="11" t="s">
        <v>2552</v>
      </c>
      <c r="D1143" s="188" t="s">
        <v>3022</v>
      </c>
      <c r="G1143" s="11" t="s">
        <v>2639</v>
      </c>
      <c r="H1143" s="11" t="s">
        <v>2640</v>
      </c>
      <c r="I1143" s="11" t="s">
        <v>2635</v>
      </c>
      <c r="J1143" s="258" t="s">
        <v>2561</v>
      </c>
      <c r="K1143" s="258" t="s">
        <v>3017</v>
      </c>
      <c r="L1143" s="265" t="s">
        <v>1937</v>
      </c>
      <c r="M1143" s="265" t="s">
        <v>1941</v>
      </c>
      <c r="N1143" s="258" t="s">
        <v>3027</v>
      </c>
      <c r="O1143" s="258" t="s">
        <v>3040</v>
      </c>
      <c r="T1143" s="11" t="s">
        <v>2637</v>
      </c>
      <c r="U1143" s="11" t="s">
        <v>2517</v>
      </c>
      <c r="V1143">
        <v>-0.26122985074626898</v>
      </c>
      <c r="Z1143">
        <v>3.3791044776119299</v>
      </c>
      <c r="AD1143" s="188">
        <f t="shared" si="48"/>
        <v>-0.60150396017341856</v>
      </c>
    </row>
    <row r="1144" spans="1:30" hidden="1" x14ac:dyDescent="0.35">
      <c r="A1144" s="11" t="s">
        <v>2638</v>
      </c>
      <c r="B1144" s="11" t="s">
        <v>2516</v>
      </c>
      <c r="C1144" s="11" t="s">
        <v>2552</v>
      </c>
      <c r="D1144" s="188" t="s">
        <v>3022</v>
      </c>
      <c r="G1144" s="11" t="s">
        <v>2639</v>
      </c>
      <c r="H1144" s="11" t="s">
        <v>2640</v>
      </c>
      <c r="I1144" s="11" t="s">
        <v>2635</v>
      </c>
      <c r="J1144" s="258" t="s">
        <v>2561</v>
      </c>
      <c r="K1144" s="258" t="s">
        <v>3017</v>
      </c>
      <c r="L1144" s="265" t="s">
        <v>1937</v>
      </c>
      <c r="M1144" s="265" t="s">
        <v>1941</v>
      </c>
      <c r="N1144" s="258" t="s">
        <v>3027</v>
      </c>
      <c r="O1144" s="258" t="s">
        <v>3040</v>
      </c>
      <c r="T1144" s="11" t="s">
        <v>2637</v>
      </c>
      <c r="U1144" s="11" t="s">
        <v>2517</v>
      </c>
      <c r="V1144">
        <v>-0.27699104477611902</v>
      </c>
      <c r="Z1144">
        <v>3.4985074626865602</v>
      </c>
      <c r="AD1144" s="188">
        <f t="shared" si="48"/>
        <v>-0.63779545059433784</v>
      </c>
    </row>
    <row r="1145" spans="1:30" hidden="1" x14ac:dyDescent="0.35">
      <c r="A1145" s="11" t="s">
        <v>2638</v>
      </c>
      <c r="B1145" s="11" t="s">
        <v>2516</v>
      </c>
      <c r="C1145" s="11" t="s">
        <v>2552</v>
      </c>
      <c r="D1145" s="188" t="s">
        <v>3022</v>
      </c>
      <c r="G1145" s="11" t="s">
        <v>2639</v>
      </c>
      <c r="H1145" s="11" t="s">
        <v>2640</v>
      </c>
      <c r="I1145" s="11" t="s">
        <v>2635</v>
      </c>
      <c r="J1145" s="258" t="s">
        <v>2561</v>
      </c>
      <c r="K1145" s="258" t="s">
        <v>3017</v>
      </c>
      <c r="L1145" s="265" t="s">
        <v>1937</v>
      </c>
      <c r="M1145" s="265" t="s">
        <v>1941</v>
      </c>
      <c r="N1145" s="258" t="s">
        <v>3027</v>
      </c>
      <c r="O1145" s="258" t="s">
        <v>3040</v>
      </c>
      <c r="T1145" s="11" t="s">
        <v>2637</v>
      </c>
      <c r="U1145" s="11" t="s">
        <v>2517</v>
      </c>
      <c r="V1145">
        <v>-0.29260895522387997</v>
      </c>
      <c r="Z1145">
        <v>3.6895522388059598</v>
      </c>
      <c r="AD1145" s="188">
        <f t="shared" si="48"/>
        <v>-0.67375701837506841</v>
      </c>
    </row>
    <row r="1146" spans="1:30" hidden="1" x14ac:dyDescent="0.35">
      <c r="A1146" s="11" t="s">
        <v>2638</v>
      </c>
      <c r="B1146" s="11" t="s">
        <v>2516</v>
      </c>
      <c r="C1146" s="11" t="s">
        <v>2552</v>
      </c>
      <c r="D1146" s="188" t="s">
        <v>3022</v>
      </c>
      <c r="G1146" s="11" t="s">
        <v>2639</v>
      </c>
      <c r="H1146" s="11" t="s">
        <v>2640</v>
      </c>
      <c r="I1146" s="11" t="s">
        <v>2635</v>
      </c>
      <c r="J1146" s="258" t="s">
        <v>2561</v>
      </c>
      <c r="K1146" s="258" t="s">
        <v>3017</v>
      </c>
      <c r="L1146" s="265" t="s">
        <v>1937</v>
      </c>
      <c r="M1146" s="265" t="s">
        <v>1941</v>
      </c>
      <c r="N1146" s="258" t="s">
        <v>3027</v>
      </c>
      <c r="O1146" s="258" t="s">
        <v>3040</v>
      </c>
      <c r="T1146" s="11" t="s">
        <v>2637</v>
      </c>
      <c r="U1146" s="11" t="s">
        <v>2517</v>
      </c>
      <c r="V1146">
        <v>2.6149253731343199E-2</v>
      </c>
      <c r="Z1146">
        <v>3.0686567164178999</v>
      </c>
      <c r="AD1146" s="188">
        <f t="shared" si="48"/>
        <v>6.0210881834709885E-2</v>
      </c>
    </row>
    <row r="1147" spans="1:30" hidden="1" x14ac:dyDescent="0.35">
      <c r="A1147" s="11" t="s">
        <v>2638</v>
      </c>
      <c r="B1147" s="11" t="s">
        <v>2516</v>
      </c>
      <c r="C1147" s="11" t="s">
        <v>2552</v>
      </c>
      <c r="D1147" s="188" t="s">
        <v>3022</v>
      </c>
      <c r="G1147" s="11" t="s">
        <v>2639</v>
      </c>
      <c r="H1147" s="11" t="s">
        <v>2640</v>
      </c>
      <c r="I1147" s="11" t="s">
        <v>2635</v>
      </c>
      <c r="J1147" s="258" t="s">
        <v>2561</v>
      </c>
      <c r="K1147" s="258" t="s">
        <v>3017</v>
      </c>
      <c r="L1147" s="265" t="s">
        <v>1937</v>
      </c>
      <c r="M1147" s="265" t="s">
        <v>1941</v>
      </c>
      <c r="N1147" s="258" t="s">
        <v>3027</v>
      </c>
      <c r="O1147" s="258" t="s">
        <v>3040</v>
      </c>
      <c r="T1147" s="11" t="s">
        <v>2637</v>
      </c>
      <c r="U1147" s="11" t="s">
        <v>2517</v>
      </c>
      <c r="V1147">
        <v>4.2435820895522398E-2</v>
      </c>
      <c r="Z1147">
        <v>3.2119402985074599</v>
      </c>
      <c r="AD1147" s="188">
        <f t="shared" si="48"/>
        <v>9.7712088602995031E-2</v>
      </c>
    </row>
    <row r="1148" spans="1:30" hidden="1" x14ac:dyDescent="0.35">
      <c r="A1148" s="11" t="s">
        <v>2638</v>
      </c>
      <c r="B1148" s="11" t="s">
        <v>2516</v>
      </c>
      <c r="C1148" s="11" t="s">
        <v>2552</v>
      </c>
      <c r="D1148" s="188" t="s">
        <v>3022</v>
      </c>
      <c r="G1148" s="11" t="s">
        <v>2639</v>
      </c>
      <c r="H1148" s="11" t="s">
        <v>2640</v>
      </c>
      <c r="I1148" s="11" t="s">
        <v>2635</v>
      </c>
      <c r="J1148" s="258" t="s">
        <v>2561</v>
      </c>
      <c r="K1148" s="258" t="s">
        <v>3017</v>
      </c>
      <c r="L1148" s="265" t="s">
        <v>1937</v>
      </c>
      <c r="M1148" s="265" t="s">
        <v>1941</v>
      </c>
      <c r="N1148" s="258" t="s">
        <v>3027</v>
      </c>
      <c r="O1148" s="258" t="s">
        <v>3040</v>
      </c>
      <c r="T1148" s="11" t="s">
        <v>2637</v>
      </c>
      <c r="U1148" s="11" t="s">
        <v>2517</v>
      </c>
      <c r="V1148">
        <v>2.66746268656716E-2</v>
      </c>
      <c r="Z1148">
        <v>3.33134328358208</v>
      </c>
      <c r="AD1148" s="188">
        <f t="shared" si="48"/>
        <v>6.1420598182073974E-2</v>
      </c>
    </row>
    <row r="1149" spans="1:30" hidden="1" x14ac:dyDescent="0.35">
      <c r="A1149" s="11" t="s">
        <v>2638</v>
      </c>
      <c r="B1149" s="11" t="s">
        <v>2516</v>
      </c>
      <c r="C1149" s="11" t="s">
        <v>2552</v>
      </c>
      <c r="D1149" s="188" t="s">
        <v>3022</v>
      </c>
      <c r="G1149" s="11" t="s">
        <v>2639</v>
      </c>
      <c r="H1149" s="11" t="s">
        <v>2640</v>
      </c>
      <c r="I1149" s="11" t="s">
        <v>2635</v>
      </c>
      <c r="J1149" s="258" t="s">
        <v>2561</v>
      </c>
      <c r="K1149" s="258" t="s">
        <v>3017</v>
      </c>
      <c r="L1149" s="265" t="s">
        <v>1937</v>
      </c>
      <c r="M1149" s="265" t="s">
        <v>1941</v>
      </c>
      <c r="N1149" s="258" t="s">
        <v>3027</v>
      </c>
      <c r="O1149" s="258" t="s">
        <v>3040</v>
      </c>
      <c r="T1149" s="11" t="s">
        <v>2637</v>
      </c>
      <c r="U1149" s="11" t="s">
        <v>2517</v>
      </c>
      <c r="V1149">
        <v>1.1008955223880301E-2</v>
      </c>
      <c r="Z1149">
        <v>3.4985074626865602</v>
      </c>
      <c r="AD1149" s="188">
        <f t="shared" si="48"/>
        <v>2.5349056187945758E-2</v>
      </c>
    </row>
    <row r="1150" spans="1:30" hidden="1" x14ac:dyDescent="0.35">
      <c r="A1150" s="11" t="s">
        <v>2638</v>
      </c>
      <c r="B1150" s="11" t="s">
        <v>2516</v>
      </c>
      <c r="C1150" s="11" t="s">
        <v>2552</v>
      </c>
      <c r="D1150" s="188" t="s">
        <v>3022</v>
      </c>
      <c r="G1150" s="11" t="s">
        <v>2639</v>
      </c>
      <c r="H1150" s="11" t="s">
        <v>2640</v>
      </c>
      <c r="I1150" s="11" t="s">
        <v>2635</v>
      </c>
      <c r="J1150" s="258" t="s">
        <v>2561</v>
      </c>
      <c r="K1150" s="258" t="s">
        <v>3017</v>
      </c>
      <c r="L1150" s="265" t="s">
        <v>1937</v>
      </c>
      <c r="M1150" s="265" t="s">
        <v>1941</v>
      </c>
      <c r="N1150" s="258" t="s">
        <v>3027</v>
      </c>
      <c r="O1150" s="258" t="s">
        <v>3040</v>
      </c>
      <c r="T1150" s="11" t="s">
        <v>2637</v>
      </c>
      <c r="U1150" s="11" t="s">
        <v>2517</v>
      </c>
      <c r="V1150">
        <v>0.313337313432835</v>
      </c>
      <c r="Z1150">
        <v>2.6626865671641702</v>
      </c>
      <c r="AD1150" s="188">
        <f t="shared" si="48"/>
        <v>0.7214858269892489</v>
      </c>
    </row>
    <row r="1151" spans="1:30" hidden="1" x14ac:dyDescent="0.35">
      <c r="A1151" s="11" t="s">
        <v>2638</v>
      </c>
      <c r="B1151" s="11" t="s">
        <v>2516</v>
      </c>
      <c r="C1151" s="11" t="s">
        <v>2552</v>
      </c>
      <c r="D1151" s="188" t="s">
        <v>3022</v>
      </c>
      <c r="G1151" s="11" t="s">
        <v>2639</v>
      </c>
      <c r="H1151" s="11" t="s">
        <v>2640</v>
      </c>
      <c r="I1151" s="11" t="s">
        <v>2635</v>
      </c>
      <c r="J1151" s="258" t="s">
        <v>2561</v>
      </c>
      <c r="K1151" s="258" t="s">
        <v>3017</v>
      </c>
      <c r="L1151" s="265" t="s">
        <v>1937</v>
      </c>
      <c r="M1151" s="265" t="s">
        <v>1941</v>
      </c>
      <c r="N1151" s="258" t="s">
        <v>3027</v>
      </c>
      <c r="O1151" s="258" t="s">
        <v>3040</v>
      </c>
      <c r="T1151" s="11" t="s">
        <v>2637</v>
      </c>
      <c r="U1151" s="11" t="s">
        <v>2517</v>
      </c>
      <c r="V1151">
        <v>0.32971940298507402</v>
      </c>
      <c r="Z1151">
        <v>2.85373134328358</v>
      </c>
      <c r="AD1151" s="188">
        <f t="shared" si="48"/>
        <v>0.75920698218432792</v>
      </c>
    </row>
    <row r="1152" spans="1:30" hidden="1" x14ac:dyDescent="0.35">
      <c r="A1152" s="11" t="s">
        <v>2638</v>
      </c>
      <c r="B1152" s="11" t="s">
        <v>2516</v>
      </c>
      <c r="C1152" s="11" t="s">
        <v>2552</v>
      </c>
      <c r="D1152" s="188" t="s">
        <v>3022</v>
      </c>
      <c r="G1152" s="11" t="s">
        <v>2639</v>
      </c>
      <c r="H1152" s="11" t="s">
        <v>2640</v>
      </c>
      <c r="I1152" s="11" t="s">
        <v>2635</v>
      </c>
      <c r="J1152" s="258" t="s">
        <v>2561</v>
      </c>
      <c r="K1152" s="258" t="s">
        <v>3017</v>
      </c>
      <c r="L1152" s="265" t="s">
        <v>1937</v>
      </c>
      <c r="M1152" s="265" t="s">
        <v>1941</v>
      </c>
      <c r="N1152" s="258" t="s">
        <v>3027</v>
      </c>
      <c r="O1152" s="258" t="s">
        <v>3040</v>
      </c>
      <c r="T1152" s="11" t="s">
        <v>2637</v>
      </c>
      <c r="U1152" s="11" t="s">
        <v>2517</v>
      </c>
      <c r="V1152">
        <v>0.33010149253731302</v>
      </c>
      <c r="Z1152">
        <v>3.0447761194029801</v>
      </c>
      <c r="AD1152" s="188">
        <f t="shared" si="48"/>
        <v>0.7600867758915022</v>
      </c>
    </row>
    <row r="1153" spans="1:30" hidden="1" x14ac:dyDescent="0.35">
      <c r="A1153" s="11" t="s">
        <v>2638</v>
      </c>
      <c r="B1153" s="11" t="s">
        <v>2516</v>
      </c>
      <c r="C1153" s="11" t="s">
        <v>2552</v>
      </c>
      <c r="D1153" s="188" t="s">
        <v>3022</v>
      </c>
      <c r="G1153" s="11" t="s">
        <v>2639</v>
      </c>
      <c r="H1153" s="11" t="s">
        <v>2640</v>
      </c>
      <c r="I1153" s="11" t="s">
        <v>2635</v>
      </c>
      <c r="J1153" s="258" t="s">
        <v>2561</v>
      </c>
      <c r="K1153" s="258" t="s">
        <v>3017</v>
      </c>
      <c r="L1153" s="265" t="s">
        <v>1937</v>
      </c>
      <c r="M1153" s="265" t="s">
        <v>1941</v>
      </c>
      <c r="N1153" s="258" t="s">
        <v>3027</v>
      </c>
      <c r="O1153" s="258" t="s">
        <v>3040</v>
      </c>
      <c r="T1153" s="11" t="s">
        <v>2637</v>
      </c>
      <c r="U1153" s="11" t="s">
        <v>2517</v>
      </c>
      <c r="V1153">
        <v>0.33043582089552198</v>
      </c>
      <c r="Z1153">
        <v>3.2119402985074599</v>
      </c>
      <c r="AD1153" s="188">
        <f t="shared" si="48"/>
        <v>0.76085659538527939</v>
      </c>
    </row>
    <row r="1154" spans="1:30" hidden="1" x14ac:dyDescent="0.35">
      <c r="A1154" s="11" t="s">
        <v>2638</v>
      </c>
      <c r="B1154" s="11" t="s">
        <v>2516</v>
      </c>
      <c r="C1154" s="11" t="s">
        <v>2552</v>
      </c>
      <c r="D1154" s="188" t="s">
        <v>3022</v>
      </c>
      <c r="G1154" s="11" t="s">
        <v>2639</v>
      </c>
      <c r="H1154" s="11" t="s">
        <v>2640</v>
      </c>
      <c r="I1154" s="11" t="s">
        <v>2635</v>
      </c>
      <c r="J1154" s="258" t="s">
        <v>2561</v>
      </c>
      <c r="K1154" s="258" t="s">
        <v>3017</v>
      </c>
      <c r="L1154" s="265" t="s">
        <v>1937</v>
      </c>
      <c r="M1154" s="265" t="s">
        <v>1941</v>
      </c>
      <c r="N1154" s="258" t="s">
        <v>3027</v>
      </c>
      <c r="O1154" s="258" t="s">
        <v>3040</v>
      </c>
      <c r="T1154" s="11" t="s">
        <v>2637</v>
      </c>
      <c r="U1154" s="11" t="s">
        <v>2517</v>
      </c>
      <c r="V1154">
        <v>0.64919402985074504</v>
      </c>
      <c r="Z1154">
        <v>2.5910447761194</v>
      </c>
      <c r="AD1154" s="188">
        <f t="shared" si="48"/>
        <v>1.4948244955950571</v>
      </c>
    </row>
    <row r="1155" spans="1:30" hidden="1" x14ac:dyDescent="0.35">
      <c r="A1155" s="11" t="s">
        <v>2638</v>
      </c>
      <c r="B1155" s="11" t="s">
        <v>2516</v>
      </c>
      <c r="C1155" s="11" t="s">
        <v>2552</v>
      </c>
      <c r="D1155" s="188" t="s">
        <v>3022</v>
      </c>
      <c r="G1155" s="11" t="s">
        <v>2639</v>
      </c>
      <c r="H1155" s="11" t="s">
        <v>2640</v>
      </c>
      <c r="I1155" s="11" t="s">
        <v>2635</v>
      </c>
      <c r="J1155" s="258" t="s">
        <v>2561</v>
      </c>
      <c r="K1155" s="258" t="s">
        <v>3017</v>
      </c>
      <c r="L1155" s="265" t="s">
        <v>1937</v>
      </c>
      <c r="M1155" s="265" t="s">
        <v>1941</v>
      </c>
      <c r="N1155" s="258" t="s">
        <v>3027</v>
      </c>
      <c r="O1155" s="258" t="s">
        <v>3040</v>
      </c>
      <c r="T1155" s="11" t="s">
        <v>2637</v>
      </c>
      <c r="U1155" s="11" t="s">
        <v>2517</v>
      </c>
      <c r="V1155">
        <v>0.60138507462686497</v>
      </c>
      <c r="Z1155">
        <v>2.6865671641790998</v>
      </c>
      <c r="AD1155" s="188">
        <f t="shared" ref="AD1155:AD1218" si="50">LN(10^(V1155))</f>
        <v>1.3847403079849312</v>
      </c>
    </row>
    <row r="1156" spans="1:30" hidden="1" x14ac:dyDescent="0.35">
      <c r="A1156" s="11" t="s">
        <v>2638</v>
      </c>
      <c r="B1156" s="11" t="s">
        <v>2516</v>
      </c>
      <c r="C1156" s="11" t="s">
        <v>2552</v>
      </c>
      <c r="D1156" s="188" t="s">
        <v>3022</v>
      </c>
      <c r="G1156" s="11" t="s">
        <v>2639</v>
      </c>
      <c r="H1156" s="11" t="s">
        <v>2640</v>
      </c>
      <c r="I1156" s="11" t="s">
        <v>2635</v>
      </c>
      <c r="J1156" s="258" t="s">
        <v>2561</v>
      </c>
      <c r="K1156" s="258" t="s">
        <v>3017</v>
      </c>
      <c r="L1156" s="265" t="s">
        <v>1937</v>
      </c>
      <c r="M1156" s="265" t="s">
        <v>1941</v>
      </c>
      <c r="N1156" s="258" t="s">
        <v>3027</v>
      </c>
      <c r="O1156" s="258" t="s">
        <v>3040</v>
      </c>
      <c r="T1156" s="11" t="s">
        <v>2637</v>
      </c>
      <c r="U1156" s="11" t="s">
        <v>2517</v>
      </c>
      <c r="V1156">
        <v>0.63376716417910395</v>
      </c>
      <c r="Z1156">
        <v>2.8776119402984999</v>
      </c>
      <c r="AD1156" s="188">
        <f t="shared" si="50"/>
        <v>1.4593028246679147</v>
      </c>
    </row>
    <row r="1157" spans="1:30" hidden="1" x14ac:dyDescent="0.35">
      <c r="A1157" s="11" t="s">
        <v>2638</v>
      </c>
      <c r="B1157" s="11" t="s">
        <v>2516</v>
      </c>
      <c r="C1157" s="11" t="s">
        <v>2552</v>
      </c>
      <c r="D1157" s="188" t="s">
        <v>3022</v>
      </c>
      <c r="G1157" s="11" t="s">
        <v>2639</v>
      </c>
      <c r="H1157" s="11" t="s">
        <v>2640</v>
      </c>
      <c r="I1157" s="11" t="s">
        <v>2635</v>
      </c>
      <c r="J1157" s="258" t="s">
        <v>2561</v>
      </c>
      <c r="K1157" s="258" t="s">
        <v>3017</v>
      </c>
      <c r="L1157" s="265" t="s">
        <v>1937</v>
      </c>
      <c r="M1157" s="265" t="s">
        <v>1941</v>
      </c>
      <c r="N1157" s="258" t="s">
        <v>3027</v>
      </c>
      <c r="O1157" s="258" t="s">
        <v>3040</v>
      </c>
      <c r="T1157" s="11" t="s">
        <v>2637</v>
      </c>
      <c r="U1157" s="11" t="s">
        <v>2517</v>
      </c>
      <c r="V1157">
        <v>0.95276417910447697</v>
      </c>
      <c r="Z1157">
        <v>2.3761194029850699</v>
      </c>
      <c r="AD1157" s="188">
        <f t="shared" si="50"/>
        <v>2.1938205959446777</v>
      </c>
    </row>
    <row r="1158" spans="1:30" hidden="1" x14ac:dyDescent="0.35">
      <c r="A1158" s="11" t="s">
        <v>2638</v>
      </c>
      <c r="B1158" s="11" t="s">
        <v>2516</v>
      </c>
      <c r="C1158" s="11" t="s">
        <v>2552</v>
      </c>
      <c r="D1158" s="188" t="s">
        <v>3022</v>
      </c>
      <c r="G1158" s="11" t="s">
        <v>2639</v>
      </c>
      <c r="H1158" s="11" t="s">
        <v>2640</v>
      </c>
      <c r="I1158" s="11" t="s">
        <v>2635</v>
      </c>
      <c r="J1158" s="258" t="s">
        <v>2561</v>
      </c>
      <c r="K1158" s="258" t="s">
        <v>3017</v>
      </c>
      <c r="L1158" s="265" t="s">
        <v>1937</v>
      </c>
      <c r="M1158" s="265" t="s">
        <v>1941</v>
      </c>
      <c r="N1158" s="258" t="s">
        <v>3027</v>
      </c>
      <c r="O1158" s="258" t="s">
        <v>3040</v>
      </c>
      <c r="T1158" s="11" t="s">
        <v>2637</v>
      </c>
      <c r="U1158" s="11" t="s">
        <v>2517</v>
      </c>
      <c r="V1158">
        <v>0.95295522388059595</v>
      </c>
      <c r="Z1158">
        <v>2.4716417910447701</v>
      </c>
      <c r="AD1158" s="188">
        <f t="shared" si="50"/>
        <v>2.1942604927982639</v>
      </c>
    </row>
    <row r="1159" spans="1:30" hidden="1" x14ac:dyDescent="0.35">
      <c r="A1159" s="11" t="s">
        <v>2638</v>
      </c>
      <c r="B1159" s="11" t="s">
        <v>2516</v>
      </c>
      <c r="C1159" s="11" t="s">
        <v>2552</v>
      </c>
      <c r="D1159" s="188" t="s">
        <v>3022</v>
      </c>
      <c r="G1159" s="11" t="s">
        <v>2639</v>
      </c>
      <c r="H1159" s="11" t="s">
        <v>2640</v>
      </c>
      <c r="I1159" s="11" t="s">
        <v>2635</v>
      </c>
      <c r="J1159" s="258" t="s">
        <v>2561</v>
      </c>
      <c r="K1159" s="258" t="s">
        <v>3017</v>
      </c>
      <c r="L1159" s="265" t="s">
        <v>1937</v>
      </c>
      <c r="M1159" s="265" t="s">
        <v>1941</v>
      </c>
      <c r="N1159" s="258" t="s">
        <v>3027</v>
      </c>
      <c r="O1159" s="258" t="s">
        <v>3040</v>
      </c>
      <c r="T1159" s="11" t="s">
        <v>2637</v>
      </c>
      <c r="U1159" s="11" t="s">
        <v>2517</v>
      </c>
      <c r="V1159">
        <v>0.92133731343283498</v>
      </c>
      <c r="Z1159">
        <v>2.6626865671641702</v>
      </c>
      <c r="AD1159" s="188">
        <f t="shared" si="50"/>
        <v>2.1214575635296287</v>
      </c>
    </row>
    <row r="1160" spans="1:30" hidden="1" x14ac:dyDescent="0.35">
      <c r="A1160" s="11" t="s">
        <v>2638</v>
      </c>
      <c r="B1160" s="11" t="s">
        <v>2516</v>
      </c>
      <c r="C1160" s="11" t="s">
        <v>2552</v>
      </c>
      <c r="D1160" s="188" t="s">
        <v>3022</v>
      </c>
      <c r="G1160" s="11" t="s">
        <v>2639</v>
      </c>
      <c r="H1160" s="11" t="s">
        <v>2640</v>
      </c>
      <c r="I1160" s="11" t="s">
        <v>2635</v>
      </c>
      <c r="J1160" s="258" t="s">
        <v>2561</v>
      </c>
      <c r="K1160" s="258" t="s">
        <v>3017</v>
      </c>
      <c r="L1160" s="265" t="s">
        <v>1937</v>
      </c>
      <c r="M1160" s="265" t="s">
        <v>1941</v>
      </c>
      <c r="N1160" s="258" t="s">
        <v>3027</v>
      </c>
      <c r="O1160" s="258" t="s">
        <v>3040</v>
      </c>
      <c r="T1160" s="11" t="s">
        <v>2637</v>
      </c>
      <c r="U1160" s="11" t="s">
        <v>2517</v>
      </c>
      <c r="V1160">
        <v>0.93814925373134295</v>
      </c>
      <c r="Z1160">
        <v>3.0686567164178999</v>
      </c>
      <c r="AD1160" s="188">
        <f t="shared" si="50"/>
        <v>2.1601684866452793</v>
      </c>
    </row>
    <row r="1161" spans="1:30" hidden="1" x14ac:dyDescent="0.35">
      <c r="A1161" s="11" t="s">
        <v>2638</v>
      </c>
      <c r="B1161" s="11" t="s">
        <v>2516</v>
      </c>
      <c r="C1161" s="11" t="s">
        <v>2552</v>
      </c>
      <c r="D1161" s="188" t="s">
        <v>3022</v>
      </c>
      <c r="G1161" s="11" t="s">
        <v>2639</v>
      </c>
      <c r="H1161" s="11" t="s">
        <v>2640</v>
      </c>
      <c r="I1161" s="11" t="s">
        <v>2635</v>
      </c>
      <c r="J1161" s="258" t="s">
        <v>2561</v>
      </c>
      <c r="K1161" s="258" t="s">
        <v>3017</v>
      </c>
      <c r="L1161" s="265" t="s">
        <v>1937</v>
      </c>
      <c r="M1161" s="265" t="s">
        <v>1941</v>
      </c>
      <c r="N1161" s="258" t="s">
        <v>3027</v>
      </c>
      <c r="O1161" s="258" t="s">
        <v>3040</v>
      </c>
      <c r="T1161" s="11" t="s">
        <v>2637</v>
      </c>
      <c r="U1161" s="11" t="s">
        <v>2517</v>
      </c>
      <c r="V1161">
        <v>1.2243343283582</v>
      </c>
      <c r="Z1161">
        <v>2.1611940298507402</v>
      </c>
      <c r="AD1161" s="188">
        <f t="shared" si="50"/>
        <v>2.8191339733184688</v>
      </c>
    </row>
    <row r="1162" spans="1:30" hidden="1" x14ac:dyDescent="0.35">
      <c r="A1162" s="11" t="s">
        <v>2638</v>
      </c>
      <c r="B1162" s="11" t="s">
        <v>2516</v>
      </c>
      <c r="C1162" s="11" t="s">
        <v>2552</v>
      </c>
      <c r="D1162" s="188" t="s">
        <v>3022</v>
      </c>
      <c r="G1162" s="11" t="s">
        <v>2639</v>
      </c>
      <c r="H1162" s="11" t="s">
        <v>2640</v>
      </c>
      <c r="I1162" s="11" t="s">
        <v>2635</v>
      </c>
      <c r="J1162" s="258" t="s">
        <v>2561</v>
      </c>
      <c r="K1162" s="258" t="s">
        <v>3017</v>
      </c>
      <c r="L1162" s="265" t="s">
        <v>1937</v>
      </c>
      <c r="M1162" s="265" t="s">
        <v>1941</v>
      </c>
      <c r="N1162" s="258" t="s">
        <v>3027</v>
      </c>
      <c r="O1162" s="258" t="s">
        <v>3040</v>
      </c>
      <c r="T1162" s="11" t="s">
        <v>2637</v>
      </c>
      <c r="U1162" s="11" t="s">
        <v>2517</v>
      </c>
      <c r="V1162">
        <v>1.2245731343283499</v>
      </c>
      <c r="Z1162">
        <v>2.28059701492537</v>
      </c>
      <c r="AD1162" s="188">
        <f t="shared" si="50"/>
        <v>2.8196838443854539</v>
      </c>
    </row>
    <row r="1163" spans="1:30" hidden="1" x14ac:dyDescent="0.35">
      <c r="A1163" s="11" t="s">
        <v>2638</v>
      </c>
      <c r="B1163" s="11" t="s">
        <v>2516</v>
      </c>
      <c r="C1163" s="11" t="s">
        <v>2552</v>
      </c>
      <c r="D1163" s="188" t="s">
        <v>3022</v>
      </c>
      <c r="G1163" s="11" t="s">
        <v>2639</v>
      </c>
      <c r="H1163" s="11" t="s">
        <v>2640</v>
      </c>
      <c r="I1163" s="11" t="s">
        <v>2635</v>
      </c>
      <c r="J1163" s="258" t="s">
        <v>2561</v>
      </c>
      <c r="K1163" s="258" t="s">
        <v>3017</v>
      </c>
      <c r="L1163" s="265" t="s">
        <v>1937</v>
      </c>
      <c r="M1163" s="265" t="s">
        <v>1941</v>
      </c>
      <c r="N1163" s="258" t="s">
        <v>3027</v>
      </c>
      <c r="O1163" s="258" t="s">
        <v>3040</v>
      </c>
      <c r="T1163" s="11" t="s">
        <v>2637</v>
      </c>
      <c r="U1163" s="11" t="s">
        <v>2517</v>
      </c>
      <c r="V1163">
        <v>1.17714626865671</v>
      </c>
      <c r="Z1163">
        <v>2.5671641791044699</v>
      </c>
      <c r="AD1163" s="188">
        <f t="shared" si="50"/>
        <v>2.7104794504825049</v>
      </c>
    </row>
    <row r="1164" spans="1:30" hidden="1" x14ac:dyDescent="0.35">
      <c r="A1164" s="11" t="s">
        <v>2638</v>
      </c>
      <c r="B1164" s="11" t="s">
        <v>2516</v>
      </c>
      <c r="C1164" s="11" t="s">
        <v>2552</v>
      </c>
      <c r="D1164" s="188" t="s">
        <v>3022</v>
      </c>
      <c r="G1164" s="11" t="s">
        <v>2639</v>
      </c>
      <c r="H1164" s="11" t="s">
        <v>2640</v>
      </c>
      <c r="I1164" s="11" t="s">
        <v>2635</v>
      </c>
      <c r="J1164" s="258" t="s">
        <v>2561</v>
      </c>
      <c r="K1164" s="258" t="s">
        <v>3017</v>
      </c>
      <c r="L1164" s="265" t="s">
        <v>1937</v>
      </c>
      <c r="M1164" s="265" t="s">
        <v>1941</v>
      </c>
      <c r="N1164" s="258" t="s">
        <v>3027</v>
      </c>
      <c r="O1164" s="258" t="s">
        <v>3040</v>
      </c>
      <c r="T1164" s="11" t="s">
        <v>2637</v>
      </c>
      <c r="U1164" s="11" t="s">
        <v>2517</v>
      </c>
      <c r="V1164">
        <v>1.2261492537313401</v>
      </c>
      <c r="Z1164">
        <v>3.0686567164178999</v>
      </c>
      <c r="AD1164" s="188">
        <f t="shared" si="50"/>
        <v>2.8233129934275576</v>
      </c>
    </row>
    <row r="1165" spans="1:30" hidden="1" x14ac:dyDescent="0.35">
      <c r="A1165" s="11" t="s">
        <v>2638</v>
      </c>
      <c r="B1165" s="11" t="s">
        <v>2516</v>
      </c>
      <c r="C1165" s="11" t="s">
        <v>2552</v>
      </c>
      <c r="D1165" s="188" t="s">
        <v>3022</v>
      </c>
      <c r="G1165" s="11" t="s">
        <v>2639</v>
      </c>
      <c r="H1165" s="11" t="s">
        <v>2640</v>
      </c>
      <c r="I1165" s="11" t="s">
        <v>2635</v>
      </c>
      <c r="J1165" s="258" t="s">
        <v>2561</v>
      </c>
      <c r="K1165" s="258" t="s">
        <v>3017</v>
      </c>
      <c r="L1165" s="265" t="s">
        <v>1937</v>
      </c>
      <c r="M1165" s="265" t="s">
        <v>1941</v>
      </c>
      <c r="N1165" s="258" t="s">
        <v>3027</v>
      </c>
      <c r="O1165" s="258" t="s">
        <v>3040</v>
      </c>
      <c r="T1165" s="11" t="s">
        <v>2637</v>
      </c>
      <c r="U1165" s="11" t="s">
        <v>2517</v>
      </c>
      <c r="V1165">
        <v>1.52766567164179</v>
      </c>
      <c r="Z1165">
        <v>1.8268656716417899</v>
      </c>
      <c r="AD1165" s="188">
        <f t="shared" si="50"/>
        <v>3.5175802026011227</v>
      </c>
    </row>
    <row r="1166" spans="1:30" hidden="1" x14ac:dyDescent="0.35">
      <c r="A1166" s="11" t="s">
        <v>2638</v>
      </c>
      <c r="B1166" s="11" t="s">
        <v>2516</v>
      </c>
      <c r="C1166" s="11" t="s">
        <v>2552</v>
      </c>
      <c r="D1166" s="188" t="s">
        <v>3022</v>
      </c>
      <c r="G1166" s="11" t="s">
        <v>2639</v>
      </c>
      <c r="H1166" s="11" t="s">
        <v>2640</v>
      </c>
      <c r="I1166" s="11" t="s">
        <v>2635</v>
      </c>
      <c r="J1166" s="258" t="s">
        <v>2561</v>
      </c>
      <c r="K1166" s="258" t="s">
        <v>3017</v>
      </c>
      <c r="L1166" s="265" t="s">
        <v>1937</v>
      </c>
      <c r="M1166" s="265" t="s">
        <v>1941</v>
      </c>
      <c r="N1166" s="258" t="s">
        <v>3027</v>
      </c>
      <c r="O1166" s="258" t="s">
        <v>3040</v>
      </c>
      <c r="T1166" s="11" t="s">
        <v>2637</v>
      </c>
      <c r="U1166" s="11" t="s">
        <v>2517</v>
      </c>
      <c r="V1166">
        <v>1.5439044776119399</v>
      </c>
      <c r="Z1166">
        <v>1.94626865671641</v>
      </c>
      <c r="AD1166" s="188">
        <f t="shared" si="50"/>
        <v>3.5549714351560127</v>
      </c>
    </row>
    <row r="1167" spans="1:30" hidden="1" x14ac:dyDescent="0.35">
      <c r="A1167" s="11" t="s">
        <v>2638</v>
      </c>
      <c r="B1167" s="11" t="s">
        <v>2516</v>
      </c>
      <c r="C1167" s="11" t="s">
        <v>2552</v>
      </c>
      <c r="D1167" s="188" t="s">
        <v>3022</v>
      </c>
      <c r="G1167" s="11" t="s">
        <v>2639</v>
      </c>
      <c r="H1167" s="11" t="s">
        <v>2640</v>
      </c>
      <c r="I1167" s="11" t="s">
        <v>2635</v>
      </c>
      <c r="J1167" s="258" t="s">
        <v>2561</v>
      </c>
      <c r="K1167" s="258" t="s">
        <v>3017</v>
      </c>
      <c r="L1167" s="265" t="s">
        <v>1937</v>
      </c>
      <c r="M1167" s="265" t="s">
        <v>1941</v>
      </c>
      <c r="N1167" s="258" t="s">
        <v>3027</v>
      </c>
      <c r="O1167" s="258" t="s">
        <v>3040</v>
      </c>
      <c r="T1167" s="11" t="s">
        <v>2637</v>
      </c>
      <c r="U1167" s="11" t="s">
        <v>2517</v>
      </c>
      <c r="V1167">
        <v>1.5444776119402901</v>
      </c>
      <c r="Z1167">
        <v>2.2328358208955201</v>
      </c>
      <c r="AD1167" s="188">
        <f t="shared" si="50"/>
        <v>3.5562911257167547</v>
      </c>
    </row>
    <row r="1168" spans="1:30" hidden="1" x14ac:dyDescent="0.35">
      <c r="A1168" s="11" t="s">
        <v>2638</v>
      </c>
      <c r="B1168" s="11" t="s">
        <v>2516</v>
      </c>
      <c r="C1168" s="11" t="s">
        <v>2552</v>
      </c>
      <c r="D1168" s="188" t="s">
        <v>3022</v>
      </c>
      <c r="G1168" s="11" t="s">
        <v>2639</v>
      </c>
      <c r="H1168" s="11" t="s">
        <v>2640</v>
      </c>
      <c r="I1168" s="11" t="s">
        <v>2635</v>
      </c>
      <c r="J1168" s="258" t="s">
        <v>2561</v>
      </c>
      <c r="K1168" s="258" t="s">
        <v>3017</v>
      </c>
      <c r="L1168" s="265" t="s">
        <v>1937</v>
      </c>
      <c r="M1168" s="265" t="s">
        <v>1941</v>
      </c>
      <c r="N1168" s="258" t="s">
        <v>3027</v>
      </c>
      <c r="O1168" s="258" t="s">
        <v>3040</v>
      </c>
      <c r="T1168" s="11" t="s">
        <v>2637</v>
      </c>
      <c r="U1168" s="11" t="s">
        <v>2517</v>
      </c>
      <c r="V1168">
        <v>1.5609552238805899</v>
      </c>
      <c r="Z1168">
        <v>2.4716417910447701</v>
      </c>
      <c r="AD1168" s="188">
        <f t="shared" si="50"/>
        <v>3.5942322293386297</v>
      </c>
    </row>
    <row r="1169" spans="1:30" hidden="1" x14ac:dyDescent="0.35">
      <c r="A1169" s="11" t="s">
        <v>2638</v>
      </c>
      <c r="B1169" s="11" t="s">
        <v>2516</v>
      </c>
      <c r="C1169" s="11" t="s">
        <v>2552</v>
      </c>
      <c r="D1169" s="188" t="s">
        <v>3022</v>
      </c>
      <c r="G1169" s="11" t="s">
        <v>2639</v>
      </c>
      <c r="H1169" s="11" t="s">
        <v>2640</v>
      </c>
      <c r="I1169" s="11" t="s">
        <v>2635</v>
      </c>
      <c r="J1169" s="258" t="s">
        <v>2561</v>
      </c>
      <c r="K1169" s="258" t="s">
        <v>3017</v>
      </c>
      <c r="L1169" s="265" t="s">
        <v>1937</v>
      </c>
      <c r="M1169" s="265" t="s">
        <v>1941</v>
      </c>
      <c r="N1169" s="258" t="s">
        <v>3027</v>
      </c>
      <c r="O1169" s="258" t="s">
        <v>3040</v>
      </c>
      <c r="T1169" s="11" t="s">
        <v>2637</v>
      </c>
      <c r="U1169" s="11" t="s">
        <v>2517</v>
      </c>
      <c r="V1169">
        <v>1.8149014925373099</v>
      </c>
      <c r="Z1169">
        <v>1.44477611940298</v>
      </c>
      <c r="AD1169" s="188">
        <f t="shared" si="50"/>
        <v>4.1789651219690542</v>
      </c>
    </row>
    <row r="1170" spans="1:30" hidden="1" x14ac:dyDescent="0.35">
      <c r="A1170" s="11" t="s">
        <v>2638</v>
      </c>
      <c r="B1170" s="11" t="s">
        <v>2516</v>
      </c>
      <c r="C1170" s="11" t="s">
        <v>2552</v>
      </c>
      <c r="D1170" s="188" t="s">
        <v>3022</v>
      </c>
      <c r="G1170" s="11" t="s">
        <v>2639</v>
      </c>
      <c r="H1170" s="11" t="s">
        <v>2640</v>
      </c>
      <c r="I1170" s="11" t="s">
        <v>2635</v>
      </c>
      <c r="J1170" s="258" t="s">
        <v>2561</v>
      </c>
      <c r="K1170" s="258" t="s">
        <v>3017</v>
      </c>
      <c r="L1170" s="265" t="s">
        <v>1937</v>
      </c>
      <c r="M1170" s="265" t="s">
        <v>1941</v>
      </c>
      <c r="N1170" s="258" t="s">
        <v>3027</v>
      </c>
      <c r="O1170" s="258" t="s">
        <v>3040</v>
      </c>
      <c r="T1170" s="11" t="s">
        <v>2637</v>
      </c>
      <c r="U1170" s="11" t="s">
        <v>2517</v>
      </c>
      <c r="V1170">
        <v>1.81533134328358</v>
      </c>
      <c r="Z1170">
        <v>1.6597014925373099</v>
      </c>
      <c r="AD1170" s="188">
        <f t="shared" si="50"/>
        <v>4.1799548898896282</v>
      </c>
    </row>
    <row r="1171" spans="1:30" hidden="1" x14ac:dyDescent="0.35">
      <c r="A1171" s="11" t="s">
        <v>2638</v>
      </c>
      <c r="B1171" s="11" t="s">
        <v>2516</v>
      </c>
      <c r="C1171" s="11" t="s">
        <v>2552</v>
      </c>
      <c r="D1171" s="188" t="s">
        <v>3022</v>
      </c>
      <c r="G1171" s="11" t="s">
        <v>2639</v>
      </c>
      <c r="H1171" s="11" t="s">
        <v>2640</v>
      </c>
      <c r="I1171" s="11" t="s">
        <v>2635</v>
      </c>
      <c r="J1171" s="258" t="s">
        <v>2561</v>
      </c>
      <c r="K1171" s="258" t="s">
        <v>3017</v>
      </c>
      <c r="L1171" s="265" t="s">
        <v>1937</v>
      </c>
      <c r="M1171" s="265" t="s">
        <v>1941</v>
      </c>
      <c r="N1171" s="258" t="s">
        <v>3027</v>
      </c>
      <c r="O1171" s="258" t="s">
        <v>3040</v>
      </c>
      <c r="T1171" s="11" t="s">
        <v>2637</v>
      </c>
      <c r="U1171" s="11" t="s">
        <v>2517</v>
      </c>
      <c r="V1171">
        <v>1.83190447761194</v>
      </c>
      <c r="Z1171">
        <v>1.94626865671641</v>
      </c>
      <c r="AD1171" s="188">
        <f t="shared" si="50"/>
        <v>4.2181159419382981</v>
      </c>
    </row>
    <row r="1172" spans="1:30" hidden="1" x14ac:dyDescent="0.35">
      <c r="A1172" s="11" t="s">
        <v>2638</v>
      </c>
      <c r="B1172" s="11" t="s">
        <v>2516</v>
      </c>
      <c r="C1172" s="11" t="s">
        <v>2552</v>
      </c>
      <c r="D1172" s="188" t="s">
        <v>3022</v>
      </c>
      <c r="G1172" s="11" t="s">
        <v>2639</v>
      </c>
      <c r="H1172" s="11" t="s">
        <v>2640</v>
      </c>
      <c r="I1172" s="11" t="s">
        <v>2635</v>
      </c>
      <c r="J1172" s="258" t="s">
        <v>2561</v>
      </c>
      <c r="K1172" s="258" t="s">
        <v>3017</v>
      </c>
      <c r="L1172" s="265" t="s">
        <v>1937</v>
      </c>
      <c r="M1172" s="265" t="s">
        <v>1941</v>
      </c>
      <c r="N1172" s="258" t="s">
        <v>3027</v>
      </c>
      <c r="O1172" s="258" t="s">
        <v>3040</v>
      </c>
      <c r="T1172" s="11" t="s">
        <v>2637</v>
      </c>
      <c r="U1172" s="11" t="s">
        <v>2517</v>
      </c>
      <c r="V1172">
        <v>2.1345194029850698</v>
      </c>
      <c r="Z1172">
        <v>1.2537313432835799</v>
      </c>
      <c r="AD1172" s="188">
        <f t="shared" si="50"/>
        <v>4.9149125580199726</v>
      </c>
    </row>
    <row r="1173" spans="1:30" hidden="1" x14ac:dyDescent="0.35">
      <c r="A1173" s="11" t="s">
        <v>2638</v>
      </c>
      <c r="B1173" s="11" t="s">
        <v>2516</v>
      </c>
      <c r="C1173" s="11" t="s">
        <v>2552</v>
      </c>
      <c r="D1173" s="188" t="s">
        <v>3022</v>
      </c>
      <c r="G1173" s="11" t="s">
        <v>2639</v>
      </c>
      <c r="H1173" s="11" t="s">
        <v>2640</v>
      </c>
      <c r="I1173" s="11" t="s">
        <v>2635</v>
      </c>
      <c r="J1173" s="258" t="s">
        <v>2561</v>
      </c>
      <c r="K1173" s="258" t="s">
        <v>3017</v>
      </c>
      <c r="L1173" s="265" t="s">
        <v>1937</v>
      </c>
      <c r="M1173" s="265" t="s">
        <v>1941</v>
      </c>
      <c r="N1173" s="258" t="s">
        <v>3027</v>
      </c>
      <c r="O1173" s="258" t="s">
        <v>3040</v>
      </c>
      <c r="T1173" s="11" t="s">
        <v>2637</v>
      </c>
      <c r="U1173" s="11" t="s">
        <v>2517</v>
      </c>
      <c r="V1173">
        <v>2.1189970149253701</v>
      </c>
      <c r="Z1173">
        <v>1.4925373134328299</v>
      </c>
      <c r="AD1173" s="188">
        <f t="shared" si="50"/>
        <v>4.8791709386660393</v>
      </c>
    </row>
    <row r="1174" spans="1:30" hidden="1" x14ac:dyDescent="0.35">
      <c r="A1174" s="11" t="s">
        <v>2638</v>
      </c>
      <c r="B1174" s="11" t="s">
        <v>2516</v>
      </c>
      <c r="C1174" s="11" t="s">
        <v>2552</v>
      </c>
      <c r="D1174" s="188" t="s">
        <v>3022</v>
      </c>
      <c r="G1174" s="11" t="s">
        <v>2639</v>
      </c>
      <c r="H1174" s="11" t="s">
        <v>2640</v>
      </c>
      <c r="I1174" s="11" t="s">
        <v>2635</v>
      </c>
      <c r="J1174" s="258" t="s">
        <v>2561</v>
      </c>
      <c r="K1174" s="258" t="s">
        <v>3017</v>
      </c>
      <c r="L1174" s="265" t="s">
        <v>1937</v>
      </c>
      <c r="M1174" s="265" t="s">
        <v>1941</v>
      </c>
      <c r="N1174" s="258" t="s">
        <v>3027</v>
      </c>
      <c r="O1174" s="258" t="s">
        <v>3040</v>
      </c>
      <c r="T1174" s="11" t="s">
        <v>2637</v>
      </c>
      <c r="U1174" s="11" t="s">
        <v>2517</v>
      </c>
      <c r="V1174">
        <v>2.1351880597014898</v>
      </c>
      <c r="Z1174">
        <v>1.58805970149253</v>
      </c>
      <c r="AD1174" s="188">
        <f t="shared" si="50"/>
        <v>4.9164521970075317</v>
      </c>
    </row>
    <row r="1175" spans="1:30" hidden="1" x14ac:dyDescent="0.35">
      <c r="A1175" s="11" t="s">
        <v>2638</v>
      </c>
      <c r="B1175" s="11" t="s">
        <v>2516</v>
      </c>
      <c r="C1175" s="11" t="s">
        <v>2552</v>
      </c>
      <c r="D1175" s="188" t="s">
        <v>3022</v>
      </c>
      <c r="G1175" s="11" t="s">
        <v>2639</v>
      </c>
      <c r="H1175" s="11" t="s">
        <v>2640</v>
      </c>
      <c r="I1175" s="11" t="s">
        <v>2635</v>
      </c>
      <c r="J1175" s="258" t="s">
        <v>2561</v>
      </c>
      <c r="K1175" s="258" t="s">
        <v>3017</v>
      </c>
      <c r="L1175" s="265" t="s">
        <v>1937</v>
      </c>
      <c r="M1175" s="265" t="s">
        <v>1941</v>
      </c>
      <c r="N1175" s="258" t="s">
        <v>3027</v>
      </c>
      <c r="O1175" s="258" t="s">
        <v>3040</v>
      </c>
      <c r="T1175" s="11" t="s">
        <v>2637</v>
      </c>
      <c r="U1175" s="11" t="s">
        <v>2517</v>
      </c>
      <c r="V1175">
        <v>2.1356656716417901</v>
      </c>
      <c r="Z1175">
        <v>1.8268656716417899</v>
      </c>
      <c r="AD1175" s="188">
        <f t="shared" si="50"/>
        <v>4.9175519391415028</v>
      </c>
    </row>
    <row r="1176" spans="1:30" hidden="1" x14ac:dyDescent="0.35">
      <c r="A1176" s="11" t="s">
        <v>2638</v>
      </c>
      <c r="B1176" s="11" t="s">
        <v>2516</v>
      </c>
      <c r="C1176" s="11" t="s">
        <v>2552</v>
      </c>
      <c r="D1176" s="188" t="s">
        <v>3022</v>
      </c>
      <c r="G1176" s="11" t="s">
        <v>2639</v>
      </c>
      <c r="H1176" s="11" t="s">
        <v>2640</v>
      </c>
      <c r="I1176" s="11" t="s">
        <v>2635</v>
      </c>
      <c r="J1176" s="258" t="s">
        <v>2561</v>
      </c>
      <c r="K1176" s="258" t="s">
        <v>3017</v>
      </c>
      <c r="L1176" s="265" t="s">
        <v>1937</v>
      </c>
      <c r="M1176" s="265" t="s">
        <v>1941</v>
      </c>
      <c r="N1176" s="258" t="s">
        <v>3027</v>
      </c>
      <c r="O1176" s="258" t="s">
        <v>3040</v>
      </c>
      <c r="T1176" s="11" t="s">
        <v>2637</v>
      </c>
      <c r="U1176" s="11" t="s">
        <v>2517</v>
      </c>
      <c r="V1176">
        <v>2.4389970149253699</v>
      </c>
      <c r="Z1176">
        <v>1.4925373134328299</v>
      </c>
      <c r="AD1176" s="188">
        <f t="shared" si="50"/>
        <v>5.6159981684241336</v>
      </c>
    </row>
    <row r="1177" spans="1:30" hidden="1" x14ac:dyDescent="0.35">
      <c r="A1177" s="11" t="s">
        <v>2638</v>
      </c>
      <c r="B1177" s="11" t="s">
        <v>2516</v>
      </c>
      <c r="C1177" s="11" t="s">
        <v>2552</v>
      </c>
      <c r="D1177" s="188" t="s">
        <v>3022</v>
      </c>
      <c r="G1177" s="11" t="s">
        <v>2639</v>
      </c>
      <c r="H1177" s="11" t="s">
        <v>2640</v>
      </c>
      <c r="I1177" s="11" t="s">
        <v>2635</v>
      </c>
      <c r="J1177" s="258" t="s">
        <v>2561</v>
      </c>
      <c r="K1177" s="258" t="s">
        <v>3017</v>
      </c>
      <c r="L1177" s="265" t="s">
        <v>1937</v>
      </c>
      <c r="M1177" s="265" t="s">
        <v>1941</v>
      </c>
      <c r="N1177" s="258" t="s">
        <v>3027</v>
      </c>
      <c r="O1177" s="258" t="s">
        <v>3040</v>
      </c>
      <c r="T1177" s="11" t="s">
        <v>2637</v>
      </c>
      <c r="U1177" s="11" t="s">
        <v>2517</v>
      </c>
      <c r="V1177">
        <v>2.4233313432835799</v>
      </c>
      <c r="Z1177">
        <v>1.6597014925373099</v>
      </c>
      <c r="AD1177" s="188">
        <f t="shared" si="50"/>
        <v>5.5799266264300078</v>
      </c>
    </row>
    <row r="1178" spans="1:30" hidden="1" x14ac:dyDescent="0.35">
      <c r="A1178" s="11" t="s">
        <v>2638</v>
      </c>
      <c r="B1178" s="11" t="s">
        <v>2516</v>
      </c>
      <c r="C1178" s="11" t="s">
        <v>2552</v>
      </c>
      <c r="D1178" s="188" t="s">
        <v>3022</v>
      </c>
      <c r="G1178" s="11" t="s">
        <v>2639</v>
      </c>
      <c r="H1178" s="11" t="s">
        <v>2640</v>
      </c>
      <c r="I1178" s="11" t="s">
        <v>2635</v>
      </c>
      <c r="J1178" s="258" t="s">
        <v>2561</v>
      </c>
      <c r="K1178" s="258" t="s">
        <v>3017</v>
      </c>
      <c r="L1178" s="265" t="s">
        <v>1937</v>
      </c>
      <c r="M1178" s="265" t="s">
        <v>1941</v>
      </c>
      <c r="N1178" s="258" t="s">
        <v>3027</v>
      </c>
      <c r="O1178" s="258" t="s">
        <v>3040</v>
      </c>
      <c r="T1178" s="11" t="s">
        <v>2637</v>
      </c>
      <c r="U1178" s="11" t="s">
        <v>2517</v>
      </c>
      <c r="V1178">
        <v>2.4394746268656702</v>
      </c>
      <c r="Z1178">
        <v>1.7313432835820799</v>
      </c>
      <c r="AD1178" s="188">
        <f t="shared" si="50"/>
        <v>5.6170979105581047</v>
      </c>
    </row>
    <row r="1179" spans="1:30" hidden="1" x14ac:dyDescent="0.35">
      <c r="A1179" s="11" t="s">
        <v>2638</v>
      </c>
      <c r="B1179" s="11" t="s">
        <v>2516</v>
      </c>
      <c r="C1179" s="11" t="s">
        <v>2552</v>
      </c>
      <c r="D1179" s="188" t="s">
        <v>3022</v>
      </c>
      <c r="G1179" s="11" t="s">
        <v>2639</v>
      </c>
      <c r="H1179" s="11" t="s">
        <v>2640</v>
      </c>
      <c r="I1179" s="11" t="s">
        <v>2635</v>
      </c>
      <c r="J1179" s="258" t="s">
        <v>2561</v>
      </c>
      <c r="K1179" s="258" t="s">
        <v>3017</v>
      </c>
      <c r="L1179" s="265" t="s">
        <v>1937</v>
      </c>
      <c r="M1179" s="265" t="s">
        <v>1941</v>
      </c>
      <c r="N1179" s="258" t="s">
        <v>3027</v>
      </c>
      <c r="O1179" s="258" t="s">
        <v>3040</v>
      </c>
      <c r="T1179" s="11" t="s">
        <v>2637</v>
      </c>
      <c r="U1179" s="11" t="s">
        <v>2517</v>
      </c>
      <c r="V1179">
        <v>2.4398089552238802</v>
      </c>
      <c r="Z1179">
        <v>1.8985074626865599</v>
      </c>
      <c r="AD1179" s="188">
        <f t="shared" si="50"/>
        <v>5.6178677300518842</v>
      </c>
    </row>
    <row r="1180" spans="1:30" hidden="1" x14ac:dyDescent="0.35">
      <c r="A1180" s="11" t="s">
        <v>2638</v>
      </c>
      <c r="B1180" s="11" t="s">
        <v>2516</v>
      </c>
      <c r="C1180" s="11" t="s">
        <v>2552</v>
      </c>
      <c r="D1180" s="188" t="s">
        <v>3022</v>
      </c>
      <c r="G1180" s="11" t="s">
        <v>2639</v>
      </c>
      <c r="H1180" s="11" t="s">
        <v>2640</v>
      </c>
      <c r="I1180" s="11" t="s">
        <v>2635</v>
      </c>
      <c r="J1180" s="258" t="s">
        <v>2561</v>
      </c>
      <c r="K1180" s="258" t="s">
        <v>3017</v>
      </c>
      <c r="L1180" s="265" t="s">
        <v>1937</v>
      </c>
      <c r="M1180" s="265" t="s">
        <v>1941</v>
      </c>
      <c r="N1180" s="258" t="s">
        <v>3027</v>
      </c>
      <c r="O1180" s="258" t="s">
        <v>3040</v>
      </c>
      <c r="T1180" s="11" t="s">
        <v>2637</v>
      </c>
      <c r="U1180" s="11" t="s">
        <v>2517</v>
      </c>
      <c r="V1180">
        <v>2.75842388059701</v>
      </c>
      <c r="Z1180">
        <v>1.20597014925373</v>
      </c>
      <c r="AD1180" s="188">
        <f t="shared" si="50"/>
        <v>6.3515057076214632</v>
      </c>
    </row>
    <row r="1181" spans="1:30" hidden="1" x14ac:dyDescent="0.35">
      <c r="A1181" s="11" t="s">
        <v>2638</v>
      </c>
      <c r="B1181" s="11" t="s">
        <v>2516</v>
      </c>
      <c r="C1181" s="11" t="s">
        <v>2552</v>
      </c>
      <c r="D1181" s="188" t="s">
        <v>3022</v>
      </c>
      <c r="G1181" s="11" t="s">
        <v>2639</v>
      </c>
      <c r="H1181" s="11" t="s">
        <v>2640</v>
      </c>
      <c r="I1181" s="11" t="s">
        <v>2635</v>
      </c>
      <c r="J1181" s="258" t="s">
        <v>2561</v>
      </c>
      <c r="K1181" s="258" t="s">
        <v>3017</v>
      </c>
      <c r="L1181" s="265" t="s">
        <v>1937</v>
      </c>
      <c r="M1181" s="265" t="s">
        <v>1941</v>
      </c>
      <c r="N1181" s="258" t="s">
        <v>3027</v>
      </c>
      <c r="O1181" s="258" t="s">
        <v>3040</v>
      </c>
      <c r="T1181" s="11" t="s">
        <v>2637</v>
      </c>
      <c r="U1181" s="11" t="s">
        <v>2517</v>
      </c>
      <c r="V1181">
        <v>2.7269492537313398</v>
      </c>
      <c r="Z1181">
        <v>1.4686567164179001</v>
      </c>
      <c r="AD1181" s="188">
        <f t="shared" si="50"/>
        <v>6.2790327009930209</v>
      </c>
    </row>
    <row r="1182" spans="1:30" hidden="1" x14ac:dyDescent="0.35">
      <c r="A1182" s="11" t="s">
        <v>2638</v>
      </c>
      <c r="B1182" s="11" t="s">
        <v>2516</v>
      </c>
      <c r="C1182" s="11" t="s">
        <v>2552</v>
      </c>
      <c r="D1182" s="188" t="s">
        <v>3022</v>
      </c>
      <c r="G1182" s="11" t="s">
        <v>2639</v>
      </c>
      <c r="H1182" s="11" t="s">
        <v>2640</v>
      </c>
      <c r="I1182" s="11" t="s">
        <v>2635</v>
      </c>
      <c r="J1182" s="258" t="s">
        <v>2561</v>
      </c>
      <c r="K1182" s="258" t="s">
        <v>3017</v>
      </c>
      <c r="L1182" s="265" t="s">
        <v>1937</v>
      </c>
      <c r="M1182" s="265" t="s">
        <v>1941</v>
      </c>
      <c r="N1182" s="258" t="s">
        <v>3027</v>
      </c>
      <c r="O1182" s="258" t="s">
        <v>3040</v>
      </c>
      <c r="T1182" s="11" t="s">
        <v>2637</v>
      </c>
      <c r="U1182" s="11" t="s">
        <v>2517</v>
      </c>
      <c r="V1182">
        <v>2.7437134328358099</v>
      </c>
      <c r="Z1182">
        <v>1.85074626865671</v>
      </c>
      <c r="AD1182" s="188">
        <f t="shared" si="50"/>
        <v>6.3176336498952566</v>
      </c>
    </row>
    <row r="1183" spans="1:30" hidden="1" x14ac:dyDescent="0.35">
      <c r="A1183" s="11" t="s">
        <v>2638</v>
      </c>
      <c r="B1183" s="11" t="s">
        <v>2516</v>
      </c>
      <c r="C1183" s="11" t="s">
        <v>2552</v>
      </c>
      <c r="D1183" s="188" t="s">
        <v>3022</v>
      </c>
      <c r="G1183" s="11" t="s">
        <v>2639</v>
      </c>
      <c r="H1183" s="11" t="s">
        <v>2640</v>
      </c>
      <c r="I1183" s="11" t="s">
        <v>2635</v>
      </c>
      <c r="J1183" s="258" t="s">
        <v>2561</v>
      </c>
      <c r="K1183" s="258" t="s">
        <v>3017</v>
      </c>
      <c r="L1183" s="265" t="s">
        <v>1937</v>
      </c>
      <c r="M1183" s="265" t="s">
        <v>1941</v>
      </c>
      <c r="N1183" s="258" t="s">
        <v>3027</v>
      </c>
      <c r="O1183" s="258" t="s">
        <v>3040</v>
      </c>
      <c r="T1183" s="11" t="s">
        <v>2637</v>
      </c>
      <c r="U1183" s="11" t="s">
        <v>2517</v>
      </c>
      <c r="V1183">
        <v>2.7439044776119301</v>
      </c>
      <c r="Z1183">
        <v>1.94626865671641</v>
      </c>
      <c r="AD1183" s="188">
        <f t="shared" si="50"/>
        <v>6.3180735467488454</v>
      </c>
    </row>
    <row r="1184" spans="1:30" hidden="1" x14ac:dyDescent="0.35">
      <c r="A1184" s="11" t="s">
        <v>2638</v>
      </c>
      <c r="B1184" s="11" t="s">
        <v>2516</v>
      </c>
      <c r="C1184" s="11" t="s">
        <v>2552</v>
      </c>
      <c r="D1184" s="188" t="s">
        <v>3022</v>
      </c>
      <c r="G1184" s="11" t="s">
        <v>2639</v>
      </c>
      <c r="H1184" s="11" t="s">
        <v>2640</v>
      </c>
      <c r="I1184" s="11" t="s">
        <v>2635</v>
      </c>
      <c r="J1184" s="258" t="s">
        <v>2561</v>
      </c>
      <c r="K1184" s="258" t="s">
        <v>3017</v>
      </c>
      <c r="L1184" s="265" t="s">
        <v>1937</v>
      </c>
      <c r="M1184" s="265" t="s">
        <v>1941</v>
      </c>
      <c r="N1184" s="258" t="s">
        <v>3027</v>
      </c>
      <c r="O1184" s="258" t="s">
        <v>3040</v>
      </c>
      <c r="T1184" s="11" t="s">
        <v>2637</v>
      </c>
      <c r="U1184" s="11" t="s">
        <v>2517</v>
      </c>
      <c r="V1184">
        <v>3.0318567164179</v>
      </c>
      <c r="Z1184">
        <v>1.92238805970149</v>
      </c>
      <c r="AD1184" s="188">
        <f t="shared" si="50"/>
        <v>6.9811080793177327</v>
      </c>
    </row>
    <row r="1185" spans="1:30" hidden="1" x14ac:dyDescent="0.35">
      <c r="A1185" s="11" t="s">
        <v>2638</v>
      </c>
      <c r="B1185" s="11" t="s">
        <v>2516</v>
      </c>
      <c r="C1185" s="11" t="s">
        <v>2552</v>
      </c>
      <c r="D1185" s="188" t="s">
        <v>3022</v>
      </c>
      <c r="G1185" s="11" t="s">
        <v>2639</v>
      </c>
      <c r="H1185" s="11" t="s">
        <v>2640</v>
      </c>
      <c r="I1185" s="11" t="s">
        <v>2635</v>
      </c>
      <c r="J1185" s="258" t="s">
        <v>2561</v>
      </c>
      <c r="K1185" s="258" t="s">
        <v>3017</v>
      </c>
      <c r="L1185" s="265" t="s">
        <v>1937</v>
      </c>
      <c r="M1185" s="265" t="s">
        <v>1941</v>
      </c>
      <c r="N1185" s="258" t="s">
        <v>3027</v>
      </c>
      <c r="O1185" s="258" t="s">
        <v>3040</v>
      </c>
      <c r="T1185" s="11" t="s">
        <v>2637</v>
      </c>
      <c r="U1185" s="11" t="s">
        <v>2517</v>
      </c>
      <c r="V1185">
        <v>3.0481432835820801</v>
      </c>
      <c r="Z1185">
        <v>2.0656716417910399</v>
      </c>
      <c r="AD1185" s="188">
        <f t="shared" si="50"/>
        <v>7.0186092860860203</v>
      </c>
    </row>
    <row r="1186" spans="1:30" hidden="1" x14ac:dyDescent="0.35">
      <c r="A1186" s="11" t="s">
        <v>2638</v>
      </c>
      <c r="B1186" s="11" t="s">
        <v>2516</v>
      </c>
      <c r="C1186" s="11" t="s">
        <v>2552</v>
      </c>
      <c r="D1186" s="188" t="s">
        <v>3022</v>
      </c>
      <c r="G1186" s="11" t="s">
        <v>2639</v>
      </c>
      <c r="H1186" s="11" t="s">
        <v>2640</v>
      </c>
      <c r="I1186" s="11" t="s">
        <v>2635</v>
      </c>
      <c r="J1186" s="258" t="s">
        <v>2561</v>
      </c>
      <c r="K1186" s="258" t="s">
        <v>3017</v>
      </c>
      <c r="L1186" s="265" t="s">
        <v>1937</v>
      </c>
      <c r="M1186" s="265" t="s">
        <v>1941</v>
      </c>
      <c r="N1186" s="258" t="s">
        <v>3027</v>
      </c>
      <c r="O1186" s="258" t="s">
        <v>3040</v>
      </c>
      <c r="T1186" s="11" t="s">
        <v>2637</v>
      </c>
      <c r="U1186" s="11" t="s">
        <v>2517</v>
      </c>
      <c r="V1186">
        <v>3.0305671641791001</v>
      </c>
      <c r="Z1186">
        <v>1.2776119402985</v>
      </c>
      <c r="AD1186" s="188">
        <f t="shared" si="50"/>
        <v>6.9781387755560349</v>
      </c>
    </row>
    <row r="1187" spans="1:30" hidden="1" x14ac:dyDescent="0.35">
      <c r="A1187" s="11" t="s">
        <v>2638</v>
      </c>
      <c r="B1187" s="11" t="s">
        <v>2516</v>
      </c>
      <c r="C1187" s="11" t="s">
        <v>2552</v>
      </c>
      <c r="D1187" s="188" t="s">
        <v>3022</v>
      </c>
      <c r="G1187" s="11" t="s">
        <v>2639</v>
      </c>
      <c r="H1187" s="11" t="s">
        <v>2640</v>
      </c>
      <c r="I1187" s="11" t="s">
        <v>2635</v>
      </c>
      <c r="J1187" s="258" t="s">
        <v>2561</v>
      </c>
      <c r="K1187" s="258" t="s">
        <v>3017</v>
      </c>
      <c r="L1187" s="265" t="s">
        <v>1937</v>
      </c>
      <c r="M1187" s="265" t="s">
        <v>1941</v>
      </c>
      <c r="N1187" s="258" t="s">
        <v>3027</v>
      </c>
      <c r="O1187" s="258" t="s">
        <v>3040</v>
      </c>
      <c r="T1187" s="11" t="s">
        <v>2637</v>
      </c>
      <c r="U1187" s="11" t="s">
        <v>2517</v>
      </c>
      <c r="V1187">
        <v>3.31780298507462</v>
      </c>
      <c r="Z1187">
        <v>0.89552238805970097</v>
      </c>
      <c r="AD1187" s="188">
        <f t="shared" si="50"/>
        <v>7.6395236949239669</v>
      </c>
    </row>
    <row r="1188" spans="1:30" hidden="1" x14ac:dyDescent="0.35">
      <c r="A1188" s="11" t="s">
        <v>2638</v>
      </c>
      <c r="B1188" s="11" t="s">
        <v>2516</v>
      </c>
      <c r="C1188" s="11" t="s">
        <v>2552</v>
      </c>
      <c r="D1188" s="188" t="s">
        <v>3022</v>
      </c>
      <c r="G1188" s="11" t="s">
        <v>2639</v>
      </c>
      <c r="H1188" s="11" t="s">
        <v>2640</v>
      </c>
      <c r="I1188" s="11" t="s">
        <v>2635</v>
      </c>
      <c r="J1188" s="258" t="s">
        <v>2561</v>
      </c>
      <c r="K1188" s="258" t="s">
        <v>3017</v>
      </c>
      <c r="L1188" s="265" t="s">
        <v>1937</v>
      </c>
      <c r="M1188" s="265" t="s">
        <v>1941</v>
      </c>
      <c r="N1188" s="258" t="s">
        <v>3027</v>
      </c>
      <c r="O1188" s="258" t="s">
        <v>3040</v>
      </c>
      <c r="T1188" s="11" t="s">
        <v>2637</v>
      </c>
      <c r="U1188" s="11" t="s">
        <v>2517</v>
      </c>
      <c r="V1188">
        <v>3.3182328358208899</v>
      </c>
      <c r="Z1188">
        <v>1.11044776119402</v>
      </c>
      <c r="AD1188" s="188">
        <f t="shared" si="50"/>
        <v>7.6405134628445408</v>
      </c>
    </row>
    <row r="1189" spans="1:30" hidden="1" x14ac:dyDescent="0.35">
      <c r="A1189" s="11" t="s">
        <v>2638</v>
      </c>
      <c r="B1189" s="11" t="s">
        <v>2516</v>
      </c>
      <c r="C1189" s="11" t="s">
        <v>2552</v>
      </c>
      <c r="D1189" s="188" t="s">
        <v>3022</v>
      </c>
      <c r="G1189" s="11" t="s">
        <v>2639</v>
      </c>
      <c r="H1189" s="11" t="s">
        <v>2640</v>
      </c>
      <c r="I1189" s="11" t="s">
        <v>2635</v>
      </c>
      <c r="J1189" s="258" t="s">
        <v>2561</v>
      </c>
      <c r="K1189" s="258" t="s">
        <v>3017</v>
      </c>
      <c r="L1189" s="265" t="s">
        <v>1937</v>
      </c>
      <c r="M1189" s="265" t="s">
        <v>1941</v>
      </c>
      <c r="N1189" s="258" t="s">
        <v>3027</v>
      </c>
      <c r="O1189" s="258" t="s">
        <v>3040</v>
      </c>
      <c r="T1189" s="11" t="s">
        <v>2637</v>
      </c>
      <c r="U1189" s="11" t="s">
        <v>2517</v>
      </c>
      <c r="V1189">
        <v>3.3669492537313399</v>
      </c>
      <c r="Z1189">
        <v>1.4686567164179001</v>
      </c>
      <c r="AD1189" s="188">
        <f t="shared" si="50"/>
        <v>7.7526871605092111</v>
      </c>
    </row>
    <row r="1190" spans="1:30" hidden="1" x14ac:dyDescent="0.35">
      <c r="A1190" s="11" t="s">
        <v>2638</v>
      </c>
      <c r="B1190" s="11" t="s">
        <v>2516</v>
      </c>
      <c r="C1190" s="11" t="s">
        <v>2552</v>
      </c>
      <c r="D1190" s="188" t="s">
        <v>3022</v>
      </c>
      <c r="G1190" s="11" t="s">
        <v>2639</v>
      </c>
      <c r="H1190" s="11" t="s">
        <v>2640</v>
      </c>
      <c r="I1190" s="11" t="s">
        <v>2635</v>
      </c>
      <c r="J1190" s="258" t="s">
        <v>2561</v>
      </c>
      <c r="K1190" s="258" t="s">
        <v>3017</v>
      </c>
      <c r="L1190" s="265" t="s">
        <v>1937</v>
      </c>
      <c r="M1190" s="265" t="s">
        <v>1941</v>
      </c>
      <c r="N1190" s="258" t="s">
        <v>3027</v>
      </c>
      <c r="O1190" s="258" t="s">
        <v>3040</v>
      </c>
      <c r="T1190" s="11" t="s">
        <v>2637</v>
      </c>
      <c r="U1190" s="11" t="s">
        <v>2517</v>
      </c>
      <c r="V1190">
        <v>3.33604776119402</v>
      </c>
      <c r="Z1190">
        <v>2.01791044776119</v>
      </c>
      <c r="AD1190" s="188">
        <f t="shared" si="50"/>
        <v>7.6815338444415113</v>
      </c>
    </row>
    <row r="1191" spans="1:30" hidden="1" x14ac:dyDescent="0.35">
      <c r="A1191" s="11" t="s">
        <v>2638</v>
      </c>
      <c r="B1191" s="11" t="s">
        <v>2516</v>
      </c>
      <c r="C1191" s="11" t="s">
        <v>2552</v>
      </c>
      <c r="D1191" s="188" t="s">
        <v>3022</v>
      </c>
      <c r="G1191" s="11" t="s">
        <v>2639</v>
      </c>
      <c r="H1191" s="11" t="s">
        <v>2640</v>
      </c>
      <c r="I1191" s="11" t="s">
        <v>2635</v>
      </c>
      <c r="J1191" s="258" t="s">
        <v>2561</v>
      </c>
      <c r="K1191" s="258" t="s">
        <v>3017</v>
      </c>
      <c r="L1191" s="265" t="s">
        <v>1937</v>
      </c>
      <c r="M1191" s="265" t="s">
        <v>1941</v>
      </c>
      <c r="N1191" s="258" t="s">
        <v>3027</v>
      </c>
      <c r="O1191" s="258" t="s">
        <v>3040</v>
      </c>
      <c r="T1191" s="11" t="s">
        <v>2637</v>
      </c>
      <c r="U1191" s="11" t="s">
        <v>2517</v>
      </c>
      <c r="V1191">
        <v>3.6404298507462598</v>
      </c>
      <c r="Z1191">
        <v>2.2089552238805901</v>
      </c>
      <c r="AD1191" s="188">
        <f t="shared" si="50"/>
        <v>8.3823995064188779</v>
      </c>
    </row>
    <row r="1192" spans="1:30" hidden="1" x14ac:dyDescent="0.35">
      <c r="A1192" s="11" t="s">
        <v>2638</v>
      </c>
      <c r="B1192" s="11" t="s">
        <v>2516</v>
      </c>
      <c r="C1192" s="11" t="s">
        <v>2552</v>
      </c>
      <c r="D1192" s="188" t="s">
        <v>3022</v>
      </c>
      <c r="G1192" s="11" t="s">
        <v>2639</v>
      </c>
      <c r="H1192" s="11" t="s">
        <v>2640</v>
      </c>
      <c r="I1192" s="11" t="s">
        <v>2635</v>
      </c>
      <c r="J1192" s="258" t="s">
        <v>2561</v>
      </c>
      <c r="K1192" s="258" t="s">
        <v>3017</v>
      </c>
      <c r="L1192" s="265" t="s">
        <v>1937</v>
      </c>
      <c r="M1192" s="265" t="s">
        <v>1941</v>
      </c>
      <c r="N1192" s="258" t="s">
        <v>3027</v>
      </c>
      <c r="O1192" s="258" t="s">
        <v>3040</v>
      </c>
      <c r="T1192" s="11" t="s">
        <v>2637</v>
      </c>
      <c r="U1192" s="11" t="s">
        <v>2517</v>
      </c>
      <c r="V1192">
        <v>3.6357492537313401</v>
      </c>
      <c r="Z1192">
        <v>-0.13134328358208999</v>
      </c>
      <c r="AD1192" s="188">
        <f t="shared" si="50"/>
        <v>8.3716220335060108</v>
      </c>
    </row>
    <row r="1193" spans="1:30" hidden="1" x14ac:dyDescent="0.35">
      <c r="A1193" s="11" t="s">
        <v>2638</v>
      </c>
      <c r="B1193" s="11" t="s">
        <v>2516</v>
      </c>
      <c r="C1193" s="11" t="s">
        <v>2552</v>
      </c>
      <c r="D1193" s="188" t="s">
        <v>3022</v>
      </c>
      <c r="G1193" s="11" t="s">
        <v>2639</v>
      </c>
      <c r="H1193" s="11" t="s">
        <v>2640</v>
      </c>
      <c r="I1193" s="11" t="s">
        <v>2635</v>
      </c>
      <c r="J1193" s="258" t="s">
        <v>2561</v>
      </c>
      <c r="K1193" s="258" t="s">
        <v>3017</v>
      </c>
      <c r="L1193" s="265" t="s">
        <v>1937</v>
      </c>
      <c r="M1193" s="265" t="s">
        <v>1941</v>
      </c>
      <c r="N1193" s="258" t="s">
        <v>3027</v>
      </c>
      <c r="O1193" s="258" t="s">
        <v>3040</v>
      </c>
      <c r="T1193" s="11" t="s">
        <v>2637</v>
      </c>
      <c r="U1193" s="11" t="s">
        <v>2517</v>
      </c>
      <c r="V1193">
        <v>3.6362268656716399</v>
      </c>
      <c r="Z1193">
        <v>0.107462686567163</v>
      </c>
      <c r="AD1193" s="188">
        <f t="shared" si="50"/>
        <v>8.372721775639981</v>
      </c>
    </row>
    <row r="1194" spans="1:30" hidden="1" x14ac:dyDescent="0.35">
      <c r="A1194" s="11" t="s">
        <v>2638</v>
      </c>
      <c r="B1194" s="11" t="s">
        <v>2516</v>
      </c>
      <c r="C1194" s="11" t="s">
        <v>2552</v>
      </c>
      <c r="D1194" s="188" t="s">
        <v>3022</v>
      </c>
      <c r="G1194" s="11" t="s">
        <v>2639</v>
      </c>
      <c r="H1194" s="11" t="s">
        <v>2640</v>
      </c>
      <c r="I1194" s="11" t="s">
        <v>2635</v>
      </c>
      <c r="J1194" s="258" t="s">
        <v>2561</v>
      </c>
      <c r="K1194" s="258" t="s">
        <v>3017</v>
      </c>
      <c r="L1194" s="265" t="s">
        <v>1937</v>
      </c>
      <c r="M1194" s="265" t="s">
        <v>1941</v>
      </c>
      <c r="N1194" s="258" t="s">
        <v>3027</v>
      </c>
      <c r="O1194" s="258" t="s">
        <v>3040</v>
      </c>
      <c r="T1194" s="11" t="s">
        <v>2637</v>
      </c>
      <c r="U1194" s="11" t="s">
        <v>2517</v>
      </c>
      <c r="V1194">
        <v>3.6367044776119299</v>
      </c>
      <c r="Z1194">
        <v>0.34626865671641599</v>
      </c>
      <c r="AD1194" s="188">
        <f t="shared" si="50"/>
        <v>8.3738215177739281</v>
      </c>
    </row>
    <row r="1195" spans="1:30" hidden="1" x14ac:dyDescent="0.35">
      <c r="A1195" s="11" t="s">
        <v>2638</v>
      </c>
      <c r="B1195" s="11" t="s">
        <v>2516</v>
      </c>
      <c r="C1195" s="11" t="s">
        <v>2552</v>
      </c>
      <c r="D1195" s="188" t="s">
        <v>3022</v>
      </c>
      <c r="G1195" s="11" t="s">
        <v>2639</v>
      </c>
      <c r="H1195" s="11" t="s">
        <v>2640</v>
      </c>
      <c r="I1195" s="11" t="s">
        <v>2635</v>
      </c>
      <c r="J1195" s="258" t="s">
        <v>2561</v>
      </c>
      <c r="K1195" s="258" t="s">
        <v>3017</v>
      </c>
      <c r="L1195" s="265" t="s">
        <v>1937</v>
      </c>
      <c r="M1195" s="265" t="s">
        <v>1941</v>
      </c>
      <c r="N1195" s="258" t="s">
        <v>3027</v>
      </c>
      <c r="O1195" s="258" t="s">
        <v>3040</v>
      </c>
      <c r="T1195" s="11" t="s">
        <v>2637</v>
      </c>
      <c r="U1195" s="11" t="s">
        <v>2517</v>
      </c>
      <c r="V1195">
        <v>3.9593313432835799</v>
      </c>
      <c r="Z1195">
        <v>1.6597014925373099</v>
      </c>
      <c r="AD1195" s="188">
        <f t="shared" si="50"/>
        <v>9.1166973292688631</v>
      </c>
    </row>
    <row r="1196" spans="1:30" hidden="1" x14ac:dyDescent="0.35">
      <c r="A1196" s="11" t="s">
        <v>2638</v>
      </c>
      <c r="B1196" s="11" t="s">
        <v>2516</v>
      </c>
      <c r="C1196" s="11" t="s">
        <v>2552</v>
      </c>
      <c r="D1196" s="188" t="s">
        <v>3022</v>
      </c>
      <c r="G1196" s="11" t="s">
        <v>2639</v>
      </c>
      <c r="H1196" s="11" t="s">
        <v>2640</v>
      </c>
      <c r="I1196" s="11" t="s">
        <v>2635</v>
      </c>
      <c r="J1196" s="258" t="s">
        <v>2561</v>
      </c>
      <c r="K1196" s="258" t="s">
        <v>3017</v>
      </c>
      <c r="L1196" s="265" t="s">
        <v>1937</v>
      </c>
      <c r="M1196" s="265" t="s">
        <v>1941</v>
      </c>
      <c r="N1196" s="258" t="s">
        <v>3027</v>
      </c>
      <c r="O1196" s="258" t="s">
        <v>3040</v>
      </c>
      <c r="T1196" s="11" t="s">
        <v>2637</v>
      </c>
      <c r="U1196" s="11" t="s">
        <v>2517</v>
      </c>
      <c r="V1196">
        <v>3.9223641791044699</v>
      </c>
      <c r="Z1196">
        <v>-0.823880597014925</v>
      </c>
      <c r="AD1196" s="188">
        <f t="shared" si="50"/>
        <v>9.0315772880997809</v>
      </c>
    </row>
    <row r="1197" spans="1:30" hidden="1" x14ac:dyDescent="0.35">
      <c r="A1197" s="11" t="s">
        <v>2638</v>
      </c>
      <c r="B1197" s="11" t="s">
        <v>2516</v>
      </c>
      <c r="C1197" s="11" t="s">
        <v>2552</v>
      </c>
      <c r="D1197" s="188" t="s">
        <v>3022</v>
      </c>
      <c r="G1197" s="11" t="s">
        <v>2639</v>
      </c>
      <c r="H1197" s="11" t="s">
        <v>2640</v>
      </c>
      <c r="I1197" s="11" t="s">
        <v>2635</v>
      </c>
      <c r="J1197" s="258" t="s">
        <v>2561</v>
      </c>
      <c r="K1197" s="258" t="s">
        <v>3017</v>
      </c>
      <c r="L1197" s="265" t="s">
        <v>1937</v>
      </c>
      <c r="M1197" s="265" t="s">
        <v>1941</v>
      </c>
      <c r="N1197" s="258" t="s">
        <v>3027</v>
      </c>
      <c r="O1197" s="258" t="s">
        <v>3040</v>
      </c>
      <c r="T1197" s="11" t="s">
        <v>2637</v>
      </c>
      <c r="U1197" s="11" t="s">
        <v>2517</v>
      </c>
      <c r="V1197">
        <v>3.9566089552238699</v>
      </c>
      <c r="Z1197">
        <v>0.29850746268656603</v>
      </c>
      <c r="AD1197" s="188">
        <f t="shared" si="50"/>
        <v>9.1104287991052288</v>
      </c>
    </row>
    <row r="1198" spans="1:30" hidden="1" x14ac:dyDescent="0.35">
      <c r="A1198" s="11" t="s">
        <v>2638</v>
      </c>
      <c r="B1198" s="11" t="s">
        <v>2516</v>
      </c>
      <c r="C1198" s="11" t="s">
        <v>2552</v>
      </c>
      <c r="D1198" s="188" t="s">
        <v>3022</v>
      </c>
      <c r="G1198" s="11" t="s">
        <v>2639</v>
      </c>
      <c r="H1198" s="11" t="s">
        <v>2640</v>
      </c>
      <c r="I1198" s="11" t="s">
        <v>2635</v>
      </c>
      <c r="J1198" s="258" t="s">
        <v>2561</v>
      </c>
      <c r="K1198" s="258" t="s">
        <v>3017</v>
      </c>
      <c r="L1198" s="265" t="s">
        <v>1937</v>
      </c>
      <c r="M1198" s="265" t="s">
        <v>1941</v>
      </c>
      <c r="N1198" s="258" t="s">
        <v>3027</v>
      </c>
      <c r="O1198" s="258" t="s">
        <v>3040</v>
      </c>
      <c r="T1198" s="11" t="s">
        <v>2637</v>
      </c>
      <c r="U1198" s="11" t="s">
        <v>2517</v>
      </c>
      <c r="V1198">
        <v>3.9569910447761099</v>
      </c>
      <c r="Z1198">
        <v>0.48955223880596899</v>
      </c>
      <c r="AD1198" s="188">
        <f t="shared" si="50"/>
        <v>9.1113085928124065</v>
      </c>
    </row>
    <row r="1199" spans="1:30" hidden="1" x14ac:dyDescent="0.35">
      <c r="A1199" s="11" t="s">
        <v>2638</v>
      </c>
      <c r="B1199" s="11" t="s">
        <v>2516</v>
      </c>
      <c r="C1199" s="11" t="s">
        <v>2552</v>
      </c>
      <c r="D1199" s="188" t="s">
        <v>3022</v>
      </c>
      <c r="G1199" s="11" t="s">
        <v>2639</v>
      </c>
      <c r="H1199" s="11" t="s">
        <v>2640</v>
      </c>
      <c r="I1199" s="11" t="s">
        <v>2635</v>
      </c>
      <c r="J1199" s="258" t="s">
        <v>2561</v>
      </c>
      <c r="K1199" s="258" t="s">
        <v>3017</v>
      </c>
      <c r="L1199" s="265" t="s">
        <v>1937</v>
      </c>
      <c r="M1199" s="265" t="s">
        <v>1941</v>
      </c>
      <c r="N1199" s="258" t="s">
        <v>3027</v>
      </c>
      <c r="O1199" s="258" t="s">
        <v>3040</v>
      </c>
      <c r="T1199" s="11" t="s">
        <v>2637</v>
      </c>
      <c r="U1199" s="11" t="s">
        <v>2517</v>
      </c>
      <c r="V1199">
        <v>4.2435104477611896</v>
      </c>
      <c r="Z1199">
        <v>-0.25074626865671601</v>
      </c>
      <c r="AD1199" s="188">
        <f t="shared" si="50"/>
        <v>9.7710438989794035</v>
      </c>
    </row>
    <row r="1200" spans="1:30" hidden="1" x14ac:dyDescent="0.35">
      <c r="A1200" s="11" t="s">
        <v>2638</v>
      </c>
      <c r="B1200" s="11" t="s">
        <v>2516</v>
      </c>
      <c r="C1200" s="11" t="s">
        <v>2552</v>
      </c>
      <c r="D1200" s="188" t="s">
        <v>3022</v>
      </c>
      <c r="G1200" s="11" t="s">
        <v>2639</v>
      </c>
      <c r="H1200" s="11" t="s">
        <v>2640</v>
      </c>
      <c r="I1200" s="11" t="s">
        <v>2635</v>
      </c>
      <c r="J1200" s="258" t="s">
        <v>2561</v>
      </c>
      <c r="K1200" s="258" t="s">
        <v>3017</v>
      </c>
      <c r="L1200" s="265" t="s">
        <v>1937</v>
      </c>
      <c r="M1200" s="265" t="s">
        <v>1941</v>
      </c>
      <c r="N1200" s="258" t="s">
        <v>3027</v>
      </c>
      <c r="O1200" s="258" t="s">
        <v>3040</v>
      </c>
      <c r="T1200" s="11" t="s">
        <v>2637</v>
      </c>
      <c r="U1200" s="11" t="s">
        <v>2517</v>
      </c>
      <c r="V1200">
        <v>4.2439880597014898</v>
      </c>
      <c r="Z1200">
        <v>-1.19402985074632E-2</v>
      </c>
      <c r="AD1200" s="188">
        <f t="shared" si="50"/>
        <v>9.7721436411133755</v>
      </c>
    </row>
    <row r="1201" spans="1:30" hidden="1" x14ac:dyDescent="0.35">
      <c r="A1201" s="11" t="s">
        <v>2638</v>
      </c>
      <c r="B1201" s="11" t="s">
        <v>2516</v>
      </c>
      <c r="C1201" s="11" t="s">
        <v>2552</v>
      </c>
      <c r="D1201" s="188" t="s">
        <v>3022</v>
      </c>
      <c r="G1201" s="11" t="s">
        <v>2639</v>
      </c>
      <c r="H1201" s="11" t="s">
        <v>2640</v>
      </c>
      <c r="I1201" s="11" t="s">
        <v>2635</v>
      </c>
      <c r="J1201" s="258" t="s">
        <v>2561</v>
      </c>
      <c r="K1201" s="258" t="s">
        <v>3017</v>
      </c>
      <c r="L1201" s="265" t="s">
        <v>1937</v>
      </c>
      <c r="M1201" s="265" t="s">
        <v>1941</v>
      </c>
      <c r="N1201" s="258" t="s">
        <v>3027</v>
      </c>
      <c r="O1201" s="258" t="s">
        <v>3040</v>
      </c>
      <c r="T1201" s="11" t="s">
        <v>2637</v>
      </c>
      <c r="U1201" s="11" t="s">
        <v>2517</v>
      </c>
      <c r="V1201">
        <v>4.2604656716417804</v>
      </c>
      <c r="Z1201">
        <v>0.22686567164179</v>
      </c>
      <c r="AD1201" s="188">
        <f t="shared" si="50"/>
        <v>9.8100847447352297</v>
      </c>
    </row>
    <row r="1202" spans="1:30" hidden="1" x14ac:dyDescent="0.35">
      <c r="A1202" s="11" t="s">
        <v>2638</v>
      </c>
      <c r="B1202" s="11" t="s">
        <v>2516</v>
      </c>
      <c r="C1202" s="11" t="s">
        <v>2552</v>
      </c>
      <c r="D1202" s="188" t="s">
        <v>3022</v>
      </c>
      <c r="G1202" s="11" t="s">
        <v>2639</v>
      </c>
      <c r="H1202" s="11" t="s">
        <v>2640</v>
      </c>
      <c r="I1202" s="11" t="s">
        <v>2635</v>
      </c>
      <c r="J1202" s="258" t="s">
        <v>2561</v>
      </c>
      <c r="K1202" s="258" t="s">
        <v>3017</v>
      </c>
      <c r="L1202" s="265" t="s">
        <v>1937</v>
      </c>
      <c r="M1202" s="265" t="s">
        <v>1941</v>
      </c>
      <c r="N1202" s="258" t="s">
        <v>3027</v>
      </c>
      <c r="O1202" s="258" t="s">
        <v>3040</v>
      </c>
      <c r="T1202" s="11" t="s">
        <v>2637</v>
      </c>
      <c r="U1202" s="11" t="s">
        <v>2517</v>
      </c>
      <c r="V1202">
        <v>4.22875223880596</v>
      </c>
      <c r="Z1202">
        <v>0.370149253731342</v>
      </c>
      <c r="AD1202" s="188">
        <f t="shared" si="50"/>
        <v>9.7370618670398006</v>
      </c>
    </row>
    <row r="1203" spans="1:30" hidden="1" x14ac:dyDescent="0.35">
      <c r="A1203" s="11" t="s">
        <v>2638</v>
      </c>
      <c r="B1203" s="11" t="s">
        <v>2516</v>
      </c>
      <c r="C1203" s="11" t="s">
        <v>2552</v>
      </c>
      <c r="D1203" s="188" t="s">
        <v>3022</v>
      </c>
      <c r="G1203" s="11" t="s">
        <v>2639</v>
      </c>
      <c r="H1203" s="11" t="s">
        <v>2640</v>
      </c>
      <c r="I1203" s="11" t="s">
        <v>2635</v>
      </c>
      <c r="J1203" s="258" t="s">
        <v>2561</v>
      </c>
      <c r="K1203" s="258" t="s">
        <v>3017</v>
      </c>
      <c r="L1203" s="265" t="s">
        <v>1937</v>
      </c>
      <c r="M1203" s="265" t="s">
        <v>1941</v>
      </c>
      <c r="N1203" s="258" t="s">
        <v>3027</v>
      </c>
      <c r="O1203" s="258" t="s">
        <v>3040</v>
      </c>
      <c r="T1203" s="11" t="s">
        <v>2637</v>
      </c>
      <c r="U1203" s="11" t="s">
        <v>2517</v>
      </c>
      <c r="V1203">
        <v>4.2300895522388</v>
      </c>
      <c r="Z1203">
        <v>1.03880597014925</v>
      </c>
      <c r="AD1203" s="188">
        <f t="shared" si="50"/>
        <v>9.7401411450149187</v>
      </c>
    </row>
    <row r="1204" spans="1:30" hidden="1" x14ac:dyDescent="0.35">
      <c r="A1204" s="11" t="s">
        <v>2638</v>
      </c>
      <c r="B1204" s="11" t="s">
        <v>2516</v>
      </c>
      <c r="C1204" s="11" t="s">
        <v>2552</v>
      </c>
      <c r="D1204" s="188" t="s">
        <v>3022</v>
      </c>
      <c r="G1204" s="11" t="s">
        <v>2639</v>
      </c>
      <c r="H1204" s="11" t="s">
        <v>2640</v>
      </c>
      <c r="I1204" s="11" t="s">
        <v>2635</v>
      </c>
      <c r="J1204" s="258" t="s">
        <v>2561</v>
      </c>
      <c r="K1204" s="258" t="s">
        <v>3017</v>
      </c>
      <c r="L1204" s="265" t="s">
        <v>1937</v>
      </c>
      <c r="M1204" s="265" t="s">
        <v>1941</v>
      </c>
      <c r="N1204" s="258" t="s">
        <v>3027</v>
      </c>
      <c r="O1204" s="258" t="s">
        <v>3040</v>
      </c>
      <c r="T1204" s="11" t="s">
        <v>2637</v>
      </c>
      <c r="U1204" s="11" t="s">
        <v>2517</v>
      </c>
      <c r="V1204">
        <v>4.5310805970149204</v>
      </c>
      <c r="Z1204">
        <v>-0.46567164179104598</v>
      </c>
      <c r="AD1204" s="188">
        <f t="shared" si="50"/>
        <v>10.433198637841118</v>
      </c>
    </row>
    <row r="1205" spans="1:30" hidden="1" x14ac:dyDescent="0.35">
      <c r="A1205" s="11" t="s">
        <v>2638</v>
      </c>
      <c r="B1205" s="11" t="s">
        <v>2516</v>
      </c>
      <c r="C1205" s="11" t="s">
        <v>2552</v>
      </c>
      <c r="D1205" s="188" t="s">
        <v>3022</v>
      </c>
      <c r="G1205" s="11" t="s">
        <v>2639</v>
      </c>
      <c r="H1205" s="11" t="s">
        <v>2640</v>
      </c>
      <c r="I1205" s="11" t="s">
        <v>2635</v>
      </c>
      <c r="J1205" s="258" t="s">
        <v>2561</v>
      </c>
      <c r="K1205" s="258" t="s">
        <v>3017</v>
      </c>
      <c r="L1205" s="265" t="s">
        <v>1937</v>
      </c>
      <c r="M1205" s="265" t="s">
        <v>1941</v>
      </c>
      <c r="N1205" s="258" t="s">
        <v>3027</v>
      </c>
      <c r="O1205" s="258" t="s">
        <v>3040</v>
      </c>
      <c r="T1205" s="11" t="s">
        <v>2637</v>
      </c>
      <c r="U1205" s="11" t="s">
        <v>2517</v>
      </c>
      <c r="V1205">
        <v>4.53141492537313</v>
      </c>
      <c r="Z1205">
        <v>-0.29850746268656703</v>
      </c>
      <c r="AD1205" s="188">
        <f t="shared" si="50"/>
        <v>10.433968457334895</v>
      </c>
    </row>
    <row r="1206" spans="1:30" hidden="1" x14ac:dyDescent="0.35">
      <c r="A1206" s="11" t="s">
        <v>2638</v>
      </c>
      <c r="B1206" s="11" t="s">
        <v>2516</v>
      </c>
      <c r="C1206" s="11" t="s">
        <v>2552</v>
      </c>
      <c r="D1206" s="188" t="s">
        <v>3022</v>
      </c>
      <c r="G1206" s="11" t="s">
        <v>2639</v>
      </c>
      <c r="H1206" s="11" t="s">
        <v>2640</v>
      </c>
      <c r="I1206" s="11" t="s">
        <v>2635</v>
      </c>
      <c r="J1206" s="258" t="s">
        <v>2561</v>
      </c>
      <c r="K1206" s="258" t="s">
        <v>3017</v>
      </c>
      <c r="L1206" s="265" t="s">
        <v>1937</v>
      </c>
      <c r="M1206" s="265" t="s">
        <v>1941</v>
      </c>
      <c r="N1206" s="258" t="s">
        <v>3027</v>
      </c>
      <c r="O1206" s="258" t="s">
        <v>3040</v>
      </c>
      <c r="T1206" s="11" t="s">
        <v>2637</v>
      </c>
      <c r="U1206" s="11" t="s">
        <v>2517</v>
      </c>
      <c r="V1206">
        <v>4.5157014925373096</v>
      </c>
      <c r="Z1206">
        <v>-0.155223880597016</v>
      </c>
      <c r="AD1206" s="188">
        <f t="shared" si="50"/>
        <v>10.397786941127373</v>
      </c>
    </row>
    <row r="1207" spans="1:30" hidden="1" x14ac:dyDescent="0.35">
      <c r="A1207" s="11" t="s">
        <v>2638</v>
      </c>
      <c r="B1207" s="11" t="s">
        <v>2516</v>
      </c>
      <c r="C1207" s="11" t="s">
        <v>2552</v>
      </c>
      <c r="D1207" s="188" t="s">
        <v>3022</v>
      </c>
      <c r="G1207" s="11" t="s">
        <v>2639</v>
      </c>
      <c r="H1207" s="11" t="s">
        <v>2640</v>
      </c>
      <c r="I1207" s="11" t="s">
        <v>2635</v>
      </c>
      <c r="J1207" s="258" t="s">
        <v>2561</v>
      </c>
      <c r="K1207" s="258" t="s">
        <v>3017</v>
      </c>
      <c r="L1207" s="265" t="s">
        <v>1937</v>
      </c>
      <c r="M1207" s="265" t="s">
        <v>1941</v>
      </c>
      <c r="N1207" s="258" t="s">
        <v>3027</v>
      </c>
      <c r="O1207" s="258" t="s">
        <v>3040</v>
      </c>
      <c r="T1207" s="11" t="s">
        <v>2637</v>
      </c>
      <c r="U1207" s="11" t="s">
        <v>2517</v>
      </c>
      <c r="V1207">
        <v>4.51603582089552</v>
      </c>
      <c r="Z1207">
        <v>1.19402985074623E-2</v>
      </c>
      <c r="AD1207" s="188">
        <f t="shared" si="50"/>
        <v>10.398556760621153</v>
      </c>
    </row>
    <row r="1208" spans="1:30" hidden="1" x14ac:dyDescent="0.35">
      <c r="A1208" s="11" t="s">
        <v>2638</v>
      </c>
      <c r="B1208" s="11" t="s">
        <v>2516</v>
      </c>
      <c r="C1208" s="11" t="s">
        <v>2552</v>
      </c>
      <c r="D1208" s="188" t="s">
        <v>3022</v>
      </c>
      <c r="G1208" s="11" t="s">
        <v>2639</v>
      </c>
      <c r="H1208" s="11" t="s">
        <v>2640</v>
      </c>
      <c r="I1208" s="11" t="s">
        <v>2635</v>
      </c>
      <c r="J1208" s="258" t="s">
        <v>2561</v>
      </c>
      <c r="K1208" s="258" t="s">
        <v>3017</v>
      </c>
      <c r="L1208" s="265" t="s">
        <v>1937</v>
      </c>
      <c r="M1208" s="265" t="s">
        <v>1941</v>
      </c>
      <c r="N1208" s="258" t="s">
        <v>3027</v>
      </c>
      <c r="O1208" s="258" t="s">
        <v>3040</v>
      </c>
      <c r="T1208" s="11" t="s">
        <v>2637</v>
      </c>
      <c r="U1208" s="11" t="s">
        <v>2517</v>
      </c>
      <c r="V1208">
        <v>4.5165134328358203</v>
      </c>
      <c r="Z1208">
        <v>0.25074626865671501</v>
      </c>
      <c r="AD1208" s="188">
        <f t="shared" si="50"/>
        <v>10.399656502755125</v>
      </c>
    </row>
    <row r="1209" spans="1:30" hidden="1" x14ac:dyDescent="0.35">
      <c r="A1209" s="11" t="s">
        <v>2638</v>
      </c>
      <c r="B1209" s="11" t="s">
        <v>2516</v>
      </c>
      <c r="C1209" s="11" t="s">
        <v>2552</v>
      </c>
      <c r="D1209" s="188" t="s">
        <v>3022</v>
      </c>
      <c r="G1209" s="11" t="s">
        <v>2639</v>
      </c>
      <c r="H1209" s="11" t="s">
        <v>2640</v>
      </c>
      <c r="I1209" s="11" t="s">
        <v>2635</v>
      </c>
      <c r="J1209" s="258" t="s">
        <v>2561</v>
      </c>
      <c r="K1209" s="258" t="s">
        <v>3017</v>
      </c>
      <c r="L1209" s="265" t="s">
        <v>1937</v>
      </c>
      <c r="M1209" s="265" t="s">
        <v>1941</v>
      </c>
      <c r="N1209" s="258" t="s">
        <v>3027</v>
      </c>
      <c r="O1209" s="258" t="s">
        <v>3040</v>
      </c>
      <c r="T1209" s="11" t="s">
        <v>2637</v>
      </c>
      <c r="U1209" s="11" t="s">
        <v>2517</v>
      </c>
      <c r="V1209">
        <v>4.85022089552238</v>
      </c>
      <c r="Z1209">
        <v>-0.89552238805970097</v>
      </c>
      <c r="AD1209" s="188">
        <f t="shared" si="50"/>
        <v>11.168046331758063</v>
      </c>
    </row>
    <row r="1210" spans="1:30" hidden="1" x14ac:dyDescent="0.35">
      <c r="A1210" s="11" t="s">
        <v>2638</v>
      </c>
      <c r="B1210" s="11" t="s">
        <v>2516</v>
      </c>
      <c r="C1210" s="11" t="s">
        <v>2552</v>
      </c>
      <c r="D1210" s="188" t="s">
        <v>3022</v>
      </c>
      <c r="G1210" s="11" t="s">
        <v>2639</v>
      </c>
      <c r="H1210" s="11" t="s">
        <v>2640</v>
      </c>
      <c r="I1210" s="11" t="s">
        <v>2635</v>
      </c>
      <c r="J1210" s="258" t="s">
        <v>2561</v>
      </c>
      <c r="K1210" s="258" t="s">
        <v>3017</v>
      </c>
      <c r="L1210" s="265" t="s">
        <v>1937</v>
      </c>
      <c r="M1210" s="265" t="s">
        <v>1941</v>
      </c>
      <c r="N1210" s="258" t="s">
        <v>3027</v>
      </c>
      <c r="O1210" s="258" t="s">
        <v>3040</v>
      </c>
      <c r="T1210" s="11" t="s">
        <v>2637</v>
      </c>
      <c r="U1210" s="11" t="s">
        <v>2517</v>
      </c>
      <c r="V1210">
        <v>4.85093731343283</v>
      </c>
      <c r="Z1210">
        <v>-0.537313432835821</v>
      </c>
      <c r="AD1210" s="188">
        <f t="shared" si="50"/>
        <v>11.16969594495902</v>
      </c>
    </row>
    <row r="1211" spans="1:30" hidden="1" x14ac:dyDescent="0.35">
      <c r="A1211" s="11" t="s">
        <v>2638</v>
      </c>
      <c r="B1211" s="11" t="s">
        <v>2516</v>
      </c>
      <c r="C1211" s="11" t="s">
        <v>2552</v>
      </c>
      <c r="D1211" s="188" t="s">
        <v>3022</v>
      </c>
      <c r="G1211" s="11" t="s">
        <v>2639</v>
      </c>
      <c r="H1211" s="11" t="s">
        <v>2640</v>
      </c>
      <c r="I1211" s="11" t="s">
        <v>2635</v>
      </c>
      <c r="J1211" s="258" t="s">
        <v>2561</v>
      </c>
      <c r="K1211" s="258" t="s">
        <v>3017</v>
      </c>
      <c r="L1211" s="265" t="s">
        <v>1937</v>
      </c>
      <c r="M1211" s="265" t="s">
        <v>1941</v>
      </c>
      <c r="N1211" s="258" t="s">
        <v>3027</v>
      </c>
      <c r="O1211" s="258" t="s">
        <v>3040</v>
      </c>
      <c r="T1211" s="11" t="s">
        <v>2637</v>
      </c>
      <c r="U1211" s="11" t="s">
        <v>2517</v>
      </c>
      <c r="V1211">
        <v>4.8354626865671602</v>
      </c>
      <c r="Z1211">
        <v>-0.27462686567164202</v>
      </c>
      <c r="AD1211" s="188">
        <f t="shared" si="50"/>
        <v>11.134064299818483</v>
      </c>
    </row>
    <row r="1212" spans="1:30" hidden="1" x14ac:dyDescent="0.35">
      <c r="A1212" s="11" t="s">
        <v>2638</v>
      </c>
      <c r="B1212" s="11" t="s">
        <v>2516</v>
      </c>
      <c r="C1212" s="11" t="s">
        <v>2552</v>
      </c>
      <c r="D1212" s="188" t="s">
        <v>3022</v>
      </c>
      <c r="G1212" s="11" t="s">
        <v>2639</v>
      </c>
      <c r="H1212" s="11" t="s">
        <v>2640</v>
      </c>
      <c r="I1212" s="11" t="s">
        <v>2635</v>
      </c>
      <c r="J1212" s="258" t="s">
        <v>2561</v>
      </c>
      <c r="K1212" s="258" t="s">
        <v>3017</v>
      </c>
      <c r="L1212" s="265" t="s">
        <v>1937</v>
      </c>
      <c r="M1212" s="265" t="s">
        <v>1941</v>
      </c>
      <c r="N1212" s="258" t="s">
        <v>3027</v>
      </c>
      <c r="O1212" s="258" t="s">
        <v>3040</v>
      </c>
      <c r="T1212" s="11" t="s">
        <v>2637</v>
      </c>
      <c r="U1212" s="11" t="s">
        <v>2517</v>
      </c>
      <c r="V1212">
        <v>4.8361313432835802</v>
      </c>
      <c r="Z1212">
        <v>5.9701492537312703E-2</v>
      </c>
      <c r="AD1212" s="188">
        <f t="shared" si="50"/>
        <v>11.135603938806042</v>
      </c>
    </row>
    <row r="1213" spans="1:30" hidden="1" x14ac:dyDescent="0.35">
      <c r="A1213" s="11" t="s">
        <v>2638</v>
      </c>
      <c r="B1213" s="11" t="s">
        <v>2516</v>
      </c>
      <c r="C1213" s="11" t="s">
        <v>2552</v>
      </c>
      <c r="D1213" s="188" t="s">
        <v>3022</v>
      </c>
      <c r="G1213" s="11" t="s">
        <v>2639</v>
      </c>
      <c r="H1213" s="11" t="s">
        <v>2640</v>
      </c>
      <c r="I1213" s="11" t="s">
        <v>2635</v>
      </c>
      <c r="J1213" s="258" t="s">
        <v>2561</v>
      </c>
      <c r="K1213" s="258" t="s">
        <v>3017</v>
      </c>
      <c r="L1213" s="265" t="s">
        <v>1937</v>
      </c>
      <c r="M1213" s="265" t="s">
        <v>1941</v>
      </c>
      <c r="N1213" s="258" t="s">
        <v>3027</v>
      </c>
      <c r="O1213" s="258" t="s">
        <v>3040</v>
      </c>
      <c r="T1213" s="11" t="s">
        <v>2637</v>
      </c>
      <c r="U1213" s="11" t="s">
        <v>2517</v>
      </c>
      <c r="V1213">
        <v>5.1535522388059603</v>
      </c>
      <c r="Z1213">
        <v>-1.2298507462686501</v>
      </c>
      <c r="AD1213" s="188">
        <f t="shared" si="50"/>
        <v>11.866492561040696</v>
      </c>
    </row>
    <row r="1214" spans="1:30" hidden="1" x14ac:dyDescent="0.35">
      <c r="A1214" s="11" t="s">
        <v>2638</v>
      </c>
      <c r="B1214" s="11" t="s">
        <v>2516</v>
      </c>
      <c r="C1214" s="11" t="s">
        <v>2552</v>
      </c>
      <c r="D1214" s="188" t="s">
        <v>3022</v>
      </c>
      <c r="G1214" s="11" t="s">
        <v>2639</v>
      </c>
      <c r="H1214" s="11" t="s">
        <v>2640</v>
      </c>
      <c r="I1214" s="11" t="s">
        <v>2635</v>
      </c>
      <c r="J1214" s="258" t="s">
        <v>2561</v>
      </c>
      <c r="K1214" s="258" t="s">
        <v>3017</v>
      </c>
      <c r="L1214" s="265" t="s">
        <v>1937</v>
      </c>
      <c r="M1214" s="265" t="s">
        <v>1941</v>
      </c>
      <c r="N1214" s="258" t="s">
        <v>3027</v>
      </c>
      <c r="O1214" s="258" t="s">
        <v>3040</v>
      </c>
      <c r="T1214" s="11" t="s">
        <v>2637</v>
      </c>
      <c r="U1214" s="11" t="s">
        <v>2517</v>
      </c>
      <c r="V1214">
        <v>5.1538388059701399</v>
      </c>
      <c r="Z1214">
        <v>-1.0865671641790999</v>
      </c>
      <c r="AD1214" s="188">
        <f t="shared" si="50"/>
        <v>11.867152406321077</v>
      </c>
    </row>
    <row r="1215" spans="1:30" hidden="1" x14ac:dyDescent="0.35">
      <c r="A1215" s="11" t="s">
        <v>2638</v>
      </c>
      <c r="B1215" s="11" t="s">
        <v>2516</v>
      </c>
      <c r="C1215" s="11" t="s">
        <v>2552</v>
      </c>
      <c r="D1215" s="188" t="s">
        <v>3022</v>
      </c>
      <c r="G1215" s="11" t="s">
        <v>2639</v>
      </c>
      <c r="H1215" s="11" t="s">
        <v>2640</v>
      </c>
      <c r="I1215" s="11" t="s">
        <v>2636</v>
      </c>
      <c r="J1215" s="258" t="s">
        <v>2561</v>
      </c>
      <c r="K1215" s="258" t="s">
        <v>3017</v>
      </c>
      <c r="L1215" s="265" t="s">
        <v>1937</v>
      </c>
      <c r="M1215" s="265" t="s">
        <v>1941</v>
      </c>
      <c r="N1215" s="258" t="s">
        <v>3027</v>
      </c>
      <c r="O1215" s="258" t="s">
        <v>3040</v>
      </c>
      <c r="T1215" s="11" t="s">
        <v>2637</v>
      </c>
      <c r="U1215" s="11" t="s">
        <v>2517</v>
      </c>
      <c r="V1215">
        <v>-1.1718925373134299</v>
      </c>
      <c r="Z1215">
        <v>4.0477611940298397</v>
      </c>
      <c r="AD1215" s="188">
        <f t="shared" si="50"/>
        <v>-2.6983822870088723</v>
      </c>
    </row>
    <row r="1216" spans="1:30" hidden="1" x14ac:dyDescent="0.35">
      <c r="A1216" s="11" t="s">
        <v>2638</v>
      </c>
      <c r="B1216" s="11" t="s">
        <v>2516</v>
      </c>
      <c r="C1216" s="11" t="s">
        <v>2552</v>
      </c>
      <c r="D1216" s="188" t="s">
        <v>3022</v>
      </c>
      <c r="G1216" s="11" t="s">
        <v>2639</v>
      </c>
      <c r="H1216" s="11" t="s">
        <v>2640</v>
      </c>
      <c r="I1216" s="11" t="s">
        <v>2636</v>
      </c>
      <c r="J1216" s="258" t="s">
        <v>2561</v>
      </c>
      <c r="K1216" s="258" t="s">
        <v>3017</v>
      </c>
      <c r="L1216" s="265" t="s">
        <v>1937</v>
      </c>
      <c r="M1216" s="265" t="s">
        <v>1941</v>
      </c>
      <c r="N1216" s="258" t="s">
        <v>3027</v>
      </c>
      <c r="O1216" s="258" t="s">
        <v>3040</v>
      </c>
      <c r="T1216" s="11" t="s">
        <v>2637</v>
      </c>
      <c r="U1216" s="11" t="s">
        <v>2517</v>
      </c>
      <c r="V1216">
        <v>-1.17131940298507</v>
      </c>
      <c r="Z1216">
        <v>4.3343283582089498</v>
      </c>
      <c r="AD1216" s="188">
        <f t="shared" si="50"/>
        <v>-2.6970625964481076</v>
      </c>
    </row>
    <row r="1217" spans="1:30" hidden="1" x14ac:dyDescent="0.35">
      <c r="A1217" s="11" t="s">
        <v>2638</v>
      </c>
      <c r="B1217" s="11" t="s">
        <v>2516</v>
      </c>
      <c r="C1217" s="11" t="s">
        <v>2552</v>
      </c>
      <c r="D1217" s="188" t="s">
        <v>3022</v>
      </c>
      <c r="G1217" s="11" t="s">
        <v>2639</v>
      </c>
      <c r="H1217" s="11" t="s">
        <v>2640</v>
      </c>
      <c r="I1217" s="11" t="s">
        <v>2636</v>
      </c>
      <c r="J1217" s="258" t="s">
        <v>2561</v>
      </c>
      <c r="K1217" s="258" t="s">
        <v>3017</v>
      </c>
      <c r="L1217" s="265" t="s">
        <v>1937</v>
      </c>
      <c r="M1217" s="265" t="s">
        <v>1941</v>
      </c>
      <c r="N1217" s="258" t="s">
        <v>3027</v>
      </c>
      <c r="O1217" s="258" t="s">
        <v>3040</v>
      </c>
      <c r="T1217" s="11" t="s">
        <v>2637</v>
      </c>
      <c r="U1217" s="11" t="s">
        <v>2517</v>
      </c>
      <c r="V1217">
        <v>-1.1708895522388001</v>
      </c>
      <c r="Z1217">
        <v>4.5492537313432804</v>
      </c>
      <c r="AD1217" s="188">
        <f t="shared" si="50"/>
        <v>-2.6960728285275342</v>
      </c>
    </row>
    <row r="1218" spans="1:30" hidden="1" x14ac:dyDescent="0.35">
      <c r="A1218" s="11" t="s">
        <v>2638</v>
      </c>
      <c r="B1218" s="11" t="s">
        <v>2516</v>
      </c>
      <c r="C1218" s="11" t="s">
        <v>2552</v>
      </c>
      <c r="D1218" s="188" t="s">
        <v>3022</v>
      </c>
      <c r="G1218" s="11" t="s">
        <v>2639</v>
      </c>
      <c r="H1218" s="11" t="s">
        <v>2640</v>
      </c>
      <c r="I1218" s="11" t="s">
        <v>2636</v>
      </c>
      <c r="J1218" s="258" t="s">
        <v>2561</v>
      </c>
      <c r="K1218" s="258" t="s">
        <v>3017</v>
      </c>
      <c r="L1218" s="265" t="s">
        <v>1937</v>
      </c>
      <c r="M1218" s="265" t="s">
        <v>1941</v>
      </c>
      <c r="N1218" s="258" t="s">
        <v>3027</v>
      </c>
      <c r="O1218" s="258" t="s">
        <v>3040</v>
      </c>
      <c r="T1218" s="11" t="s">
        <v>2637</v>
      </c>
      <c r="U1218" s="11" t="s">
        <v>2517</v>
      </c>
      <c r="V1218">
        <v>-1.1705552238805901</v>
      </c>
      <c r="Z1218">
        <v>4.7164179104477597</v>
      </c>
      <c r="AD1218" s="188">
        <f t="shared" si="50"/>
        <v>-2.6953030090337546</v>
      </c>
    </row>
    <row r="1219" spans="1:30" hidden="1" x14ac:dyDescent="0.35">
      <c r="A1219" s="11" t="s">
        <v>2638</v>
      </c>
      <c r="B1219" s="11" t="s">
        <v>2516</v>
      </c>
      <c r="C1219" s="11" t="s">
        <v>2552</v>
      </c>
      <c r="D1219" s="188" t="s">
        <v>3022</v>
      </c>
      <c r="G1219" s="11" t="s">
        <v>2639</v>
      </c>
      <c r="H1219" s="11" t="s">
        <v>2640</v>
      </c>
      <c r="I1219" s="11" t="s">
        <v>2636</v>
      </c>
      <c r="J1219" s="258" t="s">
        <v>2561</v>
      </c>
      <c r="K1219" s="258" t="s">
        <v>3017</v>
      </c>
      <c r="L1219" s="265" t="s">
        <v>1937</v>
      </c>
      <c r="M1219" s="265" t="s">
        <v>1941</v>
      </c>
      <c r="N1219" s="258" t="s">
        <v>3027</v>
      </c>
      <c r="O1219" s="258" t="s">
        <v>3040</v>
      </c>
      <c r="T1219" s="11" t="s">
        <v>2637</v>
      </c>
      <c r="U1219" s="11" t="s">
        <v>2517</v>
      </c>
      <c r="V1219">
        <v>-1.1703641791044701</v>
      </c>
      <c r="Z1219">
        <v>4.8119402985074604</v>
      </c>
      <c r="AD1219" s="188">
        <f t="shared" ref="AD1219:AD1282" si="51">LN(10^(V1219))</f>
        <v>-2.6948631121801663</v>
      </c>
    </row>
    <row r="1220" spans="1:30" hidden="1" x14ac:dyDescent="0.35">
      <c r="A1220" s="11" t="s">
        <v>2638</v>
      </c>
      <c r="B1220" s="11" t="s">
        <v>2516</v>
      </c>
      <c r="C1220" s="11" t="s">
        <v>2552</v>
      </c>
      <c r="D1220" s="188" t="s">
        <v>3022</v>
      </c>
      <c r="G1220" s="11" t="s">
        <v>2639</v>
      </c>
      <c r="H1220" s="11" t="s">
        <v>2640</v>
      </c>
      <c r="I1220" s="11" t="s">
        <v>2636</v>
      </c>
      <c r="J1220" s="258" t="s">
        <v>2561</v>
      </c>
      <c r="K1220" s="258" t="s">
        <v>3017</v>
      </c>
      <c r="L1220" s="265" t="s">
        <v>1937</v>
      </c>
      <c r="M1220" s="265" t="s">
        <v>1941</v>
      </c>
      <c r="N1220" s="258" t="s">
        <v>3027</v>
      </c>
      <c r="O1220" s="258" t="s">
        <v>3040</v>
      </c>
      <c r="T1220" s="11" t="s">
        <v>2637</v>
      </c>
      <c r="U1220" s="11" t="s">
        <v>2517</v>
      </c>
      <c r="V1220">
        <v>-1.17007761194029</v>
      </c>
      <c r="Z1220">
        <v>4.9552238805970097</v>
      </c>
      <c r="AD1220" s="188">
        <f t="shared" si="51"/>
        <v>-2.694203266899784</v>
      </c>
    </row>
    <row r="1221" spans="1:30" hidden="1" x14ac:dyDescent="0.35">
      <c r="A1221" s="11" t="s">
        <v>2638</v>
      </c>
      <c r="B1221" s="11" t="s">
        <v>2516</v>
      </c>
      <c r="C1221" s="11" t="s">
        <v>2552</v>
      </c>
      <c r="D1221" s="188" t="s">
        <v>3022</v>
      </c>
      <c r="G1221" s="11" t="s">
        <v>2639</v>
      </c>
      <c r="H1221" s="11" t="s">
        <v>2640</v>
      </c>
      <c r="I1221" s="11" t="s">
        <v>2636</v>
      </c>
      <c r="J1221" s="258" t="s">
        <v>2561</v>
      </c>
      <c r="K1221" s="258" t="s">
        <v>3017</v>
      </c>
      <c r="L1221" s="265" t="s">
        <v>1937</v>
      </c>
      <c r="M1221" s="265" t="s">
        <v>1941</v>
      </c>
      <c r="N1221" s="258" t="s">
        <v>3027</v>
      </c>
      <c r="O1221" s="258" t="s">
        <v>3040</v>
      </c>
      <c r="T1221" s="11" t="s">
        <v>2637</v>
      </c>
      <c r="U1221" s="11" t="s">
        <v>2517</v>
      </c>
      <c r="V1221">
        <v>-1.16974328358208</v>
      </c>
      <c r="Z1221">
        <v>5.1223880597014899</v>
      </c>
      <c r="AD1221" s="188">
        <f t="shared" si="51"/>
        <v>-2.6934334474060044</v>
      </c>
    </row>
    <row r="1222" spans="1:30" hidden="1" x14ac:dyDescent="0.35">
      <c r="A1222" s="11" t="s">
        <v>2638</v>
      </c>
      <c r="B1222" s="11" t="s">
        <v>2516</v>
      </c>
      <c r="C1222" s="11" t="s">
        <v>2552</v>
      </c>
      <c r="D1222" s="188" t="s">
        <v>3022</v>
      </c>
      <c r="G1222" s="11" t="s">
        <v>2639</v>
      </c>
      <c r="H1222" s="11" t="s">
        <v>2640</v>
      </c>
      <c r="I1222" s="11" t="s">
        <v>2636</v>
      </c>
      <c r="J1222" s="258" t="s">
        <v>2561</v>
      </c>
      <c r="K1222" s="258" t="s">
        <v>3017</v>
      </c>
      <c r="L1222" s="265" t="s">
        <v>1937</v>
      </c>
      <c r="M1222" s="265" t="s">
        <v>1941</v>
      </c>
      <c r="N1222" s="258" t="s">
        <v>3027</v>
      </c>
      <c r="O1222" s="258" t="s">
        <v>3040</v>
      </c>
      <c r="T1222" s="11" t="s">
        <v>2637</v>
      </c>
      <c r="U1222" s="11" t="s">
        <v>2517</v>
      </c>
      <c r="V1222">
        <v>-1.1691701492537301</v>
      </c>
      <c r="Z1222">
        <v>5.4089552238805902</v>
      </c>
      <c r="AD1222" s="188">
        <f t="shared" si="51"/>
        <v>-2.6921137568452624</v>
      </c>
    </row>
    <row r="1223" spans="1:30" hidden="1" x14ac:dyDescent="0.35">
      <c r="A1223" s="11" t="s">
        <v>2638</v>
      </c>
      <c r="B1223" s="11" t="s">
        <v>2516</v>
      </c>
      <c r="C1223" s="11" t="s">
        <v>2552</v>
      </c>
      <c r="D1223" s="188" t="s">
        <v>3022</v>
      </c>
      <c r="G1223" s="11" t="s">
        <v>2639</v>
      </c>
      <c r="H1223" s="11" t="s">
        <v>2640</v>
      </c>
      <c r="I1223" s="11" t="s">
        <v>2636</v>
      </c>
      <c r="J1223" s="258" t="s">
        <v>2561</v>
      </c>
      <c r="K1223" s="258" t="s">
        <v>3017</v>
      </c>
      <c r="L1223" s="265" t="s">
        <v>1937</v>
      </c>
      <c r="M1223" s="265" t="s">
        <v>1941</v>
      </c>
      <c r="N1223" s="258" t="s">
        <v>3027</v>
      </c>
      <c r="O1223" s="258" t="s">
        <v>3040</v>
      </c>
      <c r="T1223" s="11" t="s">
        <v>2637</v>
      </c>
      <c r="U1223" s="11" t="s">
        <v>2517</v>
      </c>
      <c r="V1223">
        <v>-0.88408358208955196</v>
      </c>
      <c r="Z1223">
        <v>3.9522388059701399</v>
      </c>
      <c r="AD1223" s="188">
        <f t="shared" si="51"/>
        <v>-2.0356776770801801</v>
      </c>
    </row>
    <row r="1224" spans="1:30" hidden="1" x14ac:dyDescent="0.35">
      <c r="A1224" s="11" t="s">
        <v>2638</v>
      </c>
      <c r="B1224" s="11" t="s">
        <v>2516</v>
      </c>
      <c r="C1224" s="11" t="s">
        <v>2552</v>
      </c>
      <c r="D1224" s="188" t="s">
        <v>3022</v>
      </c>
      <c r="G1224" s="11" t="s">
        <v>2639</v>
      </c>
      <c r="H1224" s="11" t="s">
        <v>2640</v>
      </c>
      <c r="I1224" s="11" t="s">
        <v>2636</v>
      </c>
      <c r="J1224" s="258" t="s">
        <v>2561</v>
      </c>
      <c r="K1224" s="258" t="s">
        <v>3017</v>
      </c>
      <c r="L1224" s="265" t="s">
        <v>1937</v>
      </c>
      <c r="M1224" s="265" t="s">
        <v>1941</v>
      </c>
      <c r="N1224" s="258" t="s">
        <v>3027</v>
      </c>
      <c r="O1224" s="258" t="s">
        <v>3040</v>
      </c>
      <c r="T1224" s="11" t="s">
        <v>2637</v>
      </c>
      <c r="U1224" s="11" t="s">
        <v>2517</v>
      </c>
      <c r="V1224">
        <v>-0.89884179104477602</v>
      </c>
      <c r="Z1224">
        <v>4.5731343283581998</v>
      </c>
      <c r="AD1224" s="188">
        <f t="shared" si="51"/>
        <v>-2.0696597090197701</v>
      </c>
    </row>
    <row r="1225" spans="1:30" hidden="1" x14ac:dyDescent="0.35">
      <c r="A1225" s="11" t="s">
        <v>2638</v>
      </c>
      <c r="B1225" s="11" t="s">
        <v>2516</v>
      </c>
      <c r="C1225" s="11" t="s">
        <v>2552</v>
      </c>
      <c r="D1225" s="188" t="s">
        <v>3022</v>
      </c>
      <c r="G1225" s="11" t="s">
        <v>2639</v>
      </c>
      <c r="H1225" s="11" t="s">
        <v>2640</v>
      </c>
      <c r="I1225" s="11" t="s">
        <v>2636</v>
      </c>
      <c r="J1225" s="258" t="s">
        <v>2561</v>
      </c>
      <c r="K1225" s="258" t="s">
        <v>3017</v>
      </c>
      <c r="L1225" s="265" t="s">
        <v>1937</v>
      </c>
      <c r="M1225" s="265" t="s">
        <v>1941</v>
      </c>
      <c r="N1225" s="258" t="s">
        <v>3027</v>
      </c>
      <c r="O1225" s="258" t="s">
        <v>3040</v>
      </c>
      <c r="T1225" s="11" t="s">
        <v>2637</v>
      </c>
      <c r="U1225" s="11" t="s">
        <v>2517</v>
      </c>
      <c r="V1225">
        <v>-0.89865074626865604</v>
      </c>
      <c r="Z1225">
        <v>4.6686567164178996</v>
      </c>
      <c r="AD1225" s="188">
        <f t="shared" si="51"/>
        <v>-2.0692198121661822</v>
      </c>
    </row>
    <row r="1226" spans="1:30" hidden="1" x14ac:dyDescent="0.35">
      <c r="A1226" s="11" t="s">
        <v>2638</v>
      </c>
      <c r="B1226" s="11" t="s">
        <v>2516</v>
      </c>
      <c r="C1226" s="11" t="s">
        <v>2552</v>
      </c>
      <c r="D1226" s="188" t="s">
        <v>3022</v>
      </c>
      <c r="G1226" s="11" t="s">
        <v>2639</v>
      </c>
      <c r="H1226" s="11" t="s">
        <v>2640</v>
      </c>
      <c r="I1226" s="11" t="s">
        <v>2636</v>
      </c>
      <c r="J1226" s="258" t="s">
        <v>2561</v>
      </c>
      <c r="K1226" s="258" t="s">
        <v>3017</v>
      </c>
      <c r="L1226" s="265" t="s">
        <v>1937</v>
      </c>
      <c r="M1226" s="265" t="s">
        <v>1941</v>
      </c>
      <c r="N1226" s="258" t="s">
        <v>3027</v>
      </c>
      <c r="O1226" s="258" t="s">
        <v>3040</v>
      </c>
      <c r="T1226" s="11" t="s">
        <v>2637</v>
      </c>
      <c r="U1226" s="11" t="s">
        <v>2517</v>
      </c>
      <c r="V1226">
        <v>-0.89836417910447697</v>
      </c>
      <c r="Z1226">
        <v>4.8119402985074604</v>
      </c>
      <c r="AD1226" s="188">
        <f t="shared" si="51"/>
        <v>-2.0685599668858017</v>
      </c>
    </row>
    <row r="1227" spans="1:30" hidden="1" x14ac:dyDescent="0.35">
      <c r="A1227" s="11" t="s">
        <v>2638</v>
      </c>
      <c r="B1227" s="11" t="s">
        <v>2516</v>
      </c>
      <c r="C1227" s="11" t="s">
        <v>2552</v>
      </c>
      <c r="D1227" s="188" t="s">
        <v>3022</v>
      </c>
      <c r="G1227" s="11" t="s">
        <v>2639</v>
      </c>
      <c r="H1227" s="11" t="s">
        <v>2640</v>
      </c>
      <c r="I1227" s="11" t="s">
        <v>2636</v>
      </c>
      <c r="J1227" s="258" t="s">
        <v>2561</v>
      </c>
      <c r="K1227" s="258" t="s">
        <v>3017</v>
      </c>
      <c r="L1227" s="265" t="s">
        <v>1937</v>
      </c>
      <c r="M1227" s="265" t="s">
        <v>1941</v>
      </c>
      <c r="N1227" s="258" t="s">
        <v>3027</v>
      </c>
      <c r="O1227" s="258" t="s">
        <v>3040</v>
      </c>
      <c r="T1227" s="11" t="s">
        <v>2637</v>
      </c>
      <c r="U1227" s="11" t="s">
        <v>2517</v>
      </c>
      <c r="V1227">
        <v>-0.86598208955223799</v>
      </c>
      <c r="Z1227">
        <v>5.00298507462686</v>
      </c>
      <c r="AD1227" s="188">
        <f t="shared" si="51"/>
        <v>-1.9939974502028182</v>
      </c>
    </row>
    <row r="1228" spans="1:30" hidden="1" x14ac:dyDescent="0.35">
      <c r="A1228" s="11" t="s">
        <v>2638</v>
      </c>
      <c r="B1228" s="11" t="s">
        <v>2516</v>
      </c>
      <c r="C1228" s="11" t="s">
        <v>2552</v>
      </c>
      <c r="D1228" s="188" t="s">
        <v>3022</v>
      </c>
      <c r="G1228" s="11" t="s">
        <v>2639</v>
      </c>
      <c r="H1228" s="11" t="s">
        <v>2640</v>
      </c>
      <c r="I1228" s="11" t="s">
        <v>2636</v>
      </c>
      <c r="J1228" s="258" t="s">
        <v>2561</v>
      </c>
      <c r="K1228" s="258" t="s">
        <v>3017</v>
      </c>
      <c r="L1228" s="265" t="s">
        <v>1937</v>
      </c>
      <c r="M1228" s="265" t="s">
        <v>1941</v>
      </c>
      <c r="N1228" s="258" t="s">
        <v>3027</v>
      </c>
      <c r="O1228" s="258" t="s">
        <v>3040</v>
      </c>
      <c r="T1228" s="11" t="s">
        <v>2637</v>
      </c>
      <c r="U1228" s="11" t="s">
        <v>2517</v>
      </c>
      <c r="V1228">
        <v>-0.86569552238805902</v>
      </c>
      <c r="Z1228">
        <v>5.1462686567164102</v>
      </c>
      <c r="AD1228" s="188">
        <f t="shared" si="51"/>
        <v>-1.9933376049224381</v>
      </c>
    </row>
    <row r="1229" spans="1:30" hidden="1" x14ac:dyDescent="0.35">
      <c r="A1229" s="11" t="s">
        <v>2638</v>
      </c>
      <c r="B1229" s="11" t="s">
        <v>2516</v>
      </c>
      <c r="C1229" s="11" t="s">
        <v>2552</v>
      </c>
      <c r="D1229" s="188" t="s">
        <v>3022</v>
      </c>
      <c r="G1229" s="11" t="s">
        <v>2639</v>
      </c>
      <c r="H1229" s="11" t="s">
        <v>2640</v>
      </c>
      <c r="I1229" s="11" t="s">
        <v>2636</v>
      </c>
      <c r="J1229" s="258" t="s">
        <v>2561</v>
      </c>
      <c r="K1229" s="258" t="s">
        <v>3017</v>
      </c>
      <c r="L1229" s="265" t="s">
        <v>1937</v>
      </c>
      <c r="M1229" s="265" t="s">
        <v>1941</v>
      </c>
      <c r="N1229" s="258" t="s">
        <v>3027</v>
      </c>
      <c r="O1229" s="258" t="s">
        <v>3040</v>
      </c>
      <c r="T1229" s="11" t="s">
        <v>2637</v>
      </c>
      <c r="U1229" s="11" t="s">
        <v>2517</v>
      </c>
      <c r="V1229">
        <v>-0.86550447761194005</v>
      </c>
      <c r="Z1229">
        <v>5.24179104477611</v>
      </c>
      <c r="AD1229" s="188">
        <f t="shared" si="51"/>
        <v>-1.9928977080688521</v>
      </c>
    </row>
    <row r="1230" spans="1:30" hidden="1" x14ac:dyDescent="0.35">
      <c r="A1230" s="11" t="s">
        <v>2638</v>
      </c>
      <c r="B1230" s="11" t="s">
        <v>2516</v>
      </c>
      <c r="C1230" s="11" t="s">
        <v>2552</v>
      </c>
      <c r="D1230" s="188" t="s">
        <v>3022</v>
      </c>
      <c r="G1230" s="11" t="s">
        <v>2639</v>
      </c>
      <c r="H1230" s="11" t="s">
        <v>2640</v>
      </c>
      <c r="I1230" s="11" t="s">
        <v>2636</v>
      </c>
      <c r="J1230" s="258" t="s">
        <v>2561</v>
      </c>
      <c r="K1230" s="258" t="s">
        <v>3017</v>
      </c>
      <c r="L1230" s="265" t="s">
        <v>1937</v>
      </c>
      <c r="M1230" s="265" t="s">
        <v>1941</v>
      </c>
      <c r="N1230" s="258" t="s">
        <v>3027</v>
      </c>
      <c r="O1230" s="258" t="s">
        <v>3040</v>
      </c>
      <c r="T1230" s="11" t="s">
        <v>2637</v>
      </c>
      <c r="U1230" s="11" t="s">
        <v>2517</v>
      </c>
      <c r="V1230">
        <v>-0.84917014925373202</v>
      </c>
      <c r="Z1230">
        <v>5.4089552238805902</v>
      </c>
      <c r="AD1230" s="188">
        <f t="shared" si="51"/>
        <v>-1.9552865270871724</v>
      </c>
    </row>
    <row r="1231" spans="1:30" hidden="1" x14ac:dyDescent="0.35">
      <c r="A1231" s="11" t="s">
        <v>2638</v>
      </c>
      <c r="B1231" s="11" t="s">
        <v>2516</v>
      </c>
      <c r="C1231" s="11" t="s">
        <v>2552</v>
      </c>
      <c r="D1231" s="188" t="s">
        <v>3022</v>
      </c>
      <c r="G1231" s="11" t="s">
        <v>2639</v>
      </c>
      <c r="H1231" s="11" t="s">
        <v>2640</v>
      </c>
      <c r="I1231" s="11" t="s">
        <v>2636</v>
      </c>
      <c r="J1231" s="258" t="s">
        <v>2561</v>
      </c>
      <c r="K1231" s="258" t="s">
        <v>3017</v>
      </c>
      <c r="L1231" s="265" t="s">
        <v>1937</v>
      </c>
      <c r="M1231" s="265" t="s">
        <v>1941</v>
      </c>
      <c r="N1231" s="258" t="s">
        <v>3027</v>
      </c>
      <c r="O1231" s="258" t="s">
        <v>3040</v>
      </c>
      <c r="T1231" s="11" t="s">
        <v>2637</v>
      </c>
      <c r="U1231" s="11" t="s">
        <v>2517</v>
      </c>
      <c r="V1231">
        <v>-0.58294925373134299</v>
      </c>
      <c r="Z1231">
        <v>2.51940298507462</v>
      </c>
      <c r="AD1231" s="188">
        <f t="shared" si="51"/>
        <v>-1.3422902616137942</v>
      </c>
    </row>
    <row r="1232" spans="1:30" hidden="1" x14ac:dyDescent="0.35">
      <c r="A1232" s="11" t="s">
        <v>2638</v>
      </c>
      <c r="B1232" s="11" t="s">
        <v>2516</v>
      </c>
      <c r="C1232" s="11" t="s">
        <v>2552</v>
      </c>
      <c r="D1232" s="188" t="s">
        <v>3022</v>
      </c>
      <c r="G1232" s="11" t="s">
        <v>2639</v>
      </c>
      <c r="H1232" s="11" t="s">
        <v>2640</v>
      </c>
      <c r="I1232" s="11" t="s">
        <v>2636</v>
      </c>
      <c r="J1232" s="258" t="s">
        <v>2561</v>
      </c>
      <c r="K1232" s="258" t="s">
        <v>3017</v>
      </c>
      <c r="L1232" s="265" t="s">
        <v>1937</v>
      </c>
      <c r="M1232" s="265" t="s">
        <v>1941</v>
      </c>
      <c r="N1232" s="258" t="s">
        <v>3027</v>
      </c>
      <c r="O1232" s="258" t="s">
        <v>3040</v>
      </c>
      <c r="T1232" s="11" t="s">
        <v>2637</v>
      </c>
      <c r="U1232" s="11" t="s">
        <v>2517</v>
      </c>
      <c r="V1232">
        <v>-0.55056716417910401</v>
      </c>
      <c r="Z1232">
        <v>2.7104477611940201</v>
      </c>
      <c r="AD1232" s="188">
        <f t="shared" si="51"/>
        <v>-1.2677277449308104</v>
      </c>
    </row>
    <row r="1233" spans="1:30" hidden="1" x14ac:dyDescent="0.35">
      <c r="A1233" s="11" t="s">
        <v>2638</v>
      </c>
      <c r="B1233" s="11" t="s">
        <v>2516</v>
      </c>
      <c r="C1233" s="11" t="s">
        <v>2552</v>
      </c>
      <c r="D1233" s="188" t="s">
        <v>3022</v>
      </c>
      <c r="G1233" s="11" t="s">
        <v>2639</v>
      </c>
      <c r="H1233" s="11" t="s">
        <v>2640</v>
      </c>
      <c r="I1233" s="11" t="s">
        <v>2636</v>
      </c>
      <c r="J1233" s="258" t="s">
        <v>2561</v>
      </c>
      <c r="K1233" s="258" t="s">
        <v>3017</v>
      </c>
      <c r="L1233" s="265" t="s">
        <v>1937</v>
      </c>
      <c r="M1233" s="265" t="s">
        <v>1941</v>
      </c>
      <c r="N1233" s="258" t="s">
        <v>3027</v>
      </c>
      <c r="O1233" s="258" t="s">
        <v>3040</v>
      </c>
      <c r="T1233" s="11" t="s">
        <v>2637</v>
      </c>
      <c r="U1233" s="11" t="s">
        <v>2517</v>
      </c>
      <c r="V1233">
        <v>-0.56613731343283602</v>
      </c>
      <c r="Z1233">
        <v>2.9253731343283498</v>
      </c>
      <c r="AD1233" s="188">
        <f t="shared" si="51"/>
        <v>-1.303579338498146</v>
      </c>
    </row>
    <row r="1234" spans="1:30" hidden="1" x14ac:dyDescent="0.35">
      <c r="A1234" s="11" t="s">
        <v>2638</v>
      </c>
      <c r="B1234" s="11" t="s">
        <v>2516</v>
      </c>
      <c r="C1234" s="11" t="s">
        <v>2552</v>
      </c>
      <c r="D1234" s="188" t="s">
        <v>3022</v>
      </c>
      <c r="G1234" s="11" t="s">
        <v>2639</v>
      </c>
      <c r="H1234" s="11" t="s">
        <v>2640</v>
      </c>
      <c r="I1234" s="11" t="s">
        <v>2636</v>
      </c>
      <c r="J1234" s="258" t="s">
        <v>2561</v>
      </c>
      <c r="K1234" s="258" t="s">
        <v>3017</v>
      </c>
      <c r="L1234" s="265" t="s">
        <v>1937</v>
      </c>
      <c r="M1234" s="265" t="s">
        <v>1941</v>
      </c>
      <c r="N1234" s="258" t="s">
        <v>3027</v>
      </c>
      <c r="O1234" s="258" t="s">
        <v>3040</v>
      </c>
      <c r="T1234" s="11" t="s">
        <v>2637</v>
      </c>
      <c r="U1234" s="11" t="s">
        <v>2517</v>
      </c>
      <c r="V1234">
        <v>-0.58084776119402903</v>
      </c>
      <c r="Z1234">
        <v>3.5701492537313402</v>
      </c>
      <c r="AD1234" s="188">
        <f t="shared" si="51"/>
        <v>-1.3374513962243366</v>
      </c>
    </row>
    <row r="1235" spans="1:30" hidden="1" x14ac:dyDescent="0.35">
      <c r="A1235" s="11" t="s">
        <v>2638</v>
      </c>
      <c r="B1235" s="11" t="s">
        <v>2516</v>
      </c>
      <c r="C1235" s="11" t="s">
        <v>2552</v>
      </c>
      <c r="D1235" s="188" t="s">
        <v>3022</v>
      </c>
      <c r="G1235" s="11" t="s">
        <v>2639</v>
      </c>
      <c r="H1235" s="11" t="s">
        <v>2640</v>
      </c>
      <c r="I1235" s="11" t="s">
        <v>2636</v>
      </c>
      <c r="J1235" s="258" t="s">
        <v>2561</v>
      </c>
      <c r="K1235" s="258" t="s">
        <v>3017</v>
      </c>
      <c r="L1235" s="265" t="s">
        <v>1937</v>
      </c>
      <c r="M1235" s="265" t="s">
        <v>1941</v>
      </c>
      <c r="N1235" s="258" t="s">
        <v>3027</v>
      </c>
      <c r="O1235" s="258" t="s">
        <v>3040</v>
      </c>
      <c r="T1235" s="11" t="s">
        <v>2637</v>
      </c>
      <c r="U1235" s="11" t="s">
        <v>2517</v>
      </c>
      <c r="V1235">
        <v>-0.58027462686567199</v>
      </c>
      <c r="Z1235">
        <v>3.8567164179104401</v>
      </c>
      <c r="AD1235" s="188">
        <f t="shared" si="51"/>
        <v>-1.3361317056635786</v>
      </c>
    </row>
    <row r="1236" spans="1:30" hidden="1" x14ac:dyDescent="0.35">
      <c r="A1236" s="11" t="s">
        <v>2638</v>
      </c>
      <c r="B1236" s="11" t="s">
        <v>2516</v>
      </c>
      <c r="C1236" s="11" t="s">
        <v>2552</v>
      </c>
      <c r="D1236" s="188" t="s">
        <v>3022</v>
      </c>
      <c r="G1236" s="11" t="s">
        <v>2639</v>
      </c>
      <c r="H1236" s="11" t="s">
        <v>2640</v>
      </c>
      <c r="I1236" s="11" t="s">
        <v>2636</v>
      </c>
      <c r="J1236" s="258" t="s">
        <v>2561</v>
      </c>
      <c r="K1236" s="258" t="s">
        <v>3017</v>
      </c>
      <c r="L1236" s="265" t="s">
        <v>1937</v>
      </c>
      <c r="M1236" s="265" t="s">
        <v>1941</v>
      </c>
      <c r="N1236" s="258" t="s">
        <v>3027</v>
      </c>
      <c r="O1236" s="258" t="s">
        <v>3040</v>
      </c>
      <c r="T1236" s="11" t="s">
        <v>2637</v>
      </c>
      <c r="U1236" s="11" t="s">
        <v>2517</v>
      </c>
      <c r="V1236">
        <v>-0.57979701492537306</v>
      </c>
      <c r="Z1236">
        <v>4.0955223880596998</v>
      </c>
      <c r="AD1236" s="188">
        <f t="shared" si="51"/>
        <v>-1.3350319635296104</v>
      </c>
    </row>
    <row r="1237" spans="1:30" hidden="1" x14ac:dyDescent="0.35">
      <c r="A1237" s="11" t="s">
        <v>2638</v>
      </c>
      <c r="B1237" s="11" t="s">
        <v>2516</v>
      </c>
      <c r="C1237" s="11" t="s">
        <v>2552</v>
      </c>
      <c r="D1237" s="188" t="s">
        <v>3022</v>
      </c>
      <c r="G1237" s="11" t="s">
        <v>2639</v>
      </c>
      <c r="H1237" s="11" t="s">
        <v>2640</v>
      </c>
      <c r="I1237" s="11" t="s">
        <v>2636</v>
      </c>
      <c r="J1237" s="258" t="s">
        <v>2561</v>
      </c>
      <c r="K1237" s="258" t="s">
        <v>3017</v>
      </c>
      <c r="L1237" s="265" t="s">
        <v>1937</v>
      </c>
      <c r="M1237" s="265" t="s">
        <v>1941</v>
      </c>
      <c r="N1237" s="258" t="s">
        <v>3027</v>
      </c>
      <c r="O1237" s="258" t="s">
        <v>3040</v>
      </c>
      <c r="T1237" s="11" t="s">
        <v>2637</v>
      </c>
      <c r="U1237" s="11" t="s">
        <v>2517</v>
      </c>
      <c r="V1237">
        <v>-0.27904477611940298</v>
      </c>
      <c r="Z1237">
        <v>2.4716417910447701</v>
      </c>
      <c r="AD1237" s="188">
        <f t="shared" si="51"/>
        <v>-0.64252434177039819</v>
      </c>
    </row>
    <row r="1238" spans="1:30" hidden="1" x14ac:dyDescent="0.35">
      <c r="A1238" s="11" t="s">
        <v>2638</v>
      </c>
      <c r="B1238" s="11" t="s">
        <v>2516</v>
      </c>
      <c r="C1238" s="11" t="s">
        <v>2552</v>
      </c>
      <c r="D1238" s="188" t="s">
        <v>3022</v>
      </c>
      <c r="G1238" s="11" t="s">
        <v>2639</v>
      </c>
      <c r="H1238" s="11" t="s">
        <v>2640</v>
      </c>
      <c r="I1238" s="11" t="s">
        <v>2636</v>
      </c>
      <c r="J1238" s="258" t="s">
        <v>2561</v>
      </c>
      <c r="K1238" s="258" t="s">
        <v>3017</v>
      </c>
      <c r="L1238" s="265" t="s">
        <v>1937</v>
      </c>
      <c r="M1238" s="265" t="s">
        <v>1941</v>
      </c>
      <c r="N1238" s="258" t="s">
        <v>3027</v>
      </c>
      <c r="O1238" s="258" t="s">
        <v>3040</v>
      </c>
      <c r="T1238" s="11" t="s">
        <v>2637</v>
      </c>
      <c r="U1238" s="11" t="s">
        <v>2517</v>
      </c>
      <c r="V1238">
        <v>-0.26271044776119401</v>
      </c>
      <c r="Z1238">
        <v>2.6388059701492499</v>
      </c>
      <c r="AD1238" s="188">
        <f t="shared" si="51"/>
        <v>-0.60491316078871649</v>
      </c>
    </row>
    <row r="1239" spans="1:30" hidden="1" x14ac:dyDescent="0.35">
      <c r="A1239" s="11" t="s">
        <v>2638</v>
      </c>
      <c r="B1239" s="11" t="s">
        <v>2516</v>
      </c>
      <c r="C1239" s="11" t="s">
        <v>2552</v>
      </c>
      <c r="D1239" s="188" t="s">
        <v>3022</v>
      </c>
      <c r="G1239" s="11" t="s">
        <v>2639</v>
      </c>
      <c r="H1239" s="11" t="s">
        <v>2640</v>
      </c>
      <c r="I1239" s="11" t="s">
        <v>2636</v>
      </c>
      <c r="J1239" s="258" t="s">
        <v>2561</v>
      </c>
      <c r="K1239" s="258" t="s">
        <v>3017</v>
      </c>
      <c r="L1239" s="265" t="s">
        <v>1937</v>
      </c>
      <c r="M1239" s="265" t="s">
        <v>1941</v>
      </c>
      <c r="N1239" s="258" t="s">
        <v>3027</v>
      </c>
      <c r="O1239" s="258" t="s">
        <v>3040</v>
      </c>
      <c r="T1239" s="11" t="s">
        <v>2637</v>
      </c>
      <c r="U1239" s="11" t="s">
        <v>2517</v>
      </c>
      <c r="V1239">
        <v>-0.29442388059701402</v>
      </c>
      <c r="Z1239">
        <v>2.7820895522388001</v>
      </c>
      <c r="AD1239" s="188">
        <f t="shared" si="51"/>
        <v>-0.67793603848414341</v>
      </c>
    </row>
    <row r="1240" spans="1:30" hidden="1" x14ac:dyDescent="0.35">
      <c r="A1240" s="11" t="s">
        <v>2638</v>
      </c>
      <c r="B1240" s="11" t="s">
        <v>2516</v>
      </c>
      <c r="C1240" s="11" t="s">
        <v>2552</v>
      </c>
      <c r="D1240" s="188" t="s">
        <v>3022</v>
      </c>
      <c r="G1240" s="11" t="s">
        <v>2639</v>
      </c>
      <c r="H1240" s="11" t="s">
        <v>2640</v>
      </c>
      <c r="I1240" s="11" t="s">
        <v>2636</v>
      </c>
      <c r="J1240" s="258" t="s">
        <v>2561</v>
      </c>
      <c r="K1240" s="258" t="s">
        <v>3017</v>
      </c>
      <c r="L1240" s="265" t="s">
        <v>1937</v>
      </c>
      <c r="M1240" s="265" t="s">
        <v>1941</v>
      </c>
      <c r="N1240" s="258" t="s">
        <v>3027</v>
      </c>
      <c r="O1240" s="258" t="s">
        <v>3040</v>
      </c>
      <c r="T1240" s="11" t="s">
        <v>2637</v>
      </c>
      <c r="U1240" s="11" t="s">
        <v>2517</v>
      </c>
      <c r="V1240">
        <v>-0.26208955223880598</v>
      </c>
      <c r="Z1240">
        <v>2.9492537313432798</v>
      </c>
      <c r="AD1240" s="188">
        <f t="shared" si="51"/>
        <v>-0.60348349601455875</v>
      </c>
    </row>
    <row r="1241" spans="1:30" hidden="1" x14ac:dyDescent="0.35">
      <c r="A1241" s="11" t="s">
        <v>2638</v>
      </c>
      <c r="B1241" s="11" t="s">
        <v>2516</v>
      </c>
      <c r="C1241" s="11" t="s">
        <v>2552</v>
      </c>
      <c r="D1241" s="188" t="s">
        <v>3022</v>
      </c>
      <c r="G1241" s="11" t="s">
        <v>2639</v>
      </c>
      <c r="H1241" s="11" t="s">
        <v>2640</v>
      </c>
      <c r="I1241" s="11" t="s">
        <v>2636</v>
      </c>
      <c r="J1241" s="258" t="s">
        <v>2561</v>
      </c>
      <c r="K1241" s="258" t="s">
        <v>3017</v>
      </c>
      <c r="L1241" s="265" t="s">
        <v>1937</v>
      </c>
      <c r="M1241" s="265" t="s">
        <v>1941</v>
      </c>
      <c r="N1241" s="258" t="s">
        <v>3027</v>
      </c>
      <c r="O1241" s="258" t="s">
        <v>3040</v>
      </c>
      <c r="T1241" s="11" t="s">
        <v>2637</v>
      </c>
      <c r="U1241" s="11" t="s">
        <v>2517</v>
      </c>
      <c r="V1241">
        <v>-0.26175522388059702</v>
      </c>
      <c r="Z1241">
        <v>3.1164179104477601</v>
      </c>
      <c r="AD1241" s="188">
        <f t="shared" si="51"/>
        <v>-0.60271367652078178</v>
      </c>
    </row>
    <row r="1242" spans="1:30" hidden="1" x14ac:dyDescent="0.35">
      <c r="A1242" s="11" t="s">
        <v>2638</v>
      </c>
      <c r="B1242" s="11" t="s">
        <v>2516</v>
      </c>
      <c r="C1242" s="11" t="s">
        <v>2552</v>
      </c>
      <c r="D1242" s="188" t="s">
        <v>3022</v>
      </c>
      <c r="G1242" s="11" t="s">
        <v>2639</v>
      </c>
      <c r="H1242" s="11" t="s">
        <v>2640</v>
      </c>
      <c r="I1242" s="11" t="s">
        <v>2636</v>
      </c>
      <c r="J1242" s="258" t="s">
        <v>2561</v>
      </c>
      <c r="K1242" s="258" t="s">
        <v>3017</v>
      </c>
      <c r="L1242" s="265" t="s">
        <v>1937</v>
      </c>
      <c r="M1242" s="265" t="s">
        <v>1941</v>
      </c>
      <c r="N1242" s="258" t="s">
        <v>3027</v>
      </c>
      <c r="O1242" s="258" t="s">
        <v>3040</v>
      </c>
      <c r="T1242" s="11" t="s">
        <v>2637</v>
      </c>
      <c r="U1242" s="11" t="s">
        <v>2517</v>
      </c>
      <c r="V1242">
        <v>2.4429850746268501E-2</v>
      </c>
      <c r="Z1242">
        <v>2.2089552238805901</v>
      </c>
      <c r="AD1242" s="188">
        <f t="shared" si="51"/>
        <v>5.6251810152427223E-2</v>
      </c>
    </row>
    <row r="1243" spans="1:30" hidden="1" x14ac:dyDescent="0.35">
      <c r="A1243" s="11" t="s">
        <v>2638</v>
      </c>
      <c r="B1243" s="11" t="s">
        <v>2516</v>
      </c>
      <c r="C1243" s="11" t="s">
        <v>2552</v>
      </c>
      <c r="D1243" s="188" t="s">
        <v>3022</v>
      </c>
      <c r="G1243" s="11" t="s">
        <v>2639</v>
      </c>
      <c r="H1243" s="11" t="s">
        <v>2640</v>
      </c>
      <c r="I1243" s="11" t="s">
        <v>2636</v>
      </c>
      <c r="J1243" s="258" t="s">
        <v>2561</v>
      </c>
      <c r="K1243" s="258" t="s">
        <v>3017</v>
      </c>
      <c r="L1243" s="265" t="s">
        <v>1937</v>
      </c>
      <c r="M1243" s="265" t="s">
        <v>1941</v>
      </c>
      <c r="N1243" s="258" t="s">
        <v>3027</v>
      </c>
      <c r="O1243" s="258" t="s">
        <v>3040</v>
      </c>
      <c r="T1243" s="11" t="s">
        <v>2637</v>
      </c>
      <c r="U1243" s="11" t="s">
        <v>2517</v>
      </c>
      <c r="V1243">
        <v>4.0620895522387901E-2</v>
      </c>
      <c r="Z1243">
        <v>2.3044776119402899</v>
      </c>
      <c r="AD1243" s="188">
        <f t="shared" si="51"/>
        <v>9.3533068493919069E-2</v>
      </c>
    </row>
    <row r="1244" spans="1:30" hidden="1" x14ac:dyDescent="0.35">
      <c r="A1244" s="11" t="s">
        <v>2638</v>
      </c>
      <c r="B1244" s="11" t="s">
        <v>2516</v>
      </c>
      <c r="C1244" s="11" t="s">
        <v>2552</v>
      </c>
      <c r="D1244" s="188" t="s">
        <v>3022</v>
      </c>
      <c r="G1244" s="11" t="s">
        <v>2639</v>
      </c>
      <c r="H1244" s="11" t="s">
        <v>2640</v>
      </c>
      <c r="I1244" s="11" t="s">
        <v>2636</v>
      </c>
      <c r="J1244" s="258" t="s">
        <v>2561</v>
      </c>
      <c r="K1244" s="258" t="s">
        <v>3017</v>
      </c>
      <c r="L1244" s="265" t="s">
        <v>1937</v>
      </c>
      <c r="M1244" s="265" t="s">
        <v>1941</v>
      </c>
      <c r="N1244" s="258" t="s">
        <v>3027</v>
      </c>
      <c r="O1244" s="258" t="s">
        <v>3040</v>
      </c>
      <c r="T1244" s="11" t="s">
        <v>2637</v>
      </c>
      <c r="U1244" s="11" t="s">
        <v>2517</v>
      </c>
      <c r="V1244">
        <v>4.0955223880596997E-2</v>
      </c>
      <c r="Z1244">
        <v>2.4716417910447701</v>
      </c>
      <c r="AD1244" s="188">
        <f t="shared" si="51"/>
        <v>9.430288798769651E-2</v>
      </c>
    </row>
    <row r="1245" spans="1:30" hidden="1" x14ac:dyDescent="0.35">
      <c r="A1245" s="11" t="s">
        <v>2638</v>
      </c>
      <c r="B1245" s="11" t="s">
        <v>2516</v>
      </c>
      <c r="C1245" s="11" t="s">
        <v>2552</v>
      </c>
      <c r="D1245" s="188" t="s">
        <v>3022</v>
      </c>
      <c r="G1245" s="11" t="s">
        <v>2639</v>
      </c>
      <c r="H1245" s="11" t="s">
        <v>2640</v>
      </c>
      <c r="I1245" s="11" t="s">
        <v>2636</v>
      </c>
      <c r="J1245" s="258" t="s">
        <v>2561</v>
      </c>
      <c r="K1245" s="258" t="s">
        <v>3017</v>
      </c>
      <c r="L1245" s="265" t="s">
        <v>1937</v>
      </c>
      <c r="M1245" s="265" t="s">
        <v>1941</v>
      </c>
      <c r="N1245" s="258" t="s">
        <v>3027</v>
      </c>
      <c r="O1245" s="258" t="s">
        <v>3040</v>
      </c>
      <c r="T1245" s="11" t="s">
        <v>2637</v>
      </c>
      <c r="U1245" s="11" t="s">
        <v>2517</v>
      </c>
      <c r="V1245">
        <v>4.1194029850746203E-2</v>
      </c>
      <c r="Z1245">
        <v>2.5910447761194</v>
      </c>
      <c r="AD1245" s="188">
        <f t="shared" si="51"/>
        <v>9.4852759054679991E-2</v>
      </c>
    </row>
    <row r="1246" spans="1:30" hidden="1" x14ac:dyDescent="0.35">
      <c r="A1246" s="11" t="s">
        <v>2638</v>
      </c>
      <c r="B1246" s="11" t="s">
        <v>2516</v>
      </c>
      <c r="C1246" s="11" t="s">
        <v>2552</v>
      </c>
      <c r="D1246" s="188" t="s">
        <v>3022</v>
      </c>
      <c r="G1246" s="11" t="s">
        <v>2639</v>
      </c>
      <c r="H1246" s="11" t="s">
        <v>2640</v>
      </c>
      <c r="I1246" s="11" t="s">
        <v>2636</v>
      </c>
      <c r="J1246" s="258" t="s">
        <v>2561</v>
      </c>
      <c r="K1246" s="258" t="s">
        <v>3017</v>
      </c>
      <c r="L1246" s="265" t="s">
        <v>1937</v>
      </c>
      <c r="M1246" s="265" t="s">
        <v>1941</v>
      </c>
      <c r="N1246" s="258" t="s">
        <v>3027</v>
      </c>
      <c r="O1246" s="258" t="s">
        <v>3040</v>
      </c>
      <c r="T1246" s="11" t="s">
        <v>2637</v>
      </c>
      <c r="U1246" s="11" t="s">
        <v>2517</v>
      </c>
      <c r="V1246">
        <v>4.1623880597014801E-2</v>
      </c>
      <c r="Z1246">
        <v>2.8059701492537301</v>
      </c>
      <c r="AD1246" s="188">
        <f t="shared" si="51"/>
        <v>9.5842526975250433E-2</v>
      </c>
    </row>
    <row r="1247" spans="1:30" hidden="1" x14ac:dyDescent="0.35">
      <c r="A1247" s="11" t="s">
        <v>2638</v>
      </c>
      <c r="B1247" s="11" t="s">
        <v>2516</v>
      </c>
      <c r="C1247" s="11" t="s">
        <v>2552</v>
      </c>
      <c r="D1247" s="188" t="s">
        <v>3022</v>
      </c>
      <c r="G1247" s="11" t="s">
        <v>2639</v>
      </c>
      <c r="H1247" s="11" t="s">
        <v>2640</v>
      </c>
      <c r="I1247" s="11" t="s">
        <v>2636</v>
      </c>
      <c r="J1247" s="258" t="s">
        <v>2561</v>
      </c>
      <c r="K1247" s="258" t="s">
        <v>3017</v>
      </c>
      <c r="L1247" s="265" t="s">
        <v>1937</v>
      </c>
      <c r="M1247" s="265" t="s">
        <v>1941</v>
      </c>
      <c r="N1247" s="258" t="s">
        <v>3027</v>
      </c>
      <c r="O1247" s="258" t="s">
        <v>3040</v>
      </c>
      <c r="T1247" s="11" t="s">
        <v>2637</v>
      </c>
      <c r="U1247" s="11" t="s">
        <v>2517</v>
      </c>
      <c r="V1247">
        <v>0.31171343283581998</v>
      </c>
      <c r="Z1247">
        <v>1.85074626865671</v>
      </c>
      <c r="AD1247" s="188">
        <f t="shared" si="51"/>
        <v>0.71774670373375982</v>
      </c>
    </row>
    <row r="1248" spans="1:30" hidden="1" x14ac:dyDescent="0.35">
      <c r="A1248" s="11" t="s">
        <v>2638</v>
      </c>
      <c r="B1248" s="11" t="s">
        <v>2516</v>
      </c>
      <c r="C1248" s="11" t="s">
        <v>2552</v>
      </c>
      <c r="D1248" s="188" t="s">
        <v>3022</v>
      </c>
      <c r="G1248" s="11" t="s">
        <v>2639</v>
      </c>
      <c r="H1248" s="11" t="s">
        <v>2640</v>
      </c>
      <c r="I1248" s="11" t="s">
        <v>2636</v>
      </c>
      <c r="J1248" s="258" t="s">
        <v>2561</v>
      </c>
      <c r="K1248" s="258" t="s">
        <v>3017</v>
      </c>
      <c r="L1248" s="265" t="s">
        <v>1937</v>
      </c>
      <c r="M1248" s="265" t="s">
        <v>1941</v>
      </c>
      <c r="N1248" s="258" t="s">
        <v>3027</v>
      </c>
      <c r="O1248" s="258" t="s">
        <v>3040</v>
      </c>
      <c r="T1248" s="11" t="s">
        <v>2637</v>
      </c>
      <c r="U1248" s="11" t="s">
        <v>2517</v>
      </c>
      <c r="V1248">
        <v>0.311999999999999</v>
      </c>
      <c r="Z1248">
        <v>1.9940298507462599</v>
      </c>
      <c r="AD1248" s="188">
        <f t="shared" si="51"/>
        <v>0.71840654901413992</v>
      </c>
    </row>
    <row r="1249" spans="1:30" hidden="1" x14ac:dyDescent="0.35">
      <c r="A1249" s="11" t="s">
        <v>2638</v>
      </c>
      <c r="B1249" s="11" t="s">
        <v>2516</v>
      </c>
      <c r="C1249" s="11" t="s">
        <v>2552</v>
      </c>
      <c r="D1249" s="188" t="s">
        <v>3022</v>
      </c>
      <c r="G1249" s="11" t="s">
        <v>2639</v>
      </c>
      <c r="H1249" s="11" t="s">
        <v>2640</v>
      </c>
      <c r="I1249" s="11" t="s">
        <v>2636</v>
      </c>
      <c r="J1249" s="258" t="s">
        <v>2561</v>
      </c>
      <c r="K1249" s="258" t="s">
        <v>3017</v>
      </c>
      <c r="L1249" s="265" t="s">
        <v>1937</v>
      </c>
      <c r="M1249" s="265" t="s">
        <v>1941</v>
      </c>
      <c r="N1249" s="258" t="s">
        <v>3027</v>
      </c>
      <c r="O1249" s="258" t="s">
        <v>3040</v>
      </c>
      <c r="T1249" s="11" t="s">
        <v>2637</v>
      </c>
      <c r="U1249" s="11" t="s">
        <v>2517</v>
      </c>
      <c r="V1249">
        <v>0.34433432835820799</v>
      </c>
      <c r="Z1249">
        <v>2.1611940298507402</v>
      </c>
      <c r="AD1249" s="188">
        <f t="shared" si="51"/>
        <v>0.79285909148372669</v>
      </c>
    </row>
    <row r="1250" spans="1:30" hidden="1" x14ac:dyDescent="0.35">
      <c r="A1250" s="11" t="s">
        <v>2638</v>
      </c>
      <c r="B1250" s="11" t="s">
        <v>2516</v>
      </c>
      <c r="C1250" s="11" t="s">
        <v>2552</v>
      </c>
      <c r="D1250" s="188" t="s">
        <v>3022</v>
      </c>
      <c r="G1250" s="11" t="s">
        <v>2639</v>
      </c>
      <c r="H1250" s="11" t="s">
        <v>2640</v>
      </c>
      <c r="I1250" s="11" t="s">
        <v>2636</v>
      </c>
      <c r="J1250" s="258" t="s">
        <v>2561</v>
      </c>
      <c r="K1250" s="258" t="s">
        <v>3017</v>
      </c>
      <c r="L1250" s="265" t="s">
        <v>1937</v>
      </c>
      <c r="M1250" s="265" t="s">
        <v>1941</v>
      </c>
      <c r="N1250" s="258" t="s">
        <v>3027</v>
      </c>
      <c r="O1250" s="258" t="s">
        <v>3040</v>
      </c>
      <c r="T1250" s="11" t="s">
        <v>2637</v>
      </c>
      <c r="U1250" s="11" t="s">
        <v>2517</v>
      </c>
      <c r="V1250">
        <v>0.29662089552238802</v>
      </c>
      <c r="Z1250">
        <v>2.3044776119402899</v>
      </c>
      <c r="AD1250" s="188">
        <f t="shared" si="51"/>
        <v>0.68299485230039503</v>
      </c>
    </row>
    <row r="1251" spans="1:30" hidden="1" x14ac:dyDescent="0.35">
      <c r="A1251" s="11" t="s">
        <v>2638</v>
      </c>
      <c r="B1251" s="11" t="s">
        <v>2516</v>
      </c>
      <c r="C1251" s="11" t="s">
        <v>2552</v>
      </c>
      <c r="D1251" s="188" t="s">
        <v>3022</v>
      </c>
      <c r="G1251" s="11" t="s">
        <v>2639</v>
      </c>
      <c r="H1251" s="11" t="s">
        <v>2640</v>
      </c>
      <c r="I1251" s="11" t="s">
        <v>2636</v>
      </c>
      <c r="J1251" s="258" t="s">
        <v>2561</v>
      </c>
      <c r="K1251" s="258" t="s">
        <v>3017</v>
      </c>
      <c r="L1251" s="265" t="s">
        <v>1937</v>
      </c>
      <c r="M1251" s="265" t="s">
        <v>1941</v>
      </c>
      <c r="N1251" s="258" t="s">
        <v>3027</v>
      </c>
      <c r="O1251" s="258" t="s">
        <v>3040</v>
      </c>
      <c r="T1251" s="11" t="s">
        <v>2637</v>
      </c>
      <c r="U1251" s="11" t="s">
        <v>2517</v>
      </c>
      <c r="V1251">
        <v>0.31305074626865598</v>
      </c>
      <c r="Z1251">
        <v>2.51940298507462</v>
      </c>
      <c r="AD1251" s="188">
        <f t="shared" si="51"/>
        <v>0.7208259817088688</v>
      </c>
    </row>
    <row r="1252" spans="1:30" hidden="1" x14ac:dyDescent="0.35">
      <c r="A1252" s="11" t="s">
        <v>2638</v>
      </c>
      <c r="B1252" s="11" t="s">
        <v>2516</v>
      </c>
      <c r="C1252" s="11" t="s">
        <v>2552</v>
      </c>
      <c r="D1252" s="188" t="s">
        <v>3022</v>
      </c>
      <c r="G1252" s="11" t="s">
        <v>2639</v>
      </c>
      <c r="H1252" s="11" t="s">
        <v>2640</v>
      </c>
      <c r="I1252" s="11" t="s">
        <v>2636</v>
      </c>
      <c r="J1252" s="258" t="s">
        <v>2561</v>
      </c>
      <c r="K1252" s="258" t="s">
        <v>3017</v>
      </c>
      <c r="L1252" s="265" t="s">
        <v>1937</v>
      </c>
      <c r="M1252" s="265" t="s">
        <v>1941</v>
      </c>
      <c r="N1252" s="258" t="s">
        <v>3027</v>
      </c>
      <c r="O1252" s="258" t="s">
        <v>3040</v>
      </c>
      <c r="T1252" s="11" t="s">
        <v>2637</v>
      </c>
      <c r="U1252" s="11" t="s">
        <v>2517</v>
      </c>
      <c r="V1252">
        <v>0.64728358208955195</v>
      </c>
      <c r="Z1252">
        <v>1.6358208955223801</v>
      </c>
      <c r="AD1252" s="188">
        <f t="shared" si="51"/>
        <v>1.4904255270591902</v>
      </c>
    </row>
    <row r="1253" spans="1:30" hidden="1" x14ac:dyDescent="0.35">
      <c r="A1253" s="11" t="s">
        <v>2638</v>
      </c>
      <c r="B1253" s="11" t="s">
        <v>2516</v>
      </c>
      <c r="C1253" s="11" t="s">
        <v>2552</v>
      </c>
      <c r="D1253" s="188" t="s">
        <v>3022</v>
      </c>
      <c r="G1253" s="11" t="s">
        <v>2639</v>
      </c>
      <c r="H1253" s="11" t="s">
        <v>2640</v>
      </c>
      <c r="I1253" s="11" t="s">
        <v>2636</v>
      </c>
      <c r="J1253" s="258" t="s">
        <v>2561</v>
      </c>
      <c r="K1253" s="258" t="s">
        <v>3017</v>
      </c>
      <c r="L1253" s="265" t="s">
        <v>1937</v>
      </c>
      <c r="M1253" s="265" t="s">
        <v>1941</v>
      </c>
      <c r="N1253" s="258" t="s">
        <v>3027</v>
      </c>
      <c r="O1253" s="258" t="s">
        <v>3040</v>
      </c>
      <c r="T1253" s="11" t="s">
        <v>2637</v>
      </c>
      <c r="U1253" s="11" t="s">
        <v>2517</v>
      </c>
      <c r="V1253">
        <v>0.64761791044775996</v>
      </c>
      <c r="Z1253">
        <v>1.8029850746268601</v>
      </c>
      <c r="AD1253" s="188">
        <f t="shared" si="51"/>
        <v>1.491195346552965</v>
      </c>
    </row>
    <row r="1254" spans="1:30" hidden="1" x14ac:dyDescent="0.35">
      <c r="A1254" s="11" t="s">
        <v>2638</v>
      </c>
      <c r="B1254" s="11" t="s">
        <v>2516</v>
      </c>
      <c r="C1254" s="11" t="s">
        <v>2552</v>
      </c>
      <c r="D1254" s="188" t="s">
        <v>3022</v>
      </c>
      <c r="G1254" s="11" t="s">
        <v>2639</v>
      </c>
      <c r="H1254" s="11" t="s">
        <v>2640</v>
      </c>
      <c r="I1254" s="11" t="s">
        <v>2636</v>
      </c>
      <c r="J1254" s="258" t="s">
        <v>2561</v>
      </c>
      <c r="K1254" s="258" t="s">
        <v>3017</v>
      </c>
      <c r="L1254" s="265" t="s">
        <v>1937</v>
      </c>
      <c r="M1254" s="265" t="s">
        <v>1941</v>
      </c>
      <c r="N1254" s="258" t="s">
        <v>3027</v>
      </c>
      <c r="O1254" s="258" t="s">
        <v>3040</v>
      </c>
      <c r="T1254" s="11" t="s">
        <v>2637</v>
      </c>
      <c r="U1254" s="11" t="s">
        <v>2517</v>
      </c>
      <c r="V1254">
        <v>0.61580895522388002</v>
      </c>
      <c r="Z1254">
        <v>1.8985074626865599</v>
      </c>
      <c r="AD1254" s="188">
        <f t="shared" si="51"/>
        <v>1.4179525204307439</v>
      </c>
    </row>
    <row r="1255" spans="1:30" hidden="1" x14ac:dyDescent="0.35">
      <c r="A1255" s="11" t="s">
        <v>2638</v>
      </c>
      <c r="B1255" s="11" t="s">
        <v>2516</v>
      </c>
      <c r="C1255" s="11" t="s">
        <v>2552</v>
      </c>
      <c r="D1255" s="188" t="s">
        <v>3022</v>
      </c>
      <c r="G1255" s="11" t="s">
        <v>2639</v>
      </c>
      <c r="H1255" s="11" t="s">
        <v>2640</v>
      </c>
      <c r="I1255" s="11" t="s">
        <v>2636</v>
      </c>
      <c r="J1255" s="258" t="s">
        <v>2561</v>
      </c>
      <c r="K1255" s="258" t="s">
        <v>3017</v>
      </c>
      <c r="L1255" s="265" t="s">
        <v>1937</v>
      </c>
      <c r="M1255" s="265" t="s">
        <v>1941</v>
      </c>
      <c r="N1255" s="258" t="s">
        <v>3027</v>
      </c>
      <c r="O1255" s="258" t="s">
        <v>3040</v>
      </c>
      <c r="T1255" s="11" t="s">
        <v>2637</v>
      </c>
      <c r="U1255" s="11" t="s">
        <v>2517</v>
      </c>
      <c r="V1255">
        <v>0.61609552238805898</v>
      </c>
      <c r="Z1255">
        <v>2.0417910447761098</v>
      </c>
      <c r="AD1255" s="188">
        <f t="shared" si="51"/>
        <v>1.418612365711124</v>
      </c>
    </row>
    <row r="1256" spans="1:30" hidden="1" x14ac:dyDescent="0.35">
      <c r="A1256" s="11" t="s">
        <v>2638</v>
      </c>
      <c r="B1256" s="11" t="s">
        <v>2516</v>
      </c>
      <c r="C1256" s="11" t="s">
        <v>2552</v>
      </c>
      <c r="D1256" s="188" t="s">
        <v>3022</v>
      </c>
      <c r="G1256" s="11" t="s">
        <v>2639</v>
      </c>
      <c r="H1256" s="11" t="s">
        <v>2640</v>
      </c>
      <c r="I1256" s="11" t="s">
        <v>2636</v>
      </c>
      <c r="J1256" s="258" t="s">
        <v>2561</v>
      </c>
      <c r="K1256" s="258" t="s">
        <v>3017</v>
      </c>
      <c r="L1256" s="265" t="s">
        <v>1937</v>
      </c>
      <c r="M1256" s="265" t="s">
        <v>1941</v>
      </c>
      <c r="N1256" s="258" t="s">
        <v>3027</v>
      </c>
      <c r="O1256" s="258" t="s">
        <v>3040</v>
      </c>
      <c r="T1256" s="11" t="s">
        <v>2637</v>
      </c>
      <c r="U1256" s="11" t="s">
        <v>2517</v>
      </c>
      <c r="V1256">
        <v>0.61642985074626699</v>
      </c>
      <c r="Z1256">
        <v>2.2089552238805901</v>
      </c>
      <c r="AD1256" s="188">
        <f t="shared" si="51"/>
        <v>1.4193821852048991</v>
      </c>
    </row>
    <row r="1257" spans="1:30" hidden="1" x14ac:dyDescent="0.35">
      <c r="A1257" s="11" t="s">
        <v>2638</v>
      </c>
      <c r="B1257" s="11" t="s">
        <v>2516</v>
      </c>
      <c r="C1257" s="11" t="s">
        <v>2552</v>
      </c>
      <c r="D1257" s="188" t="s">
        <v>3022</v>
      </c>
      <c r="G1257" s="11" t="s">
        <v>2639</v>
      </c>
      <c r="H1257" s="11" t="s">
        <v>2640</v>
      </c>
      <c r="I1257" s="11" t="s">
        <v>2636</v>
      </c>
      <c r="J1257" s="258" t="s">
        <v>2561</v>
      </c>
      <c r="K1257" s="258" t="s">
        <v>3017</v>
      </c>
      <c r="L1257" s="265" t="s">
        <v>1937</v>
      </c>
      <c r="M1257" s="265" t="s">
        <v>1941</v>
      </c>
      <c r="N1257" s="258" t="s">
        <v>3027</v>
      </c>
      <c r="O1257" s="258" t="s">
        <v>3040</v>
      </c>
      <c r="T1257" s="11" t="s">
        <v>2637</v>
      </c>
      <c r="U1257" s="11" t="s">
        <v>2517</v>
      </c>
      <c r="V1257">
        <v>0.61676417910447701</v>
      </c>
      <c r="Z1257">
        <v>2.3761194029850699</v>
      </c>
      <c r="AD1257" s="188">
        <f t="shared" si="51"/>
        <v>1.4201520046986786</v>
      </c>
    </row>
    <row r="1258" spans="1:30" hidden="1" x14ac:dyDescent="0.35">
      <c r="A1258" s="11" t="s">
        <v>2638</v>
      </c>
      <c r="B1258" s="11" t="s">
        <v>2516</v>
      </c>
      <c r="C1258" s="11" t="s">
        <v>2552</v>
      </c>
      <c r="D1258" s="188" t="s">
        <v>3022</v>
      </c>
      <c r="G1258" s="11" t="s">
        <v>2639</v>
      </c>
      <c r="H1258" s="11" t="s">
        <v>2640</v>
      </c>
      <c r="I1258" s="11" t="s">
        <v>2636</v>
      </c>
      <c r="J1258" s="258" t="s">
        <v>2561</v>
      </c>
      <c r="K1258" s="258" t="s">
        <v>3017</v>
      </c>
      <c r="L1258" s="265" t="s">
        <v>1937</v>
      </c>
      <c r="M1258" s="265" t="s">
        <v>1941</v>
      </c>
      <c r="N1258" s="258" t="s">
        <v>3027</v>
      </c>
      <c r="O1258" s="258" t="s">
        <v>3040</v>
      </c>
      <c r="T1258" s="11" t="s">
        <v>2637</v>
      </c>
      <c r="U1258" s="11" t="s">
        <v>2517</v>
      </c>
      <c r="V1258">
        <v>0.91828059701492404</v>
      </c>
      <c r="Z1258">
        <v>1.1343283582089501</v>
      </c>
      <c r="AD1258" s="188">
        <f t="shared" si="51"/>
        <v>2.1144192138722366</v>
      </c>
    </row>
    <row r="1259" spans="1:30" hidden="1" x14ac:dyDescent="0.35">
      <c r="A1259" s="11" t="s">
        <v>2638</v>
      </c>
      <c r="B1259" s="11" t="s">
        <v>2516</v>
      </c>
      <c r="C1259" s="11" t="s">
        <v>2552</v>
      </c>
      <c r="D1259" s="188" t="s">
        <v>3022</v>
      </c>
      <c r="G1259" s="11" t="s">
        <v>2639</v>
      </c>
      <c r="H1259" s="11" t="s">
        <v>2640</v>
      </c>
      <c r="I1259" s="11" t="s">
        <v>2636</v>
      </c>
      <c r="J1259" s="258" t="s">
        <v>2561</v>
      </c>
      <c r="K1259" s="258" t="s">
        <v>3017</v>
      </c>
      <c r="L1259" s="265" t="s">
        <v>1937</v>
      </c>
      <c r="M1259" s="265" t="s">
        <v>1941</v>
      </c>
      <c r="N1259" s="258" t="s">
        <v>3027</v>
      </c>
      <c r="O1259" s="258" t="s">
        <v>3040</v>
      </c>
      <c r="T1259" s="11" t="s">
        <v>2637</v>
      </c>
      <c r="U1259" s="11" t="s">
        <v>2517</v>
      </c>
      <c r="V1259">
        <v>0.91880597014925203</v>
      </c>
      <c r="Z1259">
        <v>1.3970149253731301</v>
      </c>
      <c r="AD1259" s="188">
        <f t="shared" si="51"/>
        <v>2.1156289302196001</v>
      </c>
    </row>
    <row r="1260" spans="1:30" hidden="1" x14ac:dyDescent="0.35">
      <c r="A1260" s="11" t="s">
        <v>2638</v>
      </c>
      <c r="B1260" s="11" t="s">
        <v>2516</v>
      </c>
      <c r="C1260" s="11" t="s">
        <v>2552</v>
      </c>
      <c r="D1260" s="188" t="s">
        <v>3022</v>
      </c>
      <c r="G1260" s="11" t="s">
        <v>2639</v>
      </c>
      <c r="H1260" s="11" t="s">
        <v>2640</v>
      </c>
      <c r="I1260" s="11" t="s">
        <v>2636</v>
      </c>
      <c r="J1260" s="258" t="s">
        <v>2561</v>
      </c>
      <c r="K1260" s="258" t="s">
        <v>3017</v>
      </c>
      <c r="L1260" s="265" t="s">
        <v>1937</v>
      </c>
      <c r="M1260" s="265" t="s">
        <v>1941</v>
      </c>
      <c r="N1260" s="258" t="s">
        <v>3027</v>
      </c>
      <c r="O1260" s="258" t="s">
        <v>3040</v>
      </c>
      <c r="T1260" s="11" t="s">
        <v>2637</v>
      </c>
      <c r="U1260" s="11" t="s">
        <v>2517</v>
      </c>
      <c r="V1260">
        <v>0.91923582089552103</v>
      </c>
      <c r="Z1260">
        <v>1.61194029850746</v>
      </c>
      <c r="AD1260" s="188">
        <f t="shared" si="51"/>
        <v>2.1166186981401713</v>
      </c>
    </row>
    <row r="1261" spans="1:30" hidden="1" x14ac:dyDescent="0.35">
      <c r="A1261" s="11" t="s">
        <v>2638</v>
      </c>
      <c r="B1261" s="11" t="s">
        <v>2516</v>
      </c>
      <c r="C1261" s="11" t="s">
        <v>2552</v>
      </c>
      <c r="D1261" s="188" t="s">
        <v>3022</v>
      </c>
      <c r="G1261" s="11" t="s">
        <v>2639</v>
      </c>
      <c r="H1261" s="11" t="s">
        <v>2640</v>
      </c>
      <c r="I1261" s="11" t="s">
        <v>2636</v>
      </c>
      <c r="J1261" s="258" t="s">
        <v>2561</v>
      </c>
      <c r="K1261" s="258" t="s">
        <v>3017</v>
      </c>
      <c r="L1261" s="265" t="s">
        <v>1937</v>
      </c>
      <c r="M1261" s="265" t="s">
        <v>1941</v>
      </c>
      <c r="N1261" s="258" t="s">
        <v>3027</v>
      </c>
      <c r="O1261" s="258" t="s">
        <v>3040</v>
      </c>
      <c r="T1261" s="11" t="s">
        <v>2637</v>
      </c>
      <c r="U1261" s="11" t="s">
        <v>2517</v>
      </c>
      <c r="V1261">
        <v>0.90352238805970098</v>
      </c>
      <c r="Z1261">
        <v>1.75522388059701</v>
      </c>
      <c r="AD1261" s="188">
        <f t="shared" si="51"/>
        <v>2.0804371819326488</v>
      </c>
    </row>
    <row r="1262" spans="1:30" hidden="1" x14ac:dyDescent="0.35">
      <c r="A1262" s="11" t="s">
        <v>2638</v>
      </c>
      <c r="B1262" s="11" t="s">
        <v>2516</v>
      </c>
      <c r="C1262" s="11" t="s">
        <v>2552</v>
      </c>
      <c r="D1262" s="188" t="s">
        <v>3022</v>
      </c>
      <c r="G1262" s="11" t="s">
        <v>2639</v>
      </c>
      <c r="H1262" s="11" t="s">
        <v>2640</v>
      </c>
      <c r="I1262" s="11" t="s">
        <v>2636</v>
      </c>
      <c r="J1262" s="258" t="s">
        <v>2561</v>
      </c>
      <c r="K1262" s="258" t="s">
        <v>3017</v>
      </c>
      <c r="L1262" s="265" t="s">
        <v>1937</v>
      </c>
      <c r="M1262" s="265" t="s">
        <v>1941</v>
      </c>
      <c r="N1262" s="258" t="s">
        <v>3027</v>
      </c>
      <c r="O1262" s="258" t="s">
        <v>3040</v>
      </c>
      <c r="T1262" s="11" t="s">
        <v>2637</v>
      </c>
      <c r="U1262" s="11" t="s">
        <v>2517</v>
      </c>
      <c r="V1262">
        <v>0.90395223880596898</v>
      </c>
      <c r="Z1262">
        <v>1.9701492537313401</v>
      </c>
      <c r="AD1262" s="188">
        <f t="shared" si="51"/>
        <v>2.0814269498532179</v>
      </c>
    </row>
    <row r="1263" spans="1:30" hidden="1" x14ac:dyDescent="0.35">
      <c r="A1263" s="11" t="s">
        <v>2638</v>
      </c>
      <c r="B1263" s="11" t="s">
        <v>2516</v>
      </c>
      <c r="C1263" s="11" t="s">
        <v>2552</v>
      </c>
      <c r="D1263" s="188" t="s">
        <v>3022</v>
      </c>
      <c r="G1263" s="11" t="s">
        <v>2639</v>
      </c>
      <c r="H1263" s="11" t="s">
        <v>2640</v>
      </c>
      <c r="I1263" s="11" t="s">
        <v>2636</v>
      </c>
      <c r="J1263" s="258" t="s">
        <v>2561</v>
      </c>
      <c r="K1263" s="258" t="s">
        <v>3017</v>
      </c>
      <c r="L1263" s="265" t="s">
        <v>1937</v>
      </c>
      <c r="M1263" s="265" t="s">
        <v>1941</v>
      </c>
      <c r="N1263" s="258" t="s">
        <v>3027</v>
      </c>
      <c r="O1263" s="258" t="s">
        <v>3040</v>
      </c>
      <c r="T1263" s="11" t="s">
        <v>2637</v>
      </c>
      <c r="U1263" s="11" t="s">
        <v>2517</v>
      </c>
      <c r="V1263">
        <v>0.92033432835820805</v>
      </c>
      <c r="Z1263">
        <v>2.1611940298507402</v>
      </c>
      <c r="AD1263" s="188">
        <f t="shared" si="51"/>
        <v>2.1191481050482972</v>
      </c>
    </row>
    <row r="1264" spans="1:30" hidden="1" x14ac:dyDescent="0.35">
      <c r="A1264" s="11" t="s">
        <v>2638</v>
      </c>
      <c r="B1264" s="11" t="s">
        <v>2516</v>
      </c>
      <c r="C1264" s="11" t="s">
        <v>2552</v>
      </c>
      <c r="D1264" s="188" t="s">
        <v>3022</v>
      </c>
      <c r="G1264" s="11" t="s">
        <v>2639</v>
      </c>
      <c r="H1264" s="11" t="s">
        <v>2640</v>
      </c>
      <c r="I1264" s="11" t="s">
        <v>2636</v>
      </c>
      <c r="J1264" s="258" t="s">
        <v>2561</v>
      </c>
      <c r="K1264" s="258" t="s">
        <v>3017</v>
      </c>
      <c r="L1264" s="265" t="s">
        <v>1937</v>
      </c>
      <c r="M1264" s="265" t="s">
        <v>1941</v>
      </c>
      <c r="N1264" s="258" t="s">
        <v>3027</v>
      </c>
      <c r="O1264" s="258" t="s">
        <v>3040</v>
      </c>
      <c r="T1264" s="11" t="s">
        <v>2637</v>
      </c>
      <c r="U1264" s="11" t="s">
        <v>2517</v>
      </c>
      <c r="V1264">
        <v>1.2371820895522301</v>
      </c>
      <c r="Z1264">
        <v>0.58507462686567102</v>
      </c>
      <c r="AD1264" s="188">
        <f t="shared" si="51"/>
        <v>2.8487170367221899</v>
      </c>
    </row>
    <row r="1265" spans="1:30" hidden="1" x14ac:dyDescent="0.35">
      <c r="A1265" s="11" t="s">
        <v>2638</v>
      </c>
      <c r="B1265" s="11" t="s">
        <v>2516</v>
      </c>
      <c r="C1265" s="11" t="s">
        <v>2552</v>
      </c>
      <c r="D1265" s="188" t="s">
        <v>3022</v>
      </c>
      <c r="G1265" s="11" t="s">
        <v>2639</v>
      </c>
      <c r="H1265" s="11" t="s">
        <v>2640</v>
      </c>
      <c r="I1265" s="11" t="s">
        <v>2636</v>
      </c>
      <c r="J1265" s="258" t="s">
        <v>2561</v>
      </c>
      <c r="K1265" s="258" t="s">
        <v>3017</v>
      </c>
      <c r="L1265" s="265" t="s">
        <v>1937</v>
      </c>
      <c r="M1265" s="265" t="s">
        <v>1941</v>
      </c>
      <c r="N1265" s="258" t="s">
        <v>3027</v>
      </c>
      <c r="O1265" s="258" t="s">
        <v>3040</v>
      </c>
      <c r="T1265" s="11" t="s">
        <v>2637</v>
      </c>
      <c r="U1265" s="11" t="s">
        <v>2517</v>
      </c>
      <c r="V1265">
        <v>1.2232358208955201</v>
      </c>
      <c r="Z1265">
        <v>1.61194029850746</v>
      </c>
      <c r="AD1265" s="188">
        <f t="shared" si="51"/>
        <v>2.8166045664103594</v>
      </c>
    </row>
    <row r="1266" spans="1:30" hidden="1" x14ac:dyDescent="0.35">
      <c r="A1266" s="11" t="s">
        <v>2638</v>
      </c>
      <c r="B1266" s="11" t="s">
        <v>2516</v>
      </c>
      <c r="C1266" s="11" t="s">
        <v>2552</v>
      </c>
      <c r="D1266" s="188" t="s">
        <v>3022</v>
      </c>
      <c r="G1266" s="11" t="s">
        <v>2639</v>
      </c>
      <c r="H1266" s="11" t="s">
        <v>2640</v>
      </c>
      <c r="I1266" s="11" t="s">
        <v>2636</v>
      </c>
      <c r="J1266" s="258" t="s">
        <v>2561</v>
      </c>
      <c r="K1266" s="258" t="s">
        <v>3017</v>
      </c>
      <c r="L1266" s="265" t="s">
        <v>1937</v>
      </c>
      <c r="M1266" s="265" t="s">
        <v>1941</v>
      </c>
      <c r="N1266" s="258" t="s">
        <v>3027</v>
      </c>
      <c r="O1266" s="258" t="s">
        <v>3040</v>
      </c>
      <c r="T1266" s="11" t="s">
        <v>2637</v>
      </c>
      <c r="U1266" s="11" t="s">
        <v>2517</v>
      </c>
      <c r="V1266">
        <v>1.2234268656716401</v>
      </c>
      <c r="Z1266">
        <v>1.70746268656716</v>
      </c>
      <c r="AD1266" s="188">
        <f t="shared" si="51"/>
        <v>2.8170444632639473</v>
      </c>
    </row>
    <row r="1267" spans="1:30" hidden="1" x14ac:dyDescent="0.35">
      <c r="A1267" s="11" t="s">
        <v>2638</v>
      </c>
      <c r="B1267" s="11" t="s">
        <v>2516</v>
      </c>
      <c r="C1267" s="11" t="s">
        <v>2552</v>
      </c>
      <c r="D1267" s="188" t="s">
        <v>3022</v>
      </c>
      <c r="G1267" s="11" t="s">
        <v>2639</v>
      </c>
      <c r="H1267" s="11" t="s">
        <v>2640</v>
      </c>
      <c r="I1267" s="11" t="s">
        <v>2636</v>
      </c>
      <c r="J1267" s="258" t="s">
        <v>2561</v>
      </c>
      <c r="K1267" s="258" t="s">
        <v>3017</v>
      </c>
      <c r="L1267" s="265" t="s">
        <v>1937</v>
      </c>
      <c r="M1267" s="265" t="s">
        <v>1941</v>
      </c>
      <c r="N1267" s="258" t="s">
        <v>3027</v>
      </c>
      <c r="O1267" s="258" t="s">
        <v>3040</v>
      </c>
      <c r="T1267" s="11" t="s">
        <v>2637</v>
      </c>
      <c r="U1267" s="11" t="s">
        <v>2517</v>
      </c>
      <c r="V1267">
        <v>1.2237611940298501</v>
      </c>
      <c r="Z1267">
        <v>1.8746268656716401</v>
      </c>
      <c r="AD1267" s="188">
        <f t="shared" si="51"/>
        <v>2.8178142827577268</v>
      </c>
    </row>
    <row r="1268" spans="1:30" hidden="1" x14ac:dyDescent="0.35">
      <c r="A1268" s="11" t="s">
        <v>2638</v>
      </c>
      <c r="B1268" s="11" t="s">
        <v>2516</v>
      </c>
      <c r="C1268" s="11" t="s">
        <v>2552</v>
      </c>
      <c r="D1268" s="188" t="s">
        <v>3022</v>
      </c>
      <c r="G1268" s="11" t="s">
        <v>2639</v>
      </c>
      <c r="H1268" s="11" t="s">
        <v>2640</v>
      </c>
      <c r="I1268" s="11" t="s">
        <v>2636</v>
      </c>
      <c r="J1268" s="258" t="s">
        <v>2561</v>
      </c>
      <c r="K1268" s="258" t="s">
        <v>3017</v>
      </c>
      <c r="L1268" s="265" t="s">
        <v>1937</v>
      </c>
      <c r="M1268" s="265" t="s">
        <v>1941</v>
      </c>
      <c r="N1268" s="258" t="s">
        <v>3027</v>
      </c>
      <c r="O1268" s="258" t="s">
        <v>3040</v>
      </c>
      <c r="T1268" s="11" t="s">
        <v>2637</v>
      </c>
      <c r="U1268" s="11" t="s">
        <v>2517</v>
      </c>
      <c r="V1268">
        <v>1.22399999999999</v>
      </c>
      <c r="Z1268">
        <v>1.9940298507462599</v>
      </c>
      <c r="AD1268" s="188">
        <f t="shared" si="51"/>
        <v>2.8183641538246893</v>
      </c>
    </row>
    <row r="1269" spans="1:30" hidden="1" x14ac:dyDescent="0.35">
      <c r="A1269" s="11" t="s">
        <v>2638</v>
      </c>
      <c r="B1269" s="11" t="s">
        <v>2516</v>
      </c>
      <c r="C1269" s="11" t="s">
        <v>2552</v>
      </c>
      <c r="D1269" s="188" t="s">
        <v>3022</v>
      </c>
      <c r="G1269" s="11" t="s">
        <v>2639</v>
      </c>
      <c r="H1269" s="11" t="s">
        <v>2640</v>
      </c>
      <c r="I1269" s="11" t="s">
        <v>2636</v>
      </c>
      <c r="J1269" s="258" t="s">
        <v>2561</v>
      </c>
      <c r="K1269" s="258" t="s">
        <v>3017</v>
      </c>
      <c r="L1269" s="265" t="s">
        <v>1937</v>
      </c>
      <c r="M1269" s="265" t="s">
        <v>1941</v>
      </c>
      <c r="N1269" s="258" t="s">
        <v>3027</v>
      </c>
      <c r="O1269" s="258" t="s">
        <v>3040</v>
      </c>
      <c r="T1269" s="11" t="s">
        <v>2637</v>
      </c>
      <c r="U1269" s="11" t="s">
        <v>2517</v>
      </c>
      <c r="V1269">
        <v>1.54094328358208</v>
      </c>
      <c r="Z1269">
        <v>0.46567164179104298</v>
      </c>
      <c r="AD1269" s="188">
        <f t="shared" si="51"/>
        <v>3.5481530339253942</v>
      </c>
    </row>
    <row r="1270" spans="1:30" hidden="1" x14ac:dyDescent="0.35">
      <c r="A1270" s="11" t="s">
        <v>2638</v>
      </c>
      <c r="B1270" s="11" t="s">
        <v>2516</v>
      </c>
      <c r="C1270" s="11" t="s">
        <v>2552</v>
      </c>
      <c r="D1270" s="188" t="s">
        <v>3022</v>
      </c>
      <c r="G1270" s="11" t="s">
        <v>2639</v>
      </c>
      <c r="H1270" s="11" t="s">
        <v>2640</v>
      </c>
      <c r="I1270" s="11" t="s">
        <v>2636</v>
      </c>
      <c r="J1270" s="258" t="s">
        <v>2561</v>
      </c>
      <c r="K1270" s="258" t="s">
        <v>3017</v>
      </c>
      <c r="L1270" s="265" t="s">
        <v>1937</v>
      </c>
      <c r="M1270" s="265" t="s">
        <v>1941</v>
      </c>
      <c r="N1270" s="258" t="s">
        <v>3027</v>
      </c>
      <c r="O1270" s="258" t="s">
        <v>3040</v>
      </c>
      <c r="T1270" s="11" t="s">
        <v>2637</v>
      </c>
      <c r="U1270" s="11" t="s">
        <v>2517</v>
      </c>
      <c r="V1270">
        <v>1.5253731343283501</v>
      </c>
      <c r="Z1270">
        <v>0.68059701492537195</v>
      </c>
      <c r="AD1270" s="188">
        <f t="shared" si="51"/>
        <v>3.5123014403580632</v>
      </c>
    </row>
    <row r="1271" spans="1:30" hidden="1" x14ac:dyDescent="0.35">
      <c r="A1271" s="11" t="s">
        <v>2638</v>
      </c>
      <c r="B1271" s="11" t="s">
        <v>2516</v>
      </c>
      <c r="C1271" s="11" t="s">
        <v>2552</v>
      </c>
      <c r="D1271" s="188" t="s">
        <v>3022</v>
      </c>
      <c r="G1271" s="11" t="s">
        <v>2639</v>
      </c>
      <c r="H1271" s="11" t="s">
        <v>2640</v>
      </c>
      <c r="I1271" s="11" t="s">
        <v>2636</v>
      </c>
      <c r="J1271" s="258" t="s">
        <v>2561</v>
      </c>
      <c r="K1271" s="258" t="s">
        <v>3017</v>
      </c>
      <c r="L1271" s="265" t="s">
        <v>1937</v>
      </c>
      <c r="M1271" s="265" t="s">
        <v>1941</v>
      </c>
      <c r="N1271" s="258" t="s">
        <v>3027</v>
      </c>
      <c r="O1271" s="258" t="s">
        <v>3040</v>
      </c>
      <c r="T1271" s="11" t="s">
        <v>2637</v>
      </c>
      <c r="U1271" s="11" t="s">
        <v>2517</v>
      </c>
      <c r="V1271">
        <v>1.52699701492537</v>
      </c>
      <c r="Z1271">
        <v>1.4925373134328299</v>
      </c>
      <c r="AD1271" s="188">
        <f t="shared" si="51"/>
        <v>3.5160405636135637</v>
      </c>
    </row>
    <row r="1272" spans="1:30" hidden="1" x14ac:dyDescent="0.35">
      <c r="A1272" s="11" t="s">
        <v>2638</v>
      </c>
      <c r="B1272" s="11" t="s">
        <v>2516</v>
      </c>
      <c r="C1272" s="11" t="s">
        <v>2552</v>
      </c>
      <c r="D1272" s="188" t="s">
        <v>3022</v>
      </c>
      <c r="G1272" s="11" t="s">
        <v>2639</v>
      </c>
      <c r="H1272" s="11" t="s">
        <v>2640</v>
      </c>
      <c r="I1272" s="11" t="s">
        <v>2636</v>
      </c>
      <c r="J1272" s="258" t="s">
        <v>2561</v>
      </c>
      <c r="K1272" s="258" t="s">
        <v>3017</v>
      </c>
      <c r="L1272" s="265" t="s">
        <v>1937</v>
      </c>
      <c r="M1272" s="265" t="s">
        <v>1941</v>
      </c>
      <c r="N1272" s="258" t="s">
        <v>3027</v>
      </c>
      <c r="O1272" s="258" t="s">
        <v>3040</v>
      </c>
      <c r="T1272" s="11" t="s">
        <v>2637</v>
      </c>
      <c r="U1272" s="11" t="s">
        <v>2517</v>
      </c>
      <c r="V1272">
        <v>1.5272835820895501</v>
      </c>
      <c r="Z1272">
        <v>1.6358208955223801</v>
      </c>
      <c r="AD1272" s="188">
        <f t="shared" si="51"/>
        <v>3.516700408893946</v>
      </c>
    </row>
    <row r="1273" spans="1:30" hidden="1" x14ac:dyDescent="0.35">
      <c r="A1273" s="11" t="s">
        <v>2638</v>
      </c>
      <c r="B1273" s="11" t="s">
        <v>2516</v>
      </c>
      <c r="C1273" s="11" t="s">
        <v>2552</v>
      </c>
      <c r="D1273" s="188" t="s">
        <v>3022</v>
      </c>
      <c r="G1273" s="11" t="s">
        <v>2639</v>
      </c>
      <c r="H1273" s="11" t="s">
        <v>2640</v>
      </c>
      <c r="I1273" s="11" t="s">
        <v>2636</v>
      </c>
      <c r="J1273" s="258" t="s">
        <v>2561</v>
      </c>
      <c r="K1273" s="258" t="s">
        <v>3017</v>
      </c>
      <c r="L1273" s="265" t="s">
        <v>1937</v>
      </c>
      <c r="M1273" s="265" t="s">
        <v>1941</v>
      </c>
      <c r="N1273" s="258" t="s">
        <v>3027</v>
      </c>
      <c r="O1273" s="258" t="s">
        <v>3040</v>
      </c>
      <c r="T1273" s="11" t="s">
        <v>2637</v>
      </c>
      <c r="U1273" s="11" t="s">
        <v>2517</v>
      </c>
      <c r="V1273">
        <v>1.5275701492537299</v>
      </c>
      <c r="Z1273">
        <v>1.77910447761193</v>
      </c>
      <c r="AD1273" s="188">
        <f t="shared" si="51"/>
        <v>3.5173602541743283</v>
      </c>
    </row>
    <row r="1274" spans="1:30" hidden="1" x14ac:dyDescent="0.35">
      <c r="A1274" s="11" t="s">
        <v>2638</v>
      </c>
      <c r="B1274" s="11" t="s">
        <v>2516</v>
      </c>
      <c r="C1274" s="11" t="s">
        <v>2552</v>
      </c>
      <c r="D1274" s="188" t="s">
        <v>3022</v>
      </c>
      <c r="G1274" s="11" t="s">
        <v>2639</v>
      </c>
      <c r="H1274" s="11" t="s">
        <v>2640</v>
      </c>
      <c r="I1274" s="11" t="s">
        <v>2636</v>
      </c>
      <c r="J1274" s="258" t="s">
        <v>2561</v>
      </c>
      <c r="K1274" s="258" t="s">
        <v>3017</v>
      </c>
      <c r="L1274" s="265" t="s">
        <v>1937</v>
      </c>
      <c r="M1274" s="265" t="s">
        <v>1941</v>
      </c>
      <c r="N1274" s="258" t="s">
        <v>3027</v>
      </c>
      <c r="O1274" s="258" t="s">
        <v>3040</v>
      </c>
      <c r="T1274" s="11" t="s">
        <v>2637</v>
      </c>
      <c r="U1274" s="11" t="s">
        <v>2517</v>
      </c>
      <c r="V1274">
        <v>1.8126567164179099</v>
      </c>
      <c r="Z1274">
        <v>0.32238805970149098</v>
      </c>
      <c r="AD1274" s="188">
        <f t="shared" si="51"/>
        <v>4.1737963339394151</v>
      </c>
    </row>
    <row r="1275" spans="1:30" hidden="1" x14ac:dyDescent="0.35">
      <c r="A1275" s="11" t="s">
        <v>2638</v>
      </c>
      <c r="B1275" s="11" t="s">
        <v>2516</v>
      </c>
      <c r="C1275" s="11" t="s">
        <v>2552</v>
      </c>
      <c r="D1275" s="188" t="s">
        <v>3022</v>
      </c>
      <c r="G1275" s="11" t="s">
        <v>2639</v>
      </c>
      <c r="H1275" s="11" t="s">
        <v>2640</v>
      </c>
      <c r="I1275" s="11" t="s">
        <v>2636</v>
      </c>
      <c r="J1275" s="258" t="s">
        <v>2561</v>
      </c>
      <c r="K1275" s="258" t="s">
        <v>3017</v>
      </c>
      <c r="L1275" s="265" t="s">
        <v>1937</v>
      </c>
      <c r="M1275" s="265" t="s">
        <v>1941</v>
      </c>
      <c r="N1275" s="258" t="s">
        <v>3027</v>
      </c>
      <c r="O1275" s="258" t="s">
        <v>3040</v>
      </c>
      <c r="T1275" s="11" t="s">
        <v>2637</v>
      </c>
      <c r="U1275" s="11" t="s">
        <v>2517</v>
      </c>
      <c r="V1275">
        <v>1.8131343283582</v>
      </c>
      <c r="Z1275">
        <v>0.56119402985074496</v>
      </c>
      <c r="AD1275" s="188">
        <f t="shared" si="51"/>
        <v>4.1748960760733631</v>
      </c>
    </row>
    <row r="1276" spans="1:30" hidden="1" x14ac:dyDescent="0.35">
      <c r="A1276" s="11" t="s">
        <v>2638</v>
      </c>
      <c r="B1276" s="11" t="s">
        <v>2516</v>
      </c>
      <c r="C1276" s="11" t="s">
        <v>2552</v>
      </c>
      <c r="D1276" s="188" t="s">
        <v>3022</v>
      </c>
      <c r="G1276" s="11" t="s">
        <v>2639</v>
      </c>
      <c r="H1276" s="11" t="s">
        <v>2640</v>
      </c>
      <c r="I1276" s="11" t="s">
        <v>2636</v>
      </c>
      <c r="J1276" s="258" t="s">
        <v>2561</v>
      </c>
      <c r="K1276" s="258" t="s">
        <v>3017</v>
      </c>
      <c r="L1276" s="265" t="s">
        <v>1937</v>
      </c>
      <c r="M1276" s="265" t="s">
        <v>1941</v>
      </c>
      <c r="N1276" s="258" t="s">
        <v>3027</v>
      </c>
      <c r="O1276" s="258" t="s">
        <v>3040</v>
      </c>
      <c r="T1276" s="11" t="s">
        <v>2637</v>
      </c>
      <c r="U1276" s="11" t="s">
        <v>2517</v>
      </c>
      <c r="V1276">
        <v>1.8134208955223801</v>
      </c>
      <c r="Z1276">
        <v>0.70447761194029801</v>
      </c>
      <c r="AD1276" s="188">
        <f t="shared" si="51"/>
        <v>4.1755559213537454</v>
      </c>
    </row>
    <row r="1277" spans="1:30" hidden="1" x14ac:dyDescent="0.35">
      <c r="A1277" s="11" t="s">
        <v>2638</v>
      </c>
      <c r="B1277" s="11" t="s">
        <v>2516</v>
      </c>
      <c r="C1277" s="11" t="s">
        <v>2552</v>
      </c>
      <c r="D1277" s="188" t="s">
        <v>3022</v>
      </c>
      <c r="G1277" s="11" t="s">
        <v>2639</v>
      </c>
      <c r="H1277" s="11" t="s">
        <v>2640</v>
      </c>
      <c r="I1277" s="11" t="s">
        <v>2636</v>
      </c>
      <c r="J1277" s="258" t="s">
        <v>2561</v>
      </c>
      <c r="K1277" s="258" t="s">
        <v>3017</v>
      </c>
      <c r="L1277" s="265" t="s">
        <v>1937</v>
      </c>
      <c r="M1277" s="265" t="s">
        <v>1941</v>
      </c>
      <c r="N1277" s="258" t="s">
        <v>3027</v>
      </c>
      <c r="O1277" s="258" t="s">
        <v>3040</v>
      </c>
      <c r="T1277" s="11" t="s">
        <v>2637</v>
      </c>
      <c r="U1277" s="11" t="s">
        <v>2517</v>
      </c>
      <c r="V1277">
        <v>1.82980298507462</v>
      </c>
      <c r="Z1277">
        <v>0.89552238805970097</v>
      </c>
      <c r="AD1277" s="188">
        <f t="shared" si="51"/>
        <v>4.2132770765488265</v>
      </c>
    </row>
    <row r="1278" spans="1:30" hidden="1" x14ac:dyDescent="0.35">
      <c r="A1278" s="11" t="s">
        <v>2638</v>
      </c>
      <c r="B1278" s="11" t="s">
        <v>2516</v>
      </c>
      <c r="C1278" s="11" t="s">
        <v>2552</v>
      </c>
      <c r="D1278" s="188" t="s">
        <v>3022</v>
      </c>
      <c r="G1278" s="11" t="s">
        <v>2639</v>
      </c>
      <c r="H1278" s="11" t="s">
        <v>2640</v>
      </c>
      <c r="I1278" s="11" t="s">
        <v>2636</v>
      </c>
      <c r="J1278" s="258" t="s">
        <v>2561</v>
      </c>
      <c r="K1278" s="258" t="s">
        <v>3017</v>
      </c>
      <c r="L1278" s="265" t="s">
        <v>1937</v>
      </c>
      <c r="M1278" s="265" t="s">
        <v>1941</v>
      </c>
      <c r="N1278" s="258" t="s">
        <v>3027</v>
      </c>
      <c r="O1278" s="258" t="s">
        <v>3040</v>
      </c>
      <c r="T1278" s="11" t="s">
        <v>2637</v>
      </c>
      <c r="U1278" s="11" t="s">
        <v>2517</v>
      </c>
      <c r="V1278">
        <v>1.83032835820895</v>
      </c>
      <c r="Z1278">
        <v>1.1582089552238699</v>
      </c>
      <c r="AD1278" s="188">
        <f t="shared" si="51"/>
        <v>4.2144867928961949</v>
      </c>
    </row>
    <row r="1279" spans="1:30" hidden="1" x14ac:dyDescent="0.35">
      <c r="A1279" s="11" t="s">
        <v>2638</v>
      </c>
      <c r="B1279" s="11" t="s">
        <v>2516</v>
      </c>
      <c r="C1279" s="11" t="s">
        <v>2552</v>
      </c>
      <c r="D1279" s="188" t="s">
        <v>3022</v>
      </c>
      <c r="G1279" s="11" t="s">
        <v>2639</v>
      </c>
      <c r="H1279" s="11" t="s">
        <v>2640</v>
      </c>
      <c r="I1279" s="11" t="s">
        <v>2636</v>
      </c>
      <c r="J1279" s="258" t="s">
        <v>2561</v>
      </c>
      <c r="K1279" s="258" t="s">
        <v>3017</v>
      </c>
      <c r="L1279" s="265" t="s">
        <v>1937</v>
      </c>
      <c r="M1279" s="265" t="s">
        <v>1941</v>
      </c>
      <c r="N1279" s="258" t="s">
        <v>3027</v>
      </c>
      <c r="O1279" s="258" t="s">
        <v>3040</v>
      </c>
      <c r="T1279" s="11" t="s">
        <v>2637</v>
      </c>
      <c r="U1279" s="11" t="s">
        <v>2517</v>
      </c>
      <c r="V1279">
        <v>1.8145671641790999</v>
      </c>
      <c r="Z1279">
        <v>1.2776119402985</v>
      </c>
      <c r="AD1279" s="188">
        <f t="shared" si="51"/>
        <v>4.1781953024752747</v>
      </c>
    </row>
    <row r="1280" spans="1:30" hidden="1" x14ac:dyDescent="0.35">
      <c r="A1280" s="11" t="s">
        <v>2638</v>
      </c>
      <c r="B1280" s="11" t="s">
        <v>2516</v>
      </c>
      <c r="C1280" s="11" t="s">
        <v>2552</v>
      </c>
      <c r="D1280" s="188" t="s">
        <v>3022</v>
      </c>
      <c r="G1280" s="11" t="s">
        <v>2639</v>
      </c>
      <c r="H1280" s="11" t="s">
        <v>2640</v>
      </c>
      <c r="I1280" s="11" t="s">
        <v>2636</v>
      </c>
      <c r="J1280" s="258" t="s">
        <v>2561</v>
      </c>
      <c r="K1280" s="258" t="s">
        <v>3017</v>
      </c>
      <c r="L1280" s="265" t="s">
        <v>1937</v>
      </c>
      <c r="M1280" s="265" t="s">
        <v>1941</v>
      </c>
      <c r="N1280" s="258" t="s">
        <v>3027</v>
      </c>
      <c r="O1280" s="258" t="s">
        <v>3040</v>
      </c>
      <c r="T1280" s="11" t="s">
        <v>2637</v>
      </c>
      <c r="U1280" s="11" t="s">
        <v>2517</v>
      </c>
      <c r="V1280">
        <v>2.1328</v>
      </c>
      <c r="Z1280">
        <v>0.39402985074626801</v>
      </c>
      <c r="AD1280" s="188">
        <f t="shared" si="51"/>
        <v>4.9109534863377009</v>
      </c>
    </row>
    <row r="1281" spans="1:30" hidden="1" x14ac:dyDescent="0.35">
      <c r="A1281" s="11" t="s">
        <v>2638</v>
      </c>
      <c r="B1281" s="11" t="s">
        <v>2516</v>
      </c>
      <c r="C1281" s="11" t="s">
        <v>2552</v>
      </c>
      <c r="D1281" s="188" t="s">
        <v>3022</v>
      </c>
      <c r="G1281" s="11" t="s">
        <v>2639</v>
      </c>
      <c r="H1281" s="11" t="s">
        <v>2640</v>
      </c>
      <c r="I1281" s="11" t="s">
        <v>2636</v>
      </c>
      <c r="J1281" s="258" t="s">
        <v>2561</v>
      </c>
      <c r="K1281" s="258" t="s">
        <v>3017</v>
      </c>
      <c r="L1281" s="265" t="s">
        <v>1937</v>
      </c>
      <c r="M1281" s="265" t="s">
        <v>1941</v>
      </c>
      <c r="N1281" s="258" t="s">
        <v>3027</v>
      </c>
      <c r="O1281" s="258" t="s">
        <v>3040</v>
      </c>
      <c r="T1281" s="11" t="s">
        <v>2637</v>
      </c>
      <c r="U1281" s="11" t="s">
        <v>2517</v>
      </c>
      <c r="V1281">
        <v>2.1171820895522302</v>
      </c>
      <c r="Z1281">
        <v>0.58507462686567102</v>
      </c>
      <c r="AD1281" s="188">
        <f t="shared" si="51"/>
        <v>4.8749919185569501</v>
      </c>
    </row>
    <row r="1282" spans="1:30" hidden="1" x14ac:dyDescent="0.35">
      <c r="A1282" s="11" t="s">
        <v>2638</v>
      </c>
      <c r="B1282" s="11" t="s">
        <v>2516</v>
      </c>
      <c r="C1282" s="11" t="s">
        <v>2552</v>
      </c>
      <c r="D1282" s="188" t="s">
        <v>3022</v>
      </c>
      <c r="G1282" s="11" t="s">
        <v>2639</v>
      </c>
      <c r="H1282" s="11" t="s">
        <v>2640</v>
      </c>
      <c r="I1282" s="11" t="s">
        <v>2636</v>
      </c>
      <c r="J1282" s="258" t="s">
        <v>2561</v>
      </c>
      <c r="K1282" s="258" t="s">
        <v>3017</v>
      </c>
      <c r="L1282" s="265" t="s">
        <v>1937</v>
      </c>
      <c r="M1282" s="265" t="s">
        <v>1941</v>
      </c>
      <c r="N1282" s="258" t="s">
        <v>3027</v>
      </c>
      <c r="O1282" s="258" t="s">
        <v>3040</v>
      </c>
      <c r="T1282" s="11" t="s">
        <v>2637</v>
      </c>
      <c r="U1282" s="11" t="s">
        <v>2517</v>
      </c>
      <c r="V1282">
        <v>2.1334686567164098</v>
      </c>
      <c r="Z1282">
        <v>0.72835820895522296</v>
      </c>
      <c r="AD1282" s="188">
        <f t="shared" si="51"/>
        <v>4.9124931253252369</v>
      </c>
    </row>
    <row r="1283" spans="1:30" hidden="1" x14ac:dyDescent="0.35">
      <c r="A1283" s="11" t="s">
        <v>2638</v>
      </c>
      <c r="B1283" s="11" t="s">
        <v>2516</v>
      </c>
      <c r="C1283" s="11" t="s">
        <v>2552</v>
      </c>
      <c r="D1283" s="188" t="s">
        <v>3022</v>
      </c>
      <c r="G1283" s="11" t="s">
        <v>2639</v>
      </c>
      <c r="H1283" s="11" t="s">
        <v>2640</v>
      </c>
      <c r="I1283" s="11" t="s">
        <v>2636</v>
      </c>
      <c r="J1283" s="258" t="s">
        <v>2561</v>
      </c>
      <c r="K1283" s="258" t="s">
        <v>3017</v>
      </c>
      <c r="L1283" s="265" t="s">
        <v>1937</v>
      </c>
      <c r="M1283" s="265" t="s">
        <v>1941</v>
      </c>
      <c r="N1283" s="258" t="s">
        <v>3027</v>
      </c>
      <c r="O1283" s="258" t="s">
        <v>3040</v>
      </c>
      <c r="T1283" s="11" t="s">
        <v>2637</v>
      </c>
      <c r="U1283" s="11" t="s">
        <v>2517</v>
      </c>
      <c r="V1283">
        <v>2.1339462686567101</v>
      </c>
      <c r="Z1283">
        <v>0.96716417910447605</v>
      </c>
      <c r="AD1283" s="188">
        <f t="shared" ref="AD1283:AD1346" si="52">LN(10^(V1283))</f>
        <v>4.913592867459208</v>
      </c>
    </row>
    <row r="1284" spans="1:30" hidden="1" x14ac:dyDescent="0.35">
      <c r="A1284" s="11" t="s">
        <v>2638</v>
      </c>
      <c r="B1284" s="11" t="s">
        <v>2516</v>
      </c>
      <c r="C1284" s="11" t="s">
        <v>2552</v>
      </c>
      <c r="D1284" s="188" t="s">
        <v>3022</v>
      </c>
      <c r="G1284" s="11" t="s">
        <v>2639</v>
      </c>
      <c r="H1284" s="11" t="s">
        <v>2640</v>
      </c>
      <c r="I1284" s="11" t="s">
        <v>2636</v>
      </c>
      <c r="J1284" s="258" t="s">
        <v>2561</v>
      </c>
      <c r="K1284" s="258" t="s">
        <v>3017</v>
      </c>
      <c r="L1284" s="265" t="s">
        <v>1937</v>
      </c>
      <c r="M1284" s="265" t="s">
        <v>1941</v>
      </c>
      <c r="N1284" s="258" t="s">
        <v>3027</v>
      </c>
      <c r="O1284" s="258" t="s">
        <v>3040</v>
      </c>
      <c r="T1284" s="11" t="s">
        <v>2637</v>
      </c>
      <c r="U1284" s="11" t="s">
        <v>2517</v>
      </c>
      <c r="V1284">
        <v>2.1344238805970099</v>
      </c>
      <c r="Z1284">
        <v>1.20597014925373</v>
      </c>
      <c r="AD1284" s="188">
        <f t="shared" si="52"/>
        <v>4.9146926095931782</v>
      </c>
    </row>
    <row r="1285" spans="1:30" hidden="1" x14ac:dyDescent="0.35">
      <c r="A1285" s="11" t="s">
        <v>2638</v>
      </c>
      <c r="B1285" s="11" t="s">
        <v>2516</v>
      </c>
      <c r="C1285" s="11" t="s">
        <v>2552</v>
      </c>
      <c r="D1285" s="188" t="s">
        <v>3022</v>
      </c>
      <c r="G1285" s="11" t="s">
        <v>2639</v>
      </c>
      <c r="H1285" s="11" t="s">
        <v>2640</v>
      </c>
      <c r="I1285" s="11" t="s">
        <v>2636</v>
      </c>
      <c r="J1285" s="258" t="s">
        <v>2561</v>
      </c>
      <c r="K1285" s="258" t="s">
        <v>3017</v>
      </c>
      <c r="L1285" s="265" t="s">
        <v>1937</v>
      </c>
      <c r="M1285" s="265" t="s">
        <v>1941</v>
      </c>
      <c r="N1285" s="258" t="s">
        <v>3027</v>
      </c>
      <c r="O1285" s="258" t="s">
        <v>3040</v>
      </c>
      <c r="T1285" s="11" t="s">
        <v>2637</v>
      </c>
      <c r="U1285" s="11" t="s">
        <v>2517</v>
      </c>
      <c r="V1285">
        <v>2.4361791044776102</v>
      </c>
      <c r="Z1285">
        <v>8.3582089552238295E-2</v>
      </c>
      <c r="AD1285" s="188">
        <f t="shared" si="52"/>
        <v>5.6095096898337298</v>
      </c>
    </row>
    <row r="1286" spans="1:30" hidden="1" x14ac:dyDescent="0.35">
      <c r="A1286" s="11" t="s">
        <v>2638</v>
      </c>
      <c r="B1286" s="11" t="s">
        <v>2516</v>
      </c>
      <c r="C1286" s="11" t="s">
        <v>2552</v>
      </c>
      <c r="D1286" s="188" t="s">
        <v>3022</v>
      </c>
      <c r="G1286" s="11" t="s">
        <v>2639</v>
      </c>
      <c r="H1286" s="11" t="s">
        <v>2640</v>
      </c>
      <c r="I1286" s="11" t="s">
        <v>2636</v>
      </c>
      <c r="J1286" s="258" t="s">
        <v>2561</v>
      </c>
      <c r="K1286" s="258" t="s">
        <v>3017</v>
      </c>
      <c r="L1286" s="265" t="s">
        <v>1937</v>
      </c>
      <c r="M1286" s="265" t="s">
        <v>1941</v>
      </c>
      <c r="N1286" s="258" t="s">
        <v>3027</v>
      </c>
      <c r="O1286" s="258" t="s">
        <v>3040</v>
      </c>
      <c r="T1286" s="11" t="s">
        <v>2637</v>
      </c>
      <c r="U1286" s="11" t="s">
        <v>2517</v>
      </c>
      <c r="V1286">
        <v>2.4047999999999901</v>
      </c>
      <c r="Z1286">
        <v>0.39402985074626801</v>
      </c>
      <c r="AD1286" s="188">
        <f t="shared" si="52"/>
        <v>5.5372566316320588</v>
      </c>
    </row>
    <row r="1287" spans="1:30" hidden="1" x14ac:dyDescent="0.35">
      <c r="A1287" s="11" t="s">
        <v>2638</v>
      </c>
      <c r="B1287" s="11" t="s">
        <v>2516</v>
      </c>
      <c r="C1287" s="11" t="s">
        <v>2552</v>
      </c>
      <c r="D1287" s="188" t="s">
        <v>3022</v>
      </c>
      <c r="G1287" s="11" t="s">
        <v>2639</v>
      </c>
      <c r="H1287" s="11" t="s">
        <v>2640</v>
      </c>
      <c r="I1287" s="11" t="s">
        <v>2636</v>
      </c>
      <c r="J1287" s="258" t="s">
        <v>2561</v>
      </c>
      <c r="K1287" s="258" t="s">
        <v>3017</v>
      </c>
      <c r="L1287" s="265" t="s">
        <v>1937</v>
      </c>
      <c r="M1287" s="265" t="s">
        <v>1941</v>
      </c>
      <c r="N1287" s="258" t="s">
        <v>3027</v>
      </c>
      <c r="O1287" s="258" t="s">
        <v>3040</v>
      </c>
      <c r="T1287" s="11" t="s">
        <v>2637</v>
      </c>
      <c r="U1287" s="11" t="s">
        <v>2517</v>
      </c>
      <c r="V1287">
        <v>2.4052298507462599</v>
      </c>
      <c r="Z1287">
        <v>0.60895522388059498</v>
      </c>
      <c r="AD1287" s="188">
        <f t="shared" si="52"/>
        <v>5.5382463995526319</v>
      </c>
    </row>
    <row r="1288" spans="1:30" hidden="1" x14ac:dyDescent="0.35">
      <c r="A1288" s="11" t="s">
        <v>2638</v>
      </c>
      <c r="B1288" s="11" t="s">
        <v>2516</v>
      </c>
      <c r="C1288" s="11" t="s">
        <v>2552</v>
      </c>
      <c r="D1288" s="188" t="s">
        <v>3022</v>
      </c>
      <c r="G1288" s="11" t="s">
        <v>2639</v>
      </c>
      <c r="H1288" s="11" t="s">
        <v>2640</v>
      </c>
      <c r="I1288" s="11" t="s">
        <v>2636</v>
      </c>
      <c r="J1288" s="258" t="s">
        <v>2561</v>
      </c>
      <c r="K1288" s="258" t="s">
        <v>3017</v>
      </c>
      <c r="L1288" s="265" t="s">
        <v>1937</v>
      </c>
      <c r="M1288" s="265" t="s">
        <v>1941</v>
      </c>
      <c r="N1288" s="258" t="s">
        <v>3027</v>
      </c>
      <c r="O1288" s="258" t="s">
        <v>3040</v>
      </c>
      <c r="T1288" s="11" t="s">
        <v>2637</v>
      </c>
      <c r="U1288" s="11" t="s">
        <v>2517</v>
      </c>
      <c r="V1288">
        <v>2.40551641791044</v>
      </c>
      <c r="Z1288">
        <v>0.75223880597014803</v>
      </c>
      <c r="AD1288" s="188">
        <f t="shared" si="52"/>
        <v>5.5389062448330151</v>
      </c>
    </row>
    <row r="1289" spans="1:30" hidden="1" x14ac:dyDescent="0.35">
      <c r="A1289" s="11" t="s">
        <v>2638</v>
      </c>
      <c r="B1289" s="11" t="s">
        <v>2516</v>
      </c>
      <c r="C1289" s="11" t="s">
        <v>2552</v>
      </c>
      <c r="D1289" s="188" t="s">
        <v>3022</v>
      </c>
      <c r="G1289" s="11" t="s">
        <v>2639</v>
      </c>
      <c r="H1289" s="11" t="s">
        <v>2640</v>
      </c>
      <c r="I1289" s="11" t="s">
        <v>2636</v>
      </c>
      <c r="J1289" s="258" t="s">
        <v>2561</v>
      </c>
      <c r="K1289" s="258" t="s">
        <v>3017</v>
      </c>
      <c r="L1289" s="265" t="s">
        <v>1937</v>
      </c>
      <c r="M1289" s="265" t="s">
        <v>1941</v>
      </c>
      <c r="N1289" s="258" t="s">
        <v>3027</v>
      </c>
      <c r="O1289" s="258" t="s">
        <v>3040</v>
      </c>
      <c r="T1289" s="11" t="s">
        <v>2637</v>
      </c>
      <c r="U1289" s="11" t="s">
        <v>2517</v>
      </c>
      <c r="V1289">
        <v>2.4059940298507398</v>
      </c>
      <c r="Z1289">
        <v>0.991044776119402</v>
      </c>
      <c r="AD1289" s="188">
        <f t="shared" si="52"/>
        <v>5.5400059869669853</v>
      </c>
    </row>
    <row r="1290" spans="1:30" hidden="1" x14ac:dyDescent="0.35">
      <c r="A1290" s="11" t="s">
        <v>2638</v>
      </c>
      <c r="B1290" s="11" t="s">
        <v>2516</v>
      </c>
      <c r="C1290" s="11" t="s">
        <v>2552</v>
      </c>
      <c r="D1290" s="188" t="s">
        <v>3022</v>
      </c>
      <c r="G1290" s="11" t="s">
        <v>2639</v>
      </c>
      <c r="H1290" s="11" t="s">
        <v>2640</v>
      </c>
      <c r="I1290" s="11" t="s">
        <v>2636</v>
      </c>
      <c r="J1290" s="258" t="s">
        <v>2561</v>
      </c>
      <c r="K1290" s="258" t="s">
        <v>3017</v>
      </c>
      <c r="L1290" s="265" t="s">
        <v>1937</v>
      </c>
      <c r="M1290" s="265" t="s">
        <v>1941</v>
      </c>
      <c r="N1290" s="258" t="s">
        <v>3027</v>
      </c>
      <c r="O1290" s="258" t="s">
        <v>3040</v>
      </c>
      <c r="T1290" s="11" t="s">
        <v>2637</v>
      </c>
      <c r="U1290" s="11" t="s">
        <v>2517</v>
      </c>
      <c r="V1290">
        <v>2.42223283582089</v>
      </c>
      <c r="Z1290">
        <v>1.11044776119402</v>
      </c>
      <c r="AD1290" s="188">
        <f t="shared" si="52"/>
        <v>5.5773972195218757</v>
      </c>
    </row>
    <row r="1291" spans="1:30" hidden="1" x14ac:dyDescent="0.35">
      <c r="A1291" s="11" t="s">
        <v>2638</v>
      </c>
      <c r="B1291" s="11" t="s">
        <v>2516</v>
      </c>
      <c r="C1291" s="11" t="s">
        <v>2552</v>
      </c>
      <c r="D1291" s="188" t="s">
        <v>3022</v>
      </c>
      <c r="G1291" s="11" t="s">
        <v>2639</v>
      </c>
      <c r="H1291" s="11" t="s">
        <v>2640</v>
      </c>
      <c r="I1291" s="11" t="s">
        <v>2636</v>
      </c>
      <c r="J1291" s="258" t="s">
        <v>2561</v>
      </c>
      <c r="K1291" s="258" t="s">
        <v>3017</v>
      </c>
      <c r="L1291" s="265" t="s">
        <v>1937</v>
      </c>
      <c r="M1291" s="265" t="s">
        <v>1941</v>
      </c>
      <c r="N1291" s="258" t="s">
        <v>3027</v>
      </c>
      <c r="O1291" s="258" t="s">
        <v>3040</v>
      </c>
      <c r="T1291" s="11" t="s">
        <v>2637</v>
      </c>
      <c r="U1291" s="11" t="s">
        <v>2517</v>
      </c>
      <c r="V1291">
        <v>2.4065671641791</v>
      </c>
      <c r="Z1291">
        <v>1.2776119402985</v>
      </c>
      <c r="AD1291" s="188">
        <f t="shared" si="52"/>
        <v>5.54132567752775</v>
      </c>
    </row>
    <row r="1292" spans="1:30" hidden="1" x14ac:dyDescent="0.35">
      <c r="A1292" s="11" t="s">
        <v>2638</v>
      </c>
      <c r="B1292" s="11" t="s">
        <v>2516</v>
      </c>
      <c r="C1292" s="11" t="s">
        <v>2552</v>
      </c>
      <c r="D1292" s="188" t="s">
        <v>3022</v>
      </c>
      <c r="G1292" s="11" t="s">
        <v>2639</v>
      </c>
      <c r="H1292" s="11" t="s">
        <v>2640</v>
      </c>
      <c r="I1292" s="11" t="s">
        <v>2636</v>
      </c>
      <c r="J1292" s="258" t="s">
        <v>2561</v>
      </c>
      <c r="K1292" s="258" t="s">
        <v>3017</v>
      </c>
      <c r="L1292" s="265" t="s">
        <v>1937</v>
      </c>
      <c r="M1292" s="265" t="s">
        <v>1941</v>
      </c>
      <c r="N1292" s="258" t="s">
        <v>3027</v>
      </c>
      <c r="O1292" s="258" t="s">
        <v>3040</v>
      </c>
      <c r="T1292" s="11" t="s">
        <v>2637</v>
      </c>
      <c r="U1292" s="11" t="s">
        <v>2517</v>
      </c>
      <c r="V1292">
        <v>2.7398447761194</v>
      </c>
      <c r="Z1292">
        <v>-8.3582089552239197E-2</v>
      </c>
      <c r="AD1292" s="188">
        <f t="shared" si="52"/>
        <v>6.3087257386101392</v>
      </c>
    </row>
    <row r="1293" spans="1:30" hidden="1" x14ac:dyDescent="0.35">
      <c r="A1293" s="11" t="s">
        <v>2638</v>
      </c>
      <c r="B1293" s="11" t="s">
        <v>2516</v>
      </c>
      <c r="C1293" s="11" t="s">
        <v>2552</v>
      </c>
      <c r="D1293" s="188" t="s">
        <v>3022</v>
      </c>
      <c r="G1293" s="11" t="s">
        <v>2639</v>
      </c>
      <c r="H1293" s="11" t="s">
        <v>2640</v>
      </c>
      <c r="I1293" s="11" t="s">
        <v>2636</v>
      </c>
      <c r="J1293" s="258" t="s">
        <v>2561</v>
      </c>
      <c r="K1293" s="258" t="s">
        <v>3017</v>
      </c>
      <c r="L1293" s="265" t="s">
        <v>1937</v>
      </c>
      <c r="M1293" s="265" t="s">
        <v>1941</v>
      </c>
      <c r="N1293" s="258" t="s">
        <v>3027</v>
      </c>
      <c r="O1293" s="258" t="s">
        <v>3040</v>
      </c>
      <c r="T1293" s="11" t="s">
        <v>2637</v>
      </c>
      <c r="U1293" s="11" t="s">
        <v>2517</v>
      </c>
      <c r="V1293">
        <v>2.74017910447761</v>
      </c>
      <c r="Z1293">
        <v>8.3582089552238295E-2</v>
      </c>
      <c r="AD1293" s="188">
        <f t="shared" si="52"/>
        <v>6.3094955581039187</v>
      </c>
    </row>
    <row r="1294" spans="1:30" hidden="1" x14ac:dyDescent="0.35">
      <c r="A1294" s="11" t="s">
        <v>2638</v>
      </c>
      <c r="B1294" s="11" t="s">
        <v>2516</v>
      </c>
      <c r="C1294" s="11" t="s">
        <v>2552</v>
      </c>
      <c r="D1294" s="188" t="s">
        <v>3022</v>
      </c>
      <c r="G1294" s="11" t="s">
        <v>2639</v>
      </c>
      <c r="H1294" s="11" t="s">
        <v>2640</v>
      </c>
      <c r="I1294" s="11" t="s">
        <v>2636</v>
      </c>
      <c r="J1294" s="258" t="s">
        <v>2561</v>
      </c>
      <c r="K1294" s="258" t="s">
        <v>3017</v>
      </c>
      <c r="L1294" s="265" t="s">
        <v>1937</v>
      </c>
      <c r="M1294" s="265" t="s">
        <v>1941</v>
      </c>
      <c r="N1294" s="258" t="s">
        <v>3027</v>
      </c>
      <c r="O1294" s="258" t="s">
        <v>3040</v>
      </c>
      <c r="T1294" s="11" t="s">
        <v>2637</v>
      </c>
      <c r="U1294" s="11" t="s">
        <v>2517</v>
      </c>
      <c r="V1294">
        <v>2.7405134328358201</v>
      </c>
      <c r="Z1294">
        <v>0.25074626865671501</v>
      </c>
      <c r="AD1294" s="188">
        <f t="shared" si="52"/>
        <v>6.3102653775976991</v>
      </c>
    </row>
    <row r="1295" spans="1:30" hidden="1" x14ac:dyDescent="0.35">
      <c r="A1295" s="11" t="s">
        <v>2638</v>
      </c>
      <c r="B1295" s="11" t="s">
        <v>2516</v>
      </c>
      <c r="C1295" s="11" t="s">
        <v>2552</v>
      </c>
      <c r="D1295" s="188" t="s">
        <v>3022</v>
      </c>
      <c r="G1295" s="11" t="s">
        <v>2639</v>
      </c>
      <c r="H1295" s="11" t="s">
        <v>2640</v>
      </c>
      <c r="I1295" s="11" t="s">
        <v>2636</v>
      </c>
      <c r="J1295" s="258" t="s">
        <v>2561</v>
      </c>
      <c r="K1295" s="258" t="s">
        <v>3017</v>
      </c>
      <c r="L1295" s="265" t="s">
        <v>1937</v>
      </c>
      <c r="M1295" s="265" t="s">
        <v>1941</v>
      </c>
      <c r="N1295" s="258" t="s">
        <v>3027</v>
      </c>
      <c r="O1295" s="258" t="s">
        <v>3040</v>
      </c>
      <c r="T1295" s="11" t="s">
        <v>2637</v>
      </c>
      <c r="U1295" s="11" t="s">
        <v>2517</v>
      </c>
      <c r="V1295">
        <v>2.7408477611940198</v>
      </c>
      <c r="Z1295">
        <v>0.41791044776119302</v>
      </c>
      <c r="AD1295" s="188">
        <f t="shared" si="52"/>
        <v>6.3110351970914547</v>
      </c>
    </row>
    <row r="1296" spans="1:30" hidden="1" x14ac:dyDescent="0.35">
      <c r="A1296" s="11" t="s">
        <v>2638</v>
      </c>
      <c r="B1296" s="11" t="s">
        <v>2516</v>
      </c>
      <c r="C1296" s="11" t="s">
        <v>2552</v>
      </c>
      <c r="D1296" s="188" t="s">
        <v>3022</v>
      </c>
      <c r="G1296" s="11" t="s">
        <v>2639</v>
      </c>
      <c r="H1296" s="11" t="s">
        <v>2640</v>
      </c>
      <c r="I1296" s="11" t="s">
        <v>2636</v>
      </c>
      <c r="J1296" s="258" t="s">
        <v>2561</v>
      </c>
      <c r="K1296" s="258" t="s">
        <v>3017</v>
      </c>
      <c r="L1296" s="265" t="s">
        <v>1937</v>
      </c>
      <c r="M1296" s="265" t="s">
        <v>1941</v>
      </c>
      <c r="N1296" s="258" t="s">
        <v>3027</v>
      </c>
      <c r="O1296" s="258" t="s">
        <v>3040</v>
      </c>
      <c r="T1296" s="11" t="s">
        <v>2637</v>
      </c>
      <c r="U1296" s="11" t="s">
        <v>2517</v>
      </c>
      <c r="V1296">
        <v>2.7411820895522299</v>
      </c>
      <c r="Z1296">
        <v>0.58507462686567102</v>
      </c>
      <c r="AD1296" s="188">
        <f t="shared" si="52"/>
        <v>6.3118050165852342</v>
      </c>
    </row>
    <row r="1297" spans="1:30" hidden="1" x14ac:dyDescent="0.35">
      <c r="A1297" s="11" t="s">
        <v>2638</v>
      </c>
      <c r="B1297" s="11" t="s">
        <v>2516</v>
      </c>
      <c r="C1297" s="11" t="s">
        <v>2552</v>
      </c>
      <c r="D1297" s="188" t="s">
        <v>3022</v>
      </c>
      <c r="G1297" s="11" t="s">
        <v>2639</v>
      </c>
      <c r="H1297" s="11" t="s">
        <v>2640</v>
      </c>
      <c r="I1297" s="11" t="s">
        <v>2636</v>
      </c>
      <c r="J1297" s="258" t="s">
        <v>2561</v>
      </c>
      <c r="K1297" s="258" t="s">
        <v>3017</v>
      </c>
      <c r="L1297" s="265" t="s">
        <v>1937</v>
      </c>
      <c r="M1297" s="265" t="s">
        <v>1941</v>
      </c>
      <c r="N1297" s="258" t="s">
        <v>3027</v>
      </c>
      <c r="O1297" s="258" t="s">
        <v>3040</v>
      </c>
      <c r="T1297" s="11" t="s">
        <v>2637</v>
      </c>
      <c r="U1297" s="11" t="s">
        <v>2517</v>
      </c>
      <c r="V1297">
        <v>2.7255641791044698</v>
      </c>
      <c r="Z1297">
        <v>0.77611940298507298</v>
      </c>
      <c r="AD1297" s="188">
        <f t="shared" si="52"/>
        <v>6.2758434488045056</v>
      </c>
    </row>
    <row r="1298" spans="1:30" hidden="1" x14ac:dyDescent="0.35">
      <c r="A1298" s="11" t="s">
        <v>2638</v>
      </c>
      <c r="B1298" s="11" t="s">
        <v>2516</v>
      </c>
      <c r="C1298" s="11" t="s">
        <v>2552</v>
      </c>
      <c r="D1298" s="188" t="s">
        <v>3022</v>
      </c>
      <c r="G1298" s="11" t="s">
        <v>2639</v>
      </c>
      <c r="H1298" s="11" t="s">
        <v>2640</v>
      </c>
      <c r="I1298" s="11" t="s">
        <v>2636</v>
      </c>
      <c r="J1298" s="258" t="s">
        <v>2561</v>
      </c>
      <c r="K1298" s="258" t="s">
        <v>3017</v>
      </c>
      <c r="L1298" s="265" t="s">
        <v>1937</v>
      </c>
      <c r="M1298" s="265" t="s">
        <v>1941</v>
      </c>
      <c r="N1298" s="258" t="s">
        <v>3027</v>
      </c>
      <c r="O1298" s="258" t="s">
        <v>3040</v>
      </c>
      <c r="T1298" s="11" t="s">
        <v>2637</v>
      </c>
      <c r="U1298" s="11" t="s">
        <v>2517</v>
      </c>
      <c r="V1298">
        <v>2.7258985074626798</v>
      </c>
      <c r="Z1298">
        <v>0.94328358208955099</v>
      </c>
      <c r="AD1298" s="188">
        <f t="shared" si="52"/>
        <v>6.2766132682982851</v>
      </c>
    </row>
    <row r="1299" spans="1:30" hidden="1" x14ac:dyDescent="0.35">
      <c r="A1299" s="11" t="s">
        <v>2638</v>
      </c>
      <c r="B1299" s="11" t="s">
        <v>2516</v>
      </c>
      <c r="C1299" s="11" t="s">
        <v>2552</v>
      </c>
      <c r="D1299" s="188" t="s">
        <v>3022</v>
      </c>
      <c r="G1299" s="11" t="s">
        <v>2639</v>
      </c>
      <c r="H1299" s="11" t="s">
        <v>2640</v>
      </c>
      <c r="I1299" s="11" t="s">
        <v>2636</v>
      </c>
      <c r="J1299" s="258" t="s">
        <v>2561</v>
      </c>
      <c r="K1299" s="258" t="s">
        <v>3017</v>
      </c>
      <c r="L1299" s="265" t="s">
        <v>1937</v>
      </c>
      <c r="M1299" s="265" t="s">
        <v>1941</v>
      </c>
      <c r="N1299" s="258" t="s">
        <v>3027</v>
      </c>
      <c r="O1299" s="258" t="s">
        <v>3040</v>
      </c>
      <c r="T1299" s="11" t="s">
        <v>2637</v>
      </c>
      <c r="U1299" s="11" t="s">
        <v>2517</v>
      </c>
      <c r="V1299">
        <v>3.0592716417910402</v>
      </c>
      <c r="Z1299">
        <v>-0.370149253731343</v>
      </c>
      <c r="AD1299" s="188">
        <f t="shared" si="52"/>
        <v>7.0442332778074697</v>
      </c>
    </row>
    <row r="1300" spans="1:30" hidden="1" x14ac:dyDescent="0.35">
      <c r="A1300" s="11" t="s">
        <v>2638</v>
      </c>
      <c r="B1300" s="11" t="s">
        <v>2516</v>
      </c>
      <c r="C1300" s="11" t="s">
        <v>2552</v>
      </c>
      <c r="D1300" s="188" t="s">
        <v>3022</v>
      </c>
      <c r="G1300" s="11" t="s">
        <v>2639</v>
      </c>
      <c r="H1300" s="11" t="s">
        <v>2640</v>
      </c>
      <c r="I1300" s="11" t="s">
        <v>2636</v>
      </c>
      <c r="J1300" s="258" t="s">
        <v>2561</v>
      </c>
      <c r="K1300" s="258" t="s">
        <v>3017</v>
      </c>
      <c r="L1300" s="265" t="s">
        <v>1937</v>
      </c>
      <c r="M1300" s="265" t="s">
        <v>1941</v>
      </c>
      <c r="N1300" s="258" t="s">
        <v>3027</v>
      </c>
      <c r="O1300" s="258" t="s">
        <v>3040</v>
      </c>
      <c r="T1300" s="11" t="s">
        <v>2637</v>
      </c>
      <c r="U1300" s="11" t="s">
        <v>2517</v>
      </c>
      <c r="V1300">
        <v>3.0596059701492502</v>
      </c>
      <c r="Z1300">
        <v>-0.20298507462686599</v>
      </c>
      <c r="AD1300" s="188">
        <f t="shared" si="52"/>
        <v>7.0450030973012492</v>
      </c>
    </row>
    <row r="1301" spans="1:30" hidden="1" x14ac:dyDescent="0.35">
      <c r="A1301" s="11" t="s">
        <v>2638</v>
      </c>
      <c r="B1301" s="11" t="s">
        <v>2516</v>
      </c>
      <c r="C1301" s="11" t="s">
        <v>2552</v>
      </c>
      <c r="D1301" s="188" t="s">
        <v>3022</v>
      </c>
      <c r="G1301" s="11" t="s">
        <v>2639</v>
      </c>
      <c r="H1301" s="11" t="s">
        <v>2640</v>
      </c>
      <c r="I1301" s="11" t="s">
        <v>2636</v>
      </c>
      <c r="J1301" s="258" t="s">
        <v>2561</v>
      </c>
      <c r="K1301" s="258" t="s">
        <v>3017</v>
      </c>
      <c r="L1301" s="265" t="s">
        <v>1937</v>
      </c>
      <c r="M1301" s="265" t="s">
        <v>1941</v>
      </c>
      <c r="N1301" s="258" t="s">
        <v>3027</v>
      </c>
      <c r="O1301" s="258" t="s">
        <v>3040</v>
      </c>
      <c r="T1301" s="11" t="s">
        <v>2637</v>
      </c>
      <c r="U1301" s="11" t="s">
        <v>2517</v>
      </c>
      <c r="V1301">
        <v>3.0440358208955201</v>
      </c>
      <c r="Z1301">
        <v>1.19402985074623E-2</v>
      </c>
      <c r="AD1301" s="188">
        <f t="shared" si="52"/>
        <v>7.0091515037339178</v>
      </c>
    </row>
    <row r="1302" spans="1:30" hidden="1" x14ac:dyDescent="0.35">
      <c r="A1302" s="11" t="s">
        <v>2638</v>
      </c>
      <c r="B1302" s="11" t="s">
        <v>2516</v>
      </c>
      <c r="C1302" s="11" t="s">
        <v>2552</v>
      </c>
      <c r="D1302" s="188" t="s">
        <v>3022</v>
      </c>
      <c r="G1302" s="11" t="s">
        <v>2639</v>
      </c>
      <c r="H1302" s="11" t="s">
        <v>2640</v>
      </c>
      <c r="I1302" s="11" t="s">
        <v>2636</v>
      </c>
      <c r="J1302" s="258" t="s">
        <v>2561</v>
      </c>
      <c r="K1302" s="258" t="s">
        <v>3017</v>
      </c>
      <c r="L1302" s="265" t="s">
        <v>1937</v>
      </c>
      <c r="M1302" s="265" t="s">
        <v>1941</v>
      </c>
      <c r="N1302" s="258" t="s">
        <v>3027</v>
      </c>
      <c r="O1302" s="258" t="s">
        <v>3040</v>
      </c>
      <c r="T1302" s="11" t="s">
        <v>2637</v>
      </c>
      <c r="U1302" s="11" t="s">
        <v>2517</v>
      </c>
      <c r="V1302">
        <v>3.0443701492537301</v>
      </c>
      <c r="Z1302">
        <v>0.17910447761193901</v>
      </c>
      <c r="AD1302" s="188">
        <f t="shared" si="52"/>
        <v>7.0099213232276973</v>
      </c>
    </row>
    <row r="1303" spans="1:30" hidden="1" x14ac:dyDescent="0.35">
      <c r="A1303" s="11" t="s">
        <v>2638</v>
      </c>
      <c r="B1303" s="11" t="s">
        <v>2516</v>
      </c>
      <c r="C1303" s="11" t="s">
        <v>2552</v>
      </c>
      <c r="D1303" s="188" t="s">
        <v>3022</v>
      </c>
      <c r="G1303" s="11" t="s">
        <v>2639</v>
      </c>
      <c r="H1303" s="11" t="s">
        <v>2640</v>
      </c>
      <c r="I1303" s="11" t="s">
        <v>2636</v>
      </c>
      <c r="J1303" s="258" t="s">
        <v>2561</v>
      </c>
      <c r="K1303" s="258" t="s">
        <v>3017</v>
      </c>
      <c r="L1303" s="265" t="s">
        <v>1937</v>
      </c>
      <c r="M1303" s="265" t="s">
        <v>1941</v>
      </c>
      <c r="N1303" s="258" t="s">
        <v>3027</v>
      </c>
      <c r="O1303" s="258" t="s">
        <v>3040</v>
      </c>
      <c r="T1303" s="11" t="s">
        <v>2637</v>
      </c>
      <c r="U1303" s="11" t="s">
        <v>2517</v>
      </c>
      <c r="V1303">
        <v>3.0287522388059598</v>
      </c>
      <c r="Z1303">
        <v>0.370149253731342</v>
      </c>
      <c r="AD1303" s="188">
        <f t="shared" si="52"/>
        <v>6.9739597554469457</v>
      </c>
    </row>
    <row r="1304" spans="1:30" hidden="1" x14ac:dyDescent="0.35">
      <c r="A1304" s="11" t="s">
        <v>2638</v>
      </c>
      <c r="B1304" s="11" t="s">
        <v>2516</v>
      </c>
      <c r="C1304" s="11" t="s">
        <v>2552</v>
      </c>
      <c r="D1304" s="188" t="s">
        <v>3022</v>
      </c>
      <c r="G1304" s="11" t="s">
        <v>2639</v>
      </c>
      <c r="H1304" s="11" t="s">
        <v>2640</v>
      </c>
      <c r="I1304" s="11" t="s">
        <v>2636</v>
      </c>
      <c r="J1304" s="258" t="s">
        <v>2561</v>
      </c>
      <c r="K1304" s="258" t="s">
        <v>3017</v>
      </c>
      <c r="L1304" s="265" t="s">
        <v>1937</v>
      </c>
      <c r="M1304" s="265" t="s">
        <v>1941</v>
      </c>
      <c r="N1304" s="258" t="s">
        <v>3027</v>
      </c>
      <c r="O1304" s="258" t="s">
        <v>3040</v>
      </c>
      <c r="T1304" s="11" t="s">
        <v>2637</v>
      </c>
      <c r="U1304" s="11" t="s">
        <v>2517</v>
      </c>
      <c r="V1304">
        <v>3.0290865671641698</v>
      </c>
      <c r="Z1304">
        <v>0.537313432835819</v>
      </c>
      <c r="AD1304" s="188">
        <f t="shared" si="52"/>
        <v>6.9747295749407252</v>
      </c>
    </row>
    <row r="1305" spans="1:30" hidden="1" x14ac:dyDescent="0.35">
      <c r="A1305" s="11" t="s">
        <v>2638</v>
      </c>
      <c r="B1305" s="11" t="s">
        <v>2516</v>
      </c>
      <c r="C1305" s="11" t="s">
        <v>2552</v>
      </c>
      <c r="D1305" s="188" t="s">
        <v>3022</v>
      </c>
      <c r="G1305" s="11" t="s">
        <v>2639</v>
      </c>
      <c r="H1305" s="11" t="s">
        <v>2640</v>
      </c>
      <c r="I1305" s="11" t="s">
        <v>2636</v>
      </c>
      <c r="J1305" s="258" t="s">
        <v>2561</v>
      </c>
      <c r="K1305" s="258" t="s">
        <v>3017</v>
      </c>
      <c r="L1305" s="265" t="s">
        <v>1937</v>
      </c>
      <c r="M1305" s="265" t="s">
        <v>1941</v>
      </c>
      <c r="N1305" s="258" t="s">
        <v>3027</v>
      </c>
      <c r="O1305" s="258" t="s">
        <v>3040</v>
      </c>
      <c r="T1305" s="11" t="s">
        <v>2637</v>
      </c>
      <c r="U1305" s="11" t="s">
        <v>2517</v>
      </c>
      <c r="V1305">
        <v>3.33022089552238</v>
      </c>
      <c r="Z1305">
        <v>-0.89552238805970097</v>
      </c>
      <c r="AD1305" s="188">
        <f t="shared" si="52"/>
        <v>7.668116990407114</v>
      </c>
    </row>
    <row r="1306" spans="1:30" hidden="1" x14ac:dyDescent="0.35">
      <c r="A1306" s="11" t="s">
        <v>2638</v>
      </c>
      <c r="B1306" s="11" t="s">
        <v>2516</v>
      </c>
      <c r="C1306" s="11" t="s">
        <v>2552</v>
      </c>
      <c r="D1306" s="188" t="s">
        <v>3022</v>
      </c>
      <c r="G1306" s="11" t="s">
        <v>2639</v>
      </c>
      <c r="H1306" s="11" t="s">
        <v>2640</v>
      </c>
      <c r="I1306" s="11" t="s">
        <v>2636</v>
      </c>
      <c r="J1306" s="258" t="s">
        <v>2561</v>
      </c>
      <c r="K1306" s="258" t="s">
        <v>3017</v>
      </c>
      <c r="L1306" s="265" t="s">
        <v>1937</v>
      </c>
      <c r="M1306" s="265" t="s">
        <v>1941</v>
      </c>
      <c r="N1306" s="258" t="s">
        <v>3027</v>
      </c>
      <c r="O1306" s="258" t="s">
        <v>3040</v>
      </c>
      <c r="T1306" s="11" t="s">
        <v>2637</v>
      </c>
      <c r="U1306" s="11" t="s">
        <v>2517</v>
      </c>
      <c r="V1306">
        <v>3.3466985074626798</v>
      </c>
      <c r="Z1306">
        <v>-0.65671641791044799</v>
      </c>
      <c r="AD1306" s="188">
        <f t="shared" si="52"/>
        <v>7.7060580940289896</v>
      </c>
    </row>
    <row r="1307" spans="1:30" hidden="1" x14ac:dyDescent="0.35">
      <c r="A1307" s="11" t="s">
        <v>2638</v>
      </c>
      <c r="B1307" s="11" t="s">
        <v>2516</v>
      </c>
      <c r="C1307" s="11" t="s">
        <v>2552</v>
      </c>
      <c r="D1307" s="188" t="s">
        <v>3022</v>
      </c>
      <c r="G1307" s="11" t="s">
        <v>2639</v>
      </c>
      <c r="H1307" s="11" t="s">
        <v>2640</v>
      </c>
      <c r="I1307" s="11" t="s">
        <v>2636</v>
      </c>
      <c r="J1307" s="258" t="s">
        <v>2561</v>
      </c>
      <c r="K1307" s="258" t="s">
        <v>3017</v>
      </c>
      <c r="L1307" s="265" t="s">
        <v>1937</v>
      </c>
      <c r="M1307" s="265" t="s">
        <v>1941</v>
      </c>
      <c r="N1307" s="258" t="s">
        <v>3027</v>
      </c>
      <c r="O1307" s="258" t="s">
        <v>3040</v>
      </c>
      <c r="T1307" s="11" t="s">
        <v>2637</v>
      </c>
      <c r="U1307" s="11" t="s">
        <v>2517</v>
      </c>
      <c r="V1307">
        <v>3.3310328358208898</v>
      </c>
      <c r="Z1307">
        <v>-0.48955223880597099</v>
      </c>
      <c r="AD1307" s="188">
        <f t="shared" si="52"/>
        <v>7.6699865520348638</v>
      </c>
    </row>
    <row r="1308" spans="1:30" hidden="1" x14ac:dyDescent="0.35">
      <c r="A1308" s="11" t="s">
        <v>2638</v>
      </c>
      <c r="B1308" s="11" t="s">
        <v>2516</v>
      </c>
      <c r="C1308" s="11" t="s">
        <v>2552</v>
      </c>
      <c r="D1308" s="188" t="s">
        <v>3022</v>
      </c>
      <c r="G1308" s="11" t="s">
        <v>2639</v>
      </c>
      <c r="H1308" s="11" t="s">
        <v>2640</v>
      </c>
      <c r="I1308" s="11" t="s">
        <v>2636</v>
      </c>
      <c r="J1308" s="258" t="s">
        <v>2561</v>
      </c>
      <c r="K1308" s="258" t="s">
        <v>3017</v>
      </c>
      <c r="L1308" s="265" t="s">
        <v>1937</v>
      </c>
      <c r="M1308" s="265" t="s">
        <v>1941</v>
      </c>
      <c r="N1308" s="258" t="s">
        <v>3027</v>
      </c>
      <c r="O1308" s="258" t="s">
        <v>3040</v>
      </c>
      <c r="T1308" s="11" t="s">
        <v>2637</v>
      </c>
      <c r="U1308" s="11" t="s">
        <v>2517</v>
      </c>
      <c r="V1308">
        <v>3.3315104477611901</v>
      </c>
      <c r="Z1308">
        <v>-0.25074626865671601</v>
      </c>
      <c r="AD1308" s="188">
        <f t="shared" si="52"/>
        <v>7.6710862941688358</v>
      </c>
    </row>
    <row r="1309" spans="1:30" hidden="1" x14ac:dyDescent="0.35">
      <c r="A1309" s="11" t="s">
        <v>2638</v>
      </c>
      <c r="B1309" s="11" t="s">
        <v>2516</v>
      </c>
      <c r="C1309" s="11" t="s">
        <v>2552</v>
      </c>
      <c r="D1309" s="188" t="s">
        <v>3022</v>
      </c>
      <c r="G1309" s="11" t="s">
        <v>2639</v>
      </c>
      <c r="H1309" s="11" t="s">
        <v>2640</v>
      </c>
      <c r="I1309" s="11" t="s">
        <v>2636</v>
      </c>
      <c r="J1309" s="258" t="s">
        <v>2561</v>
      </c>
      <c r="K1309" s="258" t="s">
        <v>3017</v>
      </c>
      <c r="L1309" s="265" t="s">
        <v>1937</v>
      </c>
      <c r="M1309" s="265" t="s">
        <v>1941</v>
      </c>
      <c r="N1309" s="258" t="s">
        <v>3027</v>
      </c>
      <c r="O1309" s="258" t="s">
        <v>3040</v>
      </c>
      <c r="T1309" s="11" t="s">
        <v>2637</v>
      </c>
      <c r="U1309" s="11" t="s">
        <v>2517</v>
      </c>
      <c r="V1309">
        <v>3.3317970149253702</v>
      </c>
      <c r="Z1309">
        <v>-0.107462686567164</v>
      </c>
      <c r="AD1309" s="188">
        <f t="shared" si="52"/>
        <v>7.6717461394492181</v>
      </c>
    </row>
    <row r="1310" spans="1:30" hidden="1" x14ac:dyDescent="0.35">
      <c r="A1310" s="11" t="s">
        <v>2638</v>
      </c>
      <c r="B1310" s="11" t="s">
        <v>2516</v>
      </c>
      <c r="C1310" s="11" t="s">
        <v>2552</v>
      </c>
      <c r="D1310" s="188" t="s">
        <v>3022</v>
      </c>
      <c r="G1310" s="11" t="s">
        <v>2639</v>
      </c>
      <c r="H1310" s="11" t="s">
        <v>2640</v>
      </c>
      <c r="I1310" s="11" t="s">
        <v>2636</v>
      </c>
      <c r="J1310" s="258" t="s">
        <v>2561</v>
      </c>
      <c r="K1310" s="258" t="s">
        <v>3017</v>
      </c>
      <c r="L1310" s="265" t="s">
        <v>1937</v>
      </c>
      <c r="M1310" s="265" t="s">
        <v>1941</v>
      </c>
      <c r="N1310" s="258" t="s">
        <v>3027</v>
      </c>
      <c r="O1310" s="258" t="s">
        <v>3040</v>
      </c>
      <c r="T1310" s="11" t="s">
        <v>2637</v>
      </c>
      <c r="U1310" s="11" t="s">
        <v>2517</v>
      </c>
      <c r="V1310">
        <v>3.34827462686567</v>
      </c>
      <c r="Z1310">
        <v>0.13134328358208799</v>
      </c>
      <c r="AD1310" s="188">
        <f t="shared" si="52"/>
        <v>7.7096872430710928</v>
      </c>
    </row>
    <row r="1311" spans="1:30" hidden="1" x14ac:dyDescent="0.35">
      <c r="A1311" s="11" t="s">
        <v>2638</v>
      </c>
      <c r="B1311" s="11" t="s">
        <v>2516</v>
      </c>
      <c r="C1311" s="11" t="s">
        <v>2552</v>
      </c>
      <c r="D1311" s="188" t="s">
        <v>3022</v>
      </c>
      <c r="G1311" s="11" t="s">
        <v>2639</v>
      </c>
      <c r="H1311" s="11" t="s">
        <v>2640</v>
      </c>
      <c r="I1311" s="11" t="s">
        <v>2636</v>
      </c>
      <c r="J1311" s="258" t="s">
        <v>2561</v>
      </c>
      <c r="K1311" s="258" t="s">
        <v>3017</v>
      </c>
      <c r="L1311" s="265" t="s">
        <v>1937</v>
      </c>
      <c r="M1311" s="265" t="s">
        <v>1941</v>
      </c>
      <c r="N1311" s="258" t="s">
        <v>3027</v>
      </c>
      <c r="O1311" s="258" t="s">
        <v>3040</v>
      </c>
      <c r="T1311" s="11" t="s">
        <v>2637</v>
      </c>
      <c r="U1311" s="11" t="s">
        <v>2517</v>
      </c>
      <c r="V1311">
        <v>3.6489791044776099</v>
      </c>
      <c r="Z1311">
        <v>-1.51641791044776</v>
      </c>
      <c r="AD1311" s="188">
        <f t="shared" si="52"/>
        <v>8.4020848906169068</v>
      </c>
    </row>
    <row r="1312" spans="1:30" hidden="1" x14ac:dyDescent="0.35">
      <c r="A1312" s="11" t="s">
        <v>2638</v>
      </c>
      <c r="B1312" s="11" t="s">
        <v>2516</v>
      </c>
      <c r="C1312" s="11" t="s">
        <v>2552</v>
      </c>
      <c r="D1312" s="188" t="s">
        <v>3022</v>
      </c>
      <c r="G1312" s="11" t="s">
        <v>2639</v>
      </c>
      <c r="H1312" s="11" t="s">
        <v>2640</v>
      </c>
      <c r="I1312" s="11" t="s">
        <v>2636</v>
      </c>
      <c r="J1312" s="258" t="s">
        <v>2561</v>
      </c>
      <c r="K1312" s="258" t="s">
        <v>3017</v>
      </c>
      <c r="L1312" s="265" t="s">
        <v>1937</v>
      </c>
      <c r="M1312" s="265" t="s">
        <v>1941</v>
      </c>
      <c r="N1312" s="258" t="s">
        <v>3027</v>
      </c>
      <c r="O1312" s="258" t="s">
        <v>3040</v>
      </c>
      <c r="T1312" s="11" t="s">
        <v>2637</v>
      </c>
      <c r="U1312" s="11" t="s">
        <v>2517</v>
      </c>
      <c r="V1312">
        <v>3.6494567164178999</v>
      </c>
      <c r="Z1312">
        <v>-1.2776119402985</v>
      </c>
      <c r="AD1312" s="188">
        <f t="shared" si="52"/>
        <v>8.4031846327508557</v>
      </c>
    </row>
    <row r="1313" spans="1:30" hidden="1" x14ac:dyDescent="0.35">
      <c r="A1313" s="11" t="s">
        <v>2638</v>
      </c>
      <c r="B1313" s="11" t="s">
        <v>2516</v>
      </c>
      <c r="C1313" s="11" t="s">
        <v>2552</v>
      </c>
      <c r="D1313" s="188" t="s">
        <v>3022</v>
      </c>
      <c r="G1313" s="11" t="s">
        <v>2639</v>
      </c>
      <c r="H1313" s="11" t="s">
        <v>2640</v>
      </c>
      <c r="I1313" s="11" t="s">
        <v>2636</v>
      </c>
      <c r="J1313" s="258" t="s">
        <v>2561</v>
      </c>
      <c r="K1313" s="258" t="s">
        <v>3017</v>
      </c>
      <c r="L1313" s="265" t="s">
        <v>1937</v>
      </c>
      <c r="M1313" s="265" t="s">
        <v>1941</v>
      </c>
      <c r="N1313" s="258" t="s">
        <v>3027</v>
      </c>
      <c r="O1313" s="258" t="s">
        <v>3040</v>
      </c>
      <c r="T1313" s="11" t="s">
        <v>2637</v>
      </c>
      <c r="U1313" s="11" t="s">
        <v>2517</v>
      </c>
      <c r="V1313">
        <v>3.6178388059701398</v>
      </c>
      <c r="Z1313">
        <v>-1.0865671641790999</v>
      </c>
      <c r="AD1313" s="188">
        <f t="shared" si="52"/>
        <v>8.3303817034822227</v>
      </c>
    </row>
    <row r="1314" spans="1:30" hidden="1" x14ac:dyDescent="0.35">
      <c r="A1314" s="11" t="s">
        <v>2638</v>
      </c>
      <c r="B1314" s="11" t="s">
        <v>2516</v>
      </c>
      <c r="C1314" s="11" t="s">
        <v>2552</v>
      </c>
      <c r="D1314" s="188" t="s">
        <v>3022</v>
      </c>
      <c r="G1314" s="11" t="s">
        <v>2639</v>
      </c>
      <c r="H1314" s="11" t="s">
        <v>2640</v>
      </c>
      <c r="I1314" s="11" t="s">
        <v>2636</v>
      </c>
      <c r="J1314" s="258" t="s">
        <v>2561</v>
      </c>
      <c r="K1314" s="258" t="s">
        <v>3017</v>
      </c>
      <c r="L1314" s="265" t="s">
        <v>1937</v>
      </c>
      <c r="M1314" s="265" t="s">
        <v>1941</v>
      </c>
      <c r="N1314" s="258" t="s">
        <v>3027</v>
      </c>
      <c r="O1314" s="258" t="s">
        <v>3040</v>
      </c>
      <c r="T1314" s="11" t="s">
        <v>2637</v>
      </c>
      <c r="U1314" s="11" t="s">
        <v>2517</v>
      </c>
      <c r="V1314">
        <v>3.6183641791044701</v>
      </c>
      <c r="Z1314">
        <v>-0.823880597014925</v>
      </c>
      <c r="AD1314" s="188">
        <f t="shared" si="52"/>
        <v>8.3315914198295911</v>
      </c>
    </row>
    <row r="1315" spans="1:30" hidden="1" x14ac:dyDescent="0.35">
      <c r="A1315" s="11" t="s">
        <v>2638</v>
      </c>
      <c r="B1315" s="11" t="s">
        <v>2516</v>
      </c>
      <c r="C1315" s="11" t="s">
        <v>2552</v>
      </c>
      <c r="D1315" s="188" t="s">
        <v>3022</v>
      </c>
      <c r="G1315" s="11" t="s">
        <v>2639</v>
      </c>
      <c r="H1315" s="11" t="s">
        <v>2640</v>
      </c>
      <c r="I1315" s="11" t="s">
        <v>2636</v>
      </c>
      <c r="J1315" s="258" t="s">
        <v>2561</v>
      </c>
      <c r="K1315" s="258" t="s">
        <v>3017</v>
      </c>
      <c r="L1315" s="265" t="s">
        <v>1937</v>
      </c>
      <c r="M1315" s="265" t="s">
        <v>1941</v>
      </c>
      <c r="N1315" s="258" t="s">
        <v>3027</v>
      </c>
      <c r="O1315" s="258" t="s">
        <v>3040</v>
      </c>
      <c r="T1315" s="11" t="s">
        <v>2637</v>
      </c>
      <c r="U1315" s="11" t="s">
        <v>2517</v>
      </c>
      <c r="V1315">
        <v>3.6506507462686502</v>
      </c>
      <c r="Z1315">
        <v>-0.68059701492537295</v>
      </c>
      <c r="AD1315" s="188">
        <f t="shared" si="52"/>
        <v>8.4059339880857831</v>
      </c>
    </row>
    <row r="1316" spans="1:30" hidden="1" x14ac:dyDescent="0.35">
      <c r="A1316" s="11" t="s">
        <v>2638</v>
      </c>
      <c r="B1316" s="11" t="s">
        <v>2516</v>
      </c>
      <c r="C1316" s="11" t="s">
        <v>2552</v>
      </c>
      <c r="D1316" s="188" t="s">
        <v>3022</v>
      </c>
      <c r="G1316" s="11" t="s">
        <v>2639</v>
      </c>
      <c r="H1316" s="11" t="s">
        <v>2640</v>
      </c>
      <c r="I1316" s="11" t="s">
        <v>2636</v>
      </c>
      <c r="J1316" s="258" t="s">
        <v>2561</v>
      </c>
      <c r="K1316" s="258" t="s">
        <v>3017</v>
      </c>
      <c r="L1316" s="265" t="s">
        <v>1937</v>
      </c>
      <c r="M1316" s="265" t="s">
        <v>1941</v>
      </c>
      <c r="N1316" s="258" t="s">
        <v>3027</v>
      </c>
      <c r="O1316" s="258" t="s">
        <v>3040</v>
      </c>
      <c r="T1316" s="11" t="s">
        <v>2637</v>
      </c>
      <c r="U1316" s="11" t="s">
        <v>2517</v>
      </c>
      <c r="V1316">
        <v>3.65108059701492</v>
      </c>
      <c r="Z1316">
        <v>-0.46567164179104598</v>
      </c>
      <c r="AD1316" s="188">
        <f t="shared" si="52"/>
        <v>8.406923756006357</v>
      </c>
    </row>
    <row r="1317" spans="1:30" hidden="1" x14ac:dyDescent="0.35">
      <c r="A1317" s="11" t="s">
        <v>2638</v>
      </c>
      <c r="B1317" s="11" t="s">
        <v>2516</v>
      </c>
      <c r="C1317" s="11" t="s">
        <v>2552</v>
      </c>
      <c r="D1317" s="188" t="s">
        <v>3022</v>
      </c>
      <c r="G1317" s="11" t="s">
        <v>2639</v>
      </c>
      <c r="H1317" s="11" t="s">
        <v>2640</v>
      </c>
      <c r="I1317" s="11" t="s">
        <v>2636</v>
      </c>
      <c r="J1317" s="258" t="s">
        <v>2561</v>
      </c>
      <c r="K1317" s="258" t="s">
        <v>3017</v>
      </c>
      <c r="L1317" s="265" t="s">
        <v>1937</v>
      </c>
      <c r="M1317" s="265" t="s">
        <v>1941</v>
      </c>
      <c r="N1317" s="258" t="s">
        <v>3027</v>
      </c>
      <c r="O1317" s="258" t="s">
        <v>3040</v>
      </c>
      <c r="T1317" s="11" t="s">
        <v>2637</v>
      </c>
      <c r="U1317" s="11" t="s">
        <v>2517</v>
      </c>
      <c r="V1317">
        <v>3.9508298507462598</v>
      </c>
      <c r="Z1317">
        <v>-2.5910447761194</v>
      </c>
      <c r="AD1317" s="188">
        <f t="shared" si="52"/>
        <v>9.0971219192842288</v>
      </c>
    </row>
    <row r="1318" spans="1:30" hidden="1" x14ac:dyDescent="0.35">
      <c r="A1318" s="11" t="s">
        <v>2638</v>
      </c>
      <c r="B1318" s="11" t="s">
        <v>2516</v>
      </c>
      <c r="C1318" s="11" t="s">
        <v>2552</v>
      </c>
      <c r="D1318" s="188" t="s">
        <v>3022</v>
      </c>
      <c r="G1318" s="11" t="s">
        <v>2639</v>
      </c>
      <c r="H1318" s="11" t="s">
        <v>2640</v>
      </c>
      <c r="I1318" s="11" t="s">
        <v>2636</v>
      </c>
      <c r="J1318" s="258" t="s">
        <v>2561</v>
      </c>
      <c r="K1318" s="258" t="s">
        <v>3017</v>
      </c>
      <c r="L1318" s="265" t="s">
        <v>1937</v>
      </c>
      <c r="M1318" s="265" t="s">
        <v>1941</v>
      </c>
      <c r="N1318" s="258" t="s">
        <v>3027</v>
      </c>
      <c r="O1318" s="258" t="s">
        <v>3040</v>
      </c>
      <c r="T1318" s="11" t="s">
        <v>2637</v>
      </c>
      <c r="U1318" s="11" t="s">
        <v>2517</v>
      </c>
      <c r="V1318">
        <v>3.9512119402985002</v>
      </c>
      <c r="Z1318">
        <v>-2.4</v>
      </c>
      <c r="AD1318" s="188">
        <f t="shared" si="52"/>
        <v>9.0980017129914064</v>
      </c>
    </row>
    <row r="1319" spans="1:30" hidden="1" x14ac:dyDescent="0.35">
      <c r="A1319" s="11" t="s">
        <v>2638</v>
      </c>
      <c r="B1319" s="11" t="s">
        <v>2516</v>
      </c>
      <c r="C1319" s="11" t="s">
        <v>2552</v>
      </c>
      <c r="D1319" s="188" t="s">
        <v>3022</v>
      </c>
      <c r="G1319" s="11" t="s">
        <v>2639</v>
      </c>
      <c r="H1319" s="11" t="s">
        <v>2640</v>
      </c>
      <c r="I1319" s="11" t="s">
        <v>2636</v>
      </c>
      <c r="J1319" s="258" t="s">
        <v>2561</v>
      </c>
      <c r="K1319" s="258" t="s">
        <v>3017</v>
      </c>
      <c r="L1319" s="265" t="s">
        <v>1937</v>
      </c>
      <c r="M1319" s="265" t="s">
        <v>1941</v>
      </c>
      <c r="N1319" s="258" t="s">
        <v>3027</v>
      </c>
      <c r="O1319" s="258" t="s">
        <v>3040</v>
      </c>
      <c r="T1319" s="11" t="s">
        <v>2637</v>
      </c>
      <c r="U1319" s="11" t="s">
        <v>2517</v>
      </c>
      <c r="V1319">
        <v>3.9045014925373098</v>
      </c>
      <c r="Z1319">
        <v>-1.75522388059701</v>
      </c>
      <c r="AD1319" s="188">
        <f t="shared" si="52"/>
        <v>8.9904469322894123</v>
      </c>
    </row>
    <row r="1320" spans="1:30" hidden="1" x14ac:dyDescent="0.35">
      <c r="A1320" s="11" t="s">
        <v>2638</v>
      </c>
      <c r="B1320" s="11" t="s">
        <v>2516</v>
      </c>
      <c r="C1320" s="11" t="s">
        <v>2552</v>
      </c>
      <c r="D1320" s="188" t="s">
        <v>3022</v>
      </c>
      <c r="G1320" s="11" t="s">
        <v>2639</v>
      </c>
      <c r="H1320" s="11" t="s">
        <v>2640</v>
      </c>
      <c r="I1320" s="11" t="s">
        <v>2636</v>
      </c>
      <c r="J1320" s="258" t="s">
        <v>2561</v>
      </c>
      <c r="K1320" s="258" t="s">
        <v>3017</v>
      </c>
      <c r="L1320" s="265" t="s">
        <v>1937</v>
      </c>
      <c r="M1320" s="265" t="s">
        <v>1941</v>
      </c>
      <c r="N1320" s="258" t="s">
        <v>3027</v>
      </c>
      <c r="O1320" s="258" t="s">
        <v>3040</v>
      </c>
      <c r="T1320" s="11" t="s">
        <v>2637</v>
      </c>
      <c r="U1320" s="11" t="s">
        <v>2517</v>
      </c>
      <c r="V1320">
        <v>3.9208835820895498</v>
      </c>
      <c r="Z1320">
        <v>-1.5641791044776101</v>
      </c>
      <c r="AD1320" s="188">
        <f t="shared" si="52"/>
        <v>9.0281680874844934</v>
      </c>
    </row>
    <row r="1321" spans="1:30" hidden="1" x14ac:dyDescent="0.35">
      <c r="A1321" s="11" t="s">
        <v>2638</v>
      </c>
      <c r="B1321" s="11" t="s">
        <v>2516</v>
      </c>
      <c r="C1321" s="11" t="s">
        <v>2552</v>
      </c>
      <c r="D1321" s="188" t="s">
        <v>3022</v>
      </c>
      <c r="G1321" s="11" t="s">
        <v>2639</v>
      </c>
      <c r="H1321" s="11" t="s">
        <v>2640</v>
      </c>
      <c r="I1321" s="11" t="s">
        <v>2636</v>
      </c>
      <c r="J1321" s="258" t="s">
        <v>2561</v>
      </c>
      <c r="K1321" s="258" t="s">
        <v>3017</v>
      </c>
      <c r="L1321" s="265" t="s">
        <v>1937</v>
      </c>
      <c r="M1321" s="265" t="s">
        <v>1941</v>
      </c>
      <c r="N1321" s="258" t="s">
        <v>3027</v>
      </c>
      <c r="O1321" s="258" t="s">
        <v>3040</v>
      </c>
      <c r="T1321" s="11" t="s">
        <v>2637</v>
      </c>
      <c r="U1321" s="11" t="s">
        <v>2517</v>
      </c>
      <c r="V1321">
        <v>3.9373134328358099</v>
      </c>
      <c r="Z1321">
        <v>-1.34925373134328</v>
      </c>
      <c r="AD1321" s="188">
        <f t="shared" si="52"/>
        <v>9.0659992168929495</v>
      </c>
    </row>
    <row r="1322" spans="1:30" hidden="1" x14ac:dyDescent="0.35">
      <c r="A1322" s="11" t="s">
        <v>2638</v>
      </c>
      <c r="B1322" s="11" t="s">
        <v>2516</v>
      </c>
      <c r="C1322" s="11" t="s">
        <v>2552</v>
      </c>
      <c r="D1322" s="188" t="s">
        <v>3022</v>
      </c>
      <c r="G1322" s="11" t="s">
        <v>2639</v>
      </c>
      <c r="H1322" s="11" t="s">
        <v>2640</v>
      </c>
      <c r="I1322" s="11" t="s">
        <v>2636</v>
      </c>
      <c r="J1322" s="258" t="s">
        <v>2561</v>
      </c>
      <c r="K1322" s="258" t="s">
        <v>3017</v>
      </c>
      <c r="L1322" s="265" t="s">
        <v>1937</v>
      </c>
      <c r="M1322" s="265" t="s">
        <v>1941</v>
      </c>
      <c r="N1322" s="258" t="s">
        <v>3027</v>
      </c>
      <c r="O1322" s="258" t="s">
        <v>3040</v>
      </c>
      <c r="T1322" s="11" t="s">
        <v>2637</v>
      </c>
      <c r="U1322" s="11" t="s">
        <v>2517</v>
      </c>
      <c r="V1322">
        <v>3.93759999999999</v>
      </c>
      <c r="Z1322">
        <v>-1.20597014925373</v>
      </c>
      <c r="AD1322" s="188">
        <f t="shared" si="52"/>
        <v>9.0666590621733327</v>
      </c>
    </row>
    <row r="1323" spans="1:30" hidden="1" x14ac:dyDescent="0.35">
      <c r="A1323" s="11" t="s">
        <v>2638</v>
      </c>
      <c r="B1323" s="11" t="s">
        <v>2516</v>
      </c>
      <c r="C1323" s="11" t="s">
        <v>2552</v>
      </c>
      <c r="D1323" s="188" t="s">
        <v>3022</v>
      </c>
      <c r="G1323" s="11" t="s">
        <v>2639</v>
      </c>
      <c r="H1323" s="11" t="s">
        <v>2640</v>
      </c>
      <c r="I1323" s="11" t="s">
        <v>2636</v>
      </c>
      <c r="J1323" s="258" t="s">
        <v>2561</v>
      </c>
      <c r="K1323" s="258" t="s">
        <v>3017</v>
      </c>
      <c r="L1323" s="265" t="s">
        <v>1937</v>
      </c>
      <c r="M1323" s="265" t="s">
        <v>1941</v>
      </c>
      <c r="N1323" s="258" t="s">
        <v>3027</v>
      </c>
      <c r="O1323" s="258" t="s">
        <v>3040</v>
      </c>
      <c r="T1323" s="11" t="s">
        <v>2637</v>
      </c>
      <c r="U1323" s="11" t="s">
        <v>2517</v>
      </c>
      <c r="V1323">
        <v>3.9380298507462599</v>
      </c>
      <c r="Z1323">
        <v>-0.991044776119403</v>
      </c>
      <c r="AD1323" s="188">
        <f t="shared" si="52"/>
        <v>9.0676488300939049</v>
      </c>
    </row>
    <row r="1324" spans="1:30" hidden="1" x14ac:dyDescent="0.35">
      <c r="A1324" s="11" t="s">
        <v>2638</v>
      </c>
      <c r="B1324" s="11" t="s">
        <v>2516</v>
      </c>
      <c r="C1324" s="11" t="s">
        <v>2552</v>
      </c>
      <c r="D1324" s="188" t="s">
        <v>3022</v>
      </c>
      <c r="G1324" s="11" t="s">
        <v>2639</v>
      </c>
      <c r="H1324" s="11" t="s">
        <v>2640</v>
      </c>
      <c r="I1324" s="11" t="s">
        <v>2636</v>
      </c>
      <c r="J1324" s="258" t="s">
        <v>2561</v>
      </c>
      <c r="K1324" s="258" t="s">
        <v>3017</v>
      </c>
      <c r="L1324" s="265" t="s">
        <v>1937</v>
      </c>
      <c r="M1324" s="265" t="s">
        <v>1941</v>
      </c>
      <c r="N1324" s="258" t="s">
        <v>3027</v>
      </c>
      <c r="O1324" s="258" t="s">
        <v>3040</v>
      </c>
      <c r="T1324" s="11" t="s">
        <v>2637</v>
      </c>
      <c r="U1324" s="11" t="s">
        <v>2517</v>
      </c>
      <c r="V1324">
        <v>3.9228417910447702</v>
      </c>
      <c r="Z1324">
        <v>-0.58507462686567202</v>
      </c>
      <c r="AD1324" s="188">
        <f t="shared" si="52"/>
        <v>9.0326770302337511</v>
      </c>
    </row>
    <row r="1325" spans="1:30" hidden="1" x14ac:dyDescent="0.35">
      <c r="A1325" s="11" t="s">
        <v>2638</v>
      </c>
      <c r="B1325" s="11" t="s">
        <v>2516</v>
      </c>
      <c r="C1325" s="11" t="s">
        <v>2552</v>
      </c>
      <c r="D1325" s="188" t="s">
        <v>3022</v>
      </c>
      <c r="G1325" s="11" t="s">
        <v>2639</v>
      </c>
      <c r="H1325" s="11" t="s">
        <v>2640</v>
      </c>
      <c r="I1325" s="11" t="s">
        <v>2636</v>
      </c>
      <c r="J1325" s="258" t="s">
        <v>2561</v>
      </c>
      <c r="K1325" s="258" t="s">
        <v>3017</v>
      </c>
      <c r="L1325" s="265" t="s">
        <v>1937</v>
      </c>
      <c r="M1325" s="265" t="s">
        <v>1941</v>
      </c>
      <c r="N1325" s="258" t="s">
        <v>3027</v>
      </c>
      <c r="O1325" s="258" t="s">
        <v>3040</v>
      </c>
      <c r="T1325" s="11" t="s">
        <v>2637</v>
      </c>
      <c r="U1325" s="11" t="s">
        <v>2517</v>
      </c>
      <c r="V1325">
        <v>4.2386388059701403</v>
      </c>
      <c r="Z1325">
        <v>-2.6865671641790998</v>
      </c>
      <c r="AD1325" s="188">
        <f t="shared" si="52"/>
        <v>9.759826529212928</v>
      </c>
    </row>
    <row r="1326" spans="1:30" hidden="1" x14ac:dyDescent="0.35">
      <c r="A1326" s="11" t="s">
        <v>2638</v>
      </c>
      <c r="B1326" s="11" t="s">
        <v>2516</v>
      </c>
      <c r="C1326" s="11" t="s">
        <v>2552</v>
      </c>
      <c r="D1326" s="188" t="s">
        <v>3022</v>
      </c>
      <c r="G1326" s="11" t="s">
        <v>2639</v>
      </c>
      <c r="H1326" s="11" t="s">
        <v>2640</v>
      </c>
      <c r="I1326" s="11" t="s">
        <v>2636</v>
      </c>
      <c r="J1326" s="258" t="s">
        <v>2561</v>
      </c>
      <c r="K1326" s="258" t="s">
        <v>3017</v>
      </c>
      <c r="L1326" s="265" t="s">
        <v>1937</v>
      </c>
      <c r="M1326" s="265" t="s">
        <v>1941</v>
      </c>
      <c r="N1326" s="258" t="s">
        <v>3027</v>
      </c>
      <c r="O1326" s="258" t="s">
        <v>3040</v>
      </c>
      <c r="T1326" s="11" t="s">
        <v>2637</v>
      </c>
      <c r="U1326" s="11" t="s">
        <v>2517</v>
      </c>
      <c r="V1326">
        <v>4.2390208955223798</v>
      </c>
      <c r="Z1326">
        <v>-2.4955223880597002</v>
      </c>
      <c r="AD1326" s="188">
        <f t="shared" si="52"/>
        <v>9.7607063229201021</v>
      </c>
    </row>
    <row r="1327" spans="1:30" hidden="1" x14ac:dyDescent="0.35">
      <c r="A1327" s="11" t="s">
        <v>2638</v>
      </c>
      <c r="B1327" s="11" t="s">
        <v>2516</v>
      </c>
      <c r="C1327" s="11" t="s">
        <v>2552</v>
      </c>
      <c r="D1327" s="188" t="s">
        <v>3022</v>
      </c>
      <c r="G1327" s="11" t="s">
        <v>2639</v>
      </c>
      <c r="H1327" s="11" t="s">
        <v>2640</v>
      </c>
      <c r="I1327" s="11" t="s">
        <v>2636</v>
      </c>
      <c r="J1327" s="258" t="s">
        <v>2561</v>
      </c>
      <c r="K1327" s="258" t="s">
        <v>3017</v>
      </c>
      <c r="L1327" s="265" t="s">
        <v>1937</v>
      </c>
      <c r="M1327" s="265" t="s">
        <v>1941</v>
      </c>
      <c r="N1327" s="258" t="s">
        <v>3027</v>
      </c>
      <c r="O1327" s="258" t="s">
        <v>3040</v>
      </c>
      <c r="T1327" s="11" t="s">
        <v>2637</v>
      </c>
      <c r="U1327" s="11" t="s">
        <v>2517</v>
      </c>
      <c r="V1327">
        <v>4.2394985074626801</v>
      </c>
      <c r="Z1327">
        <v>-2.25671641791044</v>
      </c>
      <c r="AD1327" s="188">
        <f t="shared" si="52"/>
        <v>9.7618060650540741</v>
      </c>
    </row>
    <row r="1328" spans="1:30" hidden="1" x14ac:dyDescent="0.35">
      <c r="A1328" s="11" t="s">
        <v>2638</v>
      </c>
      <c r="B1328" s="11" t="s">
        <v>2516</v>
      </c>
      <c r="C1328" s="11" t="s">
        <v>2552</v>
      </c>
      <c r="D1328" s="188" t="s">
        <v>3022</v>
      </c>
      <c r="G1328" s="11" t="s">
        <v>2639</v>
      </c>
      <c r="H1328" s="11" t="s">
        <v>2640</v>
      </c>
      <c r="I1328" s="11" t="s">
        <v>2636</v>
      </c>
      <c r="J1328" s="258" t="s">
        <v>2561</v>
      </c>
      <c r="K1328" s="258" t="s">
        <v>3017</v>
      </c>
      <c r="L1328" s="265" t="s">
        <v>1937</v>
      </c>
      <c r="M1328" s="265" t="s">
        <v>1941</v>
      </c>
      <c r="N1328" s="258" t="s">
        <v>3027</v>
      </c>
      <c r="O1328" s="258" t="s">
        <v>3040</v>
      </c>
      <c r="T1328" s="11" t="s">
        <v>2637</v>
      </c>
      <c r="U1328" s="11" t="s">
        <v>2517</v>
      </c>
      <c r="V1328">
        <v>4.2397850746268597</v>
      </c>
      <c r="Z1328">
        <v>-2.1134328358208898</v>
      </c>
      <c r="AD1328" s="188">
        <f t="shared" si="52"/>
        <v>9.7624659103344555</v>
      </c>
    </row>
    <row r="1329" spans="1:30" hidden="1" x14ac:dyDescent="0.35">
      <c r="A1329" s="11" t="s">
        <v>2638</v>
      </c>
      <c r="B1329" s="11" t="s">
        <v>2516</v>
      </c>
      <c r="C1329" s="11" t="s">
        <v>2552</v>
      </c>
      <c r="D1329" s="188" t="s">
        <v>3022</v>
      </c>
      <c r="G1329" s="11" t="s">
        <v>2639</v>
      </c>
      <c r="H1329" s="11" t="s">
        <v>2640</v>
      </c>
      <c r="I1329" s="11" t="s">
        <v>2636</v>
      </c>
      <c r="J1329" s="258" t="s">
        <v>2561</v>
      </c>
      <c r="K1329" s="258" t="s">
        <v>3017</v>
      </c>
      <c r="L1329" s="265" t="s">
        <v>1937</v>
      </c>
      <c r="M1329" s="265" t="s">
        <v>1941</v>
      </c>
      <c r="N1329" s="258" t="s">
        <v>3027</v>
      </c>
      <c r="O1329" s="258" t="s">
        <v>3040</v>
      </c>
      <c r="T1329" s="11" t="s">
        <v>2637</v>
      </c>
      <c r="U1329" s="11" t="s">
        <v>2517</v>
      </c>
      <c r="V1329">
        <v>4.2561671641791001</v>
      </c>
      <c r="Z1329">
        <v>-1.92238805970149</v>
      </c>
      <c r="AD1329" s="188">
        <f t="shared" si="52"/>
        <v>9.8001870655295384</v>
      </c>
    </row>
    <row r="1330" spans="1:30" hidden="1" x14ac:dyDescent="0.35">
      <c r="A1330" s="11" t="s">
        <v>2638</v>
      </c>
      <c r="B1330" s="11" t="s">
        <v>2516</v>
      </c>
      <c r="C1330" s="11" t="s">
        <v>2552</v>
      </c>
      <c r="D1330" s="188" t="s">
        <v>3022</v>
      </c>
      <c r="G1330" s="11" t="s">
        <v>2639</v>
      </c>
      <c r="H1330" s="11" t="s">
        <v>2640</v>
      </c>
      <c r="I1330" s="11" t="s">
        <v>2636</v>
      </c>
      <c r="J1330" s="258" t="s">
        <v>2561</v>
      </c>
      <c r="K1330" s="258" t="s">
        <v>3017</v>
      </c>
      <c r="L1330" s="265" t="s">
        <v>1937</v>
      </c>
      <c r="M1330" s="265" t="s">
        <v>1941</v>
      </c>
      <c r="N1330" s="258" t="s">
        <v>3027</v>
      </c>
      <c r="O1330" s="258" t="s">
        <v>3040</v>
      </c>
      <c r="T1330" s="11" t="s">
        <v>2637</v>
      </c>
      <c r="U1330" s="11" t="s">
        <v>2517</v>
      </c>
      <c r="V1330">
        <v>4.2564537313432798</v>
      </c>
      <c r="Z1330">
        <v>-1.77910447761193</v>
      </c>
      <c r="AD1330" s="188">
        <f t="shared" si="52"/>
        <v>9.8008469108099199</v>
      </c>
    </row>
    <row r="1331" spans="1:30" hidden="1" x14ac:dyDescent="0.35">
      <c r="A1331" s="11" t="s">
        <v>2638</v>
      </c>
      <c r="B1331" s="11" t="s">
        <v>2516</v>
      </c>
      <c r="C1331" s="11" t="s">
        <v>2552</v>
      </c>
      <c r="D1331" s="188" t="s">
        <v>3022</v>
      </c>
      <c r="G1331" s="11" t="s">
        <v>2639</v>
      </c>
      <c r="H1331" s="11" t="s">
        <v>2640</v>
      </c>
      <c r="I1331" s="11" t="s">
        <v>2636</v>
      </c>
      <c r="J1331" s="258" t="s">
        <v>2561</v>
      </c>
      <c r="K1331" s="258" t="s">
        <v>3017</v>
      </c>
      <c r="L1331" s="265" t="s">
        <v>1937</v>
      </c>
      <c r="M1331" s="265" t="s">
        <v>1941</v>
      </c>
      <c r="N1331" s="258" t="s">
        <v>3027</v>
      </c>
      <c r="O1331" s="258" t="s">
        <v>3040</v>
      </c>
      <c r="T1331" s="11" t="s">
        <v>2637</v>
      </c>
      <c r="U1331" s="11" t="s">
        <v>2517</v>
      </c>
      <c r="V1331">
        <v>4.2408358208955201</v>
      </c>
      <c r="Z1331">
        <v>-1.58805970149253</v>
      </c>
      <c r="AD1331" s="188">
        <f t="shared" si="52"/>
        <v>9.7648853430291922</v>
      </c>
    </row>
    <row r="1332" spans="1:30" hidden="1" x14ac:dyDescent="0.35">
      <c r="A1332" s="11" t="s">
        <v>2638</v>
      </c>
      <c r="B1332" s="11" t="s">
        <v>2516</v>
      </c>
      <c r="C1332" s="11" t="s">
        <v>2552</v>
      </c>
      <c r="D1332" s="188" t="s">
        <v>3022</v>
      </c>
      <c r="G1332" s="11" t="s">
        <v>2639</v>
      </c>
      <c r="H1332" s="11" t="s">
        <v>2640</v>
      </c>
      <c r="I1332" s="11" t="s">
        <v>2636</v>
      </c>
      <c r="J1332" s="258" t="s">
        <v>2561</v>
      </c>
      <c r="K1332" s="258" t="s">
        <v>3017</v>
      </c>
      <c r="L1332" s="265" t="s">
        <v>1937</v>
      </c>
      <c r="M1332" s="265" t="s">
        <v>1941</v>
      </c>
      <c r="N1332" s="258" t="s">
        <v>3027</v>
      </c>
      <c r="O1332" s="258" t="s">
        <v>3040</v>
      </c>
      <c r="T1332" s="11" t="s">
        <v>2637</v>
      </c>
      <c r="U1332" s="11" t="s">
        <v>2517</v>
      </c>
      <c r="V1332">
        <v>4.2411223880596998</v>
      </c>
      <c r="Z1332">
        <v>-1.44477611940298</v>
      </c>
      <c r="AD1332" s="188">
        <f t="shared" si="52"/>
        <v>9.7655451883095736</v>
      </c>
    </row>
    <row r="1333" spans="1:30" hidden="1" x14ac:dyDescent="0.35">
      <c r="A1333" s="11" t="s">
        <v>2638</v>
      </c>
      <c r="B1333" s="11" t="s">
        <v>2516</v>
      </c>
      <c r="C1333" s="11" t="s">
        <v>2552</v>
      </c>
      <c r="D1333" s="188" t="s">
        <v>3022</v>
      </c>
      <c r="G1333" s="11" t="s">
        <v>2639</v>
      </c>
      <c r="H1333" s="11" t="s">
        <v>2640</v>
      </c>
      <c r="I1333" s="11" t="s">
        <v>2636</v>
      </c>
      <c r="J1333" s="258" t="s">
        <v>2561</v>
      </c>
      <c r="K1333" s="258" t="s">
        <v>3017</v>
      </c>
      <c r="L1333" s="265" t="s">
        <v>1937</v>
      </c>
      <c r="M1333" s="265" t="s">
        <v>1941</v>
      </c>
      <c r="N1333" s="258" t="s">
        <v>3027</v>
      </c>
      <c r="O1333" s="258" t="s">
        <v>3040</v>
      </c>
      <c r="T1333" s="11" t="s">
        <v>2637</v>
      </c>
      <c r="U1333" s="11" t="s">
        <v>2517</v>
      </c>
      <c r="V1333">
        <v>4.2579343283581998</v>
      </c>
      <c r="Z1333">
        <v>-1.03880597014925</v>
      </c>
      <c r="AD1333" s="188">
        <f t="shared" si="52"/>
        <v>9.8042561114252056</v>
      </c>
    </row>
    <row r="1334" spans="1:30" hidden="1" x14ac:dyDescent="0.35">
      <c r="A1334" s="11" t="s">
        <v>2638</v>
      </c>
      <c r="B1334" s="11" t="s">
        <v>2516</v>
      </c>
      <c r="C1334" s="11" t="s">
        <v>2552</v>
      </c>
      <c r="D1334" s="188" t="s">
        <v>3022</v>
      </c>
      <c r="G1334" s="11" t="s">
        <v>2639</v>
      </c>
      <c r="H1334" s="11" t="s">
        <v>2640</v>
      </c>
      <c r="I1334" s="11" t="s">
        <v>2636</v>
      </c>
      <c r="J1334" s="258" t="s">
        <v>2561</v>
      </c>
      <c r="K1334" s="258" t="s">
        <v>3017</v>
      </c>
      <c r="L1334" s="265" t="s">
        <v>1937</v>
      </c>
      <c r="M1334" s="265" t="s">
        <v>1941</v>
      </c>
      <c r="N1334" s="258" t="s">
        <v>3027</v>
      </c>
      <c r="O1334" s="258" t="s">
        <v>3040</v>
      </c>
      <c r="T1334" s="11" t="s">
        <v>2637</v>
      </c>
      <c r="U1334" s="11" t="s">
        <v>2517</v>
      </c>
      <c r="V1334">
        <v>4.5262089552238702</v>
      </c>
      <c r="Z1334">
        <v>-2.9014925373134299</v>
      </c>
      <c r="AD1334" s="188">
        <f t="shared" si="52"/>
        <v>10.421981268074639</v>
      </c>
    </row>
    <row r="1335" spans="1:30" hidden="1" x14ac:dyDescent="0.35">
      <c r="A1335" s="11" t="s">
        <v>2638</v>
      </c>
      <c r="B1335" s="11" t="s">
        <v>2516</v>
      </c>
      <c r="C1335" s="11" t="s">
        <v>2552</v>
      </c>
      <c r="D1335" s="188" t="s">
        <v>3022</v>
      </c>
      <c r="G1335" s="11" t="s">
        <v>2639</v>
      </c>
      <c r="H1335" s="11" t="s">
        <v>2640</v>
      </c>
      <c r="I1335" s="11" t="s">
        <v>2636</v>
      </c>
      <c r="J1335" s="258" t="s">
        <v>2561</v>
      </c>
      <c r="K1335" s="258" t="s">
        <v>3017</v>
      </c>
      <c r="L1335" s="265" t="s">
        <v>1937</v>
      </c>
      <c r="M1335" s="265" t="s">
        <v>1941</v>
      </c>
      <c r="N1335" s="258" t="s">
        <v>3027</v>
      </c>
      <c r="O1335" s="258" t="s">
        <v>3040</v>
      </c>
      <c r="T1335" s="11" t="s">
        <v>2637</v>
      </c>
      <c r="U1335" s="11" t="s">
        <v>2517</v>
      </c>
      <c r="V1335">
        <v>4.5264955223880499</v>
      </c>
      <c r="Z1335">
        <v>-2.7582089552238802</v>
      </c>
      <c r="AD1335" s="188">
        <f t="shared" si="52"/>
        <v>10.42264111335502</v>
      </c>
    </row>
    <row r="1336" spans="1:30" hidden="1" x14ac:dyDescent="0.35">
      <c r="A1336" s="11" t="s">
        <v>2638</v>
      </c>
      <c r="B1336" s="11" t="s">
        <v>2516</v>
      </c>
      <c r="C1336" s="11" t="s">
        <v>2552</v>
      </c>
      <c r="D1336" s="188" t="s">
        <v>3022</v>
      </c>
      <c r="G1336" s="11" t="s">
        <v>2639</v>
      </c>
      <c r="H1336" s="11" t="s">
        <v>2640</v>
      </c>
      <c r="I1336" s="11" t="s">
        <v>2636</v>
      </c>
      <c r="J1336" s="258" t="s">
        <v>2561</v>
      </c>
      <c r="K1336" s="258" t="s">
        <v>3017</v>
      </c>
      <c r="L1336" s="265" t="s">
        <v>1937</v>
      </c>
      <c r="M1336" s="265" t="s">
        <v>1941</v>
      </c>
      <c r="N1336" s="258" t="s">
        <v>3027</v>
      </c>
      <c r="O1336" s="258" t="s">
        <v>3040</v>
      </c>
      <c r="T1336" s="11" t="s">
        <v>2637</v>
      </c>
      <c r="U1336" s="11" t="s">
        <v>2517</v>
      </c>
      <c r="V1336">
        <v>4.5270208955223801</v>
      </c>
      <c r="Z1336">
        <v>-2.4955223880597002</v>
      </c>
      <c r="AD1336" s="188">
        <f t="shared" si="52"/>
        <v>10.423850829702388</v>
      </c>
    </row>
    <row r="1337" spans="1:30" hidden="1" x14ac:dyDescent="0.35">
      <c r="A1337" s="11" t="s">
        <v>2638</v>
      </c>
      <c r="B1337" s="11" t="s">
        <v>2516</v>
      </c>
      <c r="C1337" s="11" t="s">
        <v>2552</v>
      </c>
      <c r="D1337" s="188" t="s">
        <v>3022</v>
      </c>
      <c r="G1337" s="11" t="s">
        <v>2639</v>
      </c>
      <c r="H1337" s="11" t="s">
        <v>2640</v>
      </c>
      <c r="I1337" s="11" t="s">
        <v>2636</v>
      </c>
      <c r="J1337" s="258" t="s">
        <v>2561</v>
      </c>
      <c r="K1337" s="258" t="s">
        <v>3017</v>
      </c>
      <c r="L1337" s="265" t="s">
        <v>1937</v>
      </c>
      <c r="M1337" s="265" t="s">
        <v>1941</v>
      </c>
      <c r="N1337" s="258" t="s">
        <v>3027</v>
      </c>
      <c r="O1337" s="258" t="s">
        <v>3040</v>
      </c>
      <c r="T1337" s="11" t="s">
        <v>2637</v>
      </c>
      <c r="U1337" s="11" t="s">
        <v>2517</v>
      </c>
      <c r="V1337">
        <v>4.5274507462686504</v>
      </c>
      <c r="Z1337">
        <v>-2.28059701492537</v>
      </c>
      <c r="AD1337" s="188">
        <f t="shared" si="52"/>
        <v>10.424840597622962</v>
      </c>
    </row>
    <row r="1338" spans="1:30" hidden="1" x14ac:dyDescent="0.35">
      <c r="A1338" s="11" t="s">
        <v>2638</v>
      </c>
      <c r="B1338" s="11" t="s">
        <v>2516</v>
      </c>
      <c r="C1338" s="11" t="s">
        <v>2552</v>
      </c>
      <c r="D1338" s="188" t="s">
        <v>3022</v>
      </c>
      <c r="G1338" s="11" t="s">
        <v>2639</v>
      </c>
      <c r="H1338" s="11" t="s">
        <v>2640</v>
      </c>
      <c r="I1338" s="11" t="s">
        <v>2636</v>
      </c>
      <c r="J1338" s="258" t="s">
        <v>2561</v>
      </c>
      <c r="K1338" s="258" t="s">
        <v>3017</v>
      </c>
      <c r="L1338" s="265" t="s">
        <v>1937</v>
      </c>
      <c r="M1338" s="265" t="s">
        <v>1941</v>
      </c>
      <c r="N1338" s="258" t="s">
        <v>3027</v>
      </c>
      <c r="O1338" s="258" t="s">
        <v>3040</v>
      </c>
      <c r="T1338" s="11" t="s">
        <v>2637</v>
      </c>
      <c r="U1338" s="11" t="s">
        <v>2517</v>
      </c>
      <c r="V1338">
        <v>4.5278805970149199</v>
      </c>
      <c r="Z1338">
        <v>-2.0656716417910399</v>
      </c>
      <c r="AD1338" s="188">
        <f t="shared" si="52"/>
        <v>10.425830365543534</v>
      </c>
    </row>
    <row r="1339" spans="1:30" hidden="1" x14ac:dyDescent="0.35">
      <c r="A1339" s="11" t="s">
        <v>2638</v>
      </c>
      <c r="B1339" s="11" t="s">
        <v>2516</v>
      </c>
      <c r="C1339" s="11" t="s">
        <v>2552</v>
      </c>
      <c r="D1339" s="188" t="s">
        <v>3022</v>
      </c>
      <c r="G1339" s="11" t="s">
        <v>2639</v>
      </c>
      <c r="H1339" s="11" t="s">
        <v>2640</v>
      </c>
      <c r="I1339" s="11" t="s">
        <v>2636</v>
      </c>
      <c r="J1339" s="258" t="s">
        <v>2561</v>
      </c>
      <c r="K1339" s="258" t="s">
        <v>3017</v>
      </c>
      <c r="L1339" s="265" t="s">
        <v>1937</v>
      </c>
      <c r="M1339" s="265" t="s">
        <v>1941</v>
      </c>
      <c r="N1339" s="258" t="s">
        <v>3027</v>
      </c>
      <c r="O1339" s="258" t="s">
        <v>3040</v>
      </c>
      <c r="T1339" s="11" t="s">
        <v>2637</v>
      </c>
      <c r="U1339" s="11" t="s">
        <v>2517</v>
      </c>
      <c r="V1339">
        <v>4.5282149253731303</v>
      </c>
      <c r="Z1339">
        <v>-1.8985074626865599</v>
      </c>
      <c r="AD1339" s="188">
        <f t="shared" si="52"/>
        <v>10.426600185037316</v>
      </c>
    </row>
    <row r="1340" spans="1:30" hidden="1" x14ac:dyDescent="0.35">
      <c r="A1340" s="11" t="s">
        <v>2638</v>
      </c>
      <c r="B1340" s="11" t="s">
        <v>2516</v>
      </c>
      <c r="C1340" s="11" t="s">
        <v>2552</v>
      </c>
      <c r="D1340" s="188" t="s">
        <v>3022</v>
      </c>
      <c r="G1340" s="11" t="s">
        <v>2639</v>
      </c>
      <c r="H1340" s="11" t="s">
        <v>2640</v>
      </c>
      <c r="I1340" s="11" t="s">
        <v>2636</v>
      </c>
      <c r="J1340" s="258" t="s">
        <v>2561</v>
      </c>
      <c r="K1340" s="258" t="s">
        <v>3017</v>
      </c>
      <c r="L1340" s="265" t="s">
        <v>1937</v>
      </c>
      <c r="M1340" s="265" t="s">
        <v>1941</v>
      </c>
      <c r="N1340" s="258" t="s">
        <v>3027</v>
      </c>
      <c r="O1340" s="258" t="s">
        <v>3040</v>
      </c>
      <c r="T1340" s="11" t="s">
        <v>2637</v>
      </c>
      <c r="U1340" s="11" t="s">
        <v>2517</v>
      </c>
      <c r="V1340">
        <v>4.5288835820895503</v>
      </c>
      <c r="Z1340">
        <v>-1.5641791044776101</v>
      </c>
      <c r="AD1340" s="188">
        <f t="shared" si="52"/>
        <v>10.428139824024875</v>
      </c>
    </row>
    <row r="1341" spans="1:30" hidden="1" x14ac:dyDescent="0.35">
      <c r="A1341" s="11" t="s">
        <v>2638</v>
      </c>
      <c r="B1341" s="11" t="s">
        <v>2516</v>
      </c>
      <c r="C1341" s="11" t="s">
        <v>2552</v>
      </c>
      <c r="D1341" s="188" t="s">
        <v>3022</v>
      </c>
      <c r="G1341" s="11" t="s">
        <v>2639</v>
      </c>
      <c r="H1341" s="11" t="s">
        <v>2640</v>
      </c>
      <c r="I1341" s="11" t="s">
        <v>2636</v>
      </c>
      <c r="J1341" s="258" t="s">
        <v>2561</v>
      </c>
      <c r="K1341" s="258" t="s">
        <v>3017</v>
      </c>
      <c r="L1341" s="265" t="s">
        <v>1937</v>
      </c>
      <c r="M1341" s="265" t="s">
        <v>1941</v>
      </c>
      <c r="N1341" s="258" t="s">
        <v>3027</v>
      </c>
      <c r="O1341" s="258" t="s">
        <v>3040</v>
      </c>
      <c r="T1341" s="11" t="s">
        <v>2637</v>
      </c>
      <c r="U1341" s="11" t="s">
        <v>2517</v>
      </c>
      <c r="V1341">
        <v>4.5295999999999896</v>
      </c>
      <c r="Z1341">
        <v>-1.20597014925373</v>
      </c>
      <c r="AD1341" s="188">
        <f t="shared" si="52"/>
        <v>10.429789437225807</v>
      </c>
    </row>
    <row r="1342" spans="1:30" hidden="1" x14ac:dyDescent="0.35">
      <c r="A1342" s="11" t="s">
        <v>2638</v>
      </c>
      <c r="B1342" s="11" t="s">
        <v>2516</v>
      </c>
      <c r="C1342" s="11" t="s">
        <v>2552</v>
      </c>
      <c r="D1342" s="188" t="s">
        <v>3022</v>
      </c>
      <c r="G1342" s="11" t="s">
        <v>2639</v>
      </c>
      <c r="H1342" s="11" t="s">
        <v>2640</v>
      </c>
      <c r="I1342" s="11" t="s">
        <v>2636</v>
      </c>
      <c r="J1342" s="258" t="s">
        <v>2561</v>
      </c>
      <c r="K1342" s="258" t="s">
        <v>3017</v>
      </c>
      <c r="L1342" s="265" t="s">
        <v>1937</v>
      </c>
      <c r="M1342" s="265" t="s">
        <v>1941</v>
      </c>
      <c r="N1342" s="258" t="s">
        <v>3027</v>
      </c>
      <c r="O1342" s="258" t="s">
        <v>3040</v>
      </c>
      <c r="T1342" s="11" t="s">
        <v>2637</v>
      </c>
      <c r="U1342" s="11" t="s">
        <v>2517</v>
      </c>
      <c r="V1342">
        <v>4.8295880597014902</v>
      </c>
      <c r="Z1342">
        <v>-3.2119402985074599</v>
      </c>
      <c r="AD1342" s="188">
        <f t="shared" si="52"/>
        <v>11.120537471570689</v>
      </c>
    </row>
    <row r="1343" spans="1:30" hidden="1" x14ac:dyDescent="0.35">
      <c r="A1343" s="11" t="s">
        <v>2638</v>
      </c>
      <c r="B1343" s="11" t="s">
        <v>2516</v>
      </c>
      <c r="C1343" s="11" t="s">
        <v>2552</v>
      </c>
      <c r="D1343" s="188" t="s">
        <v>3022</v>
      </c>
      <c r="G1343" s="11" t="s">
        <v>2639</v>
      </c>
      <c r="H1343" s="11" t="s">
        <v>2640</v>
      </c>
      <c r="I1343" s="11" t="s">
        <v>2636</v>
      </c>
      <c r="J1343" s="258" t="s">
        <v>2561</v>
      </c>
      <c r="K1343" s="258" t="s">
        <v>3017</v>
      </c>
      <c r="L1343" s="265" t="s">
        <v>1937</v>
      </c>
      <c r="M1343" s="265" t="s">
        <v>1941</v>
      </c>
      <c r="N1343" s="258" t="s">
        <v>3027</v>
      </c>
      <c r="O1343" s="258" t="s">
        <v>3040</v>
      </c>
      <c r="T1343" s="11" t="s">
        <v>2637</v>
      </c>
      <c r="U1343" s="11" t="s">
        <v>2517</v>
      </c>
      <c r="V1343">
        <v>4.8301611940298397</v>
      </c>
      <c r="Z1343">
        <v>-2.9253731343283498</v>
      </c>
      <c r="AD1343" s="188">
        <f t="shared" si="52"/>
        <v>11.12185716213143</v>
      </c>
    </row>
    <row r="1344" spans="1:30" hidden="1" x14ac:dyDescent="0.35">
      <c r="A1344" s="11" t="s">
        <v>2638</v>
      </c>
      <c r="B1344" s="11" t="s">
        <v>2516</v>
      </c>
      <c r="C1344" s="11" t="s">
        <v>2552</v>
      </c>
      <c r="D1344" s="188" t="s">
        <v>3022</v>
      </c>
      <c r="G1344" s="11" t="s">
        <v>2639</v>
      </c>
      <c r="H1344" s="11" t="s">
        <v>2640</v>
      </c>
      <c r="I1344" s="11" t="s">
        <v>2636</v>
      </c>
      <c r="J1344" s="258" t="s">
        <v>2561</v>
      </c>
      <c r="K1344" s="258" t="s">
        <v>3017</v>
      </c>
      <c r="L1344" s="265" t="s">
        <v>1937</v>
      </c>
      <c r="M1344" s="265" t="s">
        <v>1941</v>
      </c>
      <c r="N1344" s="258" t="s">
        <v>3027</v>
      </c>
      <c r="O1344" s="258" t="s">
        <v>3040</v>
      </c>
      <c r="T1344" s="11" t="s">
        <v>2637</v>
      </c>
      <c r="U1344" s="11" t="s">
        <v>2517</v>
      </c>
      <c r="V1344">
        <v>4.8146388059701399</v>
      </c>
      <c r="Z1344">
        <v>-2.6865671641790998</v>
      </c>
      <c r="AD1344" s="188">
        <f t="shared" si="52"/>
        <v>11.086115542777497</v>
      </c>
    </row>
    <row r="1345" spans="1:31" hidden="1" x14ac:dyDescent="0.35">
      <c r="A1345" s="11" t="s">
        <v>2638</v>
      </c>
      <c r="B1345" s="11" t="s">
        <v>2516</v>
      </c>
      <c r="C1345" s="11" t="s">
        <v>2552</v>
      </c>
      <c r="D1345" s="188" t="s">
        <v>3022</v>
      </c>
      <c r="G1345" s="11" t="s">
        <v>2639</v>
      </c>
      <c r="H1345" s="11" t="s">
        <v>2640</v>
      </c>
      <c r="I1345" s="11" t="s">
        <v>2636</v>
      </c>
      <c r="J1345" s="258" t="s">
        <v>2561</v>
      </c>
      <c r="K1345" s="258" t="s">
        <v>3017</v>
      </c>
      <c r="L1345" s="265" t="s">
        <v>1937</v>
      </c>
      <c r="M1345" s="265" t="s">
        <v>1941</v>
      </c>
      <c r="N1345" s="258" t="s">
        <v>3027</v>
      </c>
      <c r="O1345" s="258" t="s">
        <v>3040</v>
      </c>
      <c r="T1345" s="11" t="s">
        <v>2637</v>
      </c>
      <c r="U1345" s="11" t="s">
        <v>2517</v>
      </c>
      <c r="V1345">
        <v>4.8149253731343196</v>
      </c>
      <c r="Z1345">
        <v>-2.5432835820895501</v>
      </c>
      <c r="AD1345" s="188">
        <f t="shared" si="52"/>
        <v>11.086775388057879</v>
      </c>
    </row>
    <row r="1346" spans="1:31" hidden="1" x14ac:dyDescent="0.35">
      <c r="A1346" s="11" t="s">
        <v>2638</v>
      </c>
      <c r="B1346" s="11" t="s">
        <v>2516</v>
      </c>
      <c r="C1346" s="11" t="s">
        <v>2552</v>
      </c>
      <c r="D1346" s="188" t="s">
        <v>3022</v>
      </c>
      <c r="G1346" s="11" t="s">
        <v>2639</v>
      </c>
      <c r="H1346" s="11" t="s">
        <v>2640</v>
      </c>
      <c r="I1346" s="11" t="s">
        <v>2636</v>
      </c>
      <c r="J1346" s="258" t="s">
        <v>2561</v>
      </c>
      <c r="K1346" s="258" t="s">
        <v>3017</v>
      </c>
      <c r="L1346" s="265" t="s">
        <v>1937</v>
      </c>
      <c r="M1346" s="265" t="s">
        <v>1941</v>
      </c>
      <c r="N1346" s="258" t="s">
        <v>3027</v>
      </c>
      <c r="O1346" s="258" t="s">
        <v>3040</v>
      </c>
      <c r="T1346" s="11" t="s">
        <v>2637</v>
      </c>
      <c r="U1346" s="11" t="s">
        <v>2517</v>
      </c>
      <c r="V1346">
        <v>4.8329313432835797</v>
      </c>
      <c r="Z1346">
        <v>-1.54029850746268</v>
      </c>
      <c r="AD1346" s="188">
        <f t="shared" si="52"/>
        <v>11.128235666508461</v>
      </c>
    </row>
    <row r="1347" spans="1:31" hidden="1" x14ac:dyDescent="0.35">
      <c r="A1347" s="11" t="s">
        <v>2638</v>
      </c>
      <c r="B1347" s="11" t="s">
        <v>2516</v>
      </c>
      <c r="C1347" s="11" t="s">
        <v>2552</v>
      </c>
      <c r="D1347" s="188" t="s">
        <v>3022</v>
      </c>
      <c r="G1347" s="11" t="s">
        <v>2639</v>
      </c>
      <c r="H1347" s="11" t="s">
        <v>2640</v>
      </c>
      <c r="I1347" s="11" t="s">
        <v>2636</v>
      </c>
      <c r="J1347" s="258" t="s">
        <v>2561</v>
      </c>
      <c r="K1347" s="258" t="s">
        <v>3017</v>
      </c>
      <c r="L1347" s="265" t="s">
        <v>1937</v>
      </c>
      <c r="M1347" s="265" t="s">
        <v>1941</v>
      </c>
      <c r="N1347" s="258" t="s">
        <v>3027</v>
      </c>
      <c r="O1347" s="258" t="s">
        <v>3040</v>
      </c>
      <c r="T1347" s="11" t="s">
        <v>2637</v>
      </c>
      <c r="U1347" s="11" t="s">
        <v>2517</v>
      </c>
      <c r="V1347">
        <v>5.1334925373134297</v>
      </c>
      <c r="Z1347">
        <v>-3.2597014925373098</v>
      </c>
      <c r="AD1347" s="188">
        <f t="shared" ref="AD1347:AD1354" si="53">LN(10^(V1347))</f>
        <v>11.820303391414084</v>
      </c>
    </row>
    <row r="1348" spans="1:31" hidden="1" x14ac:dyDescent="0.35">
      <c r="A1348" s="11" t="s">
        <v>2638</v>
      </c>
      <c r="B1348" s="11" t="s">
        <v>2516</v>
      </c>
      <c r="C1348" s="11" t="s">
        <v>2552</v>
      </c>
      <c r="D1348" s="188" t="s">
        <v>3022</v>
      </c>
      <c r="G1348" s="11" t="s">
        <v>2639</v>
      </c>
      <c r="H1348" s="11" t="s">
        <v>2640</v>
      </c>
      <c r="I1348" s="11" t="s">
        <v>2636</v>
      </c>
      <c r="J1348" s="258" t="s">
        <v>2561</v>
      </c>
      <c r="K1348" s="258" t="s">
        <v>3017</v>
      </c>
      <c r="L1348" s="265" t="s">
        <v>1937</v>
      </c>
      <c r="M1348" s="265" t="s">
        <v>1941</v>
      </c>
      <c r="N1348" s="258" t="s">
        <v>3027</v>
      </c>
      <c r="O1348" s="258" t="s">
        <v>3040</v>
      </c>
      <c r="T1348" s="11" t="s">
        <v>2637</v>
      </c>
      <c r="U1348" s="11" t="s">
        <v>2517</v>
      </c>
      <c r="V1348">
        <v>5.1342089552238797</v>
      </c>
      <c r="Z1348">
        <v>-2.9014925373134299</v>
      </c>
      <c r="AD1348" s="188">
        <f t="shared" si="53"/>
        <v>11.82195300461504</v>
      </c>
    </row>
    <row r="1349" spans="1:31" hidden="1" x14ac:dyDescent="0.35">
      <c r="A1349" s="11" t="s">
        <v>2638</v>
      </c>
      <c r="B1349" s="11" t="s">
        <v>2516</v>
      </c>
      <c r="C1349" s="11" t="s">
        <v>2552</v>
      </c>
      <c r="D1349" s="188" t="s">
        <v>3022</v>
      </c>
      <c r="G1349" s="11" t="s">
        <v>2639</v>
      </c>
      <c r="H1349" s="11" t="s">
        <v>2640</v>
      </c>
      <c r="I1349" s="11" t="s">
        <v>2636</v>
      </c>
      <c r="J1349" s="258" t="s">
        <v>2561</v>
      </c>
      <c r="K1349" s="258" t="s">
        <v>3017</v>
      </c>
      <c r="L1349" s="265" t="s">
        <v>1937</v>
      </c>
      <c r="M1349" s="265" t="s">
        <v>1941</v>
      </c>
      <c r="N1349" s="258" t="s">
        <v>3027</v>
      </c>
      <c r="O1349" s="258" t="s">
        <v>3040</v>
      </c>
      <c r="T1349" s="11" t="s">
        <v>2637</v>
      </c>
      <c r="U1349" s="11" t="s">
        <v>2517</v>
      </c>
      <c r="V1349">
        <v>5.10278208955223</v>
      </c>
      <c r="Z1349">
        <v>-2.6149253731343198</v>
      </c>
      <c r="AD1349" s="188">
        <f t="shared" si="53"/>
        <v>11.749589972199974</v>
      </c>
    </row>
    <row r="1350" spans="1:31" hidden="1" x14ac:dyDescent="0.35">
      <c r="A1350" s="11" t="s">
        <v>2638</v>
      </c>
      <c r="B1350" s="11" t="s">
        <v>2516</v>
      </c>
      <c r="C1350" s="11" t="s">
        <v>2552</v>
      </c>
      <c r="D1350" s="188" t="s">
        <v>3022</v>
      </c>
      <c r="G1350" s="11" t="s">
        <v>2639</v>
      </c>
      <c r="H1350" s="11" t="s">
        <v>2640</v>
      </c>
      <c r="I1350" s="11" t="s">
        <v>2636</v>
      </c>
      <c r="J1350" s="258" t="s">
        <v>2561</v>
      </c>
      <c r="K1350" s="258" t="s">
        <v>3017</v>
      </c>
      <c r="L1350" s="265" t="s">
        <v>1937</v>
      </c>
      <c r="M1350" s="265" t="s">
        <v>1941</v>
      </c>
      <c r="N1350" s="258" t="s">
        <v>3027</v>
      </c>
      <c r="O1350" s="258" t="s">
        <v>3040</v>
      </c>
      <c r="T1350" s="11" t="s">
        <v>2637</v>
      </c>
      <c r="U1350" s="11" t="s">
        <v>2517</v>
      </c>
      <c r="V1350">
        <v>5.1032119402985003</v>
      </c>
      <c r="Z1350">
        <v>-2.4</v>
      </c>
      <c r="AD1350" s="188">
        <f t="shared" si="53"/>
        <v>11.750579740120548</v>
      </c>
    </row>
    <row r="1351" spans="1:31" hidden="1" x14ac:dyDescent="0.35">
      <c r="A1351" s="11" t="s">
        <v>2638</v>
      </c>
      <c r="B1351" s="11" t="s">
        <v>2516</v>
      </c>
      <c r="C1351" s="11" t="s">
        <v>2552</v>
      </c>
      <c r="D1351" s="188" t="s">
        <v>3022</v>
      </c>
      <c r="G1351" s="11" t="s">
        <v>2639</v>
      </c>
      <c r="H1351" s="11" t="s">
        <v>2640</v>
      </c>
      <c r="I1351" s="11" t="s">
        <v>2636</v>
      </c>
      <c r="J1351" s="258" t="s">
        <v>2561</v>
      </c>
      <c r="K1351" s="258" t="s">
        <v>3017</v>
      </c>
      <c r="L1351" s="265" t="s">
        <v>1937</v>
      </c>
      <c r="M1351" s="265" t="s">
        <v>1941</v>
      </c>
      <c r="N1351" s="258" t="s">
        <v>3027</v>
      </c>
      <c r="O1351" s="258" t="s">
        <v>3040</v>
      </c>
      <c r="T1351" s="11" t="s">
        <v>2637</v>
      </c>
      <c r="U1351" s="11" t="s">
        <v>2517</v>
      </c>
      <c r="V1351">
        <v>5.4216835820895497</v>
      </c>
      <c r="Z1351">
        <v>-3.16417910447761</v>
      </c>
      <c r="AD1351" s="188">
        <f t="shared" si="53"/>
        <v>12.483887795049958</v>
      </c>
    </row>
    <row r="1352" spans="1:31" hidden="1" x14ac:dyDescent="0.35">
      <c r="A1352" s="11" t="s">
        <v>2638</v>
      </c>
      <c r="B1352" s="11" t="s">
        <v>2516</v>
      </c>
      <c r="C1352" s="11" t="s">
        <v>2552</v>
      </c>
      <c r="D1352" s="188" t="s">
        <v>3022</v>
      </c>
      <c r="G1352" s="11" t="s">
        <v>2639</v>
      </c>
      <c r="H1352" s="11" t="s">
        <v>2640</v>
      </c>
      <c r="I1352" s="11" t="s">
        <v>2636</v>
      </c>
      <c r="J1352" s="258" t="s">
        <v>2561</v>
      </c>
      <c r="K1352" s="258" t="s">
        <v>3017</v>
      </c>
      <c r="L1352" s="265" t="s">
        <v>1937</v>
      </c>
      <c r="M1352" s="265" t="s">
        <v>1941</v>
      </c>
      <c r="N1352" s="258" t="s">
        <v>3027</v>
      </c>
      <c r="O1352" s="258" t="s">
        <v>3040</v>
      </c>
      <c r="T1352" s="11" t="s">
        <v>2637</v>
      </c>
      <c r="U1352" s="11" t="s">
        <v>2517</v>
      </c>
      <c r="V1352">
        <v>5.42211343283582</v>
      </c>
      <c r="Z1352">
        <v>-2.9492537313432798</v>
      </c>
      <c r="AD1352" s="188">
        <f t="shared" si="53"/>
        <v>12.484877562970532</v>
      </c>
    </row>
    <row r="1353" spans="1:31" hidden="1" x14ac:dyDescent="0.35">
      <c r="A1353" s="11" t="s">
        <v>2638</v>
      </c>
      <c r="B1353" s="11" t="s">
        <v>2516</v>
      </c>
      <c r="C1353" s="11" t="s">
        <v>2552</v>
      </c>
      <c r="D1353" s="188" t="s">
        <v>3022</v>
      </c>
      <c r="G1353" s="11" t="s">
        <v>2639</v>
      </c>
      <c r="H1353" s="11" t="s">
        <v>2640</v>
      </c>
      <c r="I1353" s="11" t="s">
        <v>2636</v>
      </c>
      <c r="J1353" s="258" t="s">
        <v>2561</v>
      </c>
      <c r="K1353" s="258" t="s">
        <v>3017</v>
      </c>
      <c r="L1353" s="265" t="s">
        <v>1937</v>
      </c>
      <c r="M1353" s="265" t="s">
        <v>1941</v>
      </c>
      <c r="N1353" s="258" t="s">
        <v>3027</v>
      </c>
      <c r="O1353" s="258" t="s">
        <v>3040</v>
      </c>
      <c r="T1353" s="11" t="s">
        <v>2637</v>
      </c>
      <c r="U1353" s="11" t="s">
        <v>2517</v>
      </c>
      <c r="V1353">
        <v>5.4231641791044698</v>
      </c>
      <c r="Z1353">
        <v>-2.4238805970149202</v>
      </c>
      <c r="AD1353" s="188">
        <f t="shared" si="53"/>
        <v>12.487296995665243</v>
      </c>
    </row>
    <row r="1354" spans="1:31" hidden="1" x14ac:dyDescent="0.35">
      <c r="A1354" s="11" t="s">
        <v>2638</v>
      </c>
      <c r="B1354" s="11" t="s">
        <v>2516</v>
      </c>
      <c r="C1354" s="11" t="s">
        <v>2552</v>
      </c>
      <c r="D1354" s="188" t="s">
        <v>3022</v>
      </c>
      <c r="G1354" s="11" t="s">
        <v>2639</v>
      </c>
      <c r="H1354" s="11" t="s">
        <v>2640</v>
      </c>
      <c r="I1354" s="11" t="s">
        <v>2636</v>
      </c>
      <c r="J1354" s="258" t="s">
        <v>2561</v>
      </c>
      <c r="K1354" s="258" t="s">
        <v>3017</v>
      </c>
      <c r="L1354" s="265" t="s">
        <v>1937</v>
      </c>
      <c r="M1354" s="265" t="s">
        <v>1941</v>
      </c>
      <c r="N1354" s="258" t="s">
        <v>3027</v>
      </c>
      <c r="O1354" s="258" t="s">
        <v>3040</v>
      </c>
      <c r="T1354" s="11" t="s">
        <v>2637</v>
      </c>
      <c r="U1354" s="11" t="s">
        <v>2517</v>
      </c>
      <c r="V1354">
        <v>5.7261611940298396</v>
      </c>
      <c r="Z1354">
        <v>-2.9253731343283498</v>
      </c>
      <c r="AD1354" s="188">
        <f t="shared" si="53"/>
        <v>13.184973405454095</v>
      </c>
    </row>
    <row r="1355" spans="1:31" x14ac:dyDescent="0.35">
      <c r="A1355" s="11" t="s">
        <v>2644</v>
      </c>
      <c r="B1355" s="11" t="s">
        <v>2516</v>
      </c>
      <c r="C1355" s="11" t="s">
        <v>2506</v>
      </c>
      <c r="D1355" s="188" t="s">
        <v>3022</v>
      </c>
      <c r="G1355" s="11" t="s">
        <v>2648</v>
      </c>
      <c r="H1355" s="11" t="s">
        <v>2540</v>
      </c>
      <c r="I1355" s="11" t="s">
        <v>2616</v>
      </c>
      <c r="J1355" s="258" t="s">
        <v>3036</v>
      </c>
      <c r="K1355" s="260" t="s">
        <v>2079</v>
      </c>
      <c r="L1355" s="265" t="s">
        <v>1937</v>
      </c>
      <c r="M1355" s="265" t="s">
        <v>1937</v>
      </c>
      <c r="N1355" s="258" t="s">
        <v>3023</v>
      </c>
      <c r="P1355" s="265" t="s">
        <v>3099</v>
      </c>
      <c r="Q1355" s="265" t="s">
        <v>3078</v>
      </c>
      <c r="R1355" s="265" t="s">
        <v>3073</v>
      </c>
      <c r="S1355" s="265" t="s">
        <v>3116</v>
      </c>
      <c r="T1355" s="11" t="s">
        <v>2649</v>
      </c>
      <c r="U1355" s="11" t="s">
        <v>2517</v>
      </c>
      <c r="V1355">
        <v>78.791652415191194</v>
      </c>
      <c r="Z1355">
        <v>1.05976929762186</v>
      </c>
      <c r="AD1355" s="188">
        <f t="shared" ref="AD1355:AD1418" si="54">LN(V1355)</f>
        <v>4.3668070574350795</v>
      </c>
      <c r="AE1355" s="188">
        <f t="shared" ref="AE1355:AE1376" si="55">Z1355</f>
        <v>1.05976929762186</v>
      </c>
    </row>
    <row r="1356" spans="1:31" x14ac:dyDescent="0.35">
      <c r="A1356" s="11" t="s">
        <v>2644</v>
      </c>
      <c r="B1356" s="11" t="s">
        <v>2516</v>
      </c>
      <c r="C1356" s="11" t="s">
        <v>2506</v>
      </c>
      <c r="D1356" s="188" t="s">
        <v>3022</v>
      </c>
      <c r="G1356" s="11" t="s">
        <v>2648</v>
      </c>
      <c r="H1356" s="11" t="s">
        <v>2540</v>
      </c>
      <c r="I1356" s="11" t="s">
        <v>2616</v>
      </c>
      <c r="J1356" s="258" t="s">
        <v>3036</v>
      </c>
      <c r="K1356" s="260" t="s">
        <v>2079</v>
      </c>
      <c r="L1356" s="265" t="s">
        <v>1937</v>
      </c>
      <c r="M1356" s="265" t="s">
        <v>1937</v>
      </c>
      <c r="N1356" s="258" t="s">
        <v>3023</v>
      </c>
      <c r="P1356" s="265" t="s">
        <v>3099</v>
      </c>
      <c r="Q1356" s="265" t="s">
        <v>3078</v>
      </c>
      <c r="R1356" s="265" t="s">
        <v>3073</v>
      </c>
      <c r="S1356" s="265" t="s">
        <v>3116</v>
      </c>
      <c r="T1356" s="11" t="s">
        <v>2649</v>
      </c>
      <c r="U1356" s="11" t="s">
        <v>2517</v>
      </c>
      <c r="V1356">
        <v>208.521796402473</v>
      </c>
      <c r="Z1356">
        <v>0.85254009638934902</v>
      </c>
      <c r="AD1356" s="188">
        <f t="shared" si="54"/>
        <v>5.3400435748756152</v>
      </c>
      <c r="AE1356" s="188">
        <f t="shared" si="55"/>
        <v>0.85254009638934902</v>
      </c>
    </row>
    <row r="1357" spans="1:31" x14ac:dyDescent="0.35">
      <c r="A1357" s="11" t="s">
        <v>2644</v>
      </c>
      <c r="B1357" s="11" t="s">
        <v>2516</v>
      </c>
      <c r="C1357" s="11" t="s">
        <v>2506</v>
      </c>
      <c r="D1357" s="188" t="s">
        <v>3022</v>
      </c>
      <c r="G1357" s="11" t="s">
        <v>2648</v>
      </c>
      <c r="H1357" s="11" t="s">
        <v>2540</v>
      </c>
      <c r="I1357" s="11" t="s">
        <v>2616</v>
      </c>
      <c r="J1357" s="258" t="s">
        <v>3036</v>
      </c>
      <c r="K1357" s="260" t="s">
        <v>2079</v>
      </c>
      <c r="L1357" s="265" t="s">
        <v>1937</v>
      </c>
      <c r="M1357" s="265" t="s">
        <v>1937</v>
      </c>
      <c r="N1357" s="258" t="s">
        <v>3023</v>
      </c>
      <c r="P1357" s="265" t="s">
        <v>3099</v>
      </c>
      <c r="Q1357" s="265" t="s">
        <v>3078</v>
      </c>
      <c r="R1357" s="265" t="s">
        <v>3073</v>
      </c>
      <c r="S1357" s="265" t="s">
        <v>3116</v>
      </c>
      <c r="T1357" s="11" t="s">
        <v>2649</v>
      </c>
      <c r="U1357" s="11" t="s">
        <v>2517</v>
      </c>
      <c r="V1357">
        <v>986.62799210739695</v>
      </c>
      <c r="Z1357">
        <v>0.53965394643280395</v>
      </c>
      <c r="AD1357" s="188">
        <f t="shared" si="54"/>
        <v>6.8942930606933173</v>
      </c>
      <c r="AE1357" s="188">
        <f t="shared" si="55"/>
        <v>0.53965394643280395</v>
      </c>
    </row>
    <row r="1358" spans="1:31" x14ac:dyDescent="0.35">
      <c r="A1358" s="11" t="s">
        <v>2644</v>
      </c>
      <c r="B1358" s="11" t="s">
        <v>2516</v>
      </c>
      <c r="C1358" s="11" t="s">
        <v>2506</v>
      </c>
      <c r="D1358" s="188" t="s">
        <v>3022</v>
      </c>
      <c r="G1358" s="11" t="s">
        <v>2648</v>
      </c>
      <c r="H1358" s="11" t="s">
        <v>2540</v>
      </c>
      <c r="I1358" s="11" t="s">
        <v>2616</v>
      </c>
      <c r="J1358" s="258" t="s">
        <v>3036</v>
      </c>
      <c r="K1358" s="260" t="s">
        <v>2079</v>
      </c>
      <c r="L1358" s="265" t="s">
        <v>1937</v>
      </c>
      <c r="M1358" s="265" t="s">
        <v>1937</v>
      </c>
      <c r="N1358" s="258" t="s">
        <v>3023</v>
      </c>
      <c r="P1358" s="265" t="s">
        <v>3099</v>
      </c>
      <c r="Q1358" s="265" t="s">
        <v>3078</v>
      </c>
      <c r="R1358" s="265" t="s">
        <v>3073</v>
      </c>
      <c r="S1358" s="265" t="s">
        <v>3116</v>
      </c>
      <c r="T1358" s="11" t="s">
        <v>2649</v>
      </c>
      <c r="U1358" s="11" t="s">
        <v>2517</v>
      </c>
      <c r="V1358">
        <v>2222.6106742586599</v>
      </c>
      <c r="Z1358">
        <v>0.55985620605198705</v>
      </c>
      <c r="AD1358" s="188">
        <f t="shared" si="54"/>
        <v>7.7064377633399683</v>
      </c>
      <c r="AE1358" s="188">
        <f t="shared" si="55"/>
        <v>0.55985620605198705</v>
      </c>
    </row>
    <row r="1359" spans="1:31" x14ac:dyDescent="0.35">
      <c r="A1359" s="11" t="s">
        <v>2644</v>
      </c>
      <c r="B1359" s="11" t="s">
        <v>2516</v>
      </c>
      <c r="C1359" s="11" t="s">
        <v>2506</v>
      </c>
      <c r="D1359" s="188" t="s">
        <v>3022</v>
      </c>
      <c r="G1359" s="11" t="s">
        <v>2648</v>
      </c>
      <c r="H1359" s="11" t="s">
        <v>2540</v>
      </c>
      <c r="I1359" s="11" t="s">
        <v>2616</v>
      </c>
      <c r="J1359" s="258" t="s">
        <v>3036</v>
      </c>
      <c r="K1359" s="260" t="s">
        <v>2079</v>
      </c>
      <c r="L1359" s="265" t="s">
        <v>1937</v>
      </c>
      <c r="M1359" s="265" t="s">
        <v>1937</v>
      </c>
      <c r="N1359" s="258" t="s">
        <v>3023</v>
      </c>
      <c r="P1359" s="265" t="s">
        <v>3099</v>
      </c>
      <c r="Q1359" s="265" t="s">
        <v>3078</v>
      </c>
      <c r="R1359" s="265" t="s">
        <v>3073</v>
      </c>
      <c r="S1359" s="265" t="s">
        <v>3116</v>
      </c>
      <c r="T1359" s="11" t="s">
        <v>2649</v>
      </c>
      <c r="U1359" s="11" t="s">
        <v>2517</v>
      </c>
      <c r="V1359">
        <v>2281.0345519112502</v>
      </c>
      <c r="Z1359">
        <v>0.59437070395828395</v>
      </c>
      <c r="AD1359" s="188">
        <f t="shared" si="54"/>
        <v>7.7323843698729728</v>
      </c>
      <c r="AE1359" s="188">
        <f t="shared" si="55"/>
        <v>0.59437070395828395</v>
      </c>
    </row>
    <row r="1360" spans="1:31" x14ac:dyDescent="0.35">
      <c r="A1360" s="11" t="s">
        <v>2644</v>
      </c>
      <c r="B1360" s="11" t="s">
        <v>2516</v>
      </c>
      <c r="C1360" s="11" t="s">
        <v>2506</v>
      </c>
      <c r="D1360" s="188" t="s">
        <v>3022</v>
      </c>
      <c r="G1360" s="11" t="s">
        <v>2648</v>
      </c>
      <c r="H1360" s="11" t="s">
        <v>2540</v>
      </c>
      <c r="I1360" s="11" t="s">
        <v>2616</v>
      </c>
      <c r="J1360" s="258" t="s">
        <v>3036</v>
      </c>
      <c r="K1360" s="260" t="s">
        <v>2079</v>
      </c>
      <c r="L1360" s="265" t="s">
        <v>1937</v>
      </c>
      <c r="M1360" s="265" t="s">
        <v>1937</v>
      </c>
      <c r="N1360" s="258" t="s">
        <v>3023</v>
      </c>
      <c r="P1360" s="265" t="s">
        <v>3099</v>
      </c>
      <c r="Q1360" s="265" t="s">
        <v>3078</v>
      </c>
      <c r="R1360" s="265" t="s">
        <v>3073</v>
      </c>
      <c r="S1360" s="265" t="s">
        <v>3116</v>
      </c>
      <c r="T1360" s="11" t="s">
        <v>2649</v>
      </c>
      <c r="U1360" s="11" t="s">
        <v>2517</v>
      </c>
      <c r="V1360">
        <v>72677.638241754903</v>
      </c>
      <c r="Z1360">
        <v>0.317792525875009</v>
      </c>
      <c r="AD1360" s="188">
        <f t="shared" si="54"/>
        <v>11.193789026684311</v>
      </c>
      <c r="AE1360" s="188">
        <f t="shared" si="55"/>
        <v>0.317792525875009</v>
      </c>
    </row>
    <row r="1361" spans="1:31" x14ac:dyDescent="0.35">
      <c r="A1361" s="11" t="s">
        <v>2644</v>
      </c>
      <c r="B1361" s="11" t="s">
        <v>2516</v>
      </c>
      <c r="C1361" s="11" t="s">
        <v>2506</v>
      </c>
      <c r="D1361" s="188" t="s">
        <v>3022</v>
      </c>
      <c r="G1361" s="11" t="s">
        <v>2648</v>
      </c>
      <c r="H1361" s="11" t="s">
        <v>2540</v>
      </c>
      <c r="I1361" s="11" t="s">
        <v>2616</v>
      </c>
      <c r="J1361" s="258" t="s">
        <v>3036</v>
      </c>
      <c r="K1361" s="260" t="s">
        <v>2079</v>
      </c>
      <c r="L1361" s="265" t="s">
        <v>1937</v>
      </c>
      <c r="M1361" s="265" t="s">
        <v>1937</v>
      </c>
      <c r="N1361" s="258" t="s">
        <v>3023</v>
      </c>
      <c r="P1361" s="265" t="s">
        <v>3099</v>
      </c>
      <c r="Q1361" s="265" t="s">
        <v>3078</v>
      </c>
      <c r="R1361" s="265" t="s">
        <v>3073</v>
      </c>
      <c r="S1361" s="265" t="s">
        <v>3116</v>
      </c>
      <c r="T1361" s="11" t="s">
        <v>2649</v>
      </c>
      <c r="U1361" s="11" t="s">
        <v>2517</v>
      </c>
      <c r="V1361">
        <v>77037.647133036895</v>
      </c>
      <c r="Z1361">
        <v>0.34621158252350398</v>
      </c>
      <c r="AD1361" s="188">
        <f t="shared" si="54"/>
        <v>11.252049505157196</v>
      </c>
      <c r="AE1361" s="188">
        <f t="shared" si="55"/>
        <v>0.34621158252350398</v>
      </c>
    </row>
    <row r="1362" spans="1:31" x14ac:dyDescent="0.35">
      <c r="A1362" s="11" t="s">
        <v>2644</v>
      </c>
      <c r="B1362" s="11" t="s">
        <v>2516</v>
      </c>
      <c r="C1362" s="11" t="s">
        <v>2506</v>
      </c>
      <c r="D1362" s="188" t="s">
        <v>3022</v>
      </c>
      <c r="G1362" s="11" t="s">
        <v>2648</v>
      </c>
      <c r="H1362" s="11" t="s">
        <v>2540</v>
      </c>
      <c r="I1362" s="11" t="s">
        <v>2616</v>
      </c>
      <c r="J1362" s="258" t="s">
        <v>3036</v>
      </c>
      <c r="K1362" s="260" t="s">
        <v>2079</v>
      </c>
      <c r="L1362" s="265" t="s">
        <v>1937</v>
      </c>
      <c r="M1362" s="265" t="s">
        <v>1937</v>
      </c>
      <c r="N1362" s="258" t="s">
        <v>3023</v>
      </c>
      <c r="P1362" s="265" t="s">
        <v>3099</v>
      </c>
      <c r="Q1362" s="265" t="s">
        <v>3078</v>
      </c>
      <c r="R1362" s="265" t="s">
        <v>3073</v>
      </c>
      <c r="S1362" s="265" t="s">
        <v>3116</v>
      </c>
      <c r="T1362" s="11" t="s">
        <v>2649</v>
      </c>
      <c r="U1362" s="11" t="s">
        <v>2517</v>
      </c>
      <c r="V1362">
        <v>2314527.54071568</v>
      </c>
      <c r="Z1362">
        <v>0.24426009322904299</v>
      </c>
      <c r="AD1362" s="188">
        <f t="shared" si="54"/>
        <v>14.654716138590134</v>
      </c>
      <c r="AE1362" s="188">
        <f t="shared" si="55"/>
        <v>0.24426009322904299</v>
      </c>
    </row>
    <row r="1363" spans="1:31" x14ac:dyDescent="0.35">
      <c r="A1363" s="11" t="s">
        <v>2644</v>
      </c>
      <c r="B1363" s="11" t="s">
        <v>2516</v>
      </c>
      <c r="C1363" s="11" t="s">
        <v>2506</v>
      </c>
      <c r="D1363" s="188" t="s">
        <v>3022</v>
      </c>
      <c r="G1363" s="11" t="s">
        <v>2648</v>
      </c>
      <c r="H1363" s="11" t="s">
        <v>2540</v>
      </c>
      <c r="I1363" s="11" t="s">
        <v>2619</v>
      </c>
      <c r="J1363" s="258" t="s">
        <v>3037</v>
      </c>
      <c r="K1363" s="260" t="s">
        <v>2079</v>
      </c>
      <c r="L1363" s="265" t="s">
        <v>1937</v>
      </c>
      <c r="M1363" s="265" t="s">
        <v>1937</v>
      </c>
      <c r="N1363" s="258" t="s">
        <v>3023</v>
      </c>
      <c r="P1363" s="265" t="s">
        <v>3099</v>
      </c>
      <c r="Q1363" s="265" t="s">
        <v>3078</v>
      </c>
      <c r="R1363" s="265" t="s">
        <v>3073</v>
      </c>
      <c r="S1363" s="265" t="s">
        <v>3116</v>
      </c>
      <c r="T1363" s="11" t="s">
        <v>2649</v>
      </c>
      <c r="U1363" s="11" t="s">
        <v>2517</v>
      </c>
      <c r="V1363">
        <v>2199.03211273437</v>
      </c>
      <c r="Z1363">
        <v>0.42787785415185198</v>
      </c>
      <c r="AD1363" s="188">
        <f t="shared" si="54"/>
        <v>7.6957725937834542</v>
      </c>
      <c r="AE1363" s="188">
        <f t="shared" si="55"/>
        <v>0.42787785415185198</v>
      </c>
    </row>
    <row r="1364" spans="1:31" x14ac:dyDescent="0.35">
      <c r="A1364" s="11" t="s">
        <v>2644</v>
      </c>
      <c r="B1364" s="11" t="s">
        <v>2516</v>
      </c>
      <c r="C1364" s="11" t="s">
        <v>2506</v>
      </c>
      <c r="D1364" s="188" t="s">
        <v>3022</v>
      </c>
      <c r="G1364" s="11" t="s">
        <v>2648</v>
      </c>
      <c r="H1364" s="11" t="s">
        <v>2540</v>
      </c>
      <c r="I1364" s="11" t="s">
        <v>2619</v>
      </c>
      <c r="J1364" s="258" t="s">
        <v>3037</v>
      </c>
      <c r="K1364" s="260" t="s">
        <v>2079</v>
      </c>
      <c r="L1364" s="265" t="s">
        <v>1937</v>
      </c>
      <c r="M1364" s="265" t="s">
        <v>1937</v>
      </c>
      <c r="N1364" s="258" t="s">
        <v>3023</v>
      </c>
      <c r="P1364" s="265" t="s">
        <v>3099</v>
      </c>
      <c r="Q1364" s="265" t="s">
        <v>3078</v>
      </c>
      <c r="R1364" s="265" t="s">
        <v>3073</v>
      </c>
      <c r="S1364" s="265" t="s">
        <v>3116</v>
      </c>
      <c r="T1364" s="11" t="s">
        <v>2649</v>
      </c>
      <c r="U1364" s="11" t="s">
        <v>2517</v>
      </c>
      <c r="V1364">
        <v>5374.4863929922903</v>
      </c>
      <c r="Z1364">
        <v>0.32827289247056901</v>
      </c>
      <c r="AD1364" s="188">
        <f t="shared" si="54"/>
        <v>8.5894182936380812</v>
      </c>
      <c r="AE1364" s="188">
        <f t="shared" si="55"/>
        <v>0.32827289247056901</v>
      </c>
    </row>
    <row r="1365" spans="1:31" x14ac:dyDescent="0.35">
      <c r="A1365" s="11" t="s">
        <v>2644</v>
      </c>
      <c r="B1365" s="11" t="s">
        <v>2516</v>
      </c>
      <c r="C1365" s="11" t="s">
        <v>2506</v>
      </c>
      <c r="D1365" s="188" t="s">
        <v>3022</v>
      </c>
      <c r="G1365" s="11" t="s">
        <v>2648</v>
      </c>
      <c r="H1365" s="11" t="s">
        <v>2540</v>
      </c>
      <c r="I1365" s="11" t="s">
        <v>2619</v>
      </c>
      <c r="J1365" s="258" t="s">
        <v>3037</v>
      </c>
      <c r="K1365" s="260" t="s">
        <v>2079</v>
      </c>
      <c r="L1365" s="265" t="s">
        <v>1937</v>
      </c>
      <c r="M1365" s="265" t="s">
        <v>1937</v>
      </c>
      <c r="N1365" s="258" t="s">
        <v>3023</v>
      </c>
      <c r="P1365" s="265" t="s">
        <v>3099</v>
      </c>
      <c r="Q1365" s="265" t="s">
        <v>3078</v>
      </c>
      <c r="R1365" s="265" t="s">
        <v>3073</v>
      </c>
      <c r="S1365" s="265" t="s">
        <v>3116</v>
      </c>
      <c r="T1365" s="11" t="s">
        <v>2649</v>
      </c>
      <c r="U1365" s="11" t="s">
        <v>2517</v>
      </c>
      <c r="V1365">
        <v>43822.812324576698</v>
      </c>
      <c r="Z1365">
        <v>0.34425219246266803</v>
      </c>
      <c r="AD1365" s="188">
        <f t="shared" si="54"/>
        <v>10.687909790108254</v>
      </c>
      <c r="AE1365" s="188">
        <f t="shared" si="55"/>
        <v>0.34425219246266803</v>
      </c>
    </row>
    <row r="1366" spans="1:31" x14ac:dyDescent="0.35">
      <c r="A1366" s="11" t="s">
        <v>2644</v>
      </c>
      <c r="B1366" s="11" t="s">
        <v>2516</v>
      </c>
      <c r="C1366" s="11" t="s">
        <v>2506</v>
      </c>
      <c r="D1366" s="188" t="s">
        <v>3022</v>
      </c>
      <c r="G1366" s="11" t="s">
        <v>2648</v>
      </c>
      <c r="H1366" s="11" t="s">
        <v>2540</v>
      </c>
      <c r="I1366" s="11" t="s">
        <v>2619</v>
      </c>
      <c r="J1366" s="258" t="s">
        <v>3037</v>
      </c>
      <c r="K1366" s="260" t="s">
        <v>2079</v>
      </c>
      <c r="L1366" s="265" t="s">
        <v>1937</v>
      </c>
      <c r="M1366" s="265" t="s">
        <v>1937</v>
      </c>
      <c r="N1366" s="258" t="s">
        <v>3023</v>
      </c>
      <c r="P1366" s="265" t="s">
        <v>3099</v>
      </c>
      <c r="Q1366" s="265" t="s">
        <v>3078</v>
      </c>
      <c r="R1366" s="265" t="s">
        <v>3073</v>
      </c>
      <c r="S1366" s="265" t="s">
        <v>3116</v>
      </c>
      <c r="T1366" s="11" t="s">
        <v>2649</v>
      </c>
      <c r="U1366" s="11" t="s">
        <v>2517</v>
      </c>
      <c r="V1366">
        <v>83419.745985834204</v>
      </c>
      <c r="Z1366">
        <v>0.238587342972268</v>
      </c>
      <c r="AD1366" s="188">
        <f t="shared" si="54"/>
        <v>11.331640322743114</v>
      </c>
      <c r="AE1366" s="188">
        <f t="shared" si="55"/>
        <v>0.238587342972268</v>
      </c>
    </row>
    <row r="1367" spans="1:31" x14ac:dyDescent="0.35">
      <c r="A1367" s="11" t="s">
        <v>2644</v>
      </c>
      <c r="B1367" s="11" t="s">
        <v>2516</v>
      </c>
      <c r="C1367" s="11" t="s">
        <v>2506</v>
      </c>
      <c r="D1367" s="188" t="s">
        <v>3022</v>
      </c>
      <c r="G1367" s="11" t="s">
        <v>2648</v>
      </c>
      <c r="H1367" s="11" t="s">
        <v>2540</v>
      </c>
      <c r="I1367" s="11" t="s">
        <v>2574</v>
      </c>
      <c r="J1367" s="258" t="s">
        <v>2617</v>
      </c>
      <c r="K1367" s="260" t="s">
        <v>2079</v>
      </c>
      <c r="L1367" s="265" t="s">
        <v>1937</v>
      </c>
      <c r="M1367" s="265" t="s">
        <v>1937</v>
      </c>
      <c r="N1367" s="258" t="s">
        <v>3023</v>
      </c>
      <c r="P1367" s="265" t="s">
        <v>3099</v>
      </c>
      <c r="Q1367" s="265" t="s">
        <v>3078</v>
      </c>
      <c r="R1367" s="265" t="s">
        <v>3073</v>
      </c>
      <c r="S1367" s="265" t="s">
        <v>3116</v>
      </c>
      <c r="T1367" s="11" t="s">
        <v>2649</v>
      </c>
      <c r="U1367" s="11" t="s">
        <v>2517</v>
      </c>
      <c r="V1367">
        <v>43.209292068402398</v>
      </c>
      <c r="Z1367">
        <v>0.89131705775460202</v>
      </c>
      <c r="AD1367" s="188">
        <f t="shared" si="54"/>
        <v>3.7660555662966102</v>
      </c>
      <c r="AE1367" s="188">
        <f t="shared" si="55"/>
        <v>0.89131705775460202</v>
      </c>
    </row>
    <row r="1368" spans="1:31" x14ac:dyDescent="0.35">
      <c r="A1368" s="11" t="s">
        <v>2644</v>
      </c>
      <c r="B1368" s="11" t="s">
        <v>2516</v>
      </c>
      <c r="C1368" s="11" t="s">
        <v>2506</v>
      </c>
      <c r="D1368" s="188" t="s">
        <v>3022</v>
      </c>
      <c r="G1368" s="11" t="s">
        <v>2648</v>
      </c>
      <c r="H1368" s="11" t="s">
        <v>2540</v>
      </c>
      <c r="I1368" s="11" t="s">
        <v>2574</v>
      </c>
      <c r="J1368" s="258" t="s">
        <v>2617</v>
      </c>
      <c r="K1368" s="260" t="s">
        <v>2079</v>
      </c>
      <c r="L1368" s="265" t="s">
        <v>1937</v>
      </c>
      <c r="M1368" s="265" t="s">
        <v>1937</v>
      </c>
      <c r="N1368" s="258" t="s">
        <v>3023</v>
      </c>
      <c r="P1368" s="265" t="s">
        <v>3099</v>
      </c>
      <c r="Q1368" s="265" t="s">
        <v>3078</v>
      </c>
      <c r="R1368" s="265" t="s">
        <v>3073</v>
      </c>
      <c r="S1368" s="265" t="s">
        <v>3116</v>
      </c>
      <c r="T1368" s="11" t="s">
        <v>2649</v>
      </c>
      <c r="U1368" s="11" t="s">
        <v>2517</v>
      </c>
      <c r="V1368">
        <v>71.820025637384603</v>
      </c>
      <c r="Z1368">
        <v>0.85064391245950799</v>
      </c>
      <c r="AD1368" s="188">
        <f t="shared" si="54"/>
        <v>4.2741633457650776</v>
      </c>
      <c r="AE1368" s="188">
        <f t="shared" si="55"/>
        <v>0.85064391245950799</v>
      </c>
    </row>
    <row r="1369" spans="1:31" x14ac:dyDescent="0.35">
      <c r="A1369" s="11" t="s">
        <v>2644</v>
      </c>
      <c r="B1369" s="11" t="s">
        <v>2516</v>
      </c>
      <c r="C1369" s="11" t="s">
        <v>2506</v>
      </c>
      <c r="D1369" s="188" t="s">
        <v>3022</v>
      </c>
      <c r="G1369" s="11" t="s">
        <v>2648</v>
      </c>
      <c r="H1369" s="11" t="s">
        <v>2540</v>
      </c>
      <c r="I1369" s="11" t="s">
        <v>2574</v>
      </c>
      <c r="J1369" s="258" t="s">
        <v>2617</v>
      </c>
      <c r="K1369" s="260" t="s">
        <v>2079</v>
      </c>
      <c r="L1369" s="265" t="s">
        <v>1937</v>
      </c>
      <c r="M1369" s="265" t="s">
        <v>1937</v>
      </c>
      <c r="N1369" s="258" t="s">
        <v>3023</v>
      </c>
      <c r="P1369" s="265" t="s">
        <v>3099</v>
      </c>
      <c r="Q1369" s="265" t="s">
        <v>3078</v>
      </c>
      <c r="R1369" s="265" t="s">
        <v>3073</v>
      </c>
      <c r="S1369" s="265" t="s">
        <v>3116</v>
      </c>
      <c r="T1369" s="11" t="s">
        <v>2649</v>
      </c>
      <c r="U1369" s="11" t="s">
        <v>2517</v>
      </c>
      <c r="V1369">
        <v>146.14378758486899</v>
      </c>
      <c r="Z1369">
        <v>0.91958995022517098</v>
      </c>
      <c r="AD1369" s="188">
        <f t="shared" si="54"/>
        <v>4.9845909835369291</v>
      </c>
      <c r="AE1369" s="188">
        <f t="shared" si="55"/>
        <v>0.91958995022517098</v>
      </c>
    </row>
    <row r="1370" spans="1:31" x14ac:dyDescent="0.35">
      <c r="A1370" s="11" t="s">
        <v>2644</v>
      </c>
      <c r="B1370" s="11" t="s">
        <v>2516</v>
      </c>
      <c r="C1370" s="11" t="s">
        <v>2506</v>
      </c>
      <c r="D1370" s="188" t="s">
        <v>3022</v>
      </c>
      <c r="G1370" s="11" t="s">
        <v>2648</v>
      </c>
      <c r="H1370" s="11" t="s">
        <v>2540</v>
      </c>
      <c r="I1370" s="11" t="s">
        <v>2650</v>
      </c>
      <c r="J1370" s="258" t="s">
        <v>3038</v>
      </c>
      <c r="K1370" s="260" t="s">
        <v>2079</v>
      </c>
      <c r="L1370" s="265" t="s">
        <v>1937</v>
      </c>
      <c r="M1370" s="265" t="s">
        <v>1937</v>
      </c>
      <c r="N1370" s="258" t="s">
        <v>3023</v>
      </c>
      <c r="P1370" s="265" t="s">
        <v>3099</v>
      </c>
      <c r="Q1370" s="265" t="s">
        <v>3078</v>
      </c>
      <c r="R1370" s="265" t="s">
        <v>3073</v>
      </c>
      <c r="S1370" s="265" t="s">
        <v>3116</v>
      </c>
      <c r="T1370" s="11" t="s">
        <v>2649</v>
      </c>
      <c r="U1370" s="11" t="s">
        <v>2517</v>
      </c>
      <c r="V1370">
        <v>2.2255946940712099</v>
      </c>
      <c r="Z1370">
        <v>0.40844196887098</v>
      </c>
      <c r="AD1370" s="188">
        <f t="shared" si="54"/>
        <v>0.80002415813999128</v>
      </c>
      <c r="AE1370" s="188">
        <f t="shared" si="55"/>
        <v>0.40844196887098</v>
      </c>
    </row>
    <row r="1371" spans="1:31" x14ac:dyDescent="0.35">
      <c r="A1371" s="11" t="s">
        <v>2644</v>
      </c>
      <c r="B1371" s="11" t="s">
        <v>2516</v>
      </c>
      <c r="C1371" s="11" t="s">
        <v>2506</v>
      </c>
      <c r="D1371" s="188" t="s">
        <v>3022</v>
      </c>
      <c r="G1371" s="11" t="s">
        <v>2648</v>
      </c>
      <c r="H1371" s="11" t="s">
        <v>2540</v>
      </c>
      <c r="I1371" s="11" t="s">
        <v>2650</v>
      </c>
      <c r="J1371" s="258" t="s">
        <v>3038</v>
      </c>
      <c r="K1371" s="260" t="s">
        <v>2079</v>
      </c>
      <c r="L1371" s="265" t="s">
        <v>1937</v>
      </c>
      <c r="M1371" s="265" t="s">
        <v>1937</v>
      </c>
      <c r="N1371" s="258" t="s">
        <v>3023</v>
      </c>
      <c r="P1371" s="265" t="s">
        <v>3099</v>
      </c>
      <c r="Q1371" s="265" t="s">
        <v>3078</v>
      </c>
      <c r="R1371" s="265" t="s">
        <v>3073</v>
      </c>
      <c r="S1371" s="265" t="s">
        <v>3116</v>
      </c>
      <c r="T1371" s="11" t="s">
        <v>2649</v>
      </c>
      <c r="U1371" s="11" t="s">
        <v>2517</v>
      </c>
      <c r="V1371">
        <v>9.7465304389530498</v>
      </c>
      <c r="Z1371">
        <v>0.58896657975823596</v>
      </c>
      <c r="AD1371" s="188">
        <f t="shared" si="54"/>
        <v>2.2769113692641887</v>
      </c>
      <c r="AE1371" s="188">
        <f t="shared" si="55"/>
        <v>0.58896657975823596</v>
      </c>
    </row>
    <row r="1372" spans="1:31" x14ac:dyDescent="0.35">
      <c r="A1372" s="11" t="s">
        <v>2644</v>
      </c>
      <c r="B1372" s="11" t="s">
        <v>2516</v>
      </c>
      <c r="C1372" s="11" t="s">
        <v>2506</v>
      </c>
      <c r="D1372" s="188" t="s">
        <v>3022</v>
      </c>
      <c r="G1372" s="11" t="s">
        <v>2648</v>
      </c>
      <c r="H1372" s="11" t="s">
        <v>2540</v>
      </c>
      <c r="I1372" s="11" t="s">
        <v>2613</v>
      </c>
      <c r="J1372" s="258" t="s">
        <v>2613</v>
      </c>
      <c r="K1372" s="260" t="s">
        <v>2079</v>
      </c>
      <c r="L1372" s="265" t="s">
        <v>1937</v>
      </c>
      <c r="M1372" s="265" t="s">
        <v>1937</v>
      </c>
      <c r="N1372" s="258" t="s">
        <v>3023</v>
      </c>
      <c r="P1372" s="265" t="s">
        <v>3099</v>
      </c>
      <c r="Q1372" s="265" t="s">
        <v>3078</v>
      </c>
      <c r="R1372" s="265" t="s">
        <v>3073</v>
      </c>
      <c r="S1372" s="265" t="s">
        <v>3116</v>
      </c>
      <c r="T1372" s="11" t="s">
        <v>2649</v>
      </c>
      <c r="U1372" s="11" t="s">
        <v>2517</v>
      </c>
      <c r="V1372">
        <v>0.115440127728365</v>
      </c>
      <c r="Z1372">
        <v>0.28089594690684899</v>
      </c>
      <c r="AD1372" s="188">
        <f t="shared" si="54"/>
        <v>-2.1590032580690655</v>
      </c>
      <c r="AE1372" s="188">
        <f t="shared" si="55"/>
        <v>0.28089594690684899</v>
      </c>
    </row>
    <row r="1373" spans="1:31" x14ac:dyDescent="0.35">
      <c r="A1373" s="11" t="s">
        <v>2644</v>
      </c>
      <c r="B1373" s="11" t="s">
        <v>2516</v>
      </c>
      <c r="C1373" s="11" t="s">
        <v>2506</v>
      </c>
      <c r="D1373" s="188" t="s">
        <v>3022</v>
      </c>
      <c r="G1373" s="11" t="s">
        <v>2648</v>
      </c>
      <c r="H1373" s="11" t="s">
        <v>2540</v>
      </c>
      <c r="I1373" s="11" t="s">
        <v>2613</v>
      </c>
      <c r="J1373" s="258" t="s">
        <v>2613</v>
      </c>
      <c r="K1373" s="260" t="s">
        <v>2079</v>
      </c>
      <c r="L1373" s="265" t="s">
        <v>1937</v>
      </c>
      <c r="M1373" s="265" t="s">
        <v>1937</v>
      </c>
      <c r="N1373" s="258" t="s">
        <v>3023</v>
      </c>
      <c r="P1373" s="265" t="s">
        <v>3099</v>
      </c>
      <c r="Q1373" s="265" t="s">
        <v>3078</v>
      </c>
      <c r="R1373" s="265" t="s">
        <v>3073</v>
      </c>
      <c r="S1373" s="265" t="s">
        <v>3116</v>
      </c>
      <c r="T1373" s="11" t="s">
        <v>2649</v>
      </c>
      <c r="U1373" s="11" t="s">
        <v>2517</v>
      </c>
      <c r="V1373">
        <v>0.39094265672385298</v>
      </c>
      <c r="Z1373">
        <v>0.30104685154459898</v>
      </c>
      <c r="AD1373" s="188">
        <f t="shared" si="54"/>
        <v>-0.93919438774736763</v>
      </c>
      <c r="AE1373" s="188">
        <f t="shared" si="55"/>
        <v>0.30104685154459898</v>
      </c>
    </row>
    <row r="1374" spans="1:31" x14ac:dyDescent="0.35">
      <c r="A1374" s="11" t="s">
        <v>2644</v>
      </c>
      <c r="B1374" s="11" t="s">
        <v>2516</v>
      </c>
      <c r="C1374" s="11" t="s">
        <v>2506</v>
      </c>
      <c r="D1374" s="188" t="s">
        <v>3022</v>
      </c>
      <c r="G1374" s="11" t="s">
        <v>2648</v>
      </c>
      <c r="H1374" s="11" t="s">
        <v>2540</v>
      </c>
      <c r="I1374" s="11" t="s">
        <v>2561</v>
      </c>
      <c r="J1374" s="188" t="s">
        <v>2561</v>
      </c>
      <c r="K1374" s="260" t="s">
        <v>2079</v>
      </c>
      <c r="L1374" s="265" t="s">
        <v>1937</v>
      </c>
      <c r="M1374" s="265" t="s">
        <v>1937</v>
      </c>
      <c r="N1374" s="258" t="s">
        <v>3023</v>
      </c>
      <c r="P1374" s="265" t="s">
        <v>3099</v>
      </c>
      <c r="Q1374" s="265" t="s">
        <v>3078</v>
      </c>
      <c r="R1374" s="265" t="s">
        <v>3073</v>
      </c>
      <c r="S1374" s="265" t="s">
        <v>3116</v>
      </c>
      <c r="T1374" s="11" t="s">
        <v>2649</v>
      </c>
      <c r="U1374" s="11" t="s">
        <v>2517</v>
      </c>
      <c r="V1374">
        <v>7.7081455936925103</v>
      </c>
      <c r="Z1374">
        <v>0.48544283795528098</v>
      </c>
      <c r="AD1374" s="188">
        <f t="shared" si="54"/>
        <v>2.0422776390209179</v>
      </c>
      <c r="AE1374" s="188">
        <f t="shared" si="55"/>
        <v>0.48544283795528098</v>
      </c>
    </row>
    <row r="1375" spans="1:31" x14ac:dyDescent="0.35">
      <c r="A1375" s="11" t="s">
        <v>2644</v>
      </c>
      <c r="B1375" s="11" t="s">
        <v>2516</v>
      </c>
      <c r="C1375" s="11" t="s">
        <v>2506</v>
      </c>
      <c r="D1375" s="188" t="s">
        <v>3022</v>
      </c>
      <c r="G1375" s="11" t="s">
        <v>2648</v>
      </c>
      <c r="H1375" s="11" t="s">
        <v>2540</v>
      </c>
      <c r="I1375" s="11" t="s">
        <v>2561</v>
      </c>
      <c r="J1375" s="188" t="s">
        <v>2561</v>
      </c>
      <c r="K1375" s="260" t="s">
        <v>2079</v>
      </c>
      <c r="L1375" s="265" t="s">
        <v>1937</v>
      </c>
      <c r="M1375" s="265" t="s">
        <v>1937</v>
      </c>
      <c r="N1375" s="258" t="s">
        <v>3023</v>
      </c>
      <c r="P1375" s="265" t="s">
        <v>3099</v>
      </c>
      <c r="Q1375" s="265" t="s">
        <v>3078</v>
      </c>
      <c r="R1375" s="265" t="s">
        <v>3073</v>
      </c>
      <c r="S1375" s="265" t="s">
        <v>3116</v>
      </c>
      <c r="T1375" s="11" t="s">
        <v>2649</v>
      </c>
      <c r="U1375" s="11" t="s">
        <v>2517</v>
      </c>
      <c r="V1375">
        <v>43.161172002426603</v>
      </c>
      <c r="Z1375">
        <v>0.69842379710831903</v>
      </c>
      <c r="AD1375" s="188">
        <f t="shared" si="54"/>
        <v>3.7649412948504097</v>
      </c>
      <c r="AE1375" s="188">
        <f t="shared" si="55"/>
        <v>0.69842379710831903</v>
      </c>
    </row>
    <row r="1376" spans="1:31" x14ac:dyDescent="0.35">
      <c r="A1376" s="11" t="s">
        <v>2644</v>
      </c>
      <c r="B1376" s="11" t="s">
        <v>2516</v>
      </c>
      <c r="C1376" s="11" t="s">
        <v>2506</v>
      </c>
      <c r="D1376" s="188" t="s">
        <v>3022</v>
      </c>
      <c r="G1376" s="11" t="s">
        <v>2648</v>
      </c>
      <c r="H1376" s="11" t="s">
        <v>2540</v>
      </c>
      <c r="I1376" s="11" t="s">
        <v>2561</v>
      </c>
      <c r="J1376" s="188" t="s">
        <v>2561</v>
      </c>
      <c r="K1376" s="260" t="s">
        <v>2079</v>
      </c>
      <c r="L1376" s="265" t="s">
        <v>1937</v>
      </c>
      <c r="M1376" s="265" t="s">
        <v>1937</v>
      </c>
      <c r="N1376" s="258" t="s">
        <v>3023</v>
      </c>
      <c r="P1376" s="265" t="s">
        <v>3099</v>
      </c>
      <c r="Q1376" s="265" t="s">
        <v>3078</v>
      </c>
      <c r="R1376" s="265" t="s">
        <v>3073</v>
      </c>
      <c r="S1376" s="265" t="s">
        <v>3116</v>
      </c>
      <c r="T1376" s="11" t="s">
        <v>2649</v>
      </c>
      <c r="U1376" s="11" t="s">
        <v>2517</v>
      </c>
      <c r="V1376">
        <v>57.941119850638003</v>
      </c>
      <c r="Z1376">
        <v>0.82021411076874395</v>
      </c>
      <c r="AD1376" s="188">
        <f t="shared" si="54"/>
        <v>4.0594273199182851</v>
      </c>
      <c r="AE1376" s="188">
        <f t="shared" si="55"/>
        <v>0.82021411076874395</v>
      </c>
    </row>
    <row r="1377" spans="1:31" x14ac:dyDescent="0.35">
      <c r="A1377" s="11" t="s">
        <v>2647</v>
      </c>
      <c r="B1377" s="11" t="s">
        <v>2516</v>
      </c>
      <c r="C1377" s="11" t="s">
        <v>2506</v>
      </c>
      <c r="D1377" s="188" t="s">
        <v>3022</v>
      </c>
      <c r="G1377" s="11" t="s">
        <v>2651</v>
      </c>
      <c r="H1377" s="11" t="s">
        <v>2582</v>
      </c>
      <c r="I1377" s="11" t="s">
        <v>2616</v>
      </c>
      <c r="J1377" s="258" t="s">
        <v>3036</v>
      </c>
      <c r="K1377" s="265" t="s">
        <v>3092</v>
      </c>
      <c r="L1377" s="265" t="s">
        <v>1937</v>
      </c>
      <c r="M1377" s="265" t="s">
        <v>1937</v>
      </c>
      <c r="N1377" s="258" t="s">
        <v>3023</v>
      </c>
      <c r="P1377" s="265" t="s">
        <v>3091</v>
      </c>
      <c r="Q1377" s="265" t="s">
        <v>2153</v>
      </c>
      <c r="R1377" s="265" t="s">
        <v>2120</v>
      </c>
      <c r="S1377" s="265" t="s">
        <v>3116</v>
      </c>
      <c r="T1377" s="11" t="s">
        <v>2649</v>
      </c>
      <c r="U1377" s="11" t="s">
        <v>2517</v>
      </c>
      <c r="V1377">
        <v>96.242741027217093</v>
      </c>
      <c r="Z1377">
        <v>0.20064812263607401</v>
      </c>
      <c r="AD1377" s="188">
        <f t="shared" si="54"/>
        <v>4.5668735524247781</v>
      </c>
      <c r="AE1377" s="188">
        <f t="shared" ref="AE1377:AE1395" si="56">LN(Z1377)</f>
        <v>-1.606202538724276</v>
      </c>
    </row>
    <row r="1378" spans="1:31" x14ac:dyDescent="0.35">
      <c r="A1378" s="11" t="s">
        <v>2647</v>
      </c>
      <c r="B1378" s="11" t="s">
        <v>2516</v>
      </c>
      <c r="C1378" s="11" t="s">
        <v>2506</v>
      </c>
      <c r="D1378" s="188" t="s">
        <v>3022</v>
      </c>
      <c r="G1378" s="11" t="s">
        <v>2651</v>
      </c>
      <c r="H1378" s="11" t="s">
        <v>2582</v>
      </c>
      <c r="I1378" s="11" t="s">
        <v>2616</v>
      </c>
      <c r="J1378" s="258" t="s">
        <v>3036</v>
      </c>
      <c r="K1378" s="265" t="s">
        <v>3092</v>
      </c>
      <c r="L1378" s="265" t="s">
        <v>1937</v>
      </c>
      <c r="M1378" s="265" t="s">
        <v>1937</v>
      </c>
      <c r="N1378" s="258" t="s">
        <v>3023</v>
      </c>
      <c r="P1378" s="265" t="s">
        <v>3091</v>
      </c>
      <c r="Q1378" s="265" t="s">
        <v>2153</v>
      </c>
      <c r="R1378" s="265" t="s">
        <v>2120</v>
      </c>
      <c r="S1378" s="265" t="s">
        <v>3116</v>
      </c>
      <c r="T1378" s="11" t="s">
        <v>2649</v>
      </c>
      <c r="U1378" s="11" t="s">
        <v>2517</v>
      </c>
      <c r="V1378">
        <v>237.84793011455301</v>
      </c>
      <c r="Z1378">
        <v>0.14188782155649601</v>
      </c>
      <c r="AD1378" s="188">
        <f t="shared" si="54"/>
        <v>5.4716315203579891</v>
      </c>
      <c r="AE1378" s="188">
        <f t="shared" si="56"/>
        <v>-1.9527185226254145</v>
      </c>
    </row>
    <row r="1379" spans="1:31" x14ac:dyDescent="0.35">
      <c r="A1379" s="11" t="s">
        <v>2647</v>
      </c>
      <c r="B1379" s="11" t="s">
        <v>2516</v>
      </c>
      <c r="C1379" s="11" t="s">
        <v>2506</v>
      </c>
      <c r="D1379" s="188" t="s">
        <v>3022</v>
      </c>
      <c r="G1379" s="11" t="s">
        <v>2651</v>
      </c>
      <c r="H1379" s="11" t="s">
        <v>2582</v>
      </c>
      <c r="I1379" s="11" t="s">
        <v>2616</v>
      </c>
      <c r="J1379" s="258" t="s">
        <v>3036</v>
      </c>
      <c r="K1379" s="265" t="s">
        <v>3092</v>
      </c>
      <c r="L1379" s="265" t="s">
        <v>1937</v>
      </c>
      <c r="M1379" s="265" t="s">
        <v>1937</v>
      </c>
      <c r="N1379" s="258" t="s">
        <v>3023</v>
      </c>
      <c r="P1379" s="265" t="s">
        <v>3091</v>
      </c>
      <c r="Q1379" s="265" t="s">
        <v>2153</v>
      </c>
      <c r="R1379" s="265" t="s">
        <v>2120</v>
      </c>
      <c r="S1379" s="265" t="s">
        <v>3116</v>
      </c>
      <c r="T1379" s="11" t="s">
        <v>2649</v>
      </c>
      <c r="U1379" s="11" t="s">
        <v>2517</v>
      </c>
      <c r="V1379">
        <v>1148.92336172863</v>
      </c>
      <c r="Z1379">
        <v>0.119253312626806</v>
      </c>
      <c r="AD1379" s="188">
        <f t="shared" si="54"/>
        <v>7.0465805756491307</v>
      </c>
      <c r="AE1379" s="188">
        <f t="shared" si="56"/>
        <v>-2.126505370758371</v>
      </c>
    </row>
    <row r="1380" spans="1:31" x14ac:dyDescent="0.35">
      <c r="A1380" s="11" t="s">
        <v>2647</v>
      </c>
      <c r="B1380" s="11" t="s">
        <v>2516</v>
      </c>
      <c r="C1380" s="11" t="s">
        <v>2506</v>
      </c>
      <c r="D1380" s="188" t="s">
        <v>3022</v>
      </c>
      <c r="G1380" s="11" t="s">
        <v>2651</v>
      </c>
      <c r="H1380" s="11" t="s">
        <v>2582</v>
      </c>
      <c r="I1380" s="11" t="s">
        <v>2616</v>
      </c>
      <c r="J1380" s="258" t="s">
        <v>3036</v>
      </c>
      <c r="K1380" s="265" t="s">
        <v>3092</v>
      </c>
      <c r="L1380" s="265" t="s">
        <v>1937</v>
      </c>
      <c r="M1380" s="265" t="s">
        <v>1937</v>
      </c>
      <c r="N1380" s="258" t="s">
        <v>3023</v>
      </c>
      <c r="P1380" s="265" t="s">
        <v>3091</v>
      </c>
      <c r="Q1380" s="265" t="s">
        <v>2153</v>
      </c>
      <c r="R1380" s="265" t="s">
        <v>2120</v>
      </c>
      <c r="S1380" s="265" t="s">
        <v>3116</v>
      </c>
      <c r="T1380" s="11" t="s">
        <v>2649</v>
      </c>
      <c r="U1380" s="11" t="s">
        <v>2517</v>
      </c>
      <c r="V1380">
        <v>2567.8130966393801</v>
      </c>
      <c r="Z1380">
        <v>7.8116311399443902E-2</v>
      </c>
      <c r="AD1380" s="188">
        <f t="shared" si="54"/>
        <v>7.8508098804786526</v>
      </c>
      <c r="AE1380" s="188">
        <f t="shared" si="56"/>
        <v>-2.5495563911974348</v>
      </c>
    </row>
    <row r="1381" spans="1:31" x14ac:dyDescent="0.35">
      <c r="A1381" s="11" t="s">
        <v>2647</v>
      </c>
      <c r="B1381" s="11" t="s">
        <v>2516</v>
      </c>
      <c r="C1381" s="11" t="s">
        <v>2506</v>
      </c>
      <c r="D1381" s="188" t="s">
        <v>3022</v>
      </c>
      <c r="G1381" s="11" t="s">
        <v>2651</v>
      </c>
      <c r="H1381" s="11" t="s">
        <v>2582</v>
      </c>
      <c r="I1381" s="11" t="s">
        <v>2616</v>
      </c>
      <c r="J1381" s="258" t="s">
        <v>3036</v>
      </c>
      <c r="K1381" s="265" t="s">
        <v>3092</v>
      </c>
      <c r="L1381" s="265" t="s">
        <v>1937</v>
      </c>
      <c r="M1381" s="265" t="s">
        <v>1937</v>
      </c>
      <c r="N1381" s="258" t="s">
        <v>3023</v>
      </c>
      <c r="P1381" s="265" t="s">
        <v>3091</v>
      </c>
      <c r="Q1381" s="265" t="s">
        <v>2153</v>
      </c>
      <c r="R1381" s="265" t="s">
        <v>2120</v>
      </c>
      <c r="S1381" s="265" t="s">
        <v>3116</v>
      </c>
      <c r="T1381" s="11" t="s">
        <v>2649</v>
      </c>
      <c r="U1381" s="11" t="s">
        <v>2517</v>
      </c>
      <c r="V1381">
        <v>75756.147230459101</v>
      </c>
      <c r="Z1381">
        <v>3.5099754527465402E-2</v>
      </c>
      <c r="AD1381" s="188">
        <f t="shared" si="54"/>
        <v>11.235274871636221</v>
      </c>
      <c r="AE1381" s="188">
        <f t="shared" si="56"/>
        <v>-3.3495611420542759</v>
      </c>
    </row>
    <row r="1382" spans="1:31" x14ac:dyDescent="0.35">
      <c r="A1382" s="11" t="s">
        <v>2647</v>
      </c>
      <c r="B1382" s="11" t="s">
        <v>2516</v>
      </c>
      <c r="C1382" s="11" t="s">
        <v>2506</v>
      </c>
      <c r="D1382" s="188" t="s">
        <v>3022</v>
      </c>
      <c r="G1382" s="11" t="s">
        <v>2651</v>
      </c>
      <c r="H1382" s="11" t="s">
        <v>2582</v>
      </c>
      <c r="I1382" s="11" t="s">
        <v>2616</v>
      </c>
      <c r="J1382" s="258" t="s">
        <v>3036</v>
      </c>
      <c r="K1382" s="265" t="s">
        <v>3092</v>
      </c>
      <c r="L1382" s="265" t="s">
        <v>1937</v>
      </c>
      <c r="M1382" s="265" t="s">
        <v>1937</v>
      </c>
      <c r="N1382" s="258" t="s">
        <v>3023</v>
      </c>
      <c r="P1382" s="265" t="s">
        <v>3091</v>
      </c>
      <c r="Q1382" s="265" t="s">
        <v>2153</v>
      </c>
      <c r="R1382" s="265" t="s">
        <v>2120</v>
      </c>
      <c r="S1382" s="265" t="s">
        <v>3116</v>
      </c>
      <c r="T1382" s="11" t="s">
        <v>2649</v>
      </c>
      <c r="U1382" s="11" t="s">
        <v>2517</v>
      </c>
      <c r="V1382">
        <v>78337.713976916304</v>
      </c>
      <c r="Z1382">
        <v>2.2448212809658599E-2</v>
      </c>
      <c r="AD1382" s="188">
        <f t="shared" si="54"/>
        <v>11.268784426004117</v>
      </c>
      <c r="AE1382" s="188">
        <f t="shared" si="56"/>
        <v>-3.7965442755503163</v>
      </c>
    </row>
    <row r="1383" spans="1:31" x14ac:dyDescent="0.35">
      <c r="A1383" s="11" t="s">
        <v>2647</v>
      </c>
      <c r="B1383" s="11" t="s">
        <v>2516</v>
      </c>
      <c r="C1383" s="11" t="s">
        <v>2506</v>
      </c>
      <c r="D1383" s="188" t="s">
        <v>3022</v>
      </c>
      <c r="G1383" s="11" t="s">
        <v>2651</v>
      </c>
      <c r="H1383" s="11" t="s">
        <v>2582</v>
      </c>
      <c r="I1383" s="11" t="s">
        <v>2616</v>
      </c>
      <c r="J1383" s="258" t="s">
        <v>3036</v>
      </c>
      <c r="K1383" s="265" t="s">
        <v>3092</v>
      </c>
      <c r="L1383" s="265" t="s">
        <v>1937</v>
      </c>
      <c r="M1383" s="265" t="s">
        <v>1937</v>
      </c>
      <c r="N1383" s="258" t="s">
        <v>3023</v>
      </c>
      <c r="P1383" s="265" t="s">
        <v>3091</v>
      </c>
      <c r="Q1383" s="265" t="s">
        <v>2153</v>
      </c>
      <c r="R1383" s="265" t="s">
        <v>2120</v>
      </c>
      <c r="S1383" s="265" t="s">
        <v>3116</v>
      </c>
      <c r="T1383" s="11" t="s">
        <v>2649</v>
      </c>
      <c r="U1383" s="11" t="s">
        <v>2517</v>
      </c>
      <c r="V1383">
        <v>2471333.7086616</v>
      </c>
      <c r="Z1383">
        <v>5.3526162863512299E-2</v>
      </c>
      <c r="AD1383" s="188">
        <f t="shared" si="54"/>
        <v>14.720268525897474</v>
      </c>
      <c r="AE1383" s="188">
        <f t="shared" si="56"/>
        <v>-2.9275847191279594</v>
      </c>
    </row>
    <row r="1384" spans="1:31" x14ac:dyDescent="0.35">
      <c r="A1384" s="11" t="s">
        <v>2647</v>
      </c>
      <c r="B1384" s="11" t="s">
        <v>2516</v>
      </c>
      <c r="C1384" s="11" t="s">
        <v>2506</v>
      </c>
      <c r="D1384" s="188" t="s">
        <v>3022</v>
      </c>
      <c r="G1384" s="11" t="s">
        <v>2651</v>
      </c>
      <c r="H1384" s="11" t="s">
        <v>2582</v>
      </c>
      <c r="I1384" s="11" t="s">
        <v>2619</v>
      </c>
      <c r="J1384" s="258" t="s">
        <v>3037</v>
      </c>
      <c r="K1384" s="265" t="s">
        <v>3092</v>
      </c>
      <c r="L1384" s="265" t="s">
        <v>1937</v>
      </c>
      <c r="M1384" s="265" t="s">
        <v>1937</v>
      </c>
      <c r="N1384" s="258" t="s">
        <v>3023</v>
      </c>
      <c r="P1384" s="265" t="s">
        <v>3091</v>
      </c>
      <c r="Q1384" s="265" t="s">
        <v>2153</v>
      </c>
      <c r="R1384" s="265" t="s">
        <v>2120</v>
      </c>
      <c r="S1384" s="265" t="s">
        <v>3116</v>
      </c>
      <c r="T1384" s="11" t="s">
        <v>2649</v>
      </c>
      <c r="U1384" s="11" t="s">
        <v>2517</v>
      </c>
      <c r="V1384">
        <v>2245.6979955397701</v>
      </c>
      <c r="Z1384">
        <v>5.1915249355008401E-2</v>
      </c>
      <c r="AD1384" s="188">
        <f t="shared" si="54"/>
        <v>7.7167716630070702</v>
      </c>
      <c r="AE1384" s="188">
        <f t="shared" si="56"/>
        <v>-2.9581427100983455</v>
      </c>
    </row>
    <row r="1385" spans="1:31" x14ac:dyDescent="0.35">
      <c r="A1385" s="11" t="s">
        <v>2647</v>
      </c>
      <c r="B1385" s="11" t="s">
        <v>2516</v>
      </c>
      <c r="C1385" s="11" t="s">
        <v>2506</v>
      </c>
      <c r="D1385" s="188" t="s">
        <v>3022</v>
      </c>
      <c r="G1385" s="11" t="s">
        <v>2651</v>
      </c>
      <c r="H1385" s="11" t="s">
        <v>2582</v>
      </c>
      <c r="I1385" s="11" t="s">
        <v>2619</v>
      </c>
      <c r="J1385" s="258" t="s">
        <v>3037</v>
      </c>
      <c r="K1385" s="265" t="s">
        <v>3092</v>
      </c>
      <c r="L1385" s="265" t="s">
        <v>1937</v>
      </c>
      <c r="M1385" s="265" t="s">
        <v>1937</v>
      </c>
      <c r="N1385" s="258" t="s">
        <v>3023</v>
      </c>
      <c r="P1385" s="265" t="s">
        <v>3091</v>
      </c>
      <c r="Q1385" s="265" t="s">
        <v>2153</v>
      </c>
      <c r="R1385" s="265" t="s">
        <v>2120</v>
      </c>
      <c r="S1385" s="265" t="s">
        <v>3116</v>
      </c>
      <c r="T1385" s="11" t="s">
        <v>2649</v>
      </c>
      <c r="U1385" s="11" t="s">
        <v>2517</v>
      </c>
      <c r="V1385">
        <v>5549.8691558512601</v>
      </c>
      <c r="Z1385">
        <v>2.6588683215189202E-2</v>
      </c>
      <c r="AD1385" s="188">
        <f t="shared" si="54"/>
        <v>8.6215296309402785</v>
      </c>
      <c r="AE1385" s="188">
        <f t="shared" si="56"/>
        <v>-3.6272695967590498</v>
      </c>
    </row>
    <row r="1386" spans="1:31" x14ac:dyDescent="0.35">
      <c r="A1386" s="11" t="s">
        <v>2647</v>
      </c>
      <c r="B1386" s="11" t="s">
        <v>2516</v>
      </c>
      <c r="C1386" s="11" t="s">
        <v>2506</v>
      </c>
      <c r="D1386" s="188" t="s">
        <v>3022</v>
      </c>
      <c r="G1386" s="11" t="s">
        <v>2651</v>
      </c>
      <c r="H1386" s="11" t="s">
        <v>2582</v>
      </c>
      <c r="I1386" s="11" t="s">
        <v>2619</v>
      </c>
      <c r="J1386" s="258" t="s">
        <v>3037</v>
      </c>
      <c r="K1386" s="265" t="s">
        <v>3092</v>
      </c>
      <c r="L1386" s="265" t="s">
        <v>1937</v>
      </c>
      <c r="M1386" s="265" t="s">
        <v>1937</v>
      </c>
      <c r="N1386" s="258" t="s">
        <v>3023</v>
      </c>
      <c r="P1386" s="265" t="s">
        <v>3091</v>
      </c>
      <c r="Q1386" s="265" t="s">
        <v>2153</v>
      </c>
      <c r="R1386" s="265" t="s">
        <v>2120</v>
      </c>
      <c r="S1386" s="265" t="s">
        <v>3116</v>
      </c>
      <c r="T1386" s="11" t="s">
        <v>2649</v>
      </c>
      <c r="U1386" s="11" t="s">
        <v>2517</v>
      </c>
      <c r="V1386">
        <v>45827.130151765101</v>
      </c>
      <c r="Z1386">
        <v>4.6860832101795903E-2</v>
      </c>
      <c r="AD1386" s="188">
        <f t="shared" si="54"/>
        <v>10.732631556117772</v>
      </c>
      <c r="AE1386" s="188">
        <f t="shared" si="56"/>
        <v>-3.0605730888728653</v>
      </c>
    </row>
    <row r="1387" spans="1:31" x14ac:dyDescent="0.35">
      <c r="A1387" s="11" t="s">
        <v>2647</v>
      </c>
      <c r="B1387" s="11" t="s">
        <v>2516</v>
      </c>
      <c r="C1387" s="11" t="s">
        <v>2506</v>
      </c>
      <c r="D1387" s="188" t="s">
        <v>3022</v>
      </c>
      <c r="G1387" s="11" t="s">
        <v>2651</v>
      </c>
      <c r="H1387" s="11" t="s">
        <v>2582</v>
      </c>
      <c r="I1387" s="11" t="s">
        <v>2619</v>
      </c>
      <c r="J1387" s="258" t="s">
        <v>3037</v>
      </c>
      <c r="K1387" s="265" t="s">
        <v>3092</v>
      </c>
      <c r="L1387" s="265" t="s">
        <v>1937</v>
      </c>
      <c r="M1387" s="265" t="s">
        <v>1937</v>
      </c>
      <c r="N1387" s="258" t="s">
        <v>3023</v>
      </c>
      <c r="P1387" s="265" t="s">
        <v>3091</v>
      </c>
      <c r="Q1387" s="265" t="s">
        <v>2153</v>
      </c>
      <c r="R1387" s="265" t="s">
        <v>2120</v>
      </c>
      <c r="S1387" s="265" t="s">
        <v>3116</v>
      </c>
      <c r="T1387" s="11" t="s">
        <v>2649</v>
      </c>
      <c r="U1387" s="11" t="s">
        <v>2517</v>
      </c>
      <c r="V1387">
        <v>95783.120401829598</v>
      </c>
      <c r="Z1387">
        <v>3.8707637201613097E-2</v>
      </c>
      <c r="AD1387" s="188">
        <f t="shared" si="54"/>
        <v>11.469841752211501</v>
      </c>
      <c r="AE1387" s="188">
        <f t="shared" si="56"/>
        <v>-3.2517183547051767</v>
      </c>
    </row>
    <row r="1388" spans="1:31" x14ac:dyDescent="0.35">
      <c r="A1388" s="11" t="s">
        <v>2647</v>
      </c>
      <c r="B1388" s="11" t="s">
        <v>2516</v>
      </c>
      <c r="C1388" s="11" t="s">
        <v>2506</v>
      </c>
      <c r="D1388" s="188" t="s">
        <v>3022</v>
      </c>
      <c r="G1388" s="11" t="s">
        <v>2651</v>
      </c>
      <c r="H1388" s="11" t="s">
        <v>2582</v>
      </c>
      <c r="I1388" s="11" t="s">
        <v>2574</v>
      </c>
      <c r="J1388" s="258" t="s">
        <v>2617</v>
      </c>
      <c r="K1388" s="265" t="s">
        <v>3092</v>
      </c>
      <c r="L1388" s="265" t="s">
        <v>1937</v>
      </c>
      <c r="M1388" s="265" t="s">
        <v>1937</v>
      </c>
      <c r="N1388" s="258" t="s">
        <v>3023</v>
      </c>
      <c r="P1388" s="265" t="s">
        <v>3091</v>
      </c>
      <c r="Q1388" s="265" t="s">
        <v>2153</v>
      </c>
      <c r="R1388" s="265" t="s">
        <v>2120</v>
      </c>
      <c r="S1388" s="265" t="s">
        <v>3116</v>
      </c>
      <c r="T1388" s="11" t="s">
        <v>2649</v>
      </c>
      <c r="U1388" s="11" t="s">
        <v>2517</v>
      </c>
      <c r="V1388">
        <v>81.395971416444496</v>
      </c>
      <c r="Z1388">
        <v>0.16586366255040899</v>
      </c>
      <c r="AD1388" s="188">
        <f t="shared" si="54"/>
        <v>4.3993257805852943</v>
      </c>
      <c r="AE1388" s="188">
        <f t="shared" si="56"/>
        <v>-1.7965891380226811</v>
      </c>
    </row>
    <row r="1389" spans="1:31" x14ac:dyDescent="0.35">
      <c r="A1389" s="11" t="s">
        <v>2647</v>
      </c>
      <c r="B1389" s="11" t="s">
        <v>2516</v>
      </c>
      <c r="C1389" s="11" t="s">
        <v>2506</v>
      </c>
      <c r="D1389" s="188" t="s">
        <v>3022</v>
      </c>
      <c r="G1389" s="11" t="s">
        <v>2651</v>
      </c>
      <c r="H1389" s="11" t="s">
        <v>2582</v>
      </c>
      <c r="I1389" s="11" t="s">
        <v>2574</v>
      </c>
      <c r="J1389" s="258" t="s">
        <v>2617</v>
      </c>
      <c r="K1389" s="265" t="s">
        <v>3092</v>
      </c>
      <c r="L1389" s="265" t="s">
        <v>1937</v>
      </c>
      <c r="M1389" s="265" t="s">
        <v>1937</v>
      </c>
      <c r="N1389" s="258" t="s">
        <v>3023</v>
      </c>
      <c r="P1389" s="265" t="s">
        <v>3091</v>
      </c>
      <c r="Q1389" s="265" t="s">
        <v>2153</v>
      </c>
      <c r="R1389" s="265" t="s">
        <v>2120</v>
      </c>
      <c r="S1389" s="265" t="s">
        <v>3116</v>
      </c>
      <c r="T1389" s="11" t="s">
        <v>2649</v>
      </c>
      <c r="U1389" s="11" t="s">
        <v>2517</v>
      </c>
      <c r="V1389">
        <v>159.09744369711501</v>
      </c>
      <c r="Z1389">
        <v>0.114338852290659</v>
      </c>
      <c r="AD1389" s="188">
        <f t="shared" si="54"/>
        <v>5.0695168679432285</v>
      </c>
      <c r="AE1389" s="188">
        <f t="shared" si="56"/>
        <v>-2.1685888508855213</v>
      </c>
    </row>
    <row r="1390" spans="1:31" x14ac:dyDescent="0.35">
      <c r="A1390" s="11" t="s">
        <v>2647</v>
      </c>
      <c r="B1390" s="11" t="s">
        <v>2516</v>
      </c>
      <c r="C1390" s="11" t="s">
        <v>2506</v>
      </c>
      <c r="D1390" s="188" t="s">
        <v>3022</v>
      </c>
      <c r="G1390" s="11" t="s">
        <v>2651</v>
      </c>
      <c r="H1390" s="11" t="s">
        <v>2582</v>
      </c>
      <c r="I1390" s="11" t="s">
        <v>2650</v>
      </c>
      <c r="J1390" s="258" t="s">
        <v>3038</v>
      </c>
      <c r="K1390" s="265" t="s">
        <v>3092</v>
      </c>
      <c r="L1390" s="265" t="s">
        <v>1937</v>
      </c>
      <c r="M1390" s="265" t="s">
        <v>1937</v>
      </c>
      <c r="N1390" s="258" t="s">
        <v>3023</v>
      </c>
      <c r="P1390" s="265" t="s">
        <v>3091</v>
      </c>
      <c r="Q1390" s="265" t="s">
        <v>2153</v>
      </c>
      <c r="R1390" s="265" t="s">
        <v>2120</v>
      </c>
      <c r="S1390" s="265" t="s">
        <v>3116</v>
      </c>
      <c r="T1390" s="11" t="s">
        <v>2649</v>
      </c>
      <c r="U1390" s="11" t="s">
        <v>2517</v>
      </c>
      <c r="V1390">
        <v>2.49510827816525</v>
      </c>
      <c r="Z1390">
        <v>3.5840868672193903E-2</v>
      </c>
      <c r="AD1390" s="188">
        <f t="shared" si="54"/>
        <v>0.91433212632403782</v>
      </c>
      <c r="AE1390" s="188">
        <f t="shared" si="56"/>
        <v>-3.3286664536637205</v>
      </c>
    </row>
    <row r="1391" spans="1:31" x14ac:dyDescent="0.35">
      <c r="A1391" s="11" t="s">
        <v>2647</v>
      </c>
      <c r="B1391" s="11" t="s">
        <v>2516</v>
      </c>
      <c r="C1391" s="11" t="s">
        <v>2506</v>
      </c>
      <c r="D1391" s="188" t="s">
        <v>3022</v>
      </c>
      <c r="G1391" s="11" t="s">
        <v>2651</v>
      </c>
      <c r="H1391" s="11" t="s">
        <v>2582</v>
      </c>
      <c r="I1391" s="11" t="s">
        <v>2650</v>
      </c>
      <c r="J1391" s="258" t="s">
        <v>3038</v>
      </c>
      <c r="K1391" s="265" t="s">
        <v>3092</v>
      </c>
      <c r="L1391" s="265" t="s">
        <v>1937</v>
      </c>
      <c r="M1391" s="265" t="s">
        <v>1937</v>
      </c>
      <c r="N1391" s="258" t="s">
        <v>3023</v>
      </c>
      <c r="P1391" s="265" t="s">
        <v>3091</v>
      </c>
      <c r="Q1391" s="265" t="s">
        <v>2153</v>
      </c>
      <c r="R1391" s="265" t="s">
        <v>2120</v>
      </c>
      <c r="S1391" s="265" t="s">
        <v>3116</v>
      </c>
      <c r="T1391" s="11" t="s">
        <v>2649</v>
      </c>
      <c r="U1391" s="11" t="s">
        <v>2517</v>
      </c>
      <c r="V1391">
        <v>10.8998880496876</v>
      </c>
      <c r="Z1391">
        <v>7.3751346341707796E-2</v>
      </c>
      <c r="AD1391" s="188">
        <f t="shared" si="54"/>
        <v>2.3887525185114922</v>
      </c>
      <c r="AE1391" s="188">
        <f t="shared" si="56"/>
        <v>-2.6070560284480533</v>
      </c>
    </row>
    <row r="1392" spans="1:31" x14ac:dyDescent="0.35">
      <c r="A1392" s="11" t="s">
        <v>2647</v>
      </c>
      <c r="B1392" s="11" t="s">
        <v>2516</v>
      </c>
      <c r="C1392" s="11" t="s">
        <v>2506</v>
      </c>
      <c r="D1392" s="188" t="s">
        <v>3022</v>
      </c>
      <c r="G1392" s="11" t="s">
        <v>2651</v>
      </c>
      <c r="H1392" s="11" t="s">
        <v>2582</v>
      </c>
      <c r="I1392" s="11" t="s">
        <v>2613</v>
      </c>
      <c r="J1392" s="258" t="s">
        <v>2613</v>
      </c>
      <c r="K1392" s="265" t="s">
        <v>3092</v>
      </c>
      <c r="L1392" s="265" t="s">
        <v>1937</v>
      </c>
      <c r="M1392" s="265" t="s">
        <v>1937</v>
      </c>
      <c r="N1392" s="258" t="s">
        <v>3023</v>
      </c>
      <c r="P1392" s="265" t="s">
        <v>3091</v>
      </c>
      <c r="Q1392" s="265" t="s">
        <v>2153</v>
      </c>
      <c r="R1392" s="265" t="s">
        <v>2120</v>
      </c>
      <c r="S1392" s="265" t="s">
        <v>3116</v>
      </c>
      <c r="T1392" s="11" t="s">
        <v>2649</v>
      </c>
      <c r="U1392" s="11" t="s">
        <v>2517</v>
      </c>
      <c r="V1392">
        <v>0.12226948622735299</v>
      </c>
      <c r="Z1392">
        <v>1.87567317085389E-2</v>
      </c>
      <c r="AD1392" s="188">
        <f t="shared" si="54"/>
        <v>-2.1015277667866701</v>
      </c>
      <c r="AE1392" s="188">
        <f t="shared" si="56"/>
        <v>-3.9762025665441674</v>
      </c>
    </row>
    <row r="1393" spans="1:31" x14ac:dyDescent="0.35">
      <c r="A1393" s="11" t="s">
        <v>2647</v>
      </c>
      <c r="B1393" s="11" t="s">
        <v>2516</v>
      </c>
      <c r="C1393" s="11" t="s">
        <v>2506</v>
      </c>
      <c r="D1393" s="188" t="s">
        <v>3022</v>
      </c>
      <c r="G1393" s="11" t="s">
        <v>2651</v>
      </c>
      <c r="H1393" s="11" t="s">
        <v>2582</v>
      </c>
      <c r="I1393" s="11" t="s">
        <v>2613</v>
      </c>
      <c r="J1393" s="258" t="s">
        <v>2613</v>
      </c>
      <c r="K1393" s="265" t="s">
        <v>3092</v>
      </c>
      <c r="L1393" s="265" t="s">
        <v>1937</v>
      </c>
      <c r="M1393" s="265" t="s">
        <v>1937</v>
      </c>
      <c r="N1393" s="258" t="s">
        <v>3023</v>
      </c>
      <c r="P1393" s="265" t="s">
        <v>3091</v>
      </c>
      <c r="Q1393" s="265" t="s">
        <v>2153</v>
      </c>
      <c r="R1393" s="265" t="s">
        <v>2120</v>
      </c>
      <c r="S1393" s="265" t="s">
        <v>3116</v>
      </c>
      <c r="T1393" s="11" t="s">
        <v>2649</v>
      </c>
      <c r="U1393" s="11" t="s">
        <v>2517</v>
      </c>
      <c r="V1393">
        <v>0.40853249956730198</v>
      </c>
      <c r="Z1393">
        <v>3.4987976855446697E-2</v>
      </c>
      <c r="AD1393" s="188">
        <f t="shared" si="54"/>
        <v>-0.89518380954238475</v>
      </c>
      <c r="AE1393" s="188">
        <f t="shared" si="56"/>
        <v>-3.352750794924499</v>
      </c>
    </row>
    <row r="1394" spans="1:31" x14ac:dyDescent="0.35">
      <c r="A1394" s="11" t="s">
        <v>2647</v>
      </c>
      <c r="B1394" s="11" t="s">
        <v>2516</v>
      </c>
      <c r="C1394" s="11" t="s">
        <v>2506</v>
      </c>
      <c r="D1394" s="188" t="s">
        <v>3022</v>
      </c>
      <c r="G1394" s="11" t="s">
        <v>2651</v>
      </c>
      <c r="H1394" s="11" t="s">
        <v>2582</v>
      </c>
      <c r="I1394" s="11" t="s">
        <v>2561</v>
      </c>
      <c r="J1394" s="188" t="s">
        <v>2561</v>
      </c>
      <c r="K1394" s="265" t="s">
        <v>3092</v>
      </c>
      <c r="L1394" s="265" t="s">
        <v>1937</v>
      </c>
      <c r="M1394" s="265" t="s">
        <v>1937</v>
      </c>
      <c r="N1394" s="258" t="s">
        <v>3023</v>
      </c>
      <c r="P1394" s="265" t="s">
        <v>3091</v>
      </c>
      <c r="Q1394" s="265" t="s">
        <v>2153</v>
      </c>
      <c r="R1394" s="265" t="s">
        <v>2120</v>
      </c>
      <c r="S1394" s="265" t="s">
        <v>3116</v>
      </c>
      <c r="T1394" s="11" t="s">
        <v>2649</v>
      </c>
      <c r="U1394" s="11" t="s">
        <v>2517</v>
      </c>
      <c r="V1394">
        <v>8.3367719373133102</v>
      </c>
      <c r="Z1394">
        <v>7.37588608070536E-2</v>
      </c>
      <c r="AD1394" s="188">
        <f t="shared" si="54"/>
        <v>2.1206760835683194</v>
      </c>
      <c r="AE1394" s="188">
        <f t="shared" si="56"/>
        <v>-2.6069541444429047</v>
      </c>
    </row>
    <row r="1395" spans="1:31" x14ac:dyDescent="0.35">
      <c r="A1395" s="11" t="s">
        <v>2647</v>
      </c>
      <c r="B1395" s="11" t="s">
        <v>2516</v>
      </c>
      <c r="C1395" s="11" t="s">
        <v>2506</v>
      </c>
      <c r="D1395" s="188" t="s">
        <v>3022</v>
      </c>
      <c r="G1395" s="11" t="s">
        <v>2651</v>
      </c>
      <c r="H1395" s="11" t="s">
        <v>2582</v>
      </c>
      <c r="I1395" s="11" t="s">
        <v>2561</v>
      </c>
      <c r="J1395" s="188" t="s">
        <v>2561</v>
      </c>
      <c r="K1395" s="265" t="s">
        <v>3092</v>
      </c>
      <c r="L1395" s="265" t="s">
        <v>1937</v>
      </c>
      <c r="M1395" s="265" t="s">
        <v>1937</v>
      </c>
      <c r="N1395" s="258" t="s">
        <v>3023</v>
      </c>
      <c r="P1395" s="265" t="s">
        <v>3091</v>
      </c>
      <c r="Q1395" s="265" t="s">
        <v>2153</v>
      </c>
      <c r="R1395" s="265" t="s">
        <v>2120</v>
      </c>
      <c r="S1395" s="265" t="s">
        <v>3116</v>
      </c>
      <c r="T1395" s="11" t="s">
        <v>2649</v>
      </c>
      <c r="U1395" s="11" t="s">
        <v>2517</v>
      </c>
      <c r="V1395">
        <v>46.047034182159102</v>
      </c>
      <c r="Z1395">
        <v>0.135608546451919</v>
      </c>
      <c r="AD1395" s="188">
        <f t="shared" si="54"/>
        <v>3.8296633563310509</v>
      </c>
      <c r="AE1395" s="188">
        <f t="shared" si="56"/>
        <v>-1.9979828785303995</v>
      </c>
    </row>
    <row r="1396" spans="1:31" x14ac:dyDescent="0.35">
      <c r="A1396" s="11" t="s">
        <v>2647</v>
      </c>
      <c r="B1396" s="11" t="s">
        <v>2516</v>
      </c>
      <c r="C1396" s="11" t="s">
        <v>2506</v>
      </c>
      <c r="D1396" s="188" t="s">
        <v>3022</v>
      </c>
      <c r="G1396" s="11" t="s">
        <v>2651</v>
      </c>
      <c r="H1396" s="11" t="s">
        <v>2582</v>
      </c>
      <c r="I1396" s="11" t="s">
        <v>2561</v>
      </c>
      <c r="J1396" s="188" t="s">
        <v>2561</v>
      </c>
      <c r="K1396" s="265" t="s">
        <v>3092</v>
      </c>
      <c r="L1396" s="265" t="s">
        <v>1937</v>
      </c>
      <c r="M1396" s="265" t="s">
        <v>1937</v>
      </c>
      <c r="N1396" s="258" t="s">
        <v>3023</v>
      </c>
      <c r="P1396" s="265" t="s">
        <v>3091</v>
      </c>
      <c r="Q1396" s="265" t="s">
        <v>2153</v>
      </c>
      <c r="R1396" s="265" t="s">
        <v>2120</v>
      </c>
      <c r="S1396" s="265" t="s">
        <v>3116</v>
      </c>
      <c r="T1396" s="11" t="s">
        <v>2649</v>
      </c>
      <c r="U1396" s="11" t="s">
        <v>2517</v>
      </c>
      <c r="V1396">
        <v>64.377159239767593</v>
      </c>
      <c r="Z1396">
        <v>9.9906382285900305E-2</v>
      </c>
      <c r="AD1396" s="188">
        <f t="shared" si="54"/>
        <v>4.1647589000100167</v>
      </c>
      <c r="AE1396" s="188">
        <f>LN(Z1396)</f>
        <v>-2.3035217086225517</v>
      </c>
    </row>
    <row r="1397" spans="1:31" x14ac:dyDescent="0.35">
      <c r="A1397" s="11" t="s">
        <v>2653</v>
      </c>
      <c r="B1397" s="11" t="s">
        <v>2516</v>
      </c>
      <c r="C1397" s="11" t="s">
        <v>2506</v>
      </c>
      <c r="D1397" s="188" t="s">
        <v>3022</v>
      </c>
      <c r="G1397" t="s">
        <v>2652</v>
      </c>
      <c r="H1397" s="11" t="s">
        <v>2582</v>
      </c>
      <c r="I1397" s="11" t="s">
        <v>2616</v>
      </c>
      <c r="J1397" s="258" t="s">
        <v>3036</v>
      </c>
      <c r="K1397" s="261" t="s">
        <v>3058</v>
      </c>
      <c r="L1397" s="265" t="s">
        <v>1937</v>
      </c>
      <c r="M1397" s="265" t="s">
        <v>1937</v>
      </c>
      <c r="N1397" s="258" t="s">
        <v>3023</v>
      </c>
      <c r="P1397" s="265" t="s">
        <v>3103</v>
      </c>
      <c r="Q1397" s="265" t="s">
        <v>3115</v>
      </c>
      <c r="R1397" s="265" t="s">
        <v>2120</v>
      </c>
      <c r="S1397" s="265" t="s">
        <v>3116</v>
      </c>
      <c r="T1397" s="11" t="s">
        <v>2649</v>
      </c>
      <c r="U1397" s="11" t="s">
        <v>2517</v>
      </c>
      <c r="V1397">
        <v>90.272517794845598</v>
      </c>
      <c r="Z1397">
        <v>2.5985752259436402E-3</v>
      </c>
      <c r="AD1397" s="188">
        <f t="shared" si="54"/>
        <v>4.5028330707439101</v>
      </c>
      <c r="AE1397" s="188">
        <f>LN(Z1397)</f>
        <v>-5.9527919741777842</v>
      </c>
    </row>
    <row r="1398" spans="1:31" x14ac:dyDescent="0.35">
      <c r="A1398" s="11" t="s">
        <v>2653</v>
      </c>
      <c r="B1398" s="11" t="s">
        <v>2516</v>
      </c>
      <c r="C1398" s="11" t="s">
        <v>2506</v>
      </c>
      <c r="D1398" s="188" t="s">
        <v>3022</v>
      </c>
      <c r="G1398" t="s">
        <v>2652</v>
      </c>
      <c r="H1398" s="11" t="s">
        <v>2582</v>
      </c>
      <c r="I1398" s="11" t="s">
        <v>2616</v>
      </c>
      <c r="J1398" s="258" t="s">
        <v>3036</v>
      </c>
      <c r="K1398" s="261" t="s">
        <v>3058</v>
      </c>
      <c r="L1398" s="265" t="s">
        <v>1937</v>
      </c>
      <c r="M1398" s="265" t="s">
        <v>1937</v>
      </c>
      <c r="N1398" s="258" t="s">
        <v>3023</v>
      </c>
      <c r="P1398" s="265" t="s">
        <v>3103</v>
      </c>
      <c r="Q1398" s="265" t="s">
        <v>3115</v>
      </c>
      <c r="R1398" s="265" t="s">
        <v>2120</v>
      </c>
      <c r="S1398" s="265" t="s">
        <v>3116</v>
      </c>
      <c r="T1398" s="11" t="s">
        <v>2649</v>
      </c>
      <c r="U1398" s="11" t="s">
        <v>2517</v>
      </c>
      <c r="V1398">
        <v>239.771731650726</v>
      </c>
      <c r="Z1398">
        <v>3.62887825624667E-3</v>
      </c>
      <c r="AD1398" s="188">
        <f t="shared" si="54"/>
        <v>5.4796873526201688</v>
      </c>
      <c r="AE1398" s="188">
        <f t="shared" ref="AE1398:AE1418" si="57">LN(Z1398)</f>
        <v>-5.6188316987797169</v>
      </c>
    </row>
    <row r="1399" spans="1:31" x14ac:dyDescent="0.35">
      <c r="A1399" s="11" t="s">
        <v>2653</v>
      </c>
      <c r="B1399" s="11" t="s">
        <v>2516</v>
      </c>
      <c r="C1399" s="11" t="s">
        <v>2506</v>
      </c>
      <c r="D1399" s="188" t="s">
        <v>3022</v>
      </c>
      <c r="G1399" t="s">
        <v>2652</v>
      </c>
      <c r="H1399" s="11" t="s">
        <v>2582</v>
      </c>
      <c r="I1399" s="11" t="s">
        <v>2616</v>
      </c>
      <c r="J1399" s="258" t="s">
        <v>3036</v>
      </c>
      <c r="K1399" s="261" t="s">
        <v>3058</v>
      </c>
      <c r="L1399" s="265" t="s">
        <v>1937</v>
      </c>
      <c r="M1399" s="265" t="s">
        <v>1937</v>
      </c>
      <c r="N1399" s="258" t="s">
        <v>3023</v>
      </c>
      <c r="P1399" s="265" t="s">
        <v>3103</v>
      </c>
      <c r="Q1399" s="265" t="s">
        <v>3115</v>
      </c>
      <c r="R1399" s="265" t="s">
        <v>2120</v>
      </c>
      <c r="S1399" s="265" t="s">
        <v>3116</v>
      </c>
      <c r="T1399" s="11" t="s">
        <v>2649</v>
      </c>
      <c r="U1399" s="11" t="s">
        <v>2517</v>
      </c>
      <c r="V1399">
        <v>1072.26722201032</v>
      </c>
      <c r="Z1399">
        <v>2.5953429027113198E-3</v>
      </c>
      <c r="AD1399" s="188">
        <f t="shared" si="54"/>
        <v>6.9775305848304381</v>
      </c>
      <c r="AE1399" s="188">
        <f t="shared" si="57"/>
        <v>-5.9540366313208279</v>
      </c>
    </row>
    <row r="1400" spans="1:31" x14ac:dyDescent="0.35">
      <c r="A1400" s="11" t="s">
        <v>2653</v>
      </c>
      <c r="B1400" s="11" t="s">
        <v>2516</v>
      </c>
      <c r="C1400" s="11" t="s">
        <v>2506</v>
      </c>
      <c r="D1400" s="188" t="s">
        <v>3022</v>
      </c>
      <c r="G1400" t="s">
        <v>2652</v>
      </c>
      <c r="H1400" s="11" t="s">
        <v>2582</v>
      </c>
      <c r="I1400" s="11" t="s">
        <v>2616</v>
      </c>
      <c r="J1400" s="258" t="s">
        <v>3036</v>
      </c>
      <c r="K1400" s="261" t="s">
        <v>3058</v>
      </c>
      <c r="L1400" s="265" t="s">
        <v>1937</v>
      </c>
      <c r="M1400" s="265" t="s">
        <v>1937</v>
      </c>
      <c r="N1400" s="258" t="s">
        <v>3023</v>
      </c>
      <c r="P1400" s="265" t="s">
        <v>3103</v>
      </c>
      <c r="Q1400" s="265" t="s">
        <v>3115</v>
      </c>
      <c r="R1400" s="265" t="s">
        <v>2120</v>
      </c>
      <c r="S1400" s="265" t="s">
        <v>3116</v>
      </c>
      <c r="T1400" s="11" t="s">
        <v>2649</v>
      </c>
      <c r="U1400" s="11" t="s">
        <v>2517</v>
      </c>
      <c r="V1400">
        <v>2194.8969823543198</v>
      </c>
      <c r="Z1400">
        <v>2.1101967038809101E-3</v>
      </c>
      <c r="AD1400" s="188">
        <f t="shared" si="54"/>
        <v>7.693890391539699</v>
      </c>
      <c r="AE1400" s="188">
        <f t="shared" si="57"/>
        <v>-6.1609741112511944</v>
      </c>
    </row>
    <row r="1401" spans="1:31" x14ac:dyDescent="0.35">
      <c r="A1401" s="11" t="s">
        <v>2653</v>
      </c>
      <c r="B1401" s="11" t="s">
        <v>2516</v>
      </c>
      <c r="C1401" s="11" t="s">
        <v>2506</v>
      </c>
      <c r="D1401" s="188" t="s">
        <v>3022</v>
      </c>
      <c r="G1401" t="s">
        <v>2652</v>
      </c>
      <c r="H1401" s="11" t="s">
        <v>2582</v>
      </c>
      <c r="I1401" s="11" t="s">
        <v>2616</v>
      </c>
      <c r="J1401" s="258" t="s">
        <v>3036</v>
      </c>
      <c r="K1401" s="261" t="s">
        <v>3058</v>
      </c>
      <c r="L1401" s="265" t="s">
        <v>1937</v>
      </c>
      <c r="M1401" s="265" t="s">
        <v>1937</v>
      </c>
      <c r="N1401" s="258" t="s">
        <v>3023</v>
      </c>
      <c r="P1401" s="265" t="s">
        <v>3103</v>
      </c>
      <c r="Q1401" s="265" t="s">
        <v>3115</v>
      </c>
      <c r="R1401" s="265" t="s">
        <v>2120</v>
      </c>
      <c r="S1401" s="265" t="s">
        <v>3116</v>
      </c>
      <c r="T1401" s="11" t="s">
        <v>2649</v>
      </c>
      <c r="U1401" s="11" t="s">
        <v>2517</v>
      </c>
      <c r="V1401">
        <v>2582.9810031980601</v>
      </c>
      <c r="Z1401">
        <v>3.0784051036682599E-3</v>
      </c>
      <c r="AD1401" s="188">
        <f t="shared" si="54"/>
        <v>7.8566994385190707</v>
      </c>
      <c r="AE1401" s="188">
        <f t="shared" si="57"/>
        <v>-5.7833436395978666</v>
      </c>
    </row>
    <row r="1402" spans="1:31" x14ac:dyDescent="0.35">
      <c r="A1402" s="11" t="s">
        <v>2653</v>
      </c>
      <c r="B1402" s="11" t="s">
        <v>2516</v>
      </c>
      <c r="C1402" s="11" t="s">
        <v>2506</v>
      </c>
      <c r="D1402" s="188" t="s">
        <v>3022</v>
      </c>
      <c r="G1402" t="s">
        <v>2652</v>
      </c>
      <c r="H1402" s="11" t="s">
        <v>2582</v>
      </c>
      <c r="I1402" s="11" t="s">
        <v>2616</v>
      </c>
      <c r="J1402" s="258" t="s">
        <v>3036</v>
      </c>
      <c r="K1402" s="261" t="s">
        <v>3058</v>
      </c>
      <c r="L1402" s="265" t="s">
        <v>1937</v>
      </c>
      <c r="M1402" s="265" t="s">
        <v>1937</v>
      </c>
      <c r="N1402" s="258" t="s">
        <v>3023</v>
      </c>
      <c r="P1402" s="265" t="s">
        <v>3103</v>
      </c>
      <c r="Q1402" s="265" t="s">
        <v>3115</v>
      </c>
      <c r="R1402" s="265" t="s">
        <v>2120</v>
      </c>
      <c r="S1402" s="265" t="s">
        <v>3116</v>
      </c>
      <c r="T1402" s="11" t="s">
        <v>2649</v>
      </c>
      <c r="U1402" s="11" t="s">
        <v>2517</v>
      </c>
      <c r="V1402">
        <v>73907.220335257705</v>
      </c>
      <c r="Z1402">
        <v>3.3898139287612899E-3</v>
      </c>
      <c r="AD1402" s="188">
        <f t="shared" si="54"/>
        <v>11.210565806294241</v>
      </c>
      <c r="AE1402" s="188">
        <f t="shared" si="57"/>
        <v>-5.6869802473672006</v>
      </c>
    </row>
    <row r="1403" spans="1:31" x14ac:dyDescent="0.35">
      <c r="A1403" s="11" t="s">
        <v>2653</v>
      </c>
      <c r="B1403" s="11" t="s">
        <v>2516</v>
      </c>
      <c r="C1403" s="11" t="s">
        <v>2506</v>
      </c>
      <c r="D1403" s="188" t="s">
        <v>3022</v>
      </c>
      <c r="G1403" t="s">
        <v>2652</v>
      </c>
      <c r="H1403" s="11" t="s">
        <v>2582</v>
      </c>
      <c r="I1403" s="11" t="s">
        <v>2616</v>
      </c>
      <c r="J1403" s="258" t="s">
        <v>3036</v>
      </c>
      <c r="K1403" s="261" t="s">
        <v>3058</v>
      </c>
      <c r="L1403" s="265" t="s">
        <v>1937</v>
      </c>
      <c r="M1403" s="265" t="s">
        <v>1937</v>
      </c>
      <c r="N1403" s="258" t="s">
        <v>3023</v>
      </c>
      <c r="P1403" s="265" t="s">
        <v>3103</v>
      </c>
      <c r="Q1403" s="265" t="s">
        <v>3115</v>
      </c>
      <c r="R1403" s="265" t="s">
        <v>2120</v>
      </c>
      <c r="S1403" s="265" t="s">
        <v>3116</v>
      </c>
      <c r="T1403" s="11" t="s">
        <v>2649</v>
      </c>
      <c r="U1403" s="11" t="s">
        <v>2517</v>
      </c>
      <c r="V1403">
        <v>78880.507658285002</v>
      </c>
      <c r="Z1403">
        <v>2.7792025518341302E-3</v>
      </c>
      <c r="AD1403" s="188">
        <f t="shared" si="54"/>
        <v>11.275689425085993</v>
      </c>
      <c r="AE1403" s="188">
        <f t="shared" si="57"/>
        <v>-5.8855912442876814</v>
      </c>
    </row>
    <row r="1404" spans="1:31" x14ac:dyDescent="0.35">
      <c r="A1404" s="11" t="s">
        <v>2653</v>
      </c>
      <c r="B1404" s="11" t="s">
        <v>2516</v>
      </c>
      <c r="C1404" s="11" t="s">
        <v>2506</v>
      </c>
      <c r="D1404" s="188" t="s">
        <v>3022</v>
      </c>
      <c r="G1404" t="s">
        <v>2652</v>
      </c>
      <c r="H1404" s="11" t="s">
        <v>2582</v>
      </c>
      <c r="I1404" s="11" t="s">
        <v>2616</v>
      </c>
      <c r="J1404" s="258" t="s">
        <v>3036</v>
      </c>
      <c r="K1404" s="261" t="s">
        <v>3058</v>
      </c>
      <c r="L1404" s="265" t="s">
        <v>1937</v>
      </c>
      <c r="M1404" s="265" t="s">
        <v>1937</v>
      </c>
      <c r="N1404" s="258" t="s">
        <v>3023</v>
      </c>
      <c r="P1404" s="265" t="s">
        <v>3103</v>
      </c>
      <c r="Q1404" s="265" t="s">
        <v>3115</v>
      </c>
      <c r="R1404" s="265" t="s">
        <v>2120</v>
      </c>
      <c r="S1404" s="265" t="s">
        <v>3116</v>
      </c>
      <c r="T1404" s="11" t="s">
        <v>2649</v>
      </c>
      <c r="U1404" s="11" t="s">
        <v>2517</v>
      </c>
      <c r="V1404">
        <v>2408896.72851829</v>
      </c>
      <c r="Z1404">
        <v>5.3010526315789399E-3</v>
      </c>
      <c r="AD1404" s="188">
        <f t="shared" si="54"/>
        <v>14.694679411652904</v>
      </c>
      <c r="AE1404" s="188">
        <f t="shared" si="57"/>
        <v>-5.2398498684124872</v>
      </c>
    </row>
    <row r="1405" spans="1:31" x14ac:dyDescent="0.35">
      <c r="A1405" s="11" t="s">
        <v>2653</v>
      </c>
      <c r="B1405" s="11" t="s">
        <v>2516</v>
      </c>
      <c r="C1405" s="11" t="s">
        <v>2506</v>
      </c>
      <c r="D1405" s="188" t="s">
        <v>3022</v>
      </c>
      <c r="G1405" t="s">
        <v>2652</v>
      </c>
      <c r="H1405" s="11" t="s">
        <v>2582</v>
      </c>
      <c r="I1405" s="11" t="s">
        <v>2619</v>
      </c>
      <c r="J1405" s="258" t="s">
        <v>3037</v>
      </c>
      <c r="K1405" s="261" t="s">
        <v>3058</v>
      </c>
      <c r="L1405" s="265" t="s">
        <v>1937</v>
      </c>
      <c r="M1405" s="265" t="s">
        <v>1937</v>
      </c>
      <c r="N1405" s="258" t="s">
        <v>3023</v>
      </c>
      <c r="P1405" s="265" t="s">
        <v>3103</v>
      </c>
      <c r="Q1405" s="265" t="s">
        <v>3115</v>
      </c>
      <c r="R1405" s="265" t="s">
        <v>2120</v>
      </c>
      <c r="S1405" s="265" t="s">
        <v>3116</v>
      </c>
      <c r="T1405" s="11" t="s">
        <v>2649</v>
      </c>
      <c r="U1405" s="11" t="s">
        <v>2517</v>
      </c>
      <c r="V1405">
        <v>2267.5431258707899</v>
      </c>
      <c r="Z1405">
        <v>4.2364699627857501E-3</v>
      </c>
      <c r="AD1405" s="188">
        <f t="shared" si="54"/>
        <v>7.7264522009355705</v>
      </c>
      <c r="AE1405" s="188">
        <f t="shared" si="57"/>
        <v>-5.4640249124522118</v>
      </c>
    </row>
    <row r="1406" spans="1:31" x14ac:dyDescent="0.35">
      <c r="A1406" s="11" t="s">
        <v>2653</v>
      </c>
      <c r="B1406" s="11" t="s">
        <v>2516</v>
      </c>
      <c r="C1406" s="11" t="s">
        <v>2506</v>
      </c>
      <c r="D1406" s="188" t="s">
        <v>3022</v>
      </c>
      <c r="G1406" t="s">
        <v>2652</v>
      </c>
      <c r="H1406" s="11" t="s">
        <v>2582</v>
      </c>
      <c r="I1406" s="11" t="s">
        <v>2619</v>
      </c>
      <c r="J1406" s="258" t="s">
        <v>3037</v>
      </c>
      <c r="K1406" s="261" t="s">
        <v>3058</v>
      </c>
      <c r="L1406" s="265" t="s">
        <v>1937</v>
      </c>
      <c r="M1406" s="265" t="s">
        <v>1937</v>
      </c>
      <c r="N1406" s="258" t="s">
        <v>3023</v>
      </c>
      <c r="P1406" s="265" t="s">
        <v>3103</v>
      </c>
      <c r="Q1406" s="265" t="s">
        <v>3115</v>
      </c>
      <c r="R1406" s="265" t="s">
        <v>2120</v>
      </c>
      <c r="S1406" s="265" t="s">
        <v>3116</v>
      </c>
      <c r="T1406" s="11" t="s">
        <v>2649</v>
      </c>
      <c r="U1406" s="11" t="s">
        <v>2517</v>
      </c>
      <c r="V1406">
        <v>5287.2801602280097</v>
      </c>
      <c r="Z1406">
        <v>6.71957469431153E-3</v>
      </c>
      <c r="AD1406" s="188">
        <f t="shared" si="54"/>
        <v>8.5730592452283325</v>
      </c>
      <c r="AE1406" s="188">
        <f t="shared" si="57"/>
        <v>-5.002730415986921</v>
      </c>
    </row>
    <row r="1407" spans="1:31" x14ac:dyDescent="0.35">
      <c r="A1407" s="11" t="s">
        <v>2653</v>
      </c>
      <c r="B1407" s="11" t="s">
        <v>2516</v>
      </c>
      <c r="C1407" s="11" t="s">
        <v>2506</v>
      </c>
      <c r="D1407" s="188" t="s">
        <v>3022</v>
      </c>
      <c r="G1407" t="s">
        <v>2652</v>
      </c>
      <c r="H1407" s="11" t="s">
        <v>2582</v>
      </c>
      <c r="I1407" s="11" t="s">
        <v>2619</v>
      </c>
      <c r="J1407" s="258" t="s">
        <v>3037</v>
      </c>
      <c r="K1407" s="261" t="s">
        <v>3058</v>
      </c>
      <c r="L1407" s="265" t="s">
        <v>1937</v>
      </c>
      <c r="M1407" s="265" t="s">
        <v>1937</v>
      </c>
      <c r="N1407" s="258" t="s">
        <v>3023</v>
      </c>
      <c r="P1407" s="265" t="s">
        <v>3103</v>
      </c>
      <c r="Q1407" s="265" t="s">
        <v>3115</v>
      </c>
      <c r="R1407" s="265" t="s">
        <v>2120</v>
      </c>
      <c r="S1407" s="265" t="s">
        <v>3116</v>
      </c>
      <c r="T1407" s="11" t="s">
        <v>2649</v>
      </c>
      <c r="U1407" s="11" t="s">
        <v>2517</v>
      </c>
      <c r="V1407">
        <v>45348.7850812857</v>
      </c>
      <c r="Z1407">
        <v>8.2115045188729408E-3</v>
      </c>
      <c r="AD1407" s="188">
        <f t="shared" si="54"/>
        <v>10.722138665356109</v>
      </c>
      <c r="AE1407" s="188">
        <f t="shared" si="57"/>
        <v>-4.802219117876521</v>
      </c>
    </row>
    <row r="1408" spans="1:31" x14ac:dyDescent="0.35">
      <c r="A1408" s="11" t="s">
        <v>2653</v>
      </c>
      <c r="B1408" s="11" t="s">
        <v>2516</v>
      </c>
      <c r="C1408" s="11" t="s">
        <v>2506</v>
      </c>
      <c r="D1408" s="188" t="s">
        <v>3022</v>
      </c>
      <c r="G1408" t="s">
        <v>2652</v>
      </c>
      <c r="H1408" s="11" t="s">
        <v>2582</v>
      </c>
      <c r="I1408" s="11" t="s">
        <v>2619</v>
      </c>
      <c r="J1408" s="258" t="s">
        <v>3037</v>
      </c>
      <c r="K1408" s="261" t="s">
        <v>3058</v>
      </c>
      <c r="L1408" s="265" t="s">
        <v>1937</v>
      </c>
      <c r="M1408" s="265" t="s">
        <v>1937</v>
      </c>
      <c r="N1408" s="258" t="s">
        <v>3023</v>
      </c>
      <c r="P1408" s="265" t="s">
        <v>3103</v>
      </c>
      <c r="Q1408" s="265" t="s">
        <v>3115</v>
      </c>
      <c r="R1408" s="265" t="s">
        <v>2120</v>
      </c>
      <c r="S1408" s="265" t="s">
        <v>3116</v>
      </c>
      <c r="T1408" s="11" t="s">
        <v>2649</v>
      </c>
      <c r="U1408" s="11" t="s">
        <v>2517</v>
      </c>
      <c r="V1408">
        <v>84188.452227047994</v>
      </c>
      <c r="Z1408">
        <v>1.04001701222753E-2</v>
      </c>
      <c r="AD1408" s="188">
        <f t="shared" si="54"/>
        <v>11.340813043877741</v>
      </c>
      <c r="AE1408" s="188">
        <f t="shared" si="57"/>
        <v>-4.5659331150575131</v>
      </c>
    </row>
    <row r="1409" spans="1:31" x14ac:dyDescent="0.35">
      <c r="A1409" s="11" t="s">
        <v>2653</v>
      </c>
      <c r="B1409" s="11" t="s">
        <v>2516</v>
      </c>
      <c r="C1409" s="11" t="s">
        <v>2506</v>
      </c>
      <c r="D1409" s="188" t="s">
        <v>3022</v>
      </c>
      <c r="G1409" t="s">
        <v>2652</v>
      </c>
      <c r="H1409" s="11" t="s">
        <v>2582</v>
      </c>
      <c r="I1409" s="11" t="s">
        <v>2574</v>
      </c>
      <c r="J1409" s="258" t="s">
        <v>2617</v>
      </c>
      <c r="K1409" s="261" t="s">
        <v>3058</v>
      </c>
      <c r="L1409" s="265" t="s">
        <v>1937</v>
      </c>
      <c r="M1409" s="265" t="s">
        <v>1937</v>
      </c>
      <c r="N1409" s="258" t="s">
        <v>3023</v>
      </c>
      <c r="P1409" s="265" t="s">
        <v>3103</v>
      </c>
      <c r="Q1409" s="265" t="s">
        <v>3115</v>
      </c>
      <c r="R1409" s="265" t="s">
        <v>2120</v>
      </c>
      <c r="S1409" s="265" t="s">
        <v>3116</v>
      </c>
      <c r="T1409" s="11" t="s">
        <v>2649</v>
      </c>
      <c r="U1409" s="11" t="s">
        <v>2517</v>
      </c>
      <c r="V1409">
        <v>48.626015800653498</v>
      </c>
      <c r="Z1409">
        <v>3.3993833067517201E-3</v>
      </c>
      <c r="AD1409" s="188">
        <f t="shared" si="54"/>
        <v>3.8841586922222784</v>
      </c>
      <c r="AE1409" s="188">
        <f t="shared" si="57"/>
        <v>-5.6841612441785703</v>
      </c>
    </row>
    <row r="1410" spans="1:31" x14ac:dyDescent="0.35">
      <c r="A1410" s="11" t="s">
        <v>2653</v>
      </c>
      <c r="B1410" s="11" t="s">
        <v>2516</v>
      </c>
      <c r="C1410" s="11" t="s">
        <v>2506</v>
      </c>
      <c r="D1410" s="188" t="s">
        <v>3022</v>
      </c>
      <c r="G1410" t="s">
        <v>2652</v>
      </c>
      <c r="H1410" s="11" t="s">
        <v>2582</v>
      </c>
      <c r="I1410" s="11" t="s">
        <v>2574</v>
      </c>
      <c r="J1410" s="258" t="s">
        <v>2617</v>
      </c>
      <c r="K1410" s="261" t="s">
        <v>3058</v>
      </c>
      <c r="L1410" s="265" t="s">
        <v>1937</v>
      </c>
      <c r="M1410" s="265" t="s">
        <v>1937</v>
      </c>
      <c r="N1410" s="258" t="s">
        <v>3023</v>
      </c>
      <c r="P1410" s="265" t="s">
        <v>3103</v>
      </c>
      <c r="Q1410" s="265" t="s">
        <v>3115</v>
      </c>
      <c r="R1410" s="265" t="s">
        <v>2120</v>
      </c>
      <c r="S1410" s="265" t="s">
        <v>3116</v>
      </c>
      <c r="T1410" s="11" t="s">
        <v>2649</v>
      </c>
      <c r="U1410" s="11" t="s">
        <v>2517</v>
      </c>
      <c r="V1410">
        <v>76.709382164294396</v>
      </c>
      <c r="Z1410">
        <v>5.0408931419457697E-3</v>
      </c>
      <c r="AD1410" s="188">
        <f t="shared" si="54"/>
        <v>4.340024023764534</v>
      </c>
      <c r="AE1410" s="188">
        <f t="shared" si="57"/>
        <v>-5.2901720018952965</v>
      </c>
    </row>
    <row r="1411" spans="1:31" x14ac:dyDescent="0.35">
      <c r="A1411" s="11" t="s">
        <v>2653</v>
      </c>
      <c r="B1411" s="11" t="s">
        <v>2516</v>
      </c>
      <c r="C1411" s="11" t="s">
        <v>2506</v>
      </c>
      <c r="D1411" s="188" t="s">
        <v>3022</v>
      </c>
      <c r="G1411" t="s">
        <v>2652</v>
      </c>
      <c r="H1411" s="11" t="s">
        <v>2582</v>
      </c>
      <c r="I1411" s="11" t="s">
        <v>2574</v>
      </c>
      <c r="J1411" s="258" t="s">
        <v>2617</v>
      </c>
      <c r="K1411" s="261" t="s">
        <v>3058</v>
      </c>
      <c r="L1411" s="265" t="s">
        <v>1937</v>
      </c>
      <c r="M1411" s="265" t="s">
        <v>1937</v>
      </c>
      <c r="N1411" s="258" t="s">
        <v>3023</v>
      </c>
      <c r="P1411" s="265" t="s">
        <v>3103</v>
      </c>
      <c r="Q1411" s="265" t="s">
        <v>3115</v>
      </c>
      <c r="R1411" s="265" t="s">
        <v>2120</v>
      </c>
      <c r="S1411" s="265" t="s">
        <v>3116</v>
      </c>
      <c r="T1411" s="11" t="s">
        <v>2649</v>
      </c>
      <c r="U1411" s="11" t="s">
        <v>2517</v>
      </c>
      <c r="V1411">
        <v>151.991108295293</v>
      </c>
      <c r="Z1411">
        <v>3.65052631578947E-3</v>
      </c>
      <c r="AD1411" s="188">
        <f t="shared" si="54"/>
        <v>5.0238220210779154</v>
      </c>
      <c r="AE1411" s="188">
        <f t="shared" si="57"/>
        <v>-5.6128839256762921</v>
      </c>
    </row>
    <row r="1412" spans="1:31" x14ac:dyDescent="0.35">
      <c r="A1412" s="11" t="s">
        <v>2653</v>
      </c>
      <c r="B1412" s="11" t="s">
        <v>2516</v>
      </c>
      <c r="C1412" s="11" t="s">
        <v>2506</v>
      </c>
      <c r="D1412" s="188" t="s">
        <v>3022</v>
      </c>
      <c r="G1412" t="s">
        <v>2652</v>
      </c>
      <c r="H1412" s="11" t="s">
        <v>2582</v>
      </c>
      <c r="I1412" s="11" t="s">
        <v>2650</v>
      </c>
      <c r="J1412" s="258" t="s">
        <v>3038</v>
      </c>
      <c r="K1412" s="261" t="s">
        <v>3058</v>
      </c>
      <c r="L1412" s="265" t="s">
        <v>1937</v>
      </c>
      <c r="M1412" s="265" t="s">
        <v>1937</v>
      </c>
      <c r="N1412" s="258" t="s">
        <v>3023</v>
      </c>
      <c r="P1412" s="265" t="s">
        <v>3103</v>
      </c>
      <c r="Q1412" s="265" t="s">
        <v>3115</v>
      </c>
      <c r="R1412" s="265" t="s">
        <v>2120</v>
      </c>
      <c r="S1412" s="265" t="s">
        <v>3116</v>
      </c>
      <c r="T1412" s="11" t="s">
        <v>2649</v>
      </c>
      <c r="U1412" s="11" t="s">
        <v>2517</v>
      </c>
      <c r="V1412">
        <v>2.3535160898679002</v>
      </c>
      <c r="Z1412">
        <v>2.0349175970228602E-3</v>
      </c>
      <c r="AD1412" s="188">
        <f t="shared" si="54"/>
        <v>0.85591041840586279</v>
      </c>
      <c r="AE1412" s="188">
        <f t="shared" si="57"/>
        <v>-6.1972999537708962</v>
      </c>
    </row>
    <row r="1413" spans="1:31" x14ac:dyDescent="0.35">
      <c r="A1413" s="11" t="s">
        <v>2653</v>
      </c>
      <c r="B1413" s="11" t="s">
        <v>2516</v>
      </c>
      <c r="C1413" s="11" t="s">
        <v>2506</v>
      </c>
      <c r="D1413" s="188" t="s">
        <v>3022</v>
      </c>
      <c r="G1413" t="s">
        <v>2652</v>
      </c>
      <c r="H1413" s="11" t="s">
        <v>2582</v>
      </c>
      <c r="I1413" s="11" t="s">
        <v>2650</v>
      </c>
      <c r="J1413" s="258" t="s">
        <v>3038</v>
      </c>
      <c r="K1413" s="261" t="s">
        <v>3058</v>
      </c>
      <c r="L1413" s="265" t="s">
        <v>1937</v>
      </c>
      <c r="M1413" s="265" t="s">
        <v>1937</v>
      </c>
      <c r="N1413" s="258" t="s">
        <v>3023</v>
      </c>
      <c r="P1413" s="265" t="s">
        <v>3103</v>
      </c>
      <c r="Q1413" s="265" t="s">
        <v>3115</v>
      </c>
      <c r="R1413" s="265" t="s">
        <v>2120</v>
      </c>
      <c r="S1413" s="265" t="s">
        <v>3116</v>
      </c>
      <c r="T1413" s="11" t="s">
        <v>2649</v>
      </c>
      <c r="U1413" s="11" t="s">
        <v>2517</v>
      </c>
      <c r="V1413">
        <v>10.5250028527773</v>
      </c>
      <c r="Z1413">
        <v>7.2961190855927701E-3</v>
      </c>
      <c r="AD1413" s="188">
        <f t="shared" si="54"/>
        <v>2.3537536506161327</v>
      </c>
      <c r="AE1413" s="188">
        <f t="shared" si="57"/>
        <v>-4.9204127043048267</v>
      </c>
    </row>
    <row r="1414" spans="1:31" x14ac:dyDescent="0.35">
      <c r="A1414" s="11" t="s">
        <v>2653</v>
      </c>
      <c r="B1414" s="11" t="s">
        <v>2516</v>
      </c>
      <c r="C1414" s="11" t="s">
        <v>2506</v>
      </c>
      <c r="D1414" s="188" t="s">
        <v>3022</v>
      </c>
      <c r="G1414" t="s">
        <v>2652</v>
      </c>
      <c r="H1414" s="11" t="s">
        <v>2582</v>
      </c>
      <c r="I1414" s="11" t="s">
        <v>2613</v>
      </c>
      <c r="J1414" s="258" t="s">
        <v>2613</v>
      </c>
      <c r="K1414" s="261" t="s">
        <v>3058</v>
      </c>
      <c r="L1414" s="265" t="s">
        <v>1937</v>
      </c>
      <c r="M1414" s="265" t="s">
        <v>1937</v>
      </c>
      <c r="N1414" s="258" t="s">
        <v>3023</v>
      </c>
      <c r="P1414" s="265" t="s">
        <v>3103</v>
      </c>
      <c r="Q1414" s="265" t="s">
        <v>3115</v>
      </c>
      <c r="R1414" s="265" t="s">
        <v>2120</v>
      </c>
      <c r="S1414" s="265" t="s">
        <v>3116</v>
      </c>
      <c r="T1414" s="11" t="s">
        <v>2649</v>
      </c>
      <c r="U1414" s="11" t="s">
        <v>2517</v>
      </c>
      <c r="V1414">
        <v>0.117681195243499</v>
      </c>
      <c r="Z1414">
        <v>2.2072514619883E-3</v>
      </c>
      <c r="AD1414" s="188">
        <f t="shared" si="54"/>
        <v>-2.139776046014676</v>
      </c>
      <c r="AE1414" s="188">
        <f t="shared" si="57"/>
        <v>-6.116007219825434</v>
      </c>
    </row>
    <row r="1415" spans="1:31" x14ac:dyDescent="0.35">
      <c r="A1415" s="11" t="s">
        <v>2653</v>
      </c>
      <c r="B1415" s="11" t="s">
        <v>2516</v>
      </c>
      <c r="C1415" s="11" t="s">
        <v>2506</v>
      </c>
      <c r="D1415" s="188" t="s">
        <v>3022</v>
      </c>
      <c r="G1415" t="s">
        <v>2652</v>
      </c>
      <c r="H1415" s="11" t="s">
        <v>2582</v>
      </c>
      <c r="I1415" s="11" t="s">
        <v>2613</v>
      </c>
      <c r="J1415" s="258" t="s">
        <v>2613</v>
      </c>
      <c r="K1415" s="261" t="s">
        <v>3058</v>
      </c>
      <c r="L1415" s="265" t="s">
        <v>1937</v>
      </c>
      <c r="M1415" s="265" t="s">
        <v>1937</v>
      </c>
      <c r="N1415" s="258" t="s">
        <v>3023</v>
      </c>
      <c r="P1415" s="265" t="s">
        <v>3103</v>
      </c>
      <c r="Q1415" s="265" t="s">
        <v>3115</v>
      </c>
      <c r="R1415" s="265" t="s">
        <v>2120</v>
      </c>
      <c r="S1415" s="265" t="s">
        <v>3116</v>
      </c>
      <c r="T1415" s="11" t="s">
        <v>2649</v>
      </c>
      <c r="U1415" s="11" t="s">
        <v>2517</v>
      </c>
      <c r="V1415">
        <v>0.38001258523784998</v>
      </c>
      <c r="Z1415">
        <v>4.3530887825624599E-3</v>
      </c>
      <c r="AD1415" s="188">
        <f t="shared" si="54"/>
        <v>-0.96755090776315555</v>
      </c>
      <c r="AE1415" s="188">
        <f t="shared" si="57"/>
        <v>-5.4368696209015059</v>
      </c>
    </row>
    <row r="1416" spans="1:31" x14ac:dyDescent="0.35">
      <c r="A1416" s="11" t="s">
        <v>2653</v>
      </c>
      <c r="B1416" s="11" t="s">
        <v>2516</v>
      </c>
      <c r="C1416" s="11" t="s">
        <v>2506</v>
      </c>
      <c r="D1416" s="188" t="s">
        <v>3022</v>
      </c>
      <c r="G1416" t="s">
        <v>2652</v>
      </c>
      <c r="H1416" s="11" t="s">
        <v>2582</v>
      </c>
      <c r="I1416" s="11" t="s">
        <v>2561</v>
      </c>
      <c r="J1416" s="188" t="s">
        <v>2561</v>
      </c>
      <c r="K1416" s="261" t="s">
        <v>3058</v>
      </c>
      <c r="L1416" s="265" t="s">
        <v>1937</v>
      </c>
      <c r="M1416" s="265" t="s">
        <v>1937</v>
      </c>
      <c r="N1416" s="258" t="s">
        <v>3023</v>
      </c>
      <c r="P1416" s="265" t="s">
        <v>3103</v>
      </c>
      <c r="Q1416" s="265" t="s">
        <v>3115</v>
      </c>
      <c r="R1416" s="265" t="s">
        <v>2120</v>
      </c>
      <c r="S1416" s="265" t="s">
        <v>3116</v>
      </c>
      <c r="T1416" s="11" t="s">
        <v>2649</v>
      </c>
      <c r="U1416" s="11" t="s">
        <v>2517</v>
      </c>
      <c r="V1416">
        <v>8.1113083078968504</v>
      </c>
      <c r="Z1416">
        <v>5.4859330143540597E-3</v>
      </c>
      <c r="AD1416" s="188">
        <f t="shared" si="54"/>
        <v>2.0932591754491301</v>
      </c>
      <c r="AE1416" s="188">
        <f t="shared" si="57"/>
        <v>-5.2055680968303601</v>
      </c>
    </row>
    <row r="1417" spans="1:31" x14ac:dyDescent="0.35">
      <c r="A1417" s="11" t="s">
        <v>2653</v>
      </c>
      <c r="B1417" s="11" t="s">
        <v>2516</v>
      </c>
      <c r="C1417" s="11" t="s">
        <v>2506</v>
      </c>
      <c r="D1417" s="188" t="s">
        <v>3022</v>
      </c>
      <c r="G1417" t="s">
        <v>2652</v>
      </c>
      <c r="H1417" s="11" t="s">
        <v>2582</v>
      </c>
      <c r="I1417" s="11" t="s">
        <v>2561</v>
      </c>
      <c r="J1417" s="188" t="s">
        <v>2561</v>
      </c>
      <c r="K1417" s="261" t="s">
        <v>3058</v>
      </c>
      <c r="L1417" s="265" t="s">
        <v>1937</v>
      </c>
      <c r="M1417" s="265" t="s">
        <v>1937</v>
      </c>
      <c r="N1417" s="258" t="s">
        <v>3023</v>
      </c>
      <c r="P1417" s="265" t="s">
        <v>3103</v>
      </c>
      <c r="Q1417" s="265" t="s">
        <v>3115</v>
      </c>
      <c r="R1417" s="265" t="s">
        <v>2120</v>
      </c>
      <c r="S1417" s="265" t="s">
        <v>3116</v>
      </c>
      <c r="T1417" s="11" t="s">
        <v>2649</v>
      </c>
      <c r="U1417" s="11" t="s">
        <v>2517</v>
      </c>
      <c r="V1417">
        <v>42.687726983178798</v>
      </c>
      <c r="Z1417">
        <v>7.3785007974481601E-3</v>
      </c>
      <c r="AD1417" s="188">
        <f t="shared" si="54"/>
        <v>3.7539114546387764</v>
      </c>
      <c r="AE1417" s="188">
        <f t="shared" si="57"/>
        <v>-4.9091848049835027</v>
      </c>
    </row>
    <row r="1418" spans="1:31" x14ac:dyDescent="0.35">
      <c r="A1418" s="11" t="s">
        <v>2653</v>
      </c>
      <c r="B1418" s="11" t="s">
        <v>2516</v>
      </c>
      <c r="C1418" s="11" t="s">
        <v>2506</v>
      </c>
      <c r="D1418" s="188" t="s">
        <v>3022</v>
      </c>
      <c r="G1418" t="s">
        <v>2652</v>
      </c>
      <c r="H1418" s="11" t="s">
        <v>2582</v>
      </c>
      <c r="I1418" s="11" t="s">
        <v>2561</v>
      </c>
      <c r="J1418" s="188" t="s">
        <v>2561</v>
      </c>
      <c r="K1418" s="261" t="s">
        <v>3058</v>
      </c>
      <c r="L1418" s="265" t="s">
        <v>1937</v>
      </c>
      <c r="M1418" s="265" t="s">
        <v>1937</v>
      </c>
      <c r="N1418" s="258" t="s">
        <v>3023</v>
      </c>
      <c r="P1418" s="265" t="s">
        <v>3103</v>
      </c>
      <c r="Q1418" s="265" t="s">
        <v>3115</v>
      </c>
      <c r="R1418" s="265" t="s">
        <v>2120</v>
      </c>
      <c r="S1418" s="265" t="s">
        <v>3116</v>
      </c>
      <c r="T1418" s="11" t="s">
        <v>2649</v>
      </c>
      <c r="U1418" s="11" t="s">
        <v>2517</v>
      </c>
      <c r="V1418">
        <v>61.074312351260602</v>
      </c>
      <c r="Z1418">
        <v>6.7043487506645398E-3</v>
      </c>
      <c r="AD1418" s="188">
        <f t="shared" si="54"/>
        <v>4.112091357993406</v>
      </c>
      <c r="AE1418" s="188">
        <f t="shared" si="57"/>
        <v>-5.0049988958749045</v>
      </c>
    </row>
    <row r="1419" spans="1:31" x14ac:dyDescent="0.35">
      <c r="A1419" s="11" t="s">
        <v>2645</v>
      </c>
      <c r="B1419" s="11" t="s">
        <v>2516</v>
      </c>
      <c r="C1419" s="11" t="s">
        <v>2506</v>
      </c>
      <c r="D1419" s="188" t="s">
        <v>3022</v>
      </c>
      <c r="G1419" s="11" t="s">
        <v>2654</v>
      </c>
      <c r="H1419" s="11" t="s">
        <v>2655</v>
      </c>
      <c r="I1419" s="11" t="s">
        <v>2616</v>
      </c>
      <c r="J1419" s="258" t="s">
        <v>3036</v>
      </c>
      <c r="K1419" s="265" t="s">
        <v>3110</v>
      </c>
      <c r="L1419" s="265" t="s">
        <v>1937</v>
      </c>
      <c r="M1419" s="265" t="s">
        <v>1937</v>
      </c>
      <c r="N1419" s="258" t="s">
        <v>3023</v>
      </c>
      <c r="P1419" s="265" t="s">
        <v>3104</v>
      </c>
      <c r="Q1419" s="265" t="s">
        <v>3115</v>
      </c>
      <c r="R1419" s="265" t="s">
        <v>2120</v>
      </c>
      <c r="S1419" s="265" t="s">
        <v>3116</v>
      </c>
      <c r="T1419" s="11" t="s">
        <v>2649</v>
      </c>
      <c r="U1419" s="11" t="s">
        <v>2517</v>
      </c>
      <c r="V1419">
        <v>91.401736516671406</v>
      </c>
      <c r="Z1419">
        <v>1.1967148642254499</v>
      </c>
      <c r="AD1419" s="188">
        <f t="shared" ref="AD1419:AD1482" si="58">LN(V1419)</f>
        <v>4.5152644773679329</v>
      </c>
      <c r="AE1419" s="188">
        <f>Z1419/100</f>
        <v>1.19671486422545E-2</v>
      </c>
    </row>
    <row r="1420" spans="1:31" x14ac:dyDescent="0.35">
      <c r="A1420" s="11" t="s">
        <v>2645</v>
      </c>
      <c r="B1420" s="11" t="s">
        <v>2516</v>
      </c>
      <c r="C1420" s="11" t="s">
        <v>2506</v>
      </c>
      <c r="D1420" s="188" t="s">
        <v>3022</v>
      </c>
      <c r="G1420" s="11" t="s">
        <v>2654</v>
      </c>
      <c r="H1420" s="11" t="s">
        <v>2655</v>
      </c>
      <c r="I1420" s="11" t="s">
        <v>2616</v>
      </c>
      <c r="J1420" s="258" t="s">
        <v>3036</v>
      </c>
      <c r="K1420" s="265" t="s">
        <v>3110</v>
      </c>
      <c r="L1420" s="265" t="s">
        <v>1937</v>
      </c>
      <c r="M1420" s="265" t="s">
        <v>1937</v>
      </c>
      <c r="N1420" s="258" t="s">
        <v>3023</v>
      </c>
      <c r="P1420" s="265" t="s">
        <v>3104</v>
      </c>
      <c r="Q1420" s="265" t="s">
        <v>3115</v>
      </c>
      <c r="R1420" s="265" t="s">
        <v>2120</v>
      </c>
      <c r="S1420" s="265" t="s">
        <v>3116</v>
      </c>
      <c r="T1420" s="11" t="s">
        <v>2649</v>
      </c>
      <c r="U1420" s="11" t="s">
        <v>2517</v>
      </c>
      <c r="V1420">
        <v>243.28601046247701</v>
      </c>
      <c r="Z1420">
        <v>2.4929485722010898</v>
      </c>
      <c r="AD1420" s="188">
        <f t="shared" si="58"/>
        <v>5.4942377490096517</v>
      </c>
      <c r="AE1420" s="188">
        <f t="shared" ref="AE1420:AE1438" si="59">Z1420/100</f>
        <v>2.4929485722010897E-2</v>
      </c>
    </row>
    <row r="1421" spans="1:31" x14ac:dyDescent="0.35">
      <c r="A1421" s="11" t="s">
        <v>2645</v>
      </c>
      <c r="B1421" s="11" t="s">
        <v>2516</v>
      </c>
      <c r="C1421" s="11" t="s">
        <v>2506</v>
      </c>
      <c r="D1421" s="188" t="s">
        <v>3022</v>
      </c>
      <c r="G1421" s="11" t="s">
        <v>2654</v>
      </c>
      <c r="H1421" s="11" t="s">
        <v>2655</v>
      </c>
      <c r="I1421" s="11" t="s">
        <v>2616</v>
      </c>
      <c r="J1421" s="258" t="s">
        <v>3036</v>
      </c>
      <c r="K1421" s="265" t="s">
        <v>3110</v>
      </c>
      <c r="L1421" s="265" t="s">
        <v>1937</v>
      </c>
      <c r="M1421" s="265" t="s">
        <v>1937</v>
      </c>
      <c r="N1421" s="258" t="s">
        <v>3023</v>
      </c>
      <c r="P1421" s="265" t="s">
        <v>3104</v>
      </c>
      <c r="Q1421" s="265" t="s">
        <v>3115</v>
      </c>
      <c r="R1421" s="265" t="s">
        <v>2120</v>
      </c>
      <c r="S1421" s="265" t="s">
        <v>3116</v>
      </c>
      <c r="T1421" s="11" t="s">
        <v>2649</v>
      </c>
      <c r="U1421" s="11" t="s">
        <v>2517</v>
      </c>
      <c r="V1421">
        <v>1133.00006537903</v>
      </c>
      <c r="Z1421">
        <v>2.1421899676156602</v>
      </c>
      <c r="AD1421" s="188">
        <f t="shared" si="58"/>
        <v>7.0326243187323563</v>
      </c>
      <c r="AE1421" s="188">
        <f t="shared" si="59"/>
        <v>2.1421899676156601E-2</v>
      </c>
    </row>
    <row r="1422" spans="1:31" x14ac:dyDescent="0.35">
      <c r="A1422" s="11" t="s">
        <v>2645</v>
      </c>
      <c r="B1422" s="11" t="s">
        <v>2516</v>
      </c>
      <c r="C1422" s="11" t="s">
        <v>2506</v>
      </c>
      <c r="D1422" s="188" t="s">
        <v>3022</v>
      </c>
      <c r="G1422" s="11" t="s">
        <v>2654</v>
      </c>
      <c r="H1422" s="11" t="s">
        <v>2655</v>
      </c>
      <c r="I1422" s="11" t="s">
        <v>2616</v>
      </c>
      <c r="J1422" s="258" t="s">
        <v>3036</v>
      </c>
      <c r="K1422" s="265" t="s">
        <v>3110</v>
      </c>
      <c r="L1422" s="265" t="s">
        <v>1937</v>
      </c>
      <c r="M1422" s="265" t="s">
        <v>1937</v>
      </c>
      <c r="N1422" s="258" t="s">
        <v>3023</v>
      </c>
      <c r="P1422" s="265" t="s">
        <v>3104</v>
      </c>
      <c r="Q1422" s="265" t="s">
        <v>3115</v>
      </c>
      <c r="R1422" s="265" t="s">
        <v>2120</v>
      </c>
      <c r="S1422" s="265" t="s">
        <v>3116</v>
      </c>
      <c r="T1422" s="11" t="s">
        <v>2649</v>
      </c>
      <c r="U1422" s="11" t="s">
        <v>2517</v>
      </c>
      <c r="V1422">
        <v>2622.13530270303</v>
      </c>
      <c r="Z1422">
        <v>3.9493218953746201</v>
      </c>
      <c r="AD1422" s="188">
        <f t="shared" si="58"/>
        <v>7.871744265853831</v>
      </c>
      <c r="AE1422" s="188">
        <f t="shared" si="59"/>
        <v>3.9493218953746204E-2</v>
      </c>
    </row>
    <row r="1423" spans="1:31" x14ac:dyDescent="0.35">
      <c r="A1423" s="11" t="s">
        <v>2645</v>
      </c>
      <c r="B1423" s="11" t="s">
        <v>2516</v>
      </c>
      <c r="C1423" s="11" t="s">
        <v>2506</v>
      </c>
      <c r="D1423" s="188" t="s">
        <v>3022</v>
      </c>
      <c r="G1423" s="11" t="s">
        <v>2654</v>
      </c>
      <c r="H1423" s="11" t="s">
        <v>2655</v>
      </c>
      <c r="I1423" s="11" t="s">
        <v>2616</v>
      </c>
      <c r="J1423" s="258" t="s">
        <v>3036</v>
      </c>
      <c r="K1423" s="265" t="s">
        <v>3110</v>
      </c>
      <c r="L1423" s="265" t="s">
        <v>1937</v>
      </c>
      <c r="M1423" s="265" t="s">
        <v>1937</v>
      </c>
      <c r="N1423" s="258" t="s">
        <v>3023</v>
      </c>
      <c r="P1423" s="265" t="s">
        <v>3104</v>
      </c>
      <c r="Q1423" s="265" t="s">
        <v>3115</v>
      </c>
      <c r="R1423" s="265" t="s">
        <v>2120</v>
      </c>
      <c r="S1423" s="265" t="s">
        <v>3116</v>
      </c>
      <c r="T1423" s="11" t="s">
        <v>2649</v>
      </c>
      <c r="U1423" s="11" t="s">
        <v>2517</v>
      </c>
      <c r="V1423">
        <v>75223.883130791597</v>
      </c>
      <c r="Z1423">
        <v>9.4214756687334393</v>
      </c>
      <c r="AD1423" s="188">
        <f t="shared" si="58"/>
        <v>11.228224054339726</v>
      </c>
      <c r="AE1423" s="188">
        <f t="shared" si="59"/>
        <v>9.4214756687334394E-2</v>
      </c>
    </row>
    <row r="1424" spans="1:31" x14ac:dyDescent="0.35">
      <c r="A1424" s="11" t="s">
        <v>2645</v>
      </c>
      <c r="B1424" s="11" t="s">
        <v>2516</v>
      </c>
      <c r="C1424" s="11" t="s">
        <v>2506</v>
      </c>
      <c r="D1424" s="188" t="s">
        <v>3022</v>
      </c>
      <c r="G1424" s="11" t="s">
        <v>2654</v>
      </c>
      <c r="H1424" s="11" t="s">
        <v>2655</v>
      </c>
      <c r="I1424" s="11" t="s">
        <v>2616</v>
      </c>
      <c r="J1424" s="258" t="s">
        <v>3036</v>
      </c>
      <c r="K1424" s="265" t="s">
        <v>3110</v>
      </c>
      <c r="L1424" s="265" t="s">
        <v>1937</v>
      </c>
      <c r="M1424" s="265" t="s">
        <v>1937</v>
      </c>
      <c r="N1424" s="258" t="s">
        <v>3023</v>
      </c>
      <c r="P1424" s="265" t="s">
        <v>3104</v>
      </c>
      <c r="Q1424" s="265" t="s">
        <v>3115</v>
      </c>
      <c r="R1424" s="265" t="s">
        <v>2120</v>
      </c>
      <c r="S1424" s="265" t="s">
        <v>3116</v>
      </c>
      <c r="T1424" s="11" t="s">
        <v>2649</v>
      </c>
      <c r="U1424" s="11" t="s">
        <v>2517</v>
      </c>
      <c r="V1424">
        <v>80672.313541388896</v>
      </c>
      <c r="Z1424">
        <v>11.7439302415613</v>
      </c>
      <c r="AD1424" s="188">
        <f t="shared" si="58"/>
        <v>11.298150716599849</v>
      </c>
      <c r="AE1424" s="188">
        <f t="shared" si="59"/>
        <v>0.117439302415613</v>
      </c>
    </row>
    <row r="1425" spans="1:31" x14ac:dyDescent="0.35">
      <c r="A1425" s="11" t="s">
        <v>2645</v>
      </c>
      <c r="B1425" s="11" t="s">
        <v>2516</v>
      </c>
      <c r="C1425" s="11" t="s">
        <v>2506</v>
      </c>
      <c r="D1425" s="188" t="s">
        <v>3022</v>
      </c>
      <c r="G1425" s="11" t="s">
        <v>2654</v>
      </c>
      <c r="H1425" s="11" t="s">
        <v>2655</v>
      </c>
      <c r="I1425" s="11" t="s">
        <v>2616</v>
      </c>
      <c r="J1425" s="258" t="s">
        <v>3036</v>
      </c>
      <c r="K1425" s="265" t="s">
        <v>3110</v>
      </c>
      <c r="L1425" s="265" t="s">
        <v>1937</v>
      </c>
      <c r="M1425" s="265" t="s">
        <v>1937</v>
      </c>
      <c r="N1425" s="258" t="s">
        <v>3023</v>
      </c>
      <c r="P1425" s="265" t="s">
        <v>3104</v>
      </c>
      <c r="Q1425" s="265" t="s">
        <v>3115</v>
      </c>
      <c r="R1425" s="265" t="s">
        <v>2120</v>
      </c>
      <c r="S1425" s="265" t="s">
        <v>3116</v>
      </c>
      <c r="T1425" s="11" t="s">
        <v>2649</v>
      </c>
      <c r="U1425" s="11" t="s">
        <v>2517</v>
      </c>
      <c r="V1425">
        <v>2396677.2004872402</v>
      </c>
      <c r="Z1425">
        <v>9.6237702248468295</v>
      </c>
      <c r="AD1425" s="188">
        <f t="shared" si="58"/>
        <v>14.689593836215806</v>
      </c>
      <c r="AE1425" s="188">
        <f t="shared" si="59"/>
        <v>9.6237702248468296E-2</v>
      </c>
    </row>
    <row r="1426" spans="1:31" x14ac:dyDescent="0.35">
      <c r="A1426" s="11" t="s">
        <v>2645</v>
      </c>
      <c r="B1426" s="11" t="s">
        <v>2516</v>
      </c>
      <c r="C1426" s="11" t="s">
        <v>2506</v>
      </c>
      <c r="D1426" s="188" t="s">
        <v>3022</v>
      </c>
      <c r="G1426" s="11" t="s">
        <v>2654</v>
      </c>
      <c r="H1426" s="11" t="s">
        <v>2655</v>
      </c>
      <c r="I1426" s="11" t="s">
        <v>2619</v>
      </c>
      <c r="J1426" s="258" t="s">
        <v>3037</v>
      </c>
      <c r="K1426" s="265" t="s">
        <v>3110</v>
      </c>
      <c r="L1426" s="265" t="s">
        <v>1937</v>
      </c>
      <c r="M1426" s="265" t="s">
        <v>1937</v>
      </c>
      <c r="N1426" s="258" t="s">
        <v>3023</v>
      </c>
      <c r="P1426" s="265" t="s">
        <v>3104</v>
      </c>
      <c r="Q1426" s="265" t="s">
        <v>3115</v>
      </c>
      <c r="R1426" s="265" t="s">
        <v>2120</v>
      </c>
      <c r="S1426" s="265" t="s">
        <v>3116</v>
      </c>
      <c r="T1426" s="11" t="s">
        <v>2649</v>
      </c>
      <c r="U1426" s="11" t="s">
        <v>2517</v>
      </c>
      <c r="V1426">
        <v>2445.0420584809099</v>
      </c>
      <c r="Z1426">
        <v>7.9724763877025504</v>
      </c>
      <c r="AD1426" s="188">
        <f t="shared" si="58"/>
        <v>7.8018176035937055</v>
      </c>
      <c r="AE1426" s="188">
        <f t="shared" si="59"/>
        <v>7.9724763877025498E-2</v>
      </c>
    </row>
    <row r="1427" spans="1:31" x14ac:dyDescent="0.35">
      <c r="A1427" s="11" t="s">
        <v>2645</v>
      </c>
      <c r="B1427" s="11" t="s">
        <v>2516</v>
      </c>
      <c r="C1427" s="11" t="s">
        <v>2506</v>
      </c>
      <c r="D1427" s="188" t="s">
        <v>3022</v>
      </c>
      <c r="G1427" s="11" t="s">
        <v>2654</v>
      </c>
      <c r="H1427" s="11" t="s">
        <v>2655</v>
      </c>
      <c r="I1427" s="11" t="s">
        <v>2619</v>
      </c>
      <c r="J1427" s="258" t="s">
        <v>3037</v>
      </c>
      <c r="K1427" s="265" t="s">
        <v>3110</v>
      </c>
      <c r="L1427" s="265" t="s">
        <v>1937</v>
      </c>
      <c r="M1427" s="265" t="s">
        <v>1937</v>
      </c>
      <c r="N1427" s="258" t="s">
        <v>3023</v>
      </c>
      <c r="P1427" s="265" t="s">
        <v>3104</v>
      </c>
      <c r="Q1427" s="265" t="s">
        <v>3115</v>
      </c>
      <c r="R1427" s="265" t="s">
        <v>2120</v>
      </c>
      <c r="S1427" s="265" t="s">
        <v>3116</v>
      </c>
      <c r="T1427" s="11" t="s">
        <v>2649</v>
      </c>
      <c r="U1427" s="11" t="s">
        <v>2517</v>
      </c>
      <c r="V1427">
        <v>5464.2066432871097</v>
      </c>
      <c r="Z1427">
        <v>24.340760632447001</v>
      </c>
      <c r="AD1427" s="188">
        <f t="shared" si="58"/>
        <v>8.6059742195851214</v>
      </c>
      <c r="AE1427" s="188">
        <f t="shared" si="59"/>
        <v>0.24340760632447</v>
      </c>
    </row>
    <row r="1428" spans="1:31" x14ac:dyDescent="0.35">
      <c r="A1428" s="11" t="s">
        <v>2645</v>
      </c>
      <c r="B1428" s="11" t="s">
        <v>2516</v>
      </c>
      <c r="C1428" s="11" t="s">
        <v>2506</v>
      </c>
      <c r="D1428" s="188" t="s">
        <v>3022</v>
      </c>
      <c r="G1428" s="11" t="s">
        <v>2654</v>
      </c>
      <c r="H1428" s="11" t="s">
        <v>2655</v>
      </c>
      <c r="I1428" s="11" t="s">
        <v>2619</v>
      </c>
      <c r="J1428" s="258" t="s">
        <v>3037</v>
      </c>
      <c r="K1428" s="265" t="s">
        <v>3110</v>
      </c>
      <c r="L1428" s="265" t="s">
        <v>1937</v>
      </c>
      <c r="M1428" s="265" t="s">
        <v>1937</v>
      </c>
      <c r="N1428" s="258" t="s">
        <v>3023</v>
      </c>
      <c r="P1428" s="265" t="s">
        <v>3104</v>
      </c>
      <c r="Q1428" s="265" t="s">
        <v>3115</v>
      </c>
      <c r="R1428" s="265" t="s">
        <v>2120</v>
      </c>
      <c r="S1428" s="265" t="s">
        <v>3116</v>
      </c>
      <c r="T1428" s="11" t="s">
        <v>2649</v>
      </c>
      <c r="U1428" s="11" t="s">
        <v>2517</v>
      </c>
      <c r="V1428">
        <v>49447.366547480597</v>
      </c>
      <c r="Z1428">
        <v>17.583065512219399</v>
      </c>
      <c r="AD1428" s="188">
        <f t="shared" si="58"/>
        <v>10.808664080778989</v>
      </c>
      <c r="AE1428" s="188">
        <f t="shared" si="59"/>
        <v>0.17583065512219398</v>
      </c>
    </row>
    <row r="1429" spans="1:31" x14ac:dyDescent="0.35">
      <c r="A1429" s="11" t="s">
        <v>2645</v>
      </c>
      <c r="B1429" s="11" t="s">
        <v>2516</v>
      </c>
      <c r="C1429" s="11" t="s">
        <v>2506</v>
      </c>
      <c r="D1429" s="188" t="s">
        <v>3022</v>
      </c>
      <c r="G1429" s="11" t="s">
        <v>2654</v>
      </c>
      <c r="H1429" s="11" t="s">
        <v>2655</v>
      </c>
      <c r="I1429" s="11" t="s">
        <v>2619</v>
      </c>
      <c r="J1429" s="258" t="s">
        <v>3037</v>
      </c>
      <c r="K1429" s="265" t="s">
        <v>3110</v>
      </c>
      <c r="L1429" s="265" t="s">
        <v>1937</v>
      </c>
      <c r="M1429" s="265" t="s">
        <v>1937</v>
      </c>
      <c r="N1429" s="258" t="s">
        <v>3023</v>
      </c>
      <c r="P1429" s="265" t="s">
        <v>3104</v>
      </c>
      <c r="Q1429" s="265" t="s">
        <v>3115</v>
      </c>
      <c r="R1429" s="265" t="s">
        <v>2120</v>
      </c>
      <c r="S1429" s="265" t="s">
        <v>3116</v>
      </c>
      <c r="T1429" s="11" t="s">
        <v>2649</v>
      </c>
      <c r="U1429" s="11" t="s">
        <v>2517</v>
      </c>
      <c r="V1429">
        <v>89593.738166839496</v>
      </c>
      <c r="Z1429">
        <v>26.530728248111899</v>
      </c>
      <c r="AD1429" s="188">
        <f t="shared" si="58"/>
        <v>11.403040709990035</v>
      </c>
      <c r="AE1429" s="188">
        <f t="shared" si="59"/>
        <v>0.26530728248111901</v>
      </c>
    </row>
    <row r="1430" spans="1:31" x14ac:dyDescent="0.35">
      <c r="A1430" s="11" t="s">
        <v>2645</v>
      </c>
      <c r="B1430" s="11" t="s">
        <v>2516</v>
      </c>
      <c r="C1430" s="11" t="s">
        <v>2506</v>
      </c>
      <c r="D1430" s="188" t="s">
        <v>3022</v>
      </c>
      <c r="G1430" s="11" t="s">
        <v>2654</v>
      </c>
      <c r="H1430" s="11" t="s">
        <v>2655</v>
      </c>
      <c r="I1430" s="11" t="s">
        <v>2574</v>
      </c>
      <c r="J1430" s="258" t="s">
        <v>2617</v>
      </c>
      <c r="K1430" s="265" t="s">
        <v>3110</v>
      </c>
      <c r="L1430" s="265" t="s">
        <v>1937</v>
      </c>
      <c r="M1430" s="265" t="s">
        <v>1937</v>
      </c>
      <c r="N1430" s="258" t="s">
        <v>3023</v>
      </c>
      <c r="P1430" s="265" t="s">
        <v>3104</v>
      </c>
      <c r="Q1430" s="265" t="s">
        <v>3115</v>
      </c>
      <c r="R1430" s="265" t="s">
        <v>2120</v>
      </c>
      <c r="S1430" s="265" t="s">
        <v>3116</v>
      </c>
      <c r="T1430" s="11" t="s">
        <v>2649</v>
      </c>
      <c r="U1430" s="11" t="s">
        <v>2517</v>
      </c>
      <c r="V1430">
        <v>79.472508183953195</v>
      </c>
      <c r="Z1430">
        <v>2.9540720075215199</v>
      </c>
      <c r="AD1430" s="188">
        <f t="shared" si="58"/>
        <v>4.3754111528476853</v>
      </c>
      <c r="AE1430" s="188">
        <f t="shared" si="59"/>
        <v>2.9540720075215198E-2</v>
      </c>
    </row>
    <row r="1431" spans="1:31" x14ac:dyDescent="0.35">
      <c r="A1431" s="11" t="s">
        <v>2645</v>
      </c>
      <c r="B1431" s="11" t="s">
        <v>2516</v>
      </c>
      <c r="C1431" s="11" t="s">
        <v>2506</v>
      </c>
      <c r="D1431" s="188" t="s">
        <v>3022</v>
      </c>
      <c r="G1431" s="11" t="s">
        <v>2654</v>
      </c>
      <c r="H1431" s="11" t="s">
        <v>2655</v>
      </c>
      <c r="I1431" s="11" t="s">
        <v>2574</v>
      </c>
      <c r="J1431" s="258" t="s">
        <v>2617</v>
      </c>
      <c r="K1431" s="265" t="s">
        <v>3110</v>
      </c>
      <c r="L1431" s="265" t="s">
        <v>1937</v>
      </c>
      <c r="M1431" s="265" t="s">
        <v>1937</v>
      </c>
      <c r="N1431" s="258" t="s">
        <v>3023</v>
      </c>
      <c r="P1431" s="265" t="s">
        <v>3104</v>
      </c>
      <c r="Q1431" s="265" t="s">
        <v>3115</v>
      </c>
      <c r="R1431" s="265" t="s">
        <v>2120</v>
      </c>
      <c r="S1431" s="265" t="s">
        <v>3116</v>
      </c>
      <c r="T1431" s="11" t="s">
        <v>2649</v>
      </c>
      <c r="U1431" s="11" t="s">
        <v>2517</v>
      </c>
      <c r="V1431">
        <v>159.92065331559701</v>
      </c>
      <c r="Z1431">
        <v>3.0624704270184901</v>
      </c>
      <c r="AD1431" s="188">
        <f t="shared" si="58"/>
        <v>5.0746777754489134</v>
      </c>
      <c r="AE1431" s="188">
        <f t="shared" si="59"/>
        <v>3.0624704270184901E-2</v>
      </c>
    </row>
    <row r="1432" spans="1:31" x14ac:dyDescent="0.35">
      <c r="A1432" s="11" t="s">
        <v>2645</v>
      </c>
      <c r="B1432" s="11" t="s">
        <v>2516</v>
      </c>
      <c r="C1432" s="11" t="s">
        <v>2506</v>
      </c>
      <c r="D1432" s="188" t="s">
        <v>3022</v>
      </c>
      <c r="G1432" s="11" t="s">
        <v>2654</v>
      </c>
      <c r="H1432" s="11" t="s">
        <v>2655</v>
      </c>
      <c r="I1432" s="11" t="s">
        <v>2650</v>
      </c>
      <c r="J1432" s="258" t="s">
        <v>3038</v>
      </c>
      <c r="K1432" s="265" t="s">
        <v>3110</v>
      </c>
      <c r="L1432" s="265" t="s">
        <v>1937</v>
      </c>
      <c r="M1432" s="265" t="s">
        <v>1937</v>
      </c>
      <c r="N1432" s="258" t="s">
        <v>3023</v>
      </c>
      <c r="P1432" s="265" t="s">
        <v>3104</v>
      </c>
      <c r="Q1432" s="265" t="s">
        <v>3115</v>
      </c>
      <c r="R1432" s="265" t="s">
        <v>2120</v>
      </c>
      <c r="S1432" s="265" t="s">
        <v>3116</v>
      </c>
      <c r="T1432" s="11" t="s">
        <v>2649</v>
      </c>
      <c r="U1432" s="11" t="s">
        <v>2517</v>
      </c>
      <c r="V1432">
        <v>2.4086779772721099</v>
      </c>
      <c r="Z1432">
        <v>5.7548561140026901</v>
      </c>
      <c r="AD1432" s="188">
        <f t="shared" si="58"/>
        <v>0.8790780398415432</v>
      </c>
      <c r="AE1432" s="188">
        <f t="shared" si="59"/>
        <v>5.7548561140026905E-2</v>
      </c>
    </row>
    <row r="1433" spans="1:31" x14ac:dyDescent="0.35">
      <c r="A1433" s="11" t="s">
        <v>2645</v>
      </c>
      <c r="B1433" s="11" t="s">
        <v>2516</v>
      </c>
      <c r="C1433" s="11" t="s">
        <v>2506</v>
      </c>
      <c r="D1433" s="188" t="s">
        <v>3022</v>
      </c>
      <c r="G1433" s="11" t="s">
        <v>2654</v>
      </c>
      <c r="H1433" s="11" t="s">
        <v>2655</v>
      </c>
      <c r="I1433" s="11" t="s">
        <v>2650</v>
      </c>
      <c r="J1433" s="258" t="s">
        <v>3038</v>
      </c>
      <c r="K1433" s="265" t="s">
        <v>3110</v>
      </c>
      <c r="L1433" s="265" t="s">
        <v>1937</v>
      </c>
      <c r="M1433" s="265" t="s">
        <v>1937</v>
      </c>
      <c r="N1433" s="258" t="s">
        <v>3023</v>
      </c>
      <c r="P1433" s="265" t="s">
        <v>3104</v>
      </c>
      <c r="Q1433" s="265" t="s">
        <v>3115</v>
      </c>
      <c r="R1433" s="265" t="s">
        <v>2120</v>
      </c>
      <c r="S1433" s="265" t="s">
        <v>3116</v>
      </c>
      <c r="T1433" s="11" t="s">
        <v>2649</v>
      </c>
      <c r="U1433" s="11" t="s">
        <v>2517</v>
      </c>
      <c r="V1433">
        <v>10.8319627625105</v>
      </c>
      <c r="Z1433">
        <v>9.7669495431166293</v>
      </c>
      <c r="AD1433" s="188">
        <f t="shared" si="58"/>
        <v>2.3825012784341819</v>
      </c>
      <c r="AE1433" s="188">
        <f t="shared" si="59"/>
        <v>9.7669495431166292E-2</v>
      </c>
    </row>
    <row r="1434" spans="1:31" x14ac:dyDescent="0.35">
      <c r="A1434" s="11" t="s">
        <v>2645</v>
      </c>
      <c r="B1434" s="11" t="s">
        <v>2516</v>
      </c>
      <c r="C1434" s="11" t="s">
        <v>2506</v>
      </c>
      <c r="D1434" s="188" t="s">
        <v>3022</v>
      </c>
      <c r="G1434" s="11" t="s">
        <v>2654</v>
      </c>
      <c r="H1434" s="11" t="s">
        <v>2655</v>
      </c>
      <c r="I1434" s="11" t="s">
        <v>2613</v>
      </c>
      <c r="J1434" s="258" t="s">
        <v>2613</v>
      </c>
      <c r="K1434" s="265" t="s">
        <v>3110</v>
      </c>
      <c r="L1434" s="265" t="s">
        <v>1937</v>
      </c>
      <c r="M1434" s="265" t="s">
        <v>1937</v>
      </c>
      <c r="N1434" s="258" t="s">
        <v>3023</v>
      </c>
      <c r="P1434" s="265" t="s">
        <v>3104</v>
      </c>
      <c r="Q1434" s="265" t="s">
        <v>3115</v>
      </c>
      <c r="R1434" s="265" t="s">
        <v>2120</v>
      </c>
      <c r="S1434" s="265" t="s">
        <v>3116</v>
      </c>
      <c r="T1434" s="11" t="s">
        <v>2649</v>
      </c>
      <c r="U1434" s="11" t="s">
        <v>2517</v>
      </c>
      <c r="V1434">
        <v>0.123340666433118</v>
      </c>
      <c r="Z1434">
        <v>11.9513866271745</v>
      </c>
      <c r="AD1434" s="188">
        <f t="shared" si="58"/>
        <v>-2.0928051062136861</v>
      </c>
      <c r="AE1434" s="188">
        <f t="shared" si="59"/>
        <v>0.119513866271745</v>
      </c>
    </row>
    <row r="1435" spans="1:31" x14ac:dyDescent="0.35">
      <c r="A1435" s="11" t="s">
        <v>2645</v>
      </c>
      <c r="B1435" s="11" t="s">
        <v>2516</v>
      </c>
      <c r="C1435" s="11" t="s">
        <v>2506</v>
      </c>
      <c r="D1435" s="188" t="s">
        <v>3022</v>
      </c>
      <c r="G1435" s="11" t="s">
        <v>2654</v>
      </c>
      <c r="H1435" s="11" t="s">
        <v>2655</v>
      </c>
      <c r="I1435" s="11" t="s">
        <v>2613</v>
      </c>
      <c r="J1435" s="258" t="s">
        <v>2613</v>
      </c>
      <c r="K1435" s="265" t="s">
        <v>3110</v>
      </c>
      <c r="L1435" s="265" t="s">
        <v>1937</v>
      </c>
      <c r="M1435" s="265" t="s">
        <v>1937</v>
      </c>
      <c r="N1435" s="258" t="s">
        <v>3023</v>
      </c>
      <c r="P1435" s="265" t="s">
        <v>3104</v>
      </c>
      <c r="Q1435" s="265" t="s">
        <v>3115</v>
      </c>
      <c r="R1435" s="265" t="s">
        <v>2120</v>
      </c>
      <c r="S1435" s="265" t="s">
        <v>3116</v>
      </c>
      <c r="T1435" s="11" t="s">
        <v>2649</v>
      </c>
      <c r="U1435" s="11" t="s">
        <v>2517</v>
      </c>
      <c r="V1435">
        <v>0.41933359069015902</v>
      </c>
      <c r="Z1435">
        <v>12.3960413683764</v>
      </c>
      <c r="AD1435" s="188">
        <f t="shared" si="58"/>
        <v>-0.86908851666153009</v>
      </c>
      <c r="AE1435" s="188">
        <f t="shared" si="59"/>
        <v>0.123960413683764</v>
      </c>
    </row>
    <row r="1436" spans="1:31" x14ac:dyDescent="0.35">
      <c r="A1436" s="11" t="s">
        <v>2645</v>
      </c>
      <c r="B1436" s="11" t="s">
        <v>2516</v>
      </c>
      <c r="C1436" s="11" t="s">
        <v>2506</v>
      </c>
      <c r="D1436" s="188" t="s">
        <v>3022</v>
      </c>
      <c r="G1436" s="11" t="s">
        <v>2654</v>
      </c>
      <c r="H1436" s="11" t="s">
        <v>2655</v>
      </c>
      <c r="I1436" s="11" t="s">
        <v>2561</v>
      </c>
      <c r="J1436" s="188" t="s">
        <v>2561</v>
      </c>
      <c r="K1436" s="265" t="s">
        <v>3110</v>
      </c>
      <c r="L1436" s="265" t="s">
        <v>1937</v>
      </c>
      <c r="M1436" s="265" t="s">
        <v>1937</v>
      </c>
      <c r="N1436" s="258" t="s">
        <v>3023</v>
      </c>
      <c r="P1436" s="265" t="s">
        <v>3104</v>
      </c>
      <c r="Q1436" s="265" t="s">
        <v>3115</v>
      </c>
      <c r="R1436" s="265" t="s">
        <v>2120</v>
      </c>
      <c r="S1436" s="265" t="s">
        <v>3116</v>
      </c>
      <c r="T1436" s="11" t="s">
        <v>2649</v>
      </c>
      <c r="U1436" s="11" t="s">
        <v>2517</v>
      </c>
      <c r="V1436">
        <v>8.4804029004760793</v>
      </c>
      <c r="Z1436">
        <v>7.4457239773125199</v>
      </c>
      <c r="AD1436" s="188">
        <f t="shared" si="58"/>
        <v>2.137757960523754</v>
      </c>
      <c r="AE1436" s="188">
        <f t="shared" si="59"/>
        <v>7.4457239773125197E-2</v>
      </c>
    </row>
    <row r="1437" spans="1:31" x14ac:dyDescent="0.35">
      <c r="A1437" s="11" t="s">
        <v>2645</v>
      </c>
      <c r="B1437" s="11" t="s">
        <v>2516</v>
      </c>
      <c r="C1437" s="11" t="s">
        <v>2506</v>
      </c>
      <c r="D1437" s="188" t="s">
        <v>3022</v>
      </c>
      <c r="G1437" s="11" t="s">
        <v>2654</v>
      </c>
      <c r="H1437" s="11" t="s">
        <v>2655</v>
      </c>
      <c r="I1437" s="11" t="s">
        <v>2561</v>
      </c>
      <c r="J1437" s="188" t="s">
        <v>2561</v>
      </c>
      <c r="K1437" s="265" t="s">
        <v>3110</v>
      </c>
      <c r="L1437" s="265" t="s">
        <v>1937</v>
      </c>
      <c r="M1437" s="265" t="s">
        <v>1937</v>
      </c>
      <c r="N1437" s="258" t="s">
        <v>3023</v>
      </c>
      <c r="P1437" s="265" t="s">
        <v>3104</v>
      </c>
      <c r="Q1437" s="265" t="s">
        <v>3115</v>
      </c>
      <c r="R1437" s="265" t="s">
        <v>2120</v>
      </c>
      <c r="S1437" s="265" t="s">
        <v>3116</v>
      </c>
      <c r="T1437" s="11" t="s">
        <v>2649</v>
      </c>
      <c r="U1437" s="11" t="s">
        <v>2517</v>
      </c>
      <c r="V1437">
        <v>47.038254016096403</v>
      </c>
      <c r="Z1437">
        <v>5.3940196518223003</v>
      </c>
      <c r="AD1437" s="188">
        <f t="shared" si="58"/>
        <v>3.8509611858967649</v>
      </c>
      <c r="AE1437" s="188">
        <f t="shared" si="59"/>
        <v>5.3940196518223002E-2</v>
      </c>
    </row>
    <row r="1438" spans="1:31" x14ac:dyDescent="0.35">
      <c r="A1438" s="11" t="s">
        <v>2645</v>
      </c>
      <c r="B1438" s="11" t="s">
        <v>2516</v>
      </c>
      <c r="C1438" s="11" t="s">
        <v>2506</v>
      </c>
      <c r="D1438" s="188" t="s">
        <v>3022</v>
      </c>
      <c r="G1438" s="11" t="s">
        <v>2654</v>
      </c>
      <c r="H1438" s="11" t="s">
        <v>2655</v>
      </c>
      <c r="I1438" s="11" t="s">
        <v>2561</v>
      </c>
      <c r="J1438" s="188" t="s">
        <v>2561</v>
      </c>
      <c r="K1438" s="265" t="s">
        <v>3110</v>
      </c>
      <c r="L1438" s="265" t="s">
        <v>1937</v>
      </c>
      <c r="M1438" s="265" t="s">
        <v>1937</v>
      </c>
      <c r="N1438" s="258" t="s">
        <v>3023</v>
      </c>
      <c r="P1438" s="265" t="s">
        <v>3104</v>
      </c>
      <c r="Q1438" s="265" t="s">
        <v>3115</v>
      </c>
      <c r="R1438" s="265" t="s">
        <v>2120</v>
      </c>
      <c r="S1438" s="265" t="s">
        <v>3116</v>
      </c>
      <c r="T1438" s="11" t="s">
        <v>2649</v>
      </c>
      <c r="U1438" s="11" t="s">
        <v>2517</v>
      </c>
      <c r="V1438">
        <v>69.100214041300305</v>
      </c>
      <c r="Z1438">
        <v>6.5244603122906799</v>
      </c>
      <c r="AD1438" s="188">
        <f t="shared" si="58"/>
        <v>4.2355578283274422</v>
      </c>
      <c r="AE1438" s="188">
        <f t="shared" si="59"/>
        <v>6.5244603122906794E-2</v>
      </c>
    </row>
    <row r="1439" spans="1:31" x14ac:dyDescent="0.35">
      <c r="A1439" s="11" t="s">
        <v>2657</v>
      </c>
      <c r="B1439" s="11" t="s">
        <v>2516</v>
      </c>
      <c r="C1439" s="11" t="s">
        <v>2506</v>
      </c>
      <c r="D1439" s="188" t="s">
        <v>3022</v>
      </c>
      <c r="G1439" s="11" t="s">
        <v>2661</v>
      </c>
      <c r="H1439" t="s">
        <v>2658</v>
      </c>
      <c r="I1439" s="11" t="s">
        <v>2616</v>
      </c>
      <c r="J1439" s="258" t="s">
        <v>3036</v>
      </c>
      <c r="K1439" s="258" t="s">
        <v>3012</v>
      </c>
      <c r="L1439" s="265" t="s">
        <v>1937</v>
      </c>
      <c r="M1439" s="265" t="s">
        <v>1937</v>
      </c>
      <c r="N1439" s="258" t="s">
        <v>3023</v>
      </c>
      <c r="P1439" s="265" t="s">
        <v>3106</v>
      </c>
      <c r="Q1439" s="265" t="s">
        <v>3079</v>
      </c>
      <c r="R1439" s="265" t="s">
        <v>3073</v>
      </c>
      <c r="S1439" s="265" t="s">
        <v>3116</v>
      </c>
      <c r="T1439" s="11" t="s">
        <v>2649</v>
      </c>
      <c r="U1439" s="11" t="s">
        <v>2517</v>
      </c>
      <c r="V1439">
        <v>86.216315734642805</v>
      </c>
      <c r="Z1439">
        <v>3.5437077534786997E-2</v>
      </c>
      <c r="AD1439" s="188">
        <f t="shared" si="58"/>
        <v>4.4568594374229598</v>
      </c>
      <c r="AE1439" s="188">
        <f>LN(Z1439)</f>
        <v>-3.3399966189821724</v>
      </c>
    </row>
    <row r="1440" spans="1:31" x14ac:dyDescent="0.35">
      <c r="A1440" s="11" t="s">
        <v>2657</v>
      </c>
      <c r="B1440" s="11" t="s">
        <v>2516</v>
      </c>
      <c r="C1440" s="11" t="s">
        <v>2506</v>
      </c>
      <c r="D1440" s="188" t="s">
        <v>3022</v>
      </c>
      <c r="G1440" s="11" t="s">
        <v>2661</v>
      </c>
      <c r="H1440" t="s">
        <v>2658</v>
      </c>
      <c r="I1440" s="11" t="s">
        <v>2616</v>
      </c>
      <c r="J1440" s="258" t="s">
        <v>3036</v>
      </c>
      <c r="K1440" s="258" t="s">
        <v>3012</v>
      </c>
      <c r="L1440" s="265" t="s">
        <v>1937</v>
      </c>
      <c r="M1440" s="265" t="s">
        <v>1937</v>
      </c>
      <c r="N1440" s="258" t="s">
        <v>3023</v>
      </c>
      <c r="P1440" s="265" t="s">
        <v>3106</v>
      </c>
      <c r="Q1440" s="265" t="s">
        <v>3079</v>
      </c>
      <c r="R1440" s="265" t="s">
        <v>3073</v>
      </c>
      <c r="S1440" s="265" t="s">
        <v>3116</v>
      </c>
      <c r="T1440" s="11" t="s">
        <v>2649</v>
      </c>
      <c r="U1440" s="11" t="s">
        <v>2517</v>
      </c>
      <c r="V1440">
        <v>223.16718641863</v>
      </c>
      <c r="Z1440">
        <v>0.31311154182192502</v>
      </c>
      <c r="AD1440" s="188">
        <f t="shared" si="58"/>
        <v>5.4079212054460513</v>
      </c>
      <c r="AE1440" s="188">
        <f t="shared" ref="AE1440:AE1460" si="60">LN(Z1440)</f>
        <v>-1.1611957882761046</v>
      </c>
    </row>
    <row r="1441" spans="1:31" x14ac:dyDescent="0.35">
      <c r="A1441" s="11" t="s">
        <v>2657</v>
      </c>
      <c r="B1441" s="11" t="s">
        <v>2516</v>
      </c>
      <c r="C1441" s="11" t="s">
        <v>2506</v>
      </c>
      <c r="D1441" s="188" t="s">
        <v>3022</v>
      </c>
      <c r="G1441" s="11" t="s">
        <v>2661</v>
      </c>
      <c r="H1441" t="s">
        <v>2658</v>
      </c>
      <c r="I1441" s="11" t="s">
        <v>2616</v>
      </c>
      <c r="J1441" s="258" t="s">
        <v>3036</v>
      </c>
      <c r="K1441" s="258" t="s">
        <v>3012</v>
      </c>
      <c r="L1441" s="265" t="s">
        <v>1937</v>
      </c>
      <c r="M1441" s="265" t="s">
        <v>1937</v>
      </c>
      <c r="N1441" s="258" t="s">
        <v>3023</v>
      </c>
      <c r="P1441" s="265" t="s">
        <v>3106</v>
      </c>
      <c r="Q1441" s="265" t="s">
        <v>3079</v>
      </c>
      <c r="R1441" s="265" t="s">
        <v>3073</v>
      </c>
      <c r="S1441" s="265" t="s">
        <v>3116</v>
      </c>
      <c r="T1441" s="11" t="s">
        <v>2649</v>
      </c>
      <c r="U1441" s="11" t="s">
        <v>2517</v>
      </c>
      <c r="V1441">
        <v>1106.8424900709499</v>
      </c>
      <c r="Z1441">
        <v>0.298560128059214</v>
      </c>
      <c r="AD1441" s="188">
        <f t="shared" si="58"/>
        <v>7.0092666371930141</v>
      </c>
      <c r="AE1441" s="188">
        <f t="shared" si="60"/>
        <v>-1.2087839324003735</v>
      </c>
    </row>
    <row r="1442" spans="1:31" x14ac:dyDescent="0.35">
      <c r="A1442" s="11" t="s">
        <v>2657</v>
      </c>
      <c r="B1442" s="11" t="s">
        <v>2516</v>
      </c>
      <c r="C1442" s="11" t="s">
        <v>2506</v>
      </c>
      <c r="D1442" s="188" t="s">
        <v>3022</v>
      </c>
      <c r="G1442" s="11" t="s">
        <v>2661</v>
      </c>
      <c r="H1442" t="s">
        <v>2658</v>
      </c>
      <c r="I1442" s="11" t="s">
        <v>2616</v>
      </c>
      <c r="J1442" s="258" t="s">
        <v>3036</v>
      </c>
      <c r="K1442" s="258" t="s">
        <v>3012</v>
      </c>
      <c r="L1442" s="265" t="s">
        <v>1937</v>
      </c>
      <c r="M1442" s="265" t="s">
        <v>1937</v>
      </c>
      <c r="N1442" s="258" t="s">
        <v>3023</v>
      </c>
      <c r="P1442" s="265" t="s">
        <v>3106</v>
      </c>
      <c r="Q1442" s="265" t="s">
        <v>3079</v>
      </c>
      <c r="R1442" s="265" t="s">
        <v>3073</v>
      </c>
      <c r="S1442" s="265" t="s">
        <v>3116</v>
      </c>
      <c r="T1442" s="11" t="s">
        <v>2649</v>
      </c>
      <c r="U1442" s="11" t="s">
        <v>2517</v>
      </c>
      <c r="V1442">
        <v>2075.2060990744399</v>
      </c>
      <c r="Z1442">
        <v>4.4269120612152202</v>
      </c>
      <c r="AD1442" s="188">
        <f t="shared" si="58"/>
        <v>7.6378157525875636</v>
      </c>
      <c r="AE1442" s="188">
        <f t="shared" si="60"/>
        <v>1.4877022893591731</v>
      </c>
    </row>
    <row r="1443" spans="1:31" x14ac:dyDescent="0.35">
      <c r="A1443" s="11" t="s">
        <v>2657</v>
      </c>
      <c r="B1443" s="11" t="s">
        <v>2516</v>
      </c>
      <c r="C1443" s="11" t="s">
        <v>2506</v>
      </c>
      <c r="D1443" s="188" t="s">
        <v>3022</v>
      </c>
      <c r="G1443" s="11" t="s">
        <v>2661</v>
      </c>
      <c r="H1443" t="s">
        <v>2658</v>
      </c>
      <c r="I1443" s="11" t="s">
        <v>2616</v>
      </c>
      <c r="J1443" s="258" t="s">
        <v>3036</v>
      </c>
      <c r="K1443" s="258" t="s">
        <v>3012</v>
      </c>
      <c r="L1443" s="265" t="s">
        <v>1937</v>
      </c>
      <c r="M1443" s="265" t="s">
        <v>1937</v>
      </c>
      <c r="N1443" s="258" t="s">
        <v>3023</v>
      </c>
      <c r="P1443" s="265" t="s">
        <v>3106</v>
      </c>
      <c r="Q1443" s="265" t="s">
        <v>3079</v>
      </c>
      <c r="R1443" s="265" t="s">
        <v>3073</v>
      </c>
      <c r="S1443" s="265" t="s">
        <v>3116</v>
      </c>
      <c r="T1443" s="11" t="s">
        <v>2649</v>
      </c>
      <c r="U1443" s="11" t="s">
        <v>2517</v>
      </c>
      <c r="V1443">
        <v>2408.18178863199</v>
      </c>
      <c r="Z1443">
        <v>1.01824314685274</v>
      </c>
      <c r="AD1443" s="188">
        <f t="shared" si="58"/>
        <v>7.786627297197148</v>
      </c>
      <c r="AE1443" s="188">
        <f t="shared" si="60"/>
        <v>1.8078737204796833E-2</v>
      </c>
    </row>
    <row r="1444" spans="1:31" x14ac:dyDescent="0.35">
      <c r="A1444" s="11" t="s">
        <v>2657</v>
      </c>
      <c r="B1444" s="11" t="s">
        <v>2516</v>
      </c>
      <c r="C1444" s="11" t="s">
        <v>2506</v>
      </c>
      <c r="D1444" s="188" t="s">
        <v>3022</v>
      </c>
      <c r="G1444" s="11" t="s">
        <v>2661</v>
      </c>
      <c r="H1444" t="s">
        <v>2658</v>
      </c>
      <c r="I1444" s="11" t="s">
        <v>2616</v>
      </c>
      <c r="J1444" s="258" t="s">
        <v>3036</v>
      </c>
      <c r="K1444" s="258" t="s">
        <v>3012</v>
      </c>
      <c r="L1444" s="265" t="s">
        <v>1937</v>
      </c>
      <c r="M1444" s="265" t="s">
        <v>1937</v>
      </c>
      <c r="N1444" s="258" t="s">
        <v>3023</v>
      </c>
      <c r="P1444" s="265" t="s">
        <v>3106</v>
      </c>
      <c r="Q1444" s="265" t="s">
        <v>3079</v>
      </c>
      <c r="R1444" s="265" t="s">
        <v>3073</v>
      </c>
      <c r="S1444" s="265" t="s">
        <v>3116</v>
      </c>
      <c r="T1444" s="11" t="s">
        <v>2649</v>
      </c>
      <c r="U1444" s="11" t="s">
        <v>2517</v>
      </c>
      <c r="V1444">
        <v>67394.805334549194</v>
      </c>
      <c r="Z1444">
        <v>18.905396732840401</v>
      </c>
      <c r="AD1444" s="188">
        <f t="shared" si="58"/>
        <v>11.118323221742488</v>
      </c>
      <c r="AE1444" s="188">
        <f t="shared" si="60"/>
        <v>2.939447422726531</v>
      </c>
    </row>
    <row r="1445" spans="1:31" x14ac:dyDescent="0.35">
      <c r="A1445" s="11" t="s">
        <v>2657</v>
      </c>
      <c r="B1445" s="11" t="s">
        <v>2516</v>
      </c>
      <c r="C1445" s="11" t="s">
        <v>2506</v>
      </c>
      <c r="D1445" s="188" t="s">
        <v>3022</v>
      </c>
      <c r="G1445" s="11" t="s">
        <v>2661</v>
      </c>
      <c r="H1445" t="s">
        <v>2658</v>
      </c>
      <c r="I1445" s="11" t="s">
        <v>2616</v>
      </c>
      <c r="J1445" s="258" t="s">
        <v>3036</v>
      </c>
      <c r="K1445" s="258" t="s">
        <v>3012</v>
      </c>
      <c r="L1445" s="265" t="s">
        <v>1937</v>
      </c>
      <c r="M1445" s="265" t="s">
        <v>1937</v>
      </c>
      <c r="N1445" s="258" t="s">
        <v>3023</v>
      </c>
      <c r="P1445" s="265" t="s">
        <v>3106</v>
      </c>
      <c r="Q1445" s="265" t="s">
        <v>3079</v>
      </c>
      <c r="R1445" s="265" t="s">
        <v>3073</v>
      </c>
      <c r="S1445" s="265" t="s">
        <v>3116</v>
      </c>
      <c r="T1445" s="11" t="s">
        <v>2649</v>
      </c>
      <c r="U1445" s="11" t="s">
        <v>2517</v>
      </c>
      <c r="V1445">
        <v>79871.007031885601</v>
      </c>
      <c r="Z1445">
        <v>117.307527323678</v>
      </c>
      <c r="AD1445" s="188">
        <f t="shared" si="58"/>
        <v>11.288168200219149</v>
      </c>
      <c r="AE1445" s="188">
        <f t="shared" si="60"/>
        <v>4.7647989251578808</v>
      </c>
    </row>
    <row r="1446" spans="1:31" x14ac:dyDescent="0.35">
      <c r="A1446" s="11" t="s">
        <v>2657</v>
      </c>
      <c r="B1446" s="11" t="s">
        <v>2516</v>
      </c>
      <c r="C1446" s="11" t="s">
        <v>2506</v>
      </c>
      <c r="D1446" s="188" t="s">
        <v>3022</v>
      </c>
      <c r="G1446" s="11" t="s">
        <v>2661</v>
      </c>
      <c r="H1446" t="s">
        <v>2658</v>
      </c>
      <c r="I1446" s="11" t="s">
        <v>2616</v>
      </c>
      <c r="J1446" s="258" t="s">
        <v>3036</v>
      </c>
      <c r="K1446" s="258" t="s">
        <v>3012</v>
      </c>
      <c r="L1446" s="265" t="s">
        <v>1937</v>
      </c>
      <c r="M1446" s="265" t="s">
        <v>1937</v>
      </c>
      <c r="N1446" s="258" t="s">
        <v>3023</v>
      </c>
      <c r="P1446" s="265" t="s">
        <v>3106</v>
      </c>
      <c r="Q1446" s="265" t="s">
        <v>3079</v>
      </c>
      <c r="R1446" s="265" t="s">
        <v>3073</v>
      </c>
      <c r="S1446" s="265" t="s">
        <v>3116</v>
      </c>
      <c r="T1446" s="11" t="s">
        <v>2649</v>
      </c>
      <c r="U1446" s="11" t="s">
        <v>2517</v>
      </c>
      <c r="V1446">
        <v>2243887.1491202801</v>
      </c>
      <c r="Z1446">
        <v>909.37201633579105</v>
      </c>
      <c r="AD1446" s="188">
        <f t="shared" si="58"/>
        <v>14.623720254306786</v>
      </c>
      <c r="AE1446" s="188">
        <f t="shared" si="60"/>
        <v>6.812754269349159</v>
      </c>
    </row>
    <row r="1447" spans="1:31" x14ac:dyDescent="0.35">
      <c r="A1447" s="11" t="s">
        <v>2657</v>
      </c>
      <c r="B1447" s="11" t="s">
        <v>2516</v>
      </c>
      <c r="C1447" s="11" t="s">
        <v>2506</v>
      </c>
      <c r="D1447" s="188" t="s">
        <v>3022</v>
      </c>
      <c r="G1447" s="11" t="s">
        <v>2661</v>
      </c>
      <c r="H1447" t="s">
        <v>2658</v>
      </c>
      <c r="I1447" s="11" t="s">
        <v>2619</v>
      </c>
      <c r="J1447" s="258" t="s">
        <v>3037</v>
      </c>
      <c r="K1447" s="258" t="s">
        <v>3012</v>
      </c>
      <c r="L1447" s="265" t="s">
        <v>1937</v>
      </c>
      <c r="M1447" s="265" t="s">
        <v>1937</v>
      </c>
      <c r="N1447" s="258" t="s">
        <v>3023</v>
      </c>
      <c r="P1447" s="265" t="s">
        <v>3106</v>
      </c>
      <c r="Q1447" s="265" t="s">
        <v>3079</v>
      </c>
      <c r="R1447" s="265" t="s">
        <v>3073</v>
      </c>
      <c r="S1447" s="265" t="s">
        <v>3116</v>
      </c>
      <c r="T1447" s="11" t="s">
        <v>2649</v>
      </c>
      <c r="U1447" s="11" t="s">
        <v>2517</v>
      </c>
      <c r="V1447">
        <v>2216.5794803553599</v>
      </c>
      <c r="Z1447">
        <v>14.5613378645885</v>
      </c>
      <c r="AD1447" s="188">
        <f t="shared" si="58"/>
        <v>7.7037205120377461</v>
      </c>
      <c r="AE1447" s="188">
        <f t="shared" si="60"/>
        <v>2.6783699248514075</v>
      </c>
    </row>
    <row r="1448" spans="1:31" x14ac:dyDescent="0.35">
      <c r="A1448" s="11" t="s">
        <v>2657</v>
      </c>
      <c r="B1448" s="11" t="s">
        <v>2516</v>
      </c>
      <c r="C1448" s="11" t="s">
        <v>2506</v>
      </c>
      <c r="D1448" s="188" t="s">
        <v>3022</v>
      </c>
      <c r="G1448" s="11" t="s">
        <v>2661</v>
      </c>
      <c r="H1448" t="s">
        <v>2658</v>
      </c>
      <c r="I1448" s="11" t="s">
        <v>2619</v>
      </c>
      <c r="J1448" s="258" t="s">
        <v>3037</v>
      </c>
      <c r="K1448" s="258" t="s">
        <v>3012</v>
      </c>
      <c r="L1448" s="265" t="s">
        <v>1937</v>
      </c>
      <c r="M1448" s="265" t="s">
        <v>1937</v>
      </c>
      <c r="N1448" s="258" t="s">
        <v>3023</v>
      </c>
      <c r="P1448" s="265" t="s">
        <v>3106</v>
      </c>
      <c r="Q1448" s="265" t="s">
        <v>3079</v>
      </c>
      <c r="R1448" s="265" t="s">
        <v>3073</v>
      </c>
      <c r="S1448" s="265" t="s">
        <v>3116</v>
      </c>
      <c r="T1448" s="11" t="s">
        <v>2649</v>
      </c>
      <c r="U1448" s="11" t="s">
        <v>2517</v>
      </c>
      <c r="V1448">
        <v>4871.9392092907101</v>
      </c>
      <c r="Z1448">
        <v>4.9659142616184901</v>
      </c>
      <c r="AD1448" s="188">
        <f t="shared" si="58"/>
        <v>8.4912473317442991</v>
      </c>
      <c r="AE1448" s="188">
        <f t="shared" si="60"/>
        <v>1.6025974218580936</v>
      </c>
    </row>
    <row r="1449" spans="1:31" x14ac:dyDescent="0.35">
      <c r="A1449" s="11" t="s">
        <v>2657</v>
      </c>
      <c r="B1449" s="11" t="s">
        <v>2516</v>
      </c>
      <c r="C1449" s="11" t="s">
        <v>2506</v>
      </c>
      <c r="D1449" s="188" t="s">
        <v>3022</v>
      </c>
      <c r="G1449" s="11" t="s">
        <v>2661</v>
      </c>
      <c r="H1449" t="s">
        <v>2658</v>
      </c>
      <c r="I1449" s="11" t="s">
        <v>2619</v>
      </c>
      <c r="J1449" s="258" t="s">
        <v>3037</v>
      </c>
      <c r="K1449" s="258" t="s">
        <v>3012</v>
      </c>
      <c r="L1449" s="265" t="s">
        <v>1937</v>
      </c>
      <c r="M1449" s="265" t="s">
        <v>1937</v>
      </c>
      <c r="N1449" s="258" t="s">
        <v>3023</v>
      </c>
      <c r="P1449" s="265" t="s">
        <v>3106</v>
      </c>
      <c r="Q1449" s="265" t="s">
        <v>3079</v>
      </c>
      <c r="R1449" s="265" t="s">
        <v>3073</v>
      </c>
      <c r="S1449" s="265" t="s">
        <v>3116</v>
      </c>
      <c r="T1449" s="11" t="s">
        <v>2649</v>
      </c>
      <c r="U1449" s="11" t="s">
        <v>2517</v>
      </c>
      <c r="V1449">
        <v>42191.6984285172</v>
      </c>
      <c r="Z1449">
        <v>70.234950445124696</v>
      </c>
      <c r="AD1449" s="188">
        <f t="shared" si="58"/>
        <v>10.64997876096886</v>
      </c>
      <c r="AE1449" s="188">
        <f t="shared" si="60"/>
        <v>4.251846056724494</v>
      </c>
    </row>
    <row r="1450" spans="1:31" x14ac:dyDescent="0.35">
      <c r="A1450" s="11" t="s">
        <v>2657</v>
      </c>
      <c r="B1450" s="11" t="s">
        <v>2516</v>
      </c>
      <c r="C1450" s="11" t="s">
        <v>2506</v>
      </c>
      <c r="D1450" s="188" t="s">
        <v>3022</v>
      </c>
      <c r="G1450" s="11" t="s">
        <v>2661</v>
      </c>
      <c r="H1450" t="s">
        <v>2658</v>
      </c>
      <c r="I1450" s="11" t="s">
        <v>2619</v>
      </c>
      <c r="J1450" s="258" t="s">
        <v>3037</v>
      </c>
      <c r="K1450" s="258" t="s">
        <v>3012</v>
      </c>
      <c r="L1450" s="265" t="s">
        <v>1937</v>
      </c>
      <c r="M1450" s="265" t="s">
        <v>1937</v>
      </c>
      <c r="N1450" s="258" t="s">
        <v>3023</v>
      </c>
      <c r="P1450" s="265" t="s">
        <v>3106</v>
      </c>
      <c r="Q1450" s="265" t="s">
        <v>3079</v>
      </c>
      <c r="R1450" s="265" t="s">
        <v>3073</v>
      </c>
      <c r="S1450" s="265" t="s">
        <v>3116</v>
      </c>
      <c r="T1450" s="11" t="s">
        <v>2649</v>
      </c>
      <c r="U1450" s="11" t="s">
        <v>2517</v>
      </c>
      <c r="V1450">
        <v>80687.129833433602</v>
      </c>
      <c r="Z1450">
        <v>11.730165275621101</v>
      </c>
      <c r="AD1450" s="188">
        <f t="shared" si="58"/>
        <v>11.298334359921572</v>
      </c>
      <c r="AE1450" s="188">
        <f t="shared" si="60"/>
        <v>2.4621637525593947</v>
      </c>
    </row>
    <row r="1451" spans="1:31" x14ac:dyDescent="0.35">
      <c r="A1451" s="11" t="s">
        <v>2657</v>
      </c>
      <c r="B1451" s="11" t="s">
        <v>2516</v>
      </c>
      <c r="C1451" s="11" t="s">
        <v>2506</v>
      </c>
      <c r="D1451" s="188" t="s">
        <v>3022</v>
      </c>
      <c r="G1451" s="11" t="s">
        <v>2661</v>
      </c>
      <c r="H1451" t="s">
        <v>2658</v>
      </c>
      <c r="I1451" s="11" t="s">
        <v>2574</v>
      </c>
      <c r="J1451" s="258" t="s">
        <v>2617</v>
      </c>
      <c r="K1451" s="258" t="s">
        <v>3012</v>
      </c>
      <c r="L1451" s="265" t="s">
        <v>1937</v>
      </c>
      <c r="M1451" s="265" t="s">
        <v>1937</v>
      </c>
      <c r="N1451" s="258" t="s">
        <v>3023</v>
      </c>
      <c r="P1451" s="265" t="s">
        <v>3106</v>
      </c>
      <c r="Q1451" s="265" t="s">
        <v>3079</v>
      </c>
      <c r="R1451" s="265" t="s">
        <v>3073</v>
      </c>
      <c r="S1451" s="265" t="s">
        <v>3116</v>
      </c>
      <c r="T1451" s="11" t="s">
        <v>2649</v>
      </c>
      <c r="U1451" s="11" t="s">
        <v>2517</v>
      </c>
      <c r="V1451">
        <v>46.954003673522003</v>
      </c>
      <c r="Z1451">
        <v>6.7084169976371996E-2</v>
      </c>
      <c r="AD1451" s="188">
        <f t="shared" si="58"/>
        <v>3.8491684772799282</v>
      </c>
      <c r="AE1451" s="188">
        <f t="shared" si="60"/>
        <v>-2.7018071797318743</v>
      </c>
    </row>
    <row r="1452" spans="1:31" x14ac:dyDescent="0.35">
      <c r="A1452" s="11" t="s">
        <v>2657</v>
      </c>
      <c r="B1452" s="11" t="s">
        <v>2516</v>
      </c>
      <c r="C1452" s="11" t="s">
        <v>2506</v>
      </c>
      <c r="D1452" s="188" t="s">
        <v>3022</v>
      </c>
      <c r="G1452" s="11" t="s">
        <v>2661</v>
      </c>
      <c r="H1452" t="s">
        <v>2658</v>
      </c>
      <c r="I1452" s="11" t="s">
        <v>2574</v>
      </c>
      <c r="J1452" s="258" t="s">
        <v>2617</v>
      </c>
      <c r="K1452" s="258" t="s">
        <v>3012</v>
      </c>
      <c r="L1452" s="265" t="s">
        <v>1937</v>
      </c>
      <c r="M1452" s="265" t="s">
        <v>1937</v>
      </c>
      <c r="N1452" s="258" t="s">
        <v>3023</v>
      </c>
      <c r="P1452" s="265" t="s">
        <v>3106</v>
      </c>
      <c r="Q1452" s="265" t="s">
        <v>3079</v>
      </c>
      <c r="R1452" s="265" t="s">
        <v>3073</v>
      </c>
      <c r="S1452" s="265" t="s">
        <v>3116</v>
      </c>
      <c r="T1452" s="11" t="s">
        <v>2649</v>
      </c>
      <c r="U1452" s="11" t="s">
        <v>2517</v>
      </c>
      <c r="V1452">
        <v>74.464798831421703</v>
      </c>
      <c r="Z1452">
        <v>9.1952701309130705E-2</v>
      </c>
      <c r="AD1452" s="188">
        <f t="shared" si="58"/>
        <v>4.3103265148156389</v>
      </c>
      <c r="AE1452" s="188">
        <f t="shared" si="60"/>
        <v>-2.3864809503412476</v>
      </c>
    </row>
    <row r="1453" spans="1:31" x14ac:dyDescent="0.35">
      <c r="A1453" s="11" t="s">
        <v>2657</v>
      </c>
      <c r="B1453" s="11" t="s">
        <v>2516</v>
      </c>
      <c r="C1453" s="11" t="s">
        <v>2506</v>
      </c>
      <c r="D1453" s="188" t="s">
        <v>3022</v>
      </c>
      <c r="G1453" s="11" t="s">
        <v>2661</v>
      </c>
      <c r="H1453" t="s">
        <v>2658</v>
      </c>
      <c r="I1453" s="11" t="s">
        <v>2574</v>
      </c>
      <c r="J1453" s="258" t="s">
        <v>2617</v>
      </c>
      <c r="K1453" s="258" t="s">
        <v>3012</v>
      </c>
      <c r="L1453" s="265" t="s">
        <v>1937</v>
      </c>
      <c r="M1453" s="265" t="s">
        <v>1937</v>
      </c>
      <c r="N1453" s="258" t="s">
        <v>3023</v>
      </c>
      <c r="P1453" s="265" t="s">
        <v>3106</v>
      </c>
      <c r="Q1453" s="265" t="s">
        <v>3079</v>
      </c>
      <c r="R1453" s="265" t="s">
        <v>3073</v>
      </c>
      <c r="S1453" s="265" t="s">
        <v>3116</v>
      </c>
      <c r="T1453" s="11" t="s">
        <v>2649</v>
      </c>
      <c r="U1453" s="11" t="s">
        <v>2517</v>
      </c>
      <c r="V1453">
        <v>151.787805617136</v>
      </c>
      <c r="Z1453">
        <v>8.1342361869568794E-2</v>
      </c>
      <c r="AD1453" s="188">
        <f t="shared" si="58"/>
        <v>5.0224835298318249</v>
      </c>
      <c r="AE1453" s="188">
        <f t="shared" si="60"/>
        <v>-2.509088341924762</v>
      </c>
    </row>
    <row r="1454" spans="1:31" x14ac:dyDescent="0.35">
      <c r="A1454" s="11" t="s">
        <v>2657</v>
      </c>
      <c r="B1454" s="11" t="s">
        <v>2516</v>
      </c>
      <c r="C1454" s="11" t="s">
        <v>2506</v>
      </c>
      <c r="D1454" s="188" t="s">
        <v>3022</v>
      </c>
      <c r="G1454" s="11" t="s">
        <v>2661</v>
      </c>
      <c r="H1454" t="s">
        <v>2658</v>
      </c>
      <c r="I1454" s="11" t="s">
        <v>2650</v>
      </c>
      <c r="J1454" s="258" t="s">
        <v>3038</v>
      </c>
      <c r="K1454" s="258" t="s">
        <v>3012</v>
      </c>
      <c r="L1454" s="265" t="s">
        <v>1937</v>
      </c>
      <c r="M1454" s="265" t="s">
        <v>1937</v>
      </c>
      <c r="N1454" s="258" t="s">
        <v>3023</v>
      </c>
      <c r="P1454" s="265" t="s">
        <v>3106</v>
      </c>
      <c r="Q1454" s="265" t="s">
        <v>3079</v>
      </c>
      <c r="R1454" s="265" t="s">
        <v>3073</v>
      </c>
      <c r="S1454" s="265" t="s">
        <v>3116</v>
      </c>
      <c r="T1454" s="11" t="s">
        <v>2649</v>
      </c>
      <c r="U1454" s="11" t="s">
        <v>2517</v>
      </c>
      <c r="V1454">
        <v>2.2279310013432698</v>
      </c>
      <c r="Z1454">
        <v>4.5785429913236496E-3</v>
      </c>
      <c r="AD1454" s="188">
        <f t="shared" si="58"/>
        <v>0.80107335270904223</v>
      </c>
      <c r="AE1454" s="188">
        <f t="shared" si="60"/>
        <v>-5.3863744556334119</v>
      </c>
    </row>
    <row r="1455" spans="1:31" x14ac:dyDescent="0.35">
      <c r="A1455" s="11" t="s">
        <v>2657</v>
      </c>
      <c r="B1455" s="11" t="s">
        <v>2516</v>
      </c>
      <c r="C1455" s="11" t="s">
        <v>2506</v>
      </c>
      <c r="D1455" s="188" t="s">
        <v>3022</v>
      </c>
      <c r="G1455" s="11" t="s">
        <v>2661</v>
      </c>
      <c r="H1455" t="s">
        <v>2658</v>
      </c>
      <c r="I1455" s="11" t="s">
        <v>2650</v>
      </c>
      <c r="J1455" s="258" t="s">
        <v>3038</v>
      </c>
      <c r="K1455" s="258" t="s">
        <v>3012</v>
      </c>
      <c r="L1455" s="265" t="s">
        <v>1937</v>
      </c>
      <c r="M1455" s="265" t="s">
        <v>1937</v>
      </c>
      <c r="N1455" s="258" t="s">
        <v>3023</v>
      </c>
      <c r="P1455" s="265" t="s">
        <v>3106</v>
      </c>
      <c r="Q1455" s="265" t="s">
        <v>3079</v>
      </c>
      <c r="R1455" s="265" t="s">
        <v>3073</v>
      </c>
      <c r="S1455" s="265" t="s">
        <v>3116</v>
      </c>
      <c r="T1455" s="11" t="s">
        <v>2649</v>
      </c>
      <c r="U1455" s="11" t="s">
        <v>2517</v>
      </c>
      <c r="V1455">
        <v>10.2566407396675</v>
      </c>
      <c r="Z1455">
        <v>9.2855066378602791E-3</v>
      </c>
      <c r="AD1455" s="188">
        <f t="shared" si="58"/>
        <v>2.3279253728434224</v>
      </c>
      <c r="AE1455" s="188">
        <f t="shared" si="60"/>
        <v>-4.6793005204684333</v>
      </c>
    </row>
    <row r="1456" spans="1:31" x14ac:dyDescent="0.35">
      <c r="A1456" s="11" t="s">
        <v>2657</v>
      </c>
      <c r="B1456" s="11" t="s">
        <v>2516</v>
      </c>
      <c r="C1456" s="11" t="s">
        <v>2506</v>
      </c>
      <c r="D1456" s="188" t="s">
        <v>3022</v>
      </c>
      <c r="G1456" s="11" t="s">
        <v>2661</v>
      </c>
      <c r="H1456" t="s">
        <v>2658</v>
      </c>
      <c r="I1456" s="11" t="s">
        <v>2613</v>
      </c>
      <c r="J1456" s="258" t="s">
        <v>2613</v>
      </c>
      <c r="K1456" s="258" t="s">
        <v>3012</v>
      </c>
      <c r="L1456" s="265" t="s">
        <v>1937</v>
      </c>
      <c r="M1456" s="265" t="s">
        <v>1937</v>
      </c>
      <c r="N1456" s="258" t="s">
        <v>3023</v>
      </c>
      <c r="P1456" s="265" t="s">
        <v>3106</v>
      </c>
      <c r="Q1456" s="265" t="s">
        <v>3079</v>
      </c>
      <c r="R1456" s="265" t="s">
        <v>3073</v>
      </c>
      <c r="S1456" s="265" t="s">
        <v>3116</v>
      </c>
      <c r="T1456" s="11" t="s">
        <v>2649</v>
      </c>
      <c r="U1456" s="11" t="s">
        <v>2517</v>
      </c>
      <c r="V1456">
        <v>0.11434936037613599</v>
      </c>
      <c r="Z1456">
        <v>5.8956082326864397E-5</v>
      </c>
      <c r="AD1456" s="188">
        <f t="shared" si="58"/>
        <v>-2.1684969520914219</v>
      </c>
      <c r="AE1456" s="188">
        <f t="shared" si="60"/>
        <v>-9.7387177585787619</v>
      </c>
    </row>
    <row r="1457" spans="1:31" x14ac:dyDescent="0.35">
      <c r="A1457" s="11" t="s">
        <v>2657</v>
      </c>
      <c r="B1457" s="11" t="s">
        <v>2516</v>
      </c>
      <c r="C1457" s="11" t="s">
        <v>2506</v>
      </c>
      <c r="D1457" s="188" t="s">
        <v>3022</v>
      </c>
      <c r="G1457" s="11" t="s">
        <v>2661</v>
      </c>
      <c r="H1457" t="s">
        <v>2658</v>
      </c>
      <c r="I1457" s="11" t="s">
        <v>2613</v>
      </c>
      <c r="J1457" s="258" t="s">
        <v>2613</v>
      </c>
      <c r="K1457" s="258" t="s">
        <v>3012</v>
      </c>
      <c r="L1457" s="265" t="s">
        <v>1937</v>
      </c>
      <c r="M1457" s="265" t="s">
        <v>1937</v>
      </c>
      <c r="N1457" s="258" t="s">
        <v>3023</v>
      </c>
      <c r="P1457" s="265" t="s">
        <v>3106</v>
      </c>
      <c r="Q1457" s="265" t="s">
        <v>3079</v>
      </c>
      <c r="R1457" s="265" t="s">
        <v>3073</v>
      </c>
      <c r="S1457" s="265" t="s">
        <v>3116</v>
      </c>
      <c r="T1457" s="11" t="s">
        <v>2649</v>
      </c>
      <c r="U1457" s="11" t="s">
        <v>2517</v>
      </c>
      <c r="V1457">
        <v>0.39394035590643001</v>
      </c>
      <c r="Z1457">
        <v>3.9397488207943202E-4</v>
      </c>
      <c r="AD1457" s="188">
        <f t="shared" si="58"/>
        <v>-0.93155576209160262</v>
      </c>
      <c r="AE1457" s="188">
        <f t="shared" si="60"/>
        <v>-7.839223401765957</v>
      </c>
    </row>
    <row r="1458" spans="1:31" x14ac:dyDescent="0.35">
      <c r="A1458" s="11" t="s">
        <v>2657</v>
      </c>
      <c r="B1458" s="11" t="s">
        <v>2516</v>
      </c>
      <c r="C1458" s="11" t="s">
        <v>2506</v>
      </c>
      <c r="D1458" s="188" t="s">
        <v>3022</v>
      </c>
      <c r="G1458" s="11" t="s">
        <v>2661</v>
      </c>
      <c r="H1458" t="s">
        <v>2658</v>
      </c>
      <c r="I1458" s="11" t="s">
        <v>2561</v>
      </c>
      <c r="J1458" s="188" t="s">
        <v>2561</v>
      </c>
      <c r="K1458" s="258" t="s">
        <v>3012</v>
      </c>
      <c r="L1458" s="265" t="s">
        <v>1937</v>
      </c>
      <c r="M1458" s="265" t="s">
        <v>1937</v>
      </c>
      <c r="N1458" s="258" t="s">
        <v>3023</v>
      </c>
      <c r="P1458" s="265" t="s">
        <v>3106</v>
      </c>
      <c r="Q1458" s="265" t="s">
        <v>3079</v>
      </c>
      <c r="R1458" s="265" t="s">
        <v>3073</v>
      </c>
      <c r="S1458" s="265" t="s">
        <v>3116</v>
      </c>
      <c r="T1458" s="11" t="s">
        <v>2649</v>
      </c>
      <c r="U1458" s="11" t="s">
        <v>2517</v>
      </c>
      <c r="V1458">
        <v>7.9673256770989198</v>
      </c>
      <c r="Z1458">
        <v>2.05671231501665E-2</v>
      </c>
      <c r="AD1458" s="188">
        <f t="shared" si="58"/>
        <v>2.075348887822924</v>
      </c>
      <c r="AE1458" s="188">
        <f t="shared" si="60"/>
        <v>-3.8840614416772832</v>
      </c>
    </row>
    <row r="1459" spans="1:31" x14ac:dyDescent="0.35">
      <c r="A1459" s="11" t="s">
        <v>2657</v>
      </c>
      <c r="B1459" s="11" t="s">
        <v>2516</v>
      </c>
      <c r="C1459" s="11" t="s">
        <v>2506</v>
      </c>
      <c r="D1459" s="188" t="s">
        <v>3022</v>
      </c>
      <c r="G1459" s="11" t="s">
        <v>2661</v>
      </c>
      <c r="H1459" t="s">
        <v>2658</v>
      </c>
      <c r="I1459" s="11" t="s">
        <v>2561</v>
      </c>
      <c r="J1459" s="188" t="s">
        <v>2561</v>
      </c>
      <c r="K1459" s="258" t="s">
        <v>3012</v>
      </c>
      <c r="L1459" s="265" t="s">
        <v>1937</v>
      </c>
      <c r="M1459" s="265" t="s">
        <v>1937</v>
      </c>
      <c r="N1459" s="258" t="s">
        <v>3023</v>
      </c>
      <c r="P1459" s="265" t="s">
        <v>3106</v>
      </c>
      <c r="Q1459" s="265" t="s">
        <v>3079</v>
      </c>
      <c r="R1459" s="265" t="s">
        <v>3073</v>
      </c>
      <c r="S1459" s="265" t="s">
        <v>3116</v>
      </c>
      <c r="T1459" s="11" t="s">
        <v>2649</v>
      </c>
      <c r="U1459" s="11" t="s">
        <v>2517</v>
      </c>
      <c r="V1459">
        <v>42.333503416057901</v>
      </c>
      <c r="Z1459">
        <v>3.28470854976834E-2</v>
      </c>
      <c r="AD1459" s="188">
        <f t="shared" si="58"/>
        <v>3.7455788154845657</v>
      </c>
      <c r="AE1459" s="188">
        <f t="shared" si="60"/>
        <v>-3.4158922595192132</v>
      </c>
    </row>
    <row r="1460" spans="1:31" x14ac:dyDescent="0.35">
      <c r="A1460" s="11" t="s">
        <v>2657</v>
      </c>
      <c r="B1460" s="11" t="s">
        <v>2516</v>
      </c>
      <c r="C1460" s="11" t="s">
        <v>2506</v>
      </c>
      <c r="D1460" s="188" t="s">
        <v>3022</v>
      </c>
      <c r="G1460" s="11" t="s">
        <v>2661</v>
      </c>
      <c r="H1460" t="s">
        <v>2658</v>
      </c>
      <c r="I1460" s="11" t="s">
        <v>2561</v>
      </c>
      <c r="J1460" s="188" t="s">
        <v>2561</v>
      </c>
      <c r="K1460" s="258" t="s">
        <v>3012</v>
      </c>
      <c r="L1460" s="265" t="s">
        <v>1937</v>
      </c>
      <c r="M1460" s="265" t="s">
        <v>1937</v>
      </c>
      <c r="N1460" s="258" t="s">
        <v>3023</v>
      </c>
      <c r="P1460" s="265" t="s">
        <v>3106</v>
      </c>
      <c r="Q1460" s="265" t="s">
        <v>3079</v>
      </c>
      <c r="R1460" s="265" t="s">
        <v>3073</v>
      </c>
      <c r="S1460" s="265" t="s">
        <v>3116</v>
      </c>
      <c r="T1460" s="11" t="s">
        <v>2649</v>
      </c>
      <c r="U1460" s="11" t="s">
        <v>2517</v>
      </c>
      <c r="V1460">
        <v>58.261206081976503</v>
      </c>
      <c r="Z1460">
        <v>3.9996363762468498E-2</v>
      </c>
      <c r="AD1460" s="188">
        <f t="shared" si="58"/>
        <v>4.0649364530330514</v>
      </c>
      <c r="AE1460" s="188">
        <f t="shared" si="60"/>
        <v>-3.2189667349386837</v>
      </c>
    </row>
    <row r="1461" spans="1:31" x14ac:dyDescent="0.35">
      <c r="A1461" s="11" t="s">
        <v>2659</v>
      </c>
      <c r="B1461" s="11" t="s">
        <v>2516</v>
      </c>
      <c r="C1461" s="11" t="s">
        <v>2506</v>
      </c>
      <c r="D1461" s="188" t="s">
        <v>3022</v>
      </c>
      <c r="G1461" s="11" t="s">
        <v>2662</v>
      </c>
      <c r="H1461" s="11" t="s">
        <v>2663</v>
      </c>
      <c r="I1461" s="11" t="s">
        <v>2616</v>
      </c>
      <c r="J1461" s="258" t="s">
        <v>3036</v>
      </c>
      <c r="K1461" s="265" t="s">
        <v>3098</v>
      </c>
      <c r="L1461" s="265" t="s">
        <v>1937</v>
      </c>
      <c r="M1461" s="265" t="s">
        <v>1937</v>
      </c>
      <c r="N1461" s="258" t="s">
        <v>3023</v>
      </c>
      <c r="P1461" s="265" t="s">
        <v>3096</v>
      </c>
      <c r="Q1461" s="265" t="s">
        <v>3093</v>
      </c>
      <c r="R1461" s="265" t="s">
        <v>3073</v>
      </c>
      <c r="S1461" s="265" t="s">
        <v>3116</v>
      </c>
      <c r="T1461" s="11" t="s">
        <v>2649</v>
      </c>
      <c r="U1461" s="11" t="s">
        <v>2517</v>
      </c>
      <c r="V1461">
        <v>97.3903353908036</v>
      </c>
      <c r="Z1461">
        <v>0.29806282479669199</v>
      </c>
      <c r="AD1461" s="188">
        <f t="shared" si="58"/>
        <v>4.5787269797581587</v>
      </c>
      <c r="AE1461" s="188">
        <f>LN(Z1461)</f>
        <v>-1.2104509932310454</v>
      </c>
    </row>
    <row r="1462" spans="1:31" x14ac:dyDescent="0.35">
      <c r="A1462" s="11" t="s">
        <v>2659</v>
      </c>
      <c r="B1462" s="11" t="s">
        <v>2516</v>
      </c>
      <c r="C1462" s="11" t="s">
        <v>2506</v>
      </c>
      <c r="D1462" s="188" t="s">
        <v>3022</v>
      </c>
      <c r="G1462" s="11" t="s">
        <v>2662</v>
      </c>
      <c r="H1462" s="11" t="s">
        <v>2663</v>
      </c>
      <c r="I1462" s="11" t="s">
        <v>2616</v>
      </c>
      <c r="J1462" s="258" t="s">
        <v>3036</v>
      </c>
      <c r="K1462" s="265" t="s">
        <v>3098</v>
      </c>
      <c r="L1462" s="265" t="s">
        <v>1937</v>
      </c>
      <c r="M1462" s="265" t="s">
        <v>1937</v>
      </c>
      <c r="N1462" s="258" t="s">
        <v>3023</v>
      </c>
      <c r="P1462" s="265" t="s">
        <v>3096</v>
      </c>
      <c r="Q1462" s="265" t="s">
        <v>3093</v>
      </c>
      <c r="R1462" s="265" t="s">
        <v>3073</v>
      </c>
      <c r="S1462" s="265" t="s">
        <v>3116</v>
      </c>
      <c r="T1462" s="11" t="s">
        <v>2649</v>
      </c>
      <c r="U1462" s="11" t="s">
        <v>2517</v>
      </c>
      <c r="V1462">
        <v>257.03891483698197</v>
      </c>
      <c r="Z1462">
        <v>3.0399095788214399</v>
      </c>
      <c r="AD1462" s="188">
        <f t="shared" si="58"/>
        <v>5.549227493031581</v>
      </c>
      <c r="AE1462" s="188">
        <f t="shared" ref="AE1462:AE1482" si="61">LN(Z1462)</f>
        <v>1.1118277711670377</v>
      </c>
    </row>
    <row r="1463" spans="1:31" x14ac:dyDescent="0.35">
      <c r="A1463" s="11" t="s">
        <v>2659</v>
      </c>
      <c r="B1463" s="11" t="s">
        <v>2516</v>
      </c>
      <c r="C1463" s="11" t="s">
        <v>2506</v>
      </c>
      <c r="D1463" s="188" t="s">
        <v>3022</v>
      </c>
      <c r="G1463" s="11" t="s">
        <v>2662</v>
      </c>
      <c r="H1463" s="11" t="s">
        <v>2663</v>
      </c>
      <c r="I1463" s="11" t="s">
        <v>2616</v>
      </c>
      <c r="J1463" s="258" t="s">
        <v>3036</v>
      </c>
      <c r="K1463" s="265" t="s">
        <v>3098</v>
      </c>
      <c r="L1463" s="265" t="s">
        <v>1937</v>
      </c>
      <c r="M1463" s="265" t="s">
        <v>1937</v>
      </c>
      <c r="N1463" s="258" t="s">
        <v>3023</v>
      </c>
      <c r="P1463" s="265" t="s">
        <v>3096</v>
      </c>
      <c r="Q1463" s="265" t="s">
        <v>3093</v>
      </c>
      <c r="R1463" s="265" t="s">
        <v>3073</v>
      </c>
      <c r="S1463" s="265" t="s">
        <v>3116</v>
      </c>
      <c r="T1463" s="11" t="s">
        <v>2649</v>
      </c>
      <c r="U1463" s="11" t="s">
        <v>2517</v>
      </c>
      <c r="V1463">
        <v>1187.54398139465</v>
      </c>
      <c r="Z1463">
        <v>6.3814735423119799</v>
      </c>
      <c r="AD1463" s="188">
        <f t="shared" si="58"/>
        <v>7.0796425721868603</v>
      </c>
      <c r="AE1463" s="188">
        <f t="shared" si="61"/>
        <v>1.8533990334337342</v>
      </c>
    </row>
    <row r="1464" spans="1:31" x14ac:dyDescent="0.35">
      <c r="A1464" s="11" t="s">
        <v>2659</v>
      </c>
      <c r="B1464" s="11" t="s">
        <v>2516</v>
      </c>
      <c r="C1464" s="11" t="s">
        <v>2506</v>
      </c>
      <c r="D1464" s="188" t="s">
        <v>3022</v>
      </c>
      <c r="G1464" s="11" t="s">
        <v>2662</v>
      </c>
      <c r="H1464" s="11" t="s">
        <v>2663</v>
      </c>
      <c r="I1464" s="11" t="s">
        <v>2616</v>
      </c>
      <c r="J1464" s="258" t="s">
        <v>3036</v>
      </c>
      <c r="K1464" s="265" t="s">
        <v>3098</v>
      </c>
      <c r="L1464" s="265" t="s">
        <v>1937</v>
      </c>
      <c r="M1464" s="265" t="s">
        <v>1937</v>
      </c>
      <c r="N1464" s="258" t="s">
        <v>3023</v>
      </c>
      <c r="P1464" s="265" t="s">
        <v>3096</v>
      </c>
      <c r="Q1464" s="265" t="s">
        <v>3093</v>
      </c>
      <c r="R1464" s="265" t="s">
        <v>3073</v>
      </c>
      <c r="S1464" s="265" t="s">
        <v>3116</v>
      </c>
      <c r="T1464" s="11" t="s">
        <v>2649</v>
      </c>
      <c r="U1464" s="11" t="s">
        <v>2517</v>
      </c>
      <c r="V1464">
        <v>2351.6404541500701</v>
      </c>
      <c r="Z1464">
        <v>34.545585429509998</v>
      </c>
      <c r="AD1464" s="188">
        <f t="shared" si="58"/>
        <v>7.7628684291995196</v>
      </c>
      <c r="AE1464" s="188">
        <f t="shared" si="61"/>
        <v>3.5422797686638572</v>
      </c>
    </row>
    <row r="1465" spans="1:31" x14ac:dyDescent="0.35">
      <c r="A1465" s="11" t="s">
        <v>2659</v>
      </c>
      <c r="B1465" s="11" t="s">
        <v>2516</v>
      </c>
      <c r="C1465" s="11" t="s">
        <v>2506</v>
      </c>
      <c r="D1465" s="188" t="s">
        <v>3022</v>
      </c>
      <c r="G1465" s="11" t="s">
        <v>2662</v>
      </c>
      <c r="H1465" s="11" t="s">
        <v>2663</v>
      </c>
      <c r="I1465" s="11" t="s">
        <v>2616</v>
      </c>
      <c r="J1465" s="258" t="s">
        <v>3036</v>
      </c>
      <c r="K1465" s="265" t="s">
        <v>3098</v>
      </c>
      <c r="L1465" s="265" t="s">
        <v>1937</v>
      </c>
      <c r="M1465" s="265" t="s">
        <v>1937</v>
      </c>
      <c r="N1465" s="258" t="s">
        <v>3023</v>
      </c>
      <c r="P1465" s="265" t="s">
        <v>3096</v>
      </c>
      <c r="Q1465" s="265" t="s">
        <v>3093</v>
      </c>
      <c r="R1465" s="265" t="s">
        <v>3073</v>
      </c>
      <c r="S1465" s="265" t="s">
        <v>3116</v>
      </c>
      <c r="T1465" s="11" t="s">
        <v>2649</v>
      </c>
      <c r="U1465" s="11" t="s">
        <v>2517</v>
      </c>
      <c r="V1465">
        <v>2704.1174932706599</v>
      </c>
      <c r="Z1465">
        <v>21.880213920168199</v>
      </c>
      <c r="AD1465" s="188">
        <f t="shared" si="58"/>
        <v>7.9025308878722091</v>
      </c>
      <c r="AE1465" s="188">
        <f t="shared" si="61"/>
        <v>3.0855827544789385</v>
      </c>
    </row>
    <row r="1466" spans="1:31" x14ac:dyDescent="0.35">
      <c r="A1466" s="11" t="s">
        <v>2659</v>
      </c>
      <c r="B1466" s="11" t="s">
        <v>2516</v>
      </c>
      <c r="C1466" s="11" t="s">
        <v>2506</v>
      </c>
      <c r="D1466" s="188" t="s">
        <v>3022</v>
      </c>
      <c r="G1466" s="11" t="s">
        <v>2662</v>
      </c>
      <c r="H1466" s="11" t="s">
        <v>2663</v>
      </c>
      <c r="I1466" s="11" t="s">
        <v>2616</v>
      </c>
      <c r="J1466" s="258" t="s">
        <v>3036</v>
      </c>
      <c r="K1466" s="265" t="s">
        <v>3098</v>
      </c>
      <c r="L1466" s="265" t="s">
        <v>1937</v>
      </c>
      <c r="M1466" s="265" t="s">
        <v>1937</v>
      </c>
      <c r="N1466" s="258" t="s">
        <v>3023</v>
      </c>
      <c r="P1466" s="265" t="s">
        <v>3096</v>
      </c>
      <c r="Q1466" s="265" t="s">
        <v>3093</v>
      </c>
      <c r="R1466" s="265" t="s">
        <v>3073</v>
      </c>
      <c r="S1466" s="265" t="s">
        <v>3116</v>
      </c>
      <c r="T1466" s="11" t="s">
        <v>2649</v>
      </c>
      <c r="U1466" s="11" t="s">
        <v>2517</v>
      </c>
      <c r="V1466">
        <v>82769.046475442898</v>
      </c>
      <c r="Z1466">
        <v>277.03131561319901</v>
      </c>
      <c r="AD1466" s="188">
        <f t="shared" si="58"/>
        <v>11.323809435642042</v>
      </c>
      <c r="AE1466" s="188">
        <f t="shared" si="61"/>
        <v>5.6241305525525886</v>
      </c>
    </row>
    <row r="1467" spans="1:31" x14ac:dyDescent="0.35">
      <c r="A1467" s="11" t="s">
        <v>2659</v>
      </c>
      <c r="B1467" s="11" t="s">
        <v>2516</v>
      </c>
      <c r="C1467" s="11" t="s">
        <v>2506</v>
      </c>
      <c r="D1467" s="188" t="s">
        <v>3022</v>
      </c>
      <c r="G1467" s="11" t="s">
        <v>2662</v>
      </c>
      <c r="H1467" s="11" t="s">
        <v>2663</v>
      </c>
      <c r="I1467" s="11" t="s">
        <v>2616</v>
      </c>
      <c r="J1467" s="258" t="s">
        <v>3036</v>
      </c>
      <c r="K1467" s="265" t="s">
        <v>3098</v>
      </c>
      <c r="L1467" s="265" t="s">
        <v>1937</v>
      </c>
      <c r="M1467" s="265" t="s">
        <v>1937</v>
      </c>
      <c r="N1467" s="258" t="s">
        <v>3023</v>
      </c>
      <c r="P1467" s="265" t="s">
        <v>3096</v>
      </c>
      <c r="Q1467" s="265" t="s">
        <v>3093</v>
      </c>
      <c r="R1467" s="265" t="s">
        <v>3073</v>
      </c>
      <c r="S1467" s="265" t="s">
        <v>3116</v>
      </c>
      <c r="T1467" s="11" t="s">
        <v>2649</v>
      </c>
      <c r="U1467" s="11" t="s">
        <v>2517</v>
      </c>
      <c r="V1467">
        <v>89375.036333898606</v>
      </c>
      <c r="Z1467">
        <v>853.39720516378702</v>
      </c>
      <c r="AD1467" s="188">
        <f t="shared" si="58"/>
        <v>11.400596686529358</v>
      </c>
      <c r="AE1467" s="188">
        <f t="shared" si="61"/>
        <v>6.7492250958057047</v>
      </c>
    </row>
    <row r="1468" spans="1:31" x14ac:dyDescent="0.35">
      <c r="A1468" s="11" t="s">
        <v>2659</v>
      </c>
      <c r="B1468" s="11" t="s">
        <v>2516</v>
      </c>
      <c r="C1468" s="11" t="s">
        <v>2506</v>
      </c>
      <c r="D1468" s="188" t="s">
        <v>3022</v>
      </c>
      <c r="G1468" s="11" t="s">
        <v>2662</v>
      </c>
      <c r="H1468" s="11" t="s">
        <v>2663</v>
      </c>
      <c r="I1468" s="11" t="s">
        <v>2616</v>
      </c>
      <c r="J1468" s="258" t="s">
        <v>3036</v>
      </c>
      <c r="K1468" s="265" t="s">
        <v>3098</v>
      </c>
      <c r="L1468" s="265" t="s">
        <v>1937</v>
      </c>
      <c r="M1468" s="265" t="s">
        <v>1937</v>
      </c>
      <c r="N1468" s="258" t="s">
        <v>3023</v>
      </c>
      <c r="P1468" s="265" t="s">
        <v>3096</v>
      </c>
      <c r="Q1468" s="265" t="s">
        <v>3093</v>
      </c>
      <c r="R1468" s="265" t="s">
        <v>3073</v>
      </c>
      <c r="S1468" s="265" t="s">
        <v>3116</v>
      </c>
      <c r="T1468" s="11" t="s">
        <v>2649</v>
      </c>
      <c r="U1468" s="11" t="s">
        <v>2517</v>
      </c>
      <c r="V1468">
        <v>2736132.2955263299</v>
      </c>
      <c r="Z1468">
        <v>11191.694937972299</v>
      </c>
      <c r="AD1468" s="188">
        <f t="shared" si="58"/>
        <v>14.822055910183623</v>
      </c>
      <c r="AE1468" s="188">
        <f t="shared" si="61"/>
        <v>9.3229272588233965</v>
      </c>
    </row>
    <row r="1469" spans="1:31" x14ac:dyDescent="0.35">
      <c r="A1469" s="11" t="s">
        <v>2659</v>
      </c>
      <c r="B1469" s="11" t="s">
        <v>2516</v>
      </c>
      <c r="C1469" s="11" t="s">
        <v>2506</v>
      </c>
      <c r="D1469" s="188" t="s">
        <v>3022</v>
      </c>
      <c r="G1469" s="11" t="s">
        <v>2662</v>
      </c>
      <c r="H1469" s="11" t="s">
        <v>2663</v>
      </c>
      <c r="I1469" s="11" t="s">
        <v>2619</v>
      </c>
      <c r="J1469" s="258" t="s">
        <v>3037</v>
      </c>
      <c r="K1469" s="265" t="s">
        <v>3098</v>
      </c>
      <c r="L1469" s="265" t="s">
        <v>1937</v>
      </c>
      <c r="M1469" s="265" t="s">
        <v>1937</v>
      </c>
      <c r="N1469" s="258" t="s">
        <v>3023</v>
      </c>
      <c r="P1469" s="265" t="s">
        <v>3096</v>
      </c>
      <c r="Q1469" s="265" t="s">
        <v>3093</v>
      </c>
      <c r="R1469" s="265" t="s">
        <v>3073</v>
      </c>
      <c r="S1469" s="265" t="s">
        <v>3116</v>
      </c>
      <c r="T1469" s="11" t="s">
        <v>2649</v>
      </c>
      <c r="U1469" s="11" t="s">
        <v>2517</v>
      </c>
      <c r="V1469">
        <v>2540.2480985974798</v>
      </c>
      <c r="Z1469">
        <v>114.16936933999899</v>
      </c>
      <c r="AD1469" s="188">
        <f t="shared" si="58"/>
        <v>7.8400170318557132</v>
      </c>
      <c r="AE1469" s="188">
        <f t="shared" si="61"/>
        <v>4.7376830418050542</v>
      </c>
    </row>
    <row r="1470" spans="1:31" x14ac:dyDescent="0.35">
      <c r="A1470" s="11" t="s">
        <v>2659</v>
      </c>
      <c r="B1470" s="11" t="s">
        <v>2516</v>
      </c>
      <c r="C1470" s="11" t="s">
        <v>2506</v>
      </c>
      <c r="D1470" s="188" t="s">
        <v>3022</v>
      </c>
      <c r="G1470" s="11" t="s">
        <v>2662</v>
      </c>
      <c r="H1470" s="11" t="s">
        <v>2663</v>
      </c>
      <c r="I1470" s="11" t="s">
        <v>2619</v>
      </c>
      <c r="J1470" s="258" t="s">
        <v>3037</v>
      </c>
      <c r="K1470" s="265" t="s">
        <v>3098</v>
      </c>
      <c r="L1470" s="265" t="s">
        <v>1937</v>
      </c>
      <c r="M1470" s="265" t="s">
        <v>1937</v>
      </c>
      <c r="N1470" s="258" t="s">
        <v>3023</v>
      </c>
      <c r="P1470" s="265" t="s">
        <v>3096</v>
      </c>
      <c r="Q1470" s="265" t="s">
        <v>3093</v>
      </c>
      <c r="R1470" s="265" t="s">
        <v>3073</v>
      </c>
      <c r="S1470" s="265" t="s">
        <v>3116</v>
      </c>
      <c r="T1470" s="11" t="s">
        <v>2649</v>
      </c>
      <c r="U1470" s="11" t="s">
        <v>2517</v>
      </c>
      <c r="V1470">
        <v>5943.7591644118202</v>
      </c>
      <c r="Z1470">
        <v>77.699079304952093</v>
      </c>
      <c r="AD1470" s="188">
        <f t="shared" si="58"/>
        <v>8.6900970681493899</v>
      </c>
      <c r="AE1470" s="188">
        <f t="shared" si="61"/>
        <v>4.3528434079462812</v>
      </c>
    </row>
    <row r="1471" spans="1:31" x14ac:dyDescent="0.35">
      <c r="A1471" s="11" t="s">
        <v>2659</v>
      </c>
      <c r="B1471" s="11" t="s">
        <v>2516</v>
      </c>
      <c r="C1471" s="11" t="s">
        <v>2506</v>
      </c>
      <c r="D1471" s="188" t="s">
        <v>3022</v>
      </c>
      <c r="G1471" s="11" t="s">
        <v>2662</v>
      </c>
      <c r="H1471" s="11" t="s">
        <v>2663</v>
      </c>
      <c r="I1471" s="11" t="s">
        <v>2619</v>
      </c>
      <c r="J1471" s="258" t="s">
        <v>3037</v>
      </c>
      <c r="K1471" s="265" t="s">
        <v>3098</v>
      </c>
      <c r="L1471" s="265" t="s">
        <v>1937</v>
      </c>
      <c r="M1471" s="265" t="s">
        <v>1937</v>
      </c>
      <c r="N1471" s="258" t="s">
        <v>3023</v>
      </c>
      <c r="P1471" s="265" t="s">
        <v>3096</v>
      </c>
      <c r="Q1471" s="265" t="s">
        <v>3093</v>
      </c>
      <c r="R1471" s="265" t="s">
        <v>3073</v>
      </c>
      <c r="S1471" s="265" t="s">
        <v>3116</v>
      </c>
      <c r="T1471" s="11" t="s">
        <v>2649</v>
      </c>
      <c r="U1471" s="11" t="s">
        <v>2517</v>
      </c>
      <c r="V1471">
        <v>52274.309936403697</v>
      </c>
      <c r="Z1471">
        <v>407.41077194490401</v>
      </c>
      <c r="AD1471" s="188">
        <f t="shared" si="58"/>
        <v>10.864260323567022</v>
      </c>
      <c r="AE1471" s="188">
        <f t="shared" si="61"/>
        <v>6.0098219441522973</v>
      </c>
    </row>
    <row r="1472" spans="1:31" x14ac:dyDescent="0.35">
      <c r="A1472" s="11" t="s">
        <v>2659</v>
      </c>
      <c r="B1472" s="11" t="s">
        <v>2516</v>
      </c>
      <c r="C1472" s="11" t="s">
        <v>2506</v>
      </c>
      <c r="D1472" s="188" t="s">
        <v>3022</v>
      </c>
      <c r="G1472" s="11" t="s">
        <v>2662</v>
      </c>
      <c r="H1472" s="11" t="s">
        <v>2663</v>
      </c>
      <c r="I1472" s="11" t="s">
        <v>2619</v>
      </c>
      <c r="J1472" s="258" t="s">
        <v>3037</v>
      </c>
      <c r="K1472" s="265" t="s">
        <v>3098</v>
      </c>
      <c r="L1472" s="265" t="s">
        <v>1937</v>
      </c>
      <c r="M1472" s="265" t="s">
        <v>1937</v>
      </c>
      <c r="N1472" s="258" t="s">
        <v>3023</v>
      </c>
      <c r="P1472" s="265" t="s">
        <v>3096</v>
      </c>
      <c r="Q1472" s="265" t="s">
        <v>3093</v>
      </c>
      <c r="R1472" s="265" t="s">
        <v>3073</v>
      </c>
      <c r="S1472" s="265" t="s">
        <v>3116</v>
      </c>
      <c r="T1472" s="11" t="s">
        <v>2649</v>
      </c>
      <c r="U1472" s="11" t="s">
        <v>2517</v>
      </c>
      <c r="V1472">
        <v>98561.172790815501</v>
      </c>
      <c r="Z1472">
        <v>157.913572845582</v>
      </c>
      <c r="AD1472" s="188">
        <f t="shared" si="58"/>
        <v>11.498432677954014</v>
      </c>
      <c r="AE1472" s="188">
        <f t="shared" si="61"/>
        <v>5.0620478760574468</v>
      </c>
    </row>
    <row r="1473" spans="1:31" x14ac:dyDescent="0.35">
      <c r="A1473" s="11" t="s">
        <v>2659</v>
      </c>
      <c r="B1473" s="11" t="s">
        <v>2516</v>
      </c>
      <c r="C1473" s="11" t="s">
        <v>2506</v>
      </c>
      <c r="D1473" s="188" t="s">
        <v>3022</v>
      </c>
      <c r="G1473" s="11" t="s">
        <v>2662</v>
      </c>
      <c r="H1473" s="11" t="s">
        <v>2663</v>
      </c>
      <c r="I1473" s="11" t="s">
        <v>2574</v>
      </c>
      <c r="J1473" s="258" t="s">
        <v>2617</v>
      </c>
      <c r="K1473" s="265" t="s">
        <v>3098</v>
      </c>
      <c r="L1473" s="265" t="s">
        <v>1937</v>
      </c>
      <c r="M1473" s="265" t="s">
        <v>1937</v>
      </c>
      <c r="N1473" s="258" t="s">
        <v>3023</v>
      </c>
      <c r="P1473" s="265" t="s">
        <v>3096</v>
      </c>
      <c r="Q1473" s="265" t="s">
        <v>3093</v>
      </c>
      <c r="R1473" s="265" t="s">
        <v>3073</v>
      </c>
      <c r="S1473" s="265" t="s">
        <v>3116</v>
      </c>
      <c r="T1473" s="11" t="s">
        <v>2649</v>
      </c>
      <c r="U1473" s="11" t="s">
        <v>2517</v>
      </c>
      <c r="V1473">
        <v>53.404196341375602</v>
      </c>
      <c r="Z1473">
        <v>0.50436661131239502</v>
      </c>
      <c r="AD1473" s="188">
        <f t="shared" si="58"/>
        <v>3.9778893260504811</v>
      </c>
      <c r="AE1473" s="188">
        <f t="shared" si="61"/>
        <v>-0.68445187194278712</v>
      </c>
    </row>
    <row r="1474" spans="1:31" x14ac:dyDescent="0.35">
      <c r="A1474" s="11" t="s">
        <v>2659</v>
      </c>
      <c r="B1474" s="11" t="s">
        <v>2516</v>
      </c>
      <c r="C1474" s="11" t="s">
        <v>2506</v>
      </c>
      <c r="D1474" s="188" t="s">
        <v>3022</v>
      </c>
      <c r="G1474" s="11" t="s">
        <v>2662</v>
      </c>
      <c r="H1474" s="11" t="s">
        <v>2663</v>
      </c>
      <c r="I1474" s="11" t="s">
        <v>2574</v>
      </c>
      <c r="J1474" s="258" t="s">
        <v>2617</v>
      </c>
      <c r="K1474" s="265" t="s">
        <v>3098</v>
      </c>
      <c r="L1474" s="265" t="s">
        <v>1937</v>
      </c>
      <c r="M1474" s="265" t="s">
        <v>1937</v>
      </c>
      <c r="N1474" s="258" t="s">
        <v>3023</v>
      </c>
      <c r="P1474" s="265" t="s">
        <v>3096</v>
      </c>
      <c r="Q1474" s="265" t="s">
        <v>3093</v>
      </c>
      <c r="R1474" s="265" t="s">
        <v>3073</v>
      </c>
      <c r="S1474" s="265" t="s">
        <v>3116</v>
      </c>
      <c r="T1474" s="11" t="s">
        <v>2649</v>
      </c>
      <c r="U1474" s="11" t="s">
        <v>2517</v>
      </c>
      <c r="V1474">
        <v>85.309989382530802</v>
      </c>
      <c r="Z1474">
        <v>1.9201832394809499</v>
      </c>
      <c r="AD1474" s="188">
        <f t="shared" si="58"/>
        <v>4.4462915564630974</v>
      </c>
      <c r="AE1474" s="188">
        <f t="shared" si="61"/>
        <v>0.65242061871550894</v>
      </c>
    </row>
    <row r="1475" spans="1:31" x14ac:dyDescent="0.35">
      <c r="A1475" s="11" t="s">
        <v>2659</v>
      </c>
      <c r="B1475" s="11" t="s">
        <v>2516</v>
      </c>
      <c r="C1475" s="11" t="s">
        <v>2506</v>
      </c>
      <c r="D1475" s="188" t="s">
        <v>3022</v>
      </c>
      <c r="G1475" s="11" t="s">
        <v>2662</v>
      </c>
      <c r="H1475" s="11" t="s">
        <v>2663</v>
      </c>
      <c r="I1475" s="11" t="s">
        <v>2574</v>
      </c>
      <c r="J1475" s="258" t="s">
        <v>2617</v>
      </c>
      <c r="K1475" s="265" t="s">
        <v>3098</v>
      </c>
      <c r="L1475" s="265" t="s">
        <v>1937</v>
      </c>
      <c r="M1475" s="265" t="s">
        <v>1937</v>
      </c>
      <c r="N1475" s="258" t="s">
        <v>3023</v>
      </c>
      <c r="P1475" s="265" t="s">
        <v>3096</v>
      </c>
      <c r="Q1475" s="265" t="s">
        <v>3093</v>
      </c>
      <c r="R1475" s="265" t="s">
        <v>3073</v>
      </c>
      <c r="S1475" s="265" t="s">
        <v>3116</v>
      </c>
      <c r="T1475" s="11" t="s">
        <v>2649</v>
      </c>
      <c r="U1475" s="11" t="s">
        <v>2517</v>
      </c>
      <c r="V1475">
        <v>160.87772215966399</v>
      </c>
      <c r="Z1475">
        <v>0.770898096713173</v>
      </c>
      <c r="AD1475" s="188">
        <f t="shared" si="58"/>
        <v>5.0806445867345253</v>
      </c>
      <c r="AE1475" s="188">
        <f t="shared" si="61"/>
        <v>-0.26019908443529716</v>
      </c>
    </row>
    <row r="1476" spans="1:31" x14ac:dyDescent="0.35">
      <c r="A1476" s="11" t="s">
        <v>2659</v>
      </c>
      <c r="B1476" s="11" t="s">
        <v>2516</v>
      </c>
      <c r="C1476" s="11" t="s">
        <v>2506</v>
      </c>
      <c r="D1476" s="188" t="s">
        <v>3022</v>
      </c>
      <c r="G1476" s="11" t="s">
        <v>2662</v>
      </c>
      <c r="H1476" s="11" t="s">
        <v>2663</v>
      </c>
      <c r="I1476" s="11" t="s">
        <v>2650</v>
      </c>
      <c r="J1476" s="258" t="s">
        <v>3038</v>
      </c>
      <c r="K1476" s="265" t="s">
        <v>3098</v>
      </c>
      <c r="L1476" s="265" t="s">
        <v>1937</v>
      </c>
      <c r="M1476" s="265" t="s">
        <v>1937</v>
      </c>
      <c r="N1476" s="258" t="s">
        <v>3023</v>
      </c>
      <c r="P1476" s="265" t="s">
        <v>3096</v>
      </c>
      <c r="Q1476" s="265" t="s">
        <v>3093</v>
      </c>
      <c r="R1476" s="265" t="s">
        <v>3073</v>
      </c>
      <c r="S1476" s="265" t="s">
        <v>3116</v>
      </c>
      <c r="T1476" s="11" t="s">
        <v>2649</v>
      </c>
      <c r="U1476" s="11" t="s">
        <v>2517</v>
      </c>
      <c r="V1476" s="227">
        <v>2.4190214896782698</v>
      </c>
      <c r="Z1476" s="227">
        <v>0.16265430158093599</v>
      </c>
      <c r="AD1476" s="188">
        <f t="shared" si="58"/>
        <v>0.88336311529172507</v>
      </c>
      <c r="AE1476" s="188">
        <f t="shared" si="61"/>
        <v>-1.8161281795576714</v>
      </c>
    </row>
    <row r="1477" spans="1:31" x14ac:dyDescent="0.35">
      <c r="A1477" s="11" t="s">
        <v>2659</v>
      </c>
      <c r="B1477" s="11" t="s">
        <v>2516</v>
      </c>
      <c r="C1477" s="11" t="s">
        <v>2506</v>
      </c>
      <c r="D1477" s="188" t="s">
        <v>3022</v>
      </c>
      <c r="G1477" s="11" t="s">
        <v>2662</v>
      </c>
      <c r="H1477" s="11" t="s">
        <v>2663</v>
      </c>
      <c r="I1477" s="11" t="s">
        <v>2650</v>
      </c>
      <c r="J1477" s="258" t="s">
        <v>3038</v>
      </c>
      <c r="K1477" s="265" t="s">
        <v>3098</v>
      </c>
      <c r="L1477" s="265" t="s">
        <v>1937</v>
      </c>
      <c r="M1477" s="265" t="s">
        <v>1937</v>
      </c>
      <c r="N1477" s="258" t="s">
        <v>3023</v>
      </c>
      <c r="P1477" s="265" t="s">
        <v>3096</v>
      </c>
      <c r="Q1477" s="265" t="s">
        <v>3093</v>
      </c>
      <c r="R1477" s="265" t="s">
        <v>3073</v>
      </c>
      <c r="S1477" s="265" t="s">
        <v>3116</v>
      </c>
      <c r="T1477" s="11" t="s">
        <v>2649</v>
      </c>
      <c r="U1477" s="11" t="s">
        <v>2517</v>
      </c>
      <c r="V1477" s="227">
        <v>11.1882290700881</v>
      </c>
      <c r="Z1477" s="227">
        <v>0.42162848178249102</v>
      </c>
      <c r="AD1477" s="188">
        <f t="shared" si="58"/>
        <v>2.4148622497536452</v>
      </c>
      <c r="AE1477" s="188">
        <f t="shared" si="61"/>
        <v>-0.86363072762673299</v>
      </c>
    </row>
    <row r="1478" spans="1:31" x14ac:dyDescent="0.35">
      <c r="A1478" s="11" t="s">
        <v>2659</v>
      </c>
      <c r="B1478" s="11" t="s">
        <v>2516</v>
      </c>
      <c r="C1478" s="11" t="s">
        <v>2506</v>
      </c>
      <c r="D1478" s="188" t="s">
        <v>3022</v>
      </c>
      <c r="G1478" s="11" t="s">
        <v>2662</v>
      </c>
      <c r="H1478" s="11" t="s">
        <v>2663</v>
      </c>
      <c r="I1478" s="11" t="s">
        <v>2613</v>
      </c>
      <c r="J1478" s="258" t="s">
        <v>2613</v>
      </c>
      <c r="K1478" s="265" t="s">
        <v>3098</v>
      </c>
      <c r="L1478" s="265" t="s">
        <v>1937</v>
      </c>
      <c r="M1478" s="265" t="s">
        <v>1937</v>
      </c>
      <c r="N1478" s="258" t="s">
        <v>3023</v>
      </c>
      <c r="P1478" s="265" t="s">
        <v>3096</v>
      </c>
      <c r="Q1478" s="265" t="s">
        <v>3093</v>
      </c>
      <c r="R1478" s="265" t="s">
        <v>3073</v>
      </c>
      <c r="S1478" s="265" t="s">
        <v>3116</v>
      </c>
      <c r="T1478" s="11" t="s">
        <v>2649</v>
      </c>
      <c r="U1478" s="11" t="s">
        <v>2517</v>
      </c>
      <c r="V1478">
        <v>0.1207261545902</v>
      </c>
      <c r="Z1478">
        <v>8.14172234022815E-3</v>
      </c>
      <c r="AD1478" s="188">
        <f t="shared" si="58"/>
        <v>-2.1142304834645782</v>
      </c>
      <c r="AE1478" s="188">
        <f t="shared" si="61"/>
        <v>-4.8107535316410157</v>
      </c>
    </row>
    <row r="1479" spans="1:31" x14ac:dyDescent="0.35">
      <c r="A1479" s="11" t="s">
        <v>2659</v>
      </c>
      <c r="B1479" s="11" t="s">
        <v>2516</v>
      </c>
      <c r="C1479" s="11" t="s">
        <v>2506</v>
      </c>
      <c r="D1479" s="188" t="s">
        <v>3022</v>
      </c>
      <c r="G1479" s="11" t="s">
        <v>2662</v>
      </c>
      <c r="H1479" s="11" t="s">
        <v>2663</v>
      </c>
      <c r="I1479" s="11" t="s">
        <v>2613</v>
      </c>
      <c r="J1479" s="258" t="s">
        <v>2613</v>
      </c>
      <c r="K1479" s="265" t="s">
        <v>3098</v>
      </c>
      <c r="L1479" s="265" t="s">
        <v>1937</v>
      </c>
      <c r="M1479" s="265" t="s">
        <v>1937</v>
      </c>
      <c r="N1479" s="258" t="s">
        <v>3023</v>
      </c>
      <c r="P1479" s="265" t="s">
        <v>3096</v>
      </c>
      <c r="Q1479" s="265" t="s">
        <v>3093</v>
      </c>
      <c r="R1479" s="265" t="s">
        <v>3073</v>
      </c>
      <c r="S1479" s="265" t="s">
        <v>3116</v>
      </c>
      <c r="T1479" s="11" t="s">
        <v>2649</v>
      </c>
      <c r="U1479" s="11" t="s">
        <v>2517</v>
      </c>
      <c r="V1479">
        <v>0.40543339282517998</v>
      </c>
      <c r="Z1479">
        <v>1.89791159048797E-2</v>
      </c>
      <c r="AD1479" s="188">
        <f t="shared" si="58"/>
        <v>-0.90279867828942029</v>
      </c>
      <c r="AE1479" s="188">
        <f t="shared" si="61"/>
        <v>-3.9644160672393265</v>
      </c>
    </row>
    <row r="1480" spans="1:31" x14ac:dyDescent="0.35">
      <c r="A1480" s="11" t="s">
        <v>2659</v>
      </c>
      <c r="B1480" s="11" t="s">
        <v>2516</v>
      </c>
      <c r="C1480" s="11" t="s">
        <v>2506</v>
      </c>
      <c r="D1480" s="188" t="s">
        <v>3022</v>
      </c>
      <c r="G1480" s="11" t="s">
        <v>2662</v>
      </c>
      <c r="H1480" s="11" t="s">
        <v>2663</v>
      </c>
      <c r="I1480" s="11" t="s">
        <v>2561</v>
      </c>
      <c r="J1480" s="188" t="s">
        <v>2561</v>
      </c>
      <c r="K1480" s="265" t="s">
        <v>3098</v>
      </c>
      <c r="L1480" s="265" t="s">
        <v>1937</v>
      </c>
      <c r="M1480" s="265" t="s">
        <v>1937</v>
      </c>
      <c r="N1480" s="258" t="s">
        <v>3023</v>
      </c>
      <c r="P1480" s="265" t="s">
        <v>3096</v>
      </c>
      <c r="Q1480" s="265" t="s">
        <v>3093</v>
      </c>
      <c r="R1480" s="265" t="s">
        <v>3073</v>
      </c>
      <c r="S1480" s="265" t="s">
        <v>3116</v>
      </c>
      <c r="T1480" s="11" t="s">
        <v>2649</v>
      </c>
      <c r="U1480" s="11" t="s">
        <v>2517</v>
      </c>
      <c r="V1480">
        <v>8.42041473962216</v>
      </c>
      <c r="Z1480">
        <v>0.40681182261850701</v>
      </c>
      <c r="AD1480" s="188">
        <f t="shared" si="58"/>
        <v>2.130659083528367</v>
      </c>
      <c r="AE1480" s="188">
        <f t="shared" si="61"/>
        <v>-0.89940455274599906</v>
      </c>
    </row>
    <row r="1481" spans="1:31" x14ac:dyDescent="0.35">
      <c r="A1481" s="11" t="s">
        <v>2659</v>
      </c>
      <c r="B1481" s="11" t="s">
        <v>2516</v>
      </c>
      <c r="C1481" s="11" t="s">
        <v>2506</v>
      </c>
      <c r="D1481" s="188" t="s">
        <v>3022</v>
      </c>
      <c r="G1481" s="11" t="s">
        <v>2662</v>
      </c>
      <c r="H1481" s="11" t="s">
        <v>2663</v>
      </c>
      <c r="I1481" s="11" t="s">
        <v>2561</v>
      </c>
      <c r="J1481" s="188" t="s">
        <v>2561</v>
      </c>
      <c r="K1481" s="265" t="s">
        <v>3098</v>
      </c>
      <c r="L1481" s="265" t="s">
        <v>1937</v>
      </c>
      <c r="M1481" s="265" t="s">
        <v>1937</v>
      </c>
      <c r="N1481" s="258" t="s">
        <v>3023</v>
      </c>
      <c r="P1481" s="265" t="s">
        <v>3096</v>
      </c>
      <c r="Q1481" s="265" t="s">
        <v>3093</v>
      </c>
      <c r="R1481" s="265" t="s">
        <v>3073</v>
      </c>
      <c r="S1481" s="265" t="s">
        <v>3116</v>
      </c>
      <c r="T1481" s="11" t="s">
        <v>2649</v>
      </c>
      <c r="U1481" s="11" t="s">
        <v>2517</v>
      </c>
      <c r="V1481">
        <v>48.052024686036098</v>
      </c>
      <c r="Z1481">
        <v>0.60114906627827003</v>
      </c>
      <c r="AD1481" s="188">
        <f t="shared" si="58"/>
        <v>3.8722842715948684</v>
      </c>
      <c r="AE1481" s="188">
        <f t="shared" si="61"/>
        <v>-0.50891234478829228</v>
      </c>
    </row>
    <row r="1482" spans="1:31" x14ac:dyDescent="0.35">
      <c r="A1482" s="11" t="s">
        <v>2659</v>
      </c>
      <c r="B1482" s="11" t="s">
        <v>2516</v>
      </c>
      <c r="C1482" s="11" t="s">
        <v>2506</v>
      </c>
      <c r="D1482" s="188" t="s">
        <v>3022</v>
      </c>
      <c r="G1482" s="11" t="s">
        <v>2662</v>
      </c>
      <c r="H1482" s="11" t="s">
        <v>2663</v>
      </c>
      <c r="I1482" s="11" t="s">
        <v>2561</v>
      </c>
      <c r="J1482" s="188" t="s">
        <v>2561</v>
      </c>
      <c r="K1482" s="265" t="s">
        <v>3098</v>
      </c>
      <c r="L1482" s="265" t="s">
        <v>1937</v>
      </c>
      <c r="M1482" s="265" t="s">
        <v>1937</v>
      </c>
      <c r="N1482" s="258" t="s">
        <v>3023</v>
      </c>
      <c r="P1482" s="265" t="s">
        <v>3096</v>
      </c>
      <c r="Q1482" s="265" t="s">
        <v>3093</v>
      </c>
      <c r="R1482" s="265" t="s">
        <v>3073</v>
      </c>
      <c r="S1482" s="265" t="s">
        <v>3116</v>
      </c>
      <c r="T1482" s="11" t="s">
        <v>2649</v>
      </c>
      <c r="U1482" s="11" t="s">
        <v>2517</v>
      </c>
      <c r="V1482">
        <v>68.545177978522801</v>
      </c>
      <c r="Z1482">
        <v>0.62314025655544902</v>
      </c>
      <c r="AD1482" s="188">
        <f t="shared" si="58"/>
        <v>4.2274930604053589</v>
      </c>
      <c r="AE1482" s="188">
        <f t="shared" si="61"/>
        <v>-0.47298365462522102</v>
      </c>
    </row>
    <row r="1483" spans="1:31" hidden="1" x14ac:dyDescent="0.35">
      <c r="A1483" s="11" t="s">
        <v>2665</v>
      </c>
      <c r="B1483" s="11" t="s">
        <v>2516</v>
      </c>
      <c r="C1483" s="11" t="s">
        <v>2506</v>
      </c>
      <c r="D1483" s="188" t="s">
        <v>3022</v>
      </c>
      <c r="G1483" s="11" t="s">
        <v>3042</v>
      </c>
      <c r="I1483" s="11" t="s">
        <v>2616</v>
      </c>
      <c r="J1483" s="258" t="s">
        <v>3036</v>
      </c>
      <c r="K1483" s="261" t="s">
        <v>3055</v>
      </c>
      <c r="L1483" s="265" t="s">
        <v>3085</v>
      </c>
      <c r="M1483" s="265" t="s">
        <v>1941</v>
      </c>
      <c r="N1483" s="265" t="s">
        <v>3080</v>
      </c>
      <c r="O1483" s="265" t="s">
        <v>3028</v>
      </c>
      <c r="P1483" s="261" t="s">
        <v>3056</v>
      </c>
      <c r="Q1483" s="261"/>
      <c r="R1483" s="261"/>
      <c r="S1483" s="261"/>
      <c r="T1483" s="11" t="s">
        <v>2649</v>
      </c>
      <c r="U1483" s="11" t="s">
        <v>2517</v>
      </c>
      <c r="V1483">
        <v>93.627769264795305</v>
      </c>
      <c r="Z1483">
        <v>0.62135922330097004</v>
      </c>
      <c r="AD1483" s="188">
        <f t="shared" ref="AD1483:AD1546" si="62">LN(V1483)</f>
        <v>4.5393270196621218</v>
      </c>
      <c r="AE1483" s="265" t="s">
        <v>3072</v>
      </c>
    </row>
    <row r="1484" spans="1:31" hidden="1" x14ac:dyDescent="0.35">
      <c r="A1484" s="11" t="s">
        <v>2665</v>
      </c>
      <c r="B1484" s="11" t="s">
        <v>2516</v>
      </c>
      <c r="C1484" s="11" t="s">
        <v>2506</v>
      </c>
      <c r="D1484" s="188" t="s">
        <v>3022</v>
      </c>
      <c r="G1484" s="11" t="s">
        <v>3042</v>
      </c>
      <c r="I1484" s="11" t="s">
        <v>2616</v>
      </c>
      <c r="J1484" s="258" t="s">
        <v>3036</v>
      </c>
      <c r="K1484" s="261" t="s">
        <v>3055</v>
      </c>
      <c r="L1484" s="265" t="s">
        <v>3085</v>
      </c>
      <c r="M1484" s="265" t="s">
        <v>1941</v>
      </c>
      <c r="N1484" s="265" t="s">
        <v>3080</v>
      </c>
      <c r="O1484" s="265" t="s">
        <v>3028</v>
      </c>
      <c r="P1484" s="261" t="s">
        <v>3056</v>
      </c>
      <c r="Q1484" s="261"/>
      <c r="R1484" s="261"/>
      <c r="S1484" s="261"/>
      <c r="T1484" s="11" t="s">
        <v>2649</v>
      </c>
      <c r="U1484" s="11" t="s">
        <v>2517</v>
      </c>
      <c r="V1484">
        <v>229.31781880735301</v>
      </c>
      <c r="Z1484">
        <v>2.23300970873786</v>
      </c>
      <c r="AD1484" s="188">
        <f t="shared" si="62"/>
        <v>5.4351088964274998</v>
      </c>
      <c r="AE1484" s="265" t="s">
        <v>3072</v>
      </c>
    </row>
    <row r="1485" spans="1:31" hidden="1" x14ac:dyDescent="0.35">
      <c r="A1485" s="11" t="s">
        <v>2665</v>
      </c>
      <c r="B1485" s="11" t="s">
        <v>2516</v>
      </c>
      <c r="C1485" s="11" t="s">
        <v>2506</v>
      </c>
      <c r="D1485" s="188" t="s">
        <v>3022</v>
      </c>
      <c r="G1485" s="11" t="s">
        <v>3042</v>
      </c>
      <c r="I1485" s="11" t="s">
        <v>2616</v>
      </c>
      <c r="J1485" s="258" t="s">
        <v>3036</v>
      </c>
      <c r="K1485" s="261" t="s">
        <v>3055</v>
      </c>
      <c r="L1485" s="265" t="s">
        <v>3085</v>
      </c>
      <c r="M1485" s="265" t="s">
        <v>1941</v>
      </c>
      <c r="N1485" s="265" t="s">
        <v>3080</v>
      </c>
      <c r="O1485" s="265" t="s">
        <v>3028</v>
      </c>
      <c r="P1485" s="261" t="s">
        <v>3056</v>
      </c>
      <c r="Q1485" s="261"/>
      <c r="R1485" s="261"/>
      <c r="S1485" s="261"/>
      <c r="T1485" s="11" t="s">
        <v>2649</v>
      </c>
      <c r="U1485" s="11" t="s">
        <v>2517</v>
      </c>
      <c r="V1485">
        <v>1134.65402879258</v>
      </c>
      <c r="Z1485">
        <v>1.3592233009708701</v>
      </c>
      <c r="AD1485" s="188">
        <f t="shared" si="62"/>
        <v>7.0340830630012414</v>
      </c>
      <c r="AE1485" s="265" t="s">
        <v>3072</v>
      </c>
    </row>
    <row r="1486" spans="1:31" hidden="1" x14ac:dyDescent="0.35">
      <c r="A1486" s="11" t="s">
        <v>2665</v>
      </c>
      <c r="B1486" s="11" t="s">
        <v>2516</v>
      </c>
      <c r="C1486" s="11" t="s">
        <v>2506</v>
      </c>
      <c r="D1486" s="188" t="s">
        <v>3022</v>
      </c>
      <c r="G1486" s="11" t="s">
        <v>3042</v>
      </c>
      <c r="I1486" s="11" t="s">
        <v>2616</v>
      </c>
      <c r="J1486" s="258" t="s">
        <v>3036</v>
      </c>
      <c r="K1486" s="261" t="s">
        <v>3055</v>
      </c>
      <c r="L1486" s="265" t="s">
        <v>3085</v>
      </c>
      <c r="M1486" s="265" t="s">
        <v>1941</v>
      </c>
      <c r="N1486" s="265" t="s">
        <v>3080</v>
      </c>
      <c r="O1486" s="265" t="s">
        <v>3028</v>
      </c>
      <c r="P1486" s="261" t="s">
        <v>3056</v>
      </c>
      <c r="Q1486" s="261"/>
      <c r="R1486" s="261"/>
      <c r="S1486" s="261"/>
      <c r="T1486" s="11" t="s">
        <v>2649</v>
      </c>
      <c r="U1486" s="11" t="s">
        <v>2517</v>
      </c>
      <c r="V1486">
        <v>2597.61040653701</v>
      </c>
      <c r="Z1486">
        <v>2.15533980582524</v>
      </c>
      <c r="AD1486" s="188">
        <f t="shared" si="62"/>
        <v>7.8623472269928882</v>
      </c>
      <c r="AE1486" s="265" t="s">
        <v>3072</v>
      </c>
    </row>
    <row r="1487" spans="1:31" hidden="1" x14ac:dyDescent="0.35">
      <c r="A1487" s="11" t="s">
        <v>2665</v>
      </c>
      <c r="B1487" s="11" t="s">
        <v>2516</v>
      </c>
      <c r="C1487" s="11" t="s">
        <v>2506</v>
      </c>
      <c r="D1487" s="188" t="s">
        <v>3022</v>
      </c>
      <c r="G1487" s="11" t="s">
        <v>3042</v>
      </c>
      <c r="I1487" s="11" t="s">
        <v>2616</v>
      </c>
      <c r="J1487" s="258" t="s">
        <v>3036</v>
      </c>
      <c r="K1487" s="261" t="s">
        <v>3055</v>
      </c>
      <c r="L1487" s="265" t="s">
        <v>3085</v>
      </c>
      <c r="M1487" s="265" t="s">
        <v>1941</v>
      </c>
      <c r="N1487" s="265" t="s">
        <v>3080</v>
      </c>
      <c r="O1487" s="265" t="s">
        <v>3028</v>
      </c>
      <c r="P1487" s="261" t="s">
        <v>3056</v>
      </c>
      <c r="Q1487" s="261"/>
      <c r="R1487" s="261"/>
      <c r="S1487" s="261"/>
      <c r="T1487" s="11" t="s">
        <v>2649</v>
      </c>
      <c r="U1487" s="11" t="s">
        <v>2517</v>
      </c>
      <c r="V1487">
        <v>2224.9771323864602</v>
      </c>
      <c r="Z1487">
        <v>3.80582524271844</v>
      </c>
      <c r="AD1487" s="188">
        <f t="shared" si="62"/>
        <v>7.7075019169684067</v>
      </c>
      <c r="AE1487" s="265" t="s">
        <v>3072</v>
      </c>
    </row>
    <row r="1488" spans="1:31" hidden="1" x14ac:dyDescent="0.35">
      <c r="A1488" s="11" t="s">
        <v>2665</v>
      </c>
      <c r="B1488" s="11" t="s">
        <v>2516</v>
      </c>
      <c r="C1488" s="11" t="s">
        <v>2506</v>
      </c>
      <c r="D1488" s="188" t="s">
        <v>3022</v>
      </c>
      <c r="G1488" s="11" t="s">
        <v>3042</v>
      </c>
      <c r="I1488" s="11" t="s">
        <v>2616</v>
      </c>
      <c r="J1488" s="258" t="s">
        <v>3036</v>
      </c>
      <c r="K1488" s="261" t="s">
        <v>3055</v>
      </c>
      <c r="L1488" s="265" t="s">
        <v>3085</v>
      </c>
      <c r="M1488" s="265" t="s">
        <v>1941</v>
      </c>
      <c r="N1488" s="265" t="s">
        <v>3080</v>
      </c>
      <c r="O1488" s="265" t="s">
        <v>3028</v>
      </c>
      <c r="P1488" s="261" t="s">
        <v>3056</v>
      </c>
      <c r="Q1488" s="261"/>
      <c r="R1488" s="261"/>
      <c r="S1488" s="261"/>
      <c r="T1488" s="11" t="s">
        <v>2649</v>
      </c>
      <c r="U1488" s="11" t="s">
        <v>2517</v>
      </c>
      <c r="V1488">
        <v>71689.001090420599</v>
      </c>
      <c r="Z1488">
        <v>4.5631067961165002</v>
      </c>
      <c r="AD1488" s="188">
        <f t="shared" si="62"/>
        <v>11.180092613013207</v>
      </c>
      <c r="AE1488" s="265" t="s">
        <v>3072</v>
      </c>
    </row>
    <row r="1489" spans="1:31" hidden="1" x14ac:dyDescent="0.35">
      <c r="A1489" s="11" t="s">
        <v>2665</v>
      </c>
      <c r="B1489" s="11" t="s">
        <v>2516</v>
      </c>
      <c r="C1489" s="11" t="s">
        <v>2506</v>
      </c>
      <c r="D1489" s="188" t="s">
        <v>3022</v>
      </c>
      <c r="G1489" s="11" t="s">
        <v>3042</v>
      </c>
      <c r="I1489" s="11" t="s">
        <v>2616</v>
      </c>
      <c r="J1489" s="258" t="s">
        <v>3036</v>
      </c>
      <c r="K1489" s="261" t="s">
        <v>3055</v>
      </c>
      <c r="L1489" s="265" t="s">
        <v>3085</v>
      </c>
      <c r="M1489" s="265" t="s">
        <v>1941</v>
      </c>
      <c r="N1489" s="265" t="s">
        <v>3080</v>
      </c>
      <c r="O1489" s="265" t="s">
        <v>3028</v>
      </c>
      <c r="P1489" s="261" t="s">
        <v>3056</v>
      </c>
      <c r="Q1489" s="261"/>
      <c r="R1489" s="261"/>
      <c r="S1489" s="261"/>
      <c r="T1489" s="11" t="s">
        <v>2649</v>
      </c>
      <c r="U1489" s="11" t="s">
        <v>2517</v>
      </c>
      <c r="V1489">
        <v>77938.024037813506</v>
      </c>
      <c r="Z1489">
        <v>8.7184466019417393</v>
      </c>
      <c r="AD1489" s="188">
        <f t="shared" si="62"/>
        <v>11.263669226220971</v>
      </c>
      <c r="AE1489" s="265" t="s">
        <v>3072</v>
      </c>
    </row>
    <row r="1490" spans="1:31" hidden="1" x14ac:dyDescent="0.35">
      <c r="A1490" s="11" t="s">
        <v>2665</v>
      </c>
      <c r="B1490" s="11" t="s">
        <v>2516</v>
      </c>
      <c r="C1490" s="11" t="s">
        <v>2506</v>
      </c>
      <c r="D1490" s="188" t="s">
        <v>3022</v>
      </c>
      <c r="G1490" s="11" t="s">
        <v>3042</v>
      </c>
      <c r="I1490" s="11" t="s">
        <v>2616</v>
      </c>
      <c r="J1490" s="258" t="s">
        <v>3036</v>
      </c>
      <c r="K1490" s="261" t="s">
        <v>3055</v>
      </c>
      <c r="L1490" s="265" t="s">
        <v>3085</v>
      </c>
      <c r="M1490" s="265" t="s">
        <v>1941</v>
      </c>
      <c r="N1490" s="265" t="s">
        <v>3080</v>
      </c>
      <c r="O1490" s="265" t="s">
        <v>3028</v>
      </c>
      <c r="P1490" s="261" t="s">
        <v>3056</v>
      </c>
      <c r="Q1490" s="261"/>
      <c r="R1490" s="261"/>
      <c r="S1490" s="261"/>
      <c r="T1490" s="11" t="s">
        <v>2649</v>
      </c>
      <c r="U1490" s="11" t="s">
        <v>2517</v>
      </c>
      <c r="V1490">
        <v>2367946.2549587102</v>
      </c>
      <c r="Z1490">
        <v>7.2038834951456296</v>
      </c>
      <c r="AD1490" s="188">
        <f t="shared" si="62"/>
        <v>14.677533578342787</v>
      </c>
      <c r="AE1490" s="265" t="s">
        <v>3072</v>
      </c>
    </row>
    <row r="1491" spans="1:31" hidden="1" x14ac:dyDescent="0.35">
      <c r="A1491" s="11" t="s">
        <v>2665</v>
      </c>
      <c r="B1491" s="11" t="s">
        <v>2516</v>
      </c>
      <c r="C1491" s="11" t="s">
        <v>2506</v>
      </c>
      <c r="D1491" s="188" t="s">
        <v>3022</v>
      </c>
      <c r="G1491" s="11" t="s">
        <v>3042</v>
      </c>
      <c r="I1491" s="11" t="s">
        <v>2619</v>
      </c>
      <c r="J1491" s="258" t="s">
        <v>3037</v>
      </c>
      <c r="K1491" s="261" t="s">
        <v>3055</v>
      </c>
      <c r="L1491" s="265" t="s">
        <v>3085</v>
      </c>
      <c r="M1491" s="265" t="s">
        <v>1941</v>
      </c>
      <c r="N1491" s="265" t="s">
        <v>3080</v>
      </c>
      <c r="O1491" s="265" t="s">
        <v>3028</v>
      </c>
      <c r="P1491" s="261" t="s">
        <v>3056</v>
      </c>
      <c r="Q1491" s="261"/>
      <c r="R1491" s="261"/>
      <c r="S1491" s="261"/>
      <c r="T1491" s="11" t="s">
        <v>2649</v>
      </c>
      <c r="U1491" s="11" t="s">
        <v>2517</v>
      </c>
      <c r="V1491">
        <v>2213.7906073294798</v>
      </c>
      <c r="Z1491">
        <v>4.6407766990291197</v>
      </c>
      <c r="AD1491" s="188">
        <f t="shared" si="62"/>
        <v>7.7024615321606458</v>
      </c>
      <c r="AE1491" s="265" t="s">
        <v>3072</v>
      </c>
    </row>
    <row r="1492" spans="1:31" hidden="1" x14ac:dyDescent="0.35">
      <c r="A1492" s="11" t="s">
        <v>2665</v>
      </c>
      <c r="B1492" s="11" t="s">
        <v>2516</v>
      </c>
      <c r="C1492" s="11" t="s">
        <v>2506</v>
      </c>
      <c r="D1492" s="188" t="s">
        <v>3022</v>
      </c>
      <c r="G1492" s="11" t="s">
        <v>3042</v>
      </c>
      <c r="I1492" s="11" t="s">
        <v>2619</v>
      </c>
      <c r="J1492" s="258" t="s">
        <v>3037</v>
      </c>
      <c r="K1492" s="261" t="s">
        <v>3055</v>
      </c>
      <c r="L1492" s="265" t="s">
        <v>3085</v>
      </c>
      <c r="M1492" s="265" t="s">
        <v>1941</v>
      </c>
      <c r="N1492" s="265" t="s">
        <v>3080</v>
      </c>
      <c r="O1492" s="265" t="s">
        <v>3028</v>
      </c>
      <c r="P1492" s="261" t="s">
        <v>3056</v>
      </c>
      <c r="Q1492" s="261"/>
      <c r="R1492" s="261"/>
      <c r="S1492" s="261"/>
      <c r="T1492" s="11" t="s">
        <v>2649</v>
      </c>
      <c r="U1492" s="11" t="s">
        <v>2517</v>
      </c>
      <c r="V1492">
        <v>5336.99983274237</v>
      </c>
      <c r="Z1492">
        <v>2.8737864077669899</v>
      </c>
      <c r="AD1492" s="188">
        <f t="shared" si="62"/>
        <v>8.5824189449946839</v>
      </c>
      <c r="AE1492" s="265" t="s">
        <v>3072</v>
      </c>
    </row>
    <row r="1493" spans="1:31" hidden="1" x14ac:dyDescent="0.35">
      <c r="A1493" s="11" t="s">
        <v>2665</v>
      </c>
      <c r="B1493" s="11" t="s">
        <v>2516</v>
      </c>
      <c r="C1493" s="11" t="s">
        <v>2506</v>
      </c>
      <c r="D1493" s="188" t="s">
        <v>3022</v>
      </c>
      <c r="G1493" s="11" t="s">
        <v>3042</v>
      </c>
      <c r="I1493" s="11" t="s">
        <v>2619</v>
      </c>
      <c r="J1493" s="258" t="s">
        <v>3037</v>
      </c>
      <c r="K1493" s="261" t="s">
        <v>3055</v>
      </c>
      <c r="L1493" s="265" t="s">
        <v>3085</v>
      </c>
      <c r="M1493" s="265" t="s">
        <v>1941</v>
      </c>
      <c r="N1493" s="265" t="s">
        <v>3080</v>
      </c>
      <c r="O1493" s="265" t="s">
        <v>3028</v>
      </c>
      <c r="P1493" s="261" t="s">
        <v>3056</v>
      </c>
      <c r="Q1493" s="261"/>
      <c r="R1493" s="261"/>
      <c r="S1493" s="261"/>
      <c r="T1493" s="11" t="s">
        <v>2649</v>
      </c>
      <c r="U1493" s="11" t="s">
        <v>2517</v>
      </c>
      <c r="V1493">
        <v>44276.457516696799</v>
      </c>
      <c r="Z1493">
        <v>6.3883495145631004</v>
      </c>
      <c r="AD1493" s="188">
        <f t="shared" si="62"/>
        <v>10.698208381740969</v>
      </c>
      <c r="AE1493" s="265" t="s">
        <v>3072</v>
      </c>
    </row>
    <row r="1494" spans="1:31" hidden="1" x14ac:dyDescent="0.35">
      <c r="A1494" s="11" t="s">
        <v>2665</v>
      </c>
      <c r="B1494" s="11" t="s">
        <v>2516</v>
      </c>
      <c r="C1494" s="11" t="s">
        <v>2506</v>
      </c>
      <c r="D1494" s="188" t="s">
        <v>3022</v>
      </c>
      <c r="G1494" s="11" t="s">
        <v>3042</v>
      </c>
      <c r="I1494" s="11" t="s">
        <v>2619</v>
      </c>
      <c r="J1494" s="258" t="s">
        <v>3037</v>
      </c>
      <c r="K1494" s="261" t="s">
        <v>3055</v>
      </c>
      <c r="L1494" s="265" t="s">
        <v>3085</v>
      </c>
      <c r="M1494" s="265" t="s">
        <v>1941</v>
      </c>
      <c r="N1494" s="265" t="s">
        <v>3080</v>
      </c>
      <c r="O1494" s="265" t="s">
        <v>3028</v>
      </c>
      <c r="P1494" s="261" t="s">
        <v>3056</v>
      </c>
      <c r="Q1494" s="261"/>
      <c r="R1494" s="261"/>
      <c r="S1494" s="261"/>
      <c r="T1494" s="11" t="s">
        <v>2649</v>
      </c>
      <c r="U1494" s="11" t="s">
        <v>2517</v>
      </c>
      <c r="V1494">
        <v>86073.174962688601</v>
      </c>
      <c r="Z1494">
        <v>4.2718446601941702</v>
      </c>
      <c r="AD1494" s="188">
        <f t="shared" si="62"/>
        <v>11.362953085108732</v>
      </c>
      <c r="AE1494" s="265" t="s">
        <v>3072</v>
      </c>
    </row>
    <row r="1495" spans="1:31" hidden="1" x14ac:dyDescent="0.35">
      <c r="A1495" s="11" t="s">
        <v>2665</v>
      </c>
      <c r="B1495" s="11" t="s">
        <v>2516</v>
      </c>
      <c r="C1495" s="11" t="s">
        <v>2506</v>
      </c>
      <c r="D1495" s="188" t="s">
        <v>3022</v>
      </c>
      <c r="G1495" s="11" t="s">
        <v>3042</v>
      </c>
      <c r="I1495" s="11" t="s">
        <v>2574</v>
      </c>
      <c r="J1495" s="258" t="s">
        <v>2617</v>
      </c>
      <c r="K1495" s="261" t="s">
        <v>3055</v>
      </c>
      <c r="L1495" s="265" t="s">
        <v>3085</v>
      </c>
      <c r="M1495" s="265" t="s">
        <v>1941</v>
      </c>
      <c r="N1495" s="265" t="s">
        <v>3080</v>
      </c>
      <c r="O1495" s="265" t="s">
        <v>3028</v>
      </c>
      <c r="P1495" s="261" t="s">
        <v>3056</v>
      </c>
      <c r="Q1495" s="261"/>
      <c r="R1495" s="261"/>
      <c r="S1495" s="261"/>
      <c r="T1495" s="11" t="s">
        <v>2649</v>
      </c>
      <c r="U1495" s="11" t="s">
        <v>2517</v>
      </c>
      <c r="V1495">
        <v>50.003457684353201</v>
      </c>
      <c r="Z1495">
        <v>2.5242718446601899</v>
      </c>
      <c r="AD1495" s="188">
        <f t="shared" si="62"/>
        <v>3.9120921567242042</v>
      </c>
      <c r="AE1495" s="265" t="s">
        <v>3072</v>
      </c>
    </row>
    <row r="1496" spans="1:31" hidden="1" x14ac:dyDescent="0.35">
      <c r="A1496" s="11" t="s">
        <v>2665</v>
      </c>
      <c r="B1496" s="11" t="s">
        <v>2516</v>
      </c>
      <c r="C1496" s="11" t="s">
        <v>2506</v>
      </c>
      <c r="D1496" s="188" t="s">
        <v>3022</v>
      </c>
      <c r="G1496" s="11" t="s">
        <v>3042</v>
      </c>
      <c r="I1496" s="11" t="s">
        <v>2574</v>
      </c>
      <c r="J1496" s="258" t="s">
        <v>2617</v>
      </c>
      <c r="K1496" s="261" t="s">
        <v>3055</v>
      </c>
      <c r="L1496" s="265" t="s">
        <v>3085</v>
      </c>
      <c r="M1496" s="265" t="s">
        <v>1941</v>
      </c>
      <c r="N1496" s="265" t="s">
        <v>3080</v>
      </c>
      <c r="O1496" s="265" t="s">
        <v>3028</v>
      </c>
      <c r="P1496" s="261" t="s">
        <v>3056</v>
      </c>
      <c r="Q1496" s="261"/>
      <c r="R1496" s="261"/>
      <c r="S1496" s="261"/>
      <c r="T1496" s="11" t="s">
        <v>2649</v>
      </c>
      <c r="U1496" s="11" t="s">
        <v>2517</v>
      </c>
      <c r="V1496">
        <v>83.702292899371798</v>
      </c>
      <c r="Z1496">
        <v>1.1844660194174701</v>
      </c>
      <c r="AD1496" s="188">
        <f t="shared" si="62"/>
        <v>4.4272663713779412</v>
      </c>
      <c r="AE1496" s="265" t="s">
        <v>3072</v>
      </c>
    </row>
    <row r="1497" spans="1:31" hidden="1" x14ac:dyDescent="0.35">
      <c r="A1497" s="11" t="s">
        <v>2665</v>
      </c>
      <c r="B1497" s="11" t="s">
        <v>2516</v>
      </c>
      <c r="C1497" s="11" t="s">
        <v>2506</v>
      </c>
      <c r="D1497" s="188" t="s">
        <v>3022</v>
      </c>
      <c r="G1497" s="11" t="s">
        <v>3042</v>
      </c>
      <c r="I1497" s="11" t="s">
        <v>2574</v>
      </c>
      <c r="J1497" s="258" t="s">
        <v>2617</v>
      </c>
      <c r="K1497" s="261" t="s">
        <v>3055</v>
      </c>
      <c r="L1497" s="265" t="s">
        <v>3085</v>
      </c>
      <c r="M1497" s="265" t="s">
        <v>1941</v>
      </c>
      <c r="N1497" s="265" t="s">
        <v>3080</v>
      </c>
      <c r="O1497" s="265" t="s">
        <v>3028</v>
      </c>
      <c r="P1497" s="261" t="s">
        <v>3056</v>
      </c>
      <c r="Q1497" s="261"/>
      <c r="R1497" s="261"/>
      <c r="S1497" s="261"/>
      <c r="T1497" s="11" t="s">
        <v>2649</v>
      </c>
      <c r="U1497" s="11" t="s">
        <v>2517</v>
      </c>
      <c r="V1497">
        <v>154.573464337883</v>
      </c>
      <c r="Z1497">
        <v>1.57281553398058</v>
      </c>
      <c r="AD1497" s="188">
        <f t="shared" si="62"/>
        <v>5.0406694806573427</v>
      </c>
      <c r="AE1497" s="265" t="s">
        <v>3072</v>
      </c>
    </row>
    <row r="1498" spans="1:31" hidden="1" x14ac:dyDescent="0.35">
      <c r="A1498" s="11" t="s">
        <v>2665</v>
      </c>
      <c r="B1498" s="11" t="s">
        <v>2516</v>
      </c>
      <c r="C1498" s="11" t="s">
        <v>2506</v>
      </c>
      <c r="D1498" s="188" t="s">
        <v>3022</v>
      </c>
      <c r="G1498" s="11" t="s">
        <v>3042</v>
      </c>
      <c r="I1498" s="11" t="s">
        <v>2650</v>
      </c>
      <c r="J1498" s="258" t="s">
        <v>3038</v>
      </c>
      <c r="K1498" s="261" t="s">
        <v>3055</v>
      </c>
      <c r="L1498" s="265" t="s">
        <v>3085</v>
      </c>
      <c r="M1498" s="265" t="s">
        <v>1941</v>
      </c>
      <c r="N1498" s="265" t="s">
        <v>3080</v>
      </c>
      <c r="O1498" s="265" t="s">
        <v>3028</v>
      </c>
      <c r="P1498" s="261" t="s">
        <v>3056</v>
      </c>
      <c r="Q1498" s="261"/>
      <c r="R1498" s="261"/>
      <c r="S1498" s="261"/>
      <c r="T1498" s="11" t="s">
        <v>2649</v>
      </c>
      <c r="U1498" s="11" t="s">
        <v>2517</v>
      </c>
      <c r="V1498">
        <v>2.31238151364545</v>
      </c>
      <c r="Z1498">
        <v>1.70873786407766</v>
      </c>
      <c r="AD1498" s="188">
        <f t="shared" si="62"/>
        <v>0.83827795174925757</v>
      </c>
      <c r="AE1498" s="265" t="s">
        <v>3072</v>
      </c>
    </row>
    <row r="1499" spans="1:31" hidden="1" x14ac:dyDescent="0.35">
      <c r="A1499" s="11" t="s">
        <v>2665</v>
      </c>
      <c r="B1499" s="11" t="s">
        <v>2516</v>
      </c>
      <c r="C1499" s="11" t="s">
        <v>2506</v>
      </c>
      <c r="D1499" s="188" t="s">
        <v>3022</v>
      </c>
      <c r="G1499" s="11" t="s">
        <v>3042</v>
      </c>
      <c r="I1499" s="11" t="s">
        <v>2650</v>
      </c>
      <c r="J1499" s="258" t="s">
        <v>3038</v>
      </c>
      <c r="K1499" s="261" t="s">
        <v>3055</v>
      </c>
      <c r="L1499" s="265" t="s">
        <v>3085</v>
      </c>
      <c r="M1499" s="265" t="s">
        <v>1941</v>
      </c>
      <c r="N1499" s="265" t="s">
        <v>3080</v>
      </c>
      <c r="O1499" s="265" t="s">
        <v>3028</v>
      </c>
      <c r="P1499" s="261" t="s">
        <v>3056</v>
      </c>
      <c r="Q1499" s="261"/>
      <c r="R1499" s="261"/>
      <c r="S1499" s="261"/>
      <c r="T1499" s="11" t="s">
        <v>2649</v>
      </c>
      <c r="U1499" s="11" t="s">
        <v>2517</v>
      </c>
      <c r="V1499">
        <v>10.6532627128868</v>
      </c>
      <c r="Z1499">
        <v>0.66019417475728104</v>
      </c>
      <c r="AD1499" s="188">
        <f t="shared" si="62"/>
        <v>2.3658662032549387</v>
      </c>
      <c r="AE1499" s="265" t="s">
        <v>3072</v>
      </c>
    </row>
    <row r="1500" spans="1:31" hidden="1" x14ac:dyDescent="0.35">
      <c r="A1500" s="11" t="s">
        <v>2665</v>
      </c>
      <c r="B1500" s="11" t="s">
        <v>2516</v>
      </c>
      <c r="C1500" s="11" t="s">
        <v>2506</v>
      </c>
      <c r="D1500" s="188" t="s">
        <v>3022</v>
      </c>
      <c r="G1500" s="11" t="s">
        <v>3042</v>
      </c>
      <c r="I1500" s="11" t="s">
        <v>2613</v>
      </c>
      <c r="J1500" s="258" t="s">
        <v>2613</v>
      </c>
      <c r="K1500" s="261" t="s">
        <v>3055</v>
      </c>
      <c r="L1500" s="265" t="s">
        <v>3085</v>
      </c>
      <c r="M1500" s="265" t="s">
        <v>1941</v>
      </c>
      <c r="N1500" s="265" t="s">
        <v>3080</v>
      </c>
      <c r="O1500" s="265" t="s">
        <v>3028</v>
      </c>
      <c r="P1500" s="261" t="s">
        <v>3056</v>
      </c>
      <c r="Q1500" s="261"/>
      <c r="R1500" s="261"/>
      <c r="S1500" s="261"/>
      <c r="T1500" s="11" t="s">
        <v>2649</v>
      </c>
      <c r="U1500" s="11" t="s">
        <v>2517</v>
      </c>
      <c r="V1500">
        <v>0.115279074671469</v>
      </c>
      <c r="Z1500">
        <v>0.44660194174757301</v>
      </c>
      <c r="AD1500" s="188">
        <f t="shared" si="62"/>
        <v>-2.1603993541146451</v>
      </c>
      <c r="AE1500" s="265" t="s">
        <v>3072</v>
      </c>
    </row>
    <row r="1501" spans="1:31" hidden="1" x14ac:dyDescent="0.35">
      <c r="A1501" s="11" t="s">
        <v>2665</v>
      </c>
      <c r="B1501" s="11" t="s">
        <v>2516</v>
      </c>
      <c r="C1501" s="11" t="s">
        <v>2506</v>
      </c>
      <c r="D1501" s="188" t="s">
        <v>3022</v>
      </c>
      <c r="G1501" s="11" t="s">
        <v>3042</v>
      </c>
      <c r="I1501" s="11" t="s">
        <v>2613</v>
      </c>
      <c r="J1501" s="258" t="s">
        <v>2613</v>
      </c>
      <c r="K1501" s="261" t="s">
        <v>3055</v>
      </c>
      <c r="L1501" s="265" t="s">
        <v>3085</v>
      </c>
      <c r="M1501" s="265" t="s">
        <v>1941</v>
      </c>
      <c r="N1501" s="265" t="s">
        <v>3080</v>
      </c>
      <c r="O1501" s="265" t="s">
        <v>3028</v>
      </c>
      <c r="P1501" s="261" t="s">
        <v>3056</v>
      </c>
      <c r="Q1501" s="261"/>
      <c r="R1501" s="261"/>
      <c r="S1501" s="261"/>
      <c r="T1501" s="11" t="s">
        <v>2649</v>
      </c>
      <c r="U1501" s="11" t="s">
        <v>2517</v>
      </c>
      <c r="V1501">
        <v>0.40668471046245502</v>
      </c>
      <c r="Z1501">
        <v>1.61165048543689</v>
      </c>
      <c r="AD1501" s="188">
        <f t="shared" si="62"/>
        <v>-0.89971706091761983</v>
      </c>
      <c r="AE1501" s="265" t="s">
        <v>3072</v>
      </c>
    </row>
    <row r="1502" spans="1:31" hidden="1" x14ac:dyDescent="0.35">
      <c r="A1502" s="11" t="s">
        <v>2665</v>
      </c>
      <c r="B1502" s="11" t="s">
        <v>2516</v>
      </c>
      <c r="C1502" s="11" t="s">
        <v>2506</v>
      </c>
      <c r="D1502" s="188" t="s">
        <v>3022</v>
      </c>
      <c r="G1502" s="11" t="s">
        <v>3042</v>
      </c>
      <c r="I1502" s="11" t="s">
        <v>2561</v>
      </c>
      <c r="J1502" s="188" t="s">
        <v>2561</v>
      </c>
      <c r="K1502" s="261" t="s">
        <v>3055</v>
      </c>
      <c r="L1502" s="265" t="s">
        <v>3085</v>
      </c>
      <c r="M1502" s="265" t="s">
        <v>1941</v>
      </c>
      <c r="N1502" s="265" t="s">
        <v>3080</v>
      </c>
      <c r="O1502" s="265" t="s">
        <v>3028</v>
      </c>
      <c r="P1502" s="261" t="s">
        <v>3056</v>
      </c>
      <c r="Q1502" s="261"/>
      <c r="R1502" s="261"/>
      <c r="S1502" s="261"/>
      <c r="T1502" s="11" t="s">
        <v>2649</v>
      </c>
      <c r="U1502" s="11" t="s">
        <v>2517</v>
      </c>
      <c r="V1502">
        <v>8.4903622618594294</v>
      </c>
      <c r="Z1502">
        <v>2.25242718446601</v>
      </c>
      <c r="AD1502" s="188">
        <f t="shared" si="62"/>
        <v>2.1389316686543429</v>
      </c>
      <c r="AE1502" s="265" t="s">
        <v>3072</v>
      </c>
    </row>
    <row r="1503" spans="1:31" hidden="1" x14ac:dyDescent="0.35">
      <c r="A1503" s="11" t="s">
        <v>2665</v>
      </c>
      <c r="B1503" s="11" t="s">
        <v>2516</v>
      </c>
      <c r="C1503" s="11" t="s">
        <v>2506</v>
      </c>
      <c r="D1503" s="188" t="s">
        <v>3022</v>
      </c>
      <c r="G1503" s="11" t="s">
        <v>3042</v>
      </c>
      <c r="I1503" s="11" t="s">
        <v>2561</v>
      </c>
      <c r="J1503" s="188" t="s">
        <v>2561</v>
      </c>
      <c r="K1503" s="261" t="s">
        <v>3055</v>
      </c>
      <c r="L1503" s="265" t="s">
        <v>3085</v>
      </c>
      <c r="M1503" s="265" t="s">
        <v>1941</v>
      </c>
      <c r="N1503" s="265" t="s">
        <v>3080</v>
      </c>
      <c r="O1503" s="265" t="s">
        <v>3028</v>
      </c>
      <c r="P1503" s="261" t="s">
        <v>3056</v>
      </c>
      <c r="Q1503" s="261"/>
      <c r="R1503" s="261"/>
      <c r="S1503" s="261"/>
      <c r="T1503" s="11" t="s">
        <v>2649</v>
      </c>
      <c r="U1503" s="11" t="s">
        <v>2517</v>
      </c>
      <c r="V1503">
        <v>45.314579573417902</v>
      </c>
      <c r="Z1503">
        <v>0.83495145631067802</v>
      </c>
      <c r="AD1503" s="188">
        <f t="shared" si="62"/>
        <v>3.813628825595845</v>
      </c>
      <c r="AE1503" s="265" t="s">
        <v>3072</v>
      </c>
    </row>
    <row r="1504" spans="1:31" hidden="1" x14ac:dyDescent="0.35">
      <c r="A1504" s="11" t="s">
        <v>2665</v>
      </c>
      <c r="B1504" s="11" t="s">
        <v>2516</v>
      </c>
      <c r="C1504" s="11" t="s">
        <v>2506</v>
      </c>
      <c r="D1504" s="188" t="s">
        <v>3022</v>
      </c>
      <c r="G1504" s="11" t="s">
        <v>3042</v>
      </c>
      <c r="I1504" s="11" t="s">
        <v>2561</v>
      </c>
      <c r="J1504" s="188" t="s">
        <v>2561</v>
      </c>
      <c r="K1504" s="261" t="s">
        <v>3055</v>
      </c>
      <c r="L1504" s="265" t="s">
        <v>3085</v>
      </c>
      <c r="M1504" s="265" t="s">
        <v>1941</v>
      </c>
      <c r="N1504" s="265" t="s">
        <v>3080</v>
      </c>
      <c r="O1504" s="265" t="s">
        <v>3028</v>
      </c>
      <c r="P1504" s="261" t="s">
        <v>3056</v>
      </c>
      <c r="Q1504" s="261"/>
      <c r="R1504" s="261"/>
      <c r="S1504" s="261"/>
      <c r="T1504" s="11" t="s">
        <v>2649</v>
      </c>
      <c r="U1504" s="11" t="s">
        <v>2517</v>
      </c>
      <c r="V1504">
        <v>62.433595802772601</v>
      </c>
      <c r="Z1504">
        <v>1.74757281553397</v>
      </c>
      <c r="AD1504" s="188">
        <f t="shared" si="62"/>
        <v>4.1341035247683866</v>
      </c>
      <c r="AE1504" s="265" t="s">
        <v>3072</v>
      </c>
    </row>
    <row r="1505" spans="1:31" x14ac:dyDescent="0.35">
      <c r="A1505" s="11" t="s">
        <v>2667</v>
      </c>
      <c r="B1505" s="11" t="s">
        <v>2516</v>
      </c>
      <c r="C1505" s="11" t="s">
        <v>2506</v>
      </c>
      <c r="D1505" s="188" t="s">
        <v>3022</v>
      </c>
      <c r="G1505" s="11" t="s">
        <v>2971</v>
      </c>
      <c r="I1505" s="11" t="s">
        <v>2616</v>
      </c>
      <c r="J1505" s="258" t="s">
        <v>3036</v>
      </c>
      <c r="K1505" s="265" t="s">
        <v>3097</v>
      </c>
      <c r="L1505" s="265" t="s">
        <v>1937</v>
      </c>
      <c r="M1505" s="265" t="s">
        <v>1937</v>
      </c>
      <c r="N1505" s="258" t="s">
        <v>3023</v>
      </c>
      <c r="P1505" s="265" t="s">
        <v>3094</v>
      </c>
      <c r="Q1505" s="265" t="s">
        <v>3093</v>
      </c>
      <c r="R1505" s="265" t="s">
        <v>2120</v>
      </c>
      <c r="S1505" s="265" t="s">
        <v>3116</v>
      </c>
      <c r="T1505" s="11" t="s">
        <v>2649</v>
      </c>
      <c r="U1505" s="11" t="s">
        <v>2517</v>
      </c>
      <c r="V1505">
        <v>91.638051941411206</v>
      </c>
      <c r="Z1505">
        <v>4.4136249240649104</v>
      </c>
      <c r="AD1505" s="188">
        <f t="shared" si="62"/>
        <v>4.5178465996270374</v>
      </c>
      <c r="AE1505" s="188">
        <f t="shared" ref="AE1505:AE1525" si="63">Z1505</f>
        <v>4.4136249240649104</v>
      </c>
    </row>
    <row r="1506" spans="1:31" x14ac:dyDescent="0.35">
      <c r="A1506" s="11" t="s">
        <v>2667</v>
      </c>
      <c r="B1506" s="11" t="s">
        <v>2516</v>
      </c>
      <c r="C1506" s="11" t="s">
        <v>2506</v>
      </c>
      <c r="D1506" s="188" t="s">
        <v>3022</v>
      </c>
      <c r="G1506" s="11" t="s">
        <v>2971</v>
      </c>
      <c r="I1506" s="11" t="s">
        <v>2616</v>
      </c>
      <c r="J1506" s="258" t="s">
        <v>3036</v>
      </c>
      <c r="K1506" s="265" t="s">
        <v>3097</v>
      </c>
      <c r="L1506" s="265" t="s">
        <v>1937</v>
      </c>
      <c r="M1506" s="265" t="s">
        <v>1937</v>
      </c>
      <c r="N1506" s="258" t="s">
        <v>3023</v>
      </c>
      <c r="P1506" s="265" t="s">
        <v>3094</v>
      </c>
      <c r="Q1506" s="265" t="s">
        <v>3093</v>
      </c>
      <c r="R1506" s="265" t="s">
        <v>2120</v>
      </c>
      <c r="S1506" s="265" t="s">
        <v>3116</v>
      </c>
      <c r="T1506" s="11" t="s">
        <v>2649</v>
      </c>
      <c r="U1506" s="11" t="s">
        <v>2517</v>
      </c>
      <c r="V1506">
        <v>240.567815716371</v>
      </c>
      <c r="Z1506">
        <v>1.7011021435389999</v>
      </c>
      <c r="AD1506" s="188">
        <f t="shared" si="62"/>
        <v>5.4830020278281317</v>
      </c>
      <c r="AE1506" s="188">
        <f t="shared" si="63"/>
        <v>1.7011021435389999</v>
      </c>
    </row>
    <row r="1507" spans="1:31" x14ac:dyDescent="0.35">
      <c r="A1507" s="11" t="s">
        <v>2667</v>
      </c>
      <c r="B1507" s="11" t="s">
        <v>2516</v>
      </c>
      <c r="C1507" s="11" t="s">
        <v>2506</v>
      </c>
      <c r="D1507" s="188" t="s">
        <v>3022</v>
      </c>
      <c r="G1507" s="11" t="s">
        <v>2971</v>
      </c>
      <c r="I1507" s="11" t="s">
        <v>2616</v>
      </c>
      <c r="J1507" s="258" t="s">
        <v>3036</v>
      </c>
      <c r="K1507" s="265" t="s">
        <v>3097</v>
      </c>
      <c r="L1507" s="265" t="s">
        <v>1937</v>
      </c>
      <c r="M1507" s="265" t="s">
        <v>1937</v>
      </c>
      <c r="N1507" s="258" t="s">
        <v>3023</v>
      </c>
      <c r="P1507" s="265" t="s">
        <v>3094</v>
      </c>
      <c r="Q1507" s="265" t="s">
        <v>3093</v>
      </c>
      <c r="R1507" s="265" t="s">
        <v>2120</v>
      </c>
      <c r="S1507" s="265" t="s">
        <v>3116</v>
      </c>
      <c r="T1507" s="11" t="s">
        <v>2649</v>
      </c>
      <c r="U1507" s="11" t="s">
        <v>2517</v>
      </c>
      <c r="V1507">
        <v>1126.9280984654199</v>
      </c>
      <c r="Z1507">
        <v>3.2149787381758199</v>
      </c>
      <c r="AD1507" s="188">
        <f t="shared" si="62"/>
        <v>7.0272507129498889</v>
      </c>
      <c r="AE1507" s="188">
        <f t="shared" si="63"/>
        <v>3.2149787381758199</v>
      </c>
    </row>
    <row r="1508" spans="1:31" x14ac:dyDescent="0.35">
      <c r="A1508" s="11" t="s">
        <v>2667</v>
      </c>
      <c r="B1508" s="11" t="s">
        <v>2516</v>
      </c>
      <c r="C1508" s="11" t="s">
        <v>2506</v>
      </c>
      <c r="D1508" s="188" t="s">
        <v>3022</v>
      </c>
      <c r="G1508" s="11" t="s">
        <v>2971</v>
      </c>
      <c r="I1508" s="11" t="s">
        <v>2616</v>
      </c>
      <c r="J1508" s="258" t="s">
        <v>3036</v>
      </c>
      <c r="K1508" s="265" t="s">
        <v>3097</v>
      </c>
      <c r="L1508" s="265" t="s">
        <v>1937</v>
      </c>
      <c r="M1508" s="265" t="s">
        <v>1937</v>
      </c>
      <c r="N1508" s="258" t="s">
        <v>3023</v>
      </c>
      <c r="P1508" s="265" t="s">
        <v>3094</v>
      </c>
      <c r="Q1508" s="265" t="s">
        <v>3093</v>
      </c>
      <c r="R1508" s="265" t="s">
        <v>2120</v>
      </c>
      <c r="S1508" s="265" t="s">
        <v>3116</v>
      </c>
      <c r="T1508" s="11" t="s">
        <v>2649</v>
      </c>
      <c r="U1508" s="11" t="s">
        <v>2517</v>
      </c>
      <c r="V1508">
        <v>2214.67182823147</v>
      </c>
      <c r="Z1508">
        <v>3.31099540050334</v>
      </c>
      <c r="AD1508" s="188">
        <f t="shared" si="62"/>
        <v>7.7028595126906581</v>
      </c>
      <c r="AE1508" s="188">
        <f t="shared" si="63"/>
        <v>3.31099540050334</v>
      </c>
    </row>
    <row r="1509" spans="1:31" x14ac:dyDescent="0.35">
      <c r="A1509" s="11" t="s">
        <v>2667</v>
      </c>
      <c r="B1509" s="11" t="s">
        <v>2516</v>
      </c>
      <c r="C1509" s="11" t="s">
        <v>2506</v>
      </c>
      <c r="D1509" s="188" t="s">
        <v>3022</v>
      </c>
      <c r="G1509" s="11" t="s">
        <v>2971</v>
      </c>
      <c r="I1509" s="11" t="s">
        <v>2616</v>
      </c>
      <c r="J1509" s="258" t="s">
        <v>3036</v>
      </c>
      <c r="K1509" s="265" t="s">
        <v>3097</v>
      </c>
      <c r="L1509" s="265" t="s">
        <v>1937</v>
      </c>
      <c r="M1509" s="265" t="s">
        <v>1937</v>
      </c>
      <c r="N1509" s="258" t="s">
        <v>3023</v>
      </c>
      <c r="P1509" s="265" t="s">
        <v>3094</v>
      </c>
      <c r="Q1509" s="265" t="s">
        <v>3093</v>
      </c>
      <c r="R1509" s="265" t="s">
        <v>2120</v>
      </c>
      <c r="S1509" s="265" t="s">
        <v>3116</v>
      </c>
      <c r="T1509" s="11" t="s">
        <v>2649</v>
      </c>
      <c r="U1509" s="11" t="s">
        <v>2517</v>
      </c>
      <c r="V1509">
        <v>2601.1755351245802</v>
      </c>
      <c r="Z1509">
        <v>4.20673435737221</v>
      </c>
      <c r="AD1509" s="188">
        <f t="shared" si="62"/>
        <v>7.8637187507241721</v>
      </c>
      <c r="AE1509" s="188">
        <f t="shared" si="63"/>
        <v>4.20673435737221</v>
      </c>
    </row>
    <row r="1510" spans="1:31" x14ac:dyDescent="0.35">
      <c r="A1510" s="11" t="s">
        <v>2667</v>
      </c>
      <c r="B1510" s="11" t="s">
        <v>2516</v>
      </c>
      <c r="C1510" s="11" t="s">
        <v>2506</v>
      </c>
      <c r="D1510" s="188" t="s">
        <v>3022</v>
      </c>
      <c r="G1510" s="11" t="s">
        <v>2971</v>
      </c>
      <c r="I1510" s="11" t="s">
        <v>2616</v>
      </c>
      <c r="J1510" s="258" t="s">
        <v>3036</v>
      </c>
      <c r="K1510" s="265" t="s">
        <v>3097</v>
      </c>
      <c r="L1510" s="265" t="s">
        <v>1937</v>
      </c>
      <c r="M1510" s="265" t="s">
        <v>1937</v>
      </c>
      <c r="N1510" s="258" t="s">
        <v>3023</v>
      </c>
      <c r="P1510" s="265" t="s">
        <v>3094</v>
      </c>
      <c r="Q1510" s="265" t="s">
        <v>3093</v>
      </c>
      <c r="R1510" s="265" t="s">
        <v>2120</v>
      </c>
      <c r="S1510" s="265" t="s">
        <v>3116</v>
      </c>
      <c r="T1510" s="11" t="s">
        <v>2649</v>
      </c>
      <c r="U1510" s="11" t="s">
        <v>2517</v>
      </c>
      <c r="V1510">
        <v>73835.202966302299</v>
      </c>
      <c r="Z1510">
        <v>3.6259307472012399</v>
      </c>
      <c r="AD1510" s="188">
        <f t="shared" si="62"/>
        <v>11.209590901821308</v>
      </c>
      <c r="AE1510" s="188">
        <f t="shared" si="63"/>
        <v>3.6259307472012399</v>
      </c>
    </row>
    <row r="1511" spans="1:31" x14ac:dyDescent="0.35">
      <c r="A1511" s="11" t="s">
        <v>2667</v>
      </c>
      <c r="B1511" s="11" t="s">
        <v>2516</v>
      </c>
      <c r="C1511" s="11" t="s">
        <v>2506</v>
      </c>
      <c r="D1511" s="188" t="s">
        <v>3022</v>
      </c>
      <c r="G1511" s="11" t="s">
        <v>2971</v>
      </c>
      <c r="I1511" s="11" t="s">
        <v>2616</v>
      </c>
      <c r="J1511" s="258" t="s">
        <v>3036</v>
      </c>
      <c r="K1511" s="265" t="s">
        <v>3097</v>
      </c>
      <c r="L1511" s="265" t="s">
        <v>1937</v>
      </c>
      <c r="M1511" s="265" t="s">
        <v>1937</v>
      </c>
      <c r="N1511" s="258" t="s">
        <v>3023</v>
      </c>
      <c r="P1511" s="265" t="s">
        <v>3094</v>
      </c>
      <c r="Q1511" s="265" t="s">
        <v>3093</v>
      </c>
      <c r="R1511" s="265" t="s">
        <v>2120</v>
      </c>
      <c r="S1511" s="265" t="s">
        <v>3116</v>
      </c>
      <c r="T1511" s="11" t="s">
        <v>2649</v>
      </c>
      <c r="U1511" s="11" t="s">
        <v>2517</v>
      </c>
      <c r="V1511">
        <v>2383666.5879647401</v>
      </c>
      <c r="Z1511">
        <v>4.6017183025253798</v>
      </c>
      <c r="AD1511" s="188">
        <f t="shared" si="62"/>
        <v>14.684150443345253</v>
      </c>
      <c r="AE1511" s="188">
        <f t="shared" si="63"/>
        <v>4.6017183025253798</v>
      </c>
    </row>
    <row r="1512" spans="1:31" x14ac:dyDescent="0.35">
      <c r="A1512" s="11" t="s">
        <v>2667</v>
      </c>
      <c r="B1512" s="11" t="s">
        <v>2516</v>
      </c>
      <c r="C1512" s="11" t="s">
        <v>2506</v>
      </c>
      <c r="D1512" s="188" t="s">
        <v>3022</v>
      </c>
      <c r="G1512" s="11" t="s">
        <v>2971</v>
      </c>
      <c r="I1512" s="11" t="s">
        <v>2616</v>
      </c>
      <c r="J1512" s="258" t="s">
        <v>3036</v>
      </c>
      <c r="K1512" s="265" t="s">
        <v>3097</v>
      </c>
      <c r="L1512" s="265" t="s">
        <v>1937</v>
      </c>
      <c r="M1512" s="265" t="s">
        <v>1937</v>
      </c>
      <c r="N1512" s="258" t="s">
        <v>3023</v>
      </c>
      <c r="P1512" s="265" t="s">
        <v>3094</v>
      </c>
      <c r="Q1512" s="265" t="s">
        <v>3093</v>
      </c>
      <c r="R1512" s="265" t="s">
        <v>2120</v>
      </c>
      <c r="S1512" s="265" t="s">
        <v>3116</v>
      </c>
      <c r="T1512" s="11" t="s">
        <v>2649</v>
      </c>
      <c r="U1512" s="11" t="s">
        <v>2517</v>
      </c>
      <c r="V1512">
        <v>73835.202966302299</v>
      </c>
      <c r="Z1512">
        <v>4.39984379067951</v>
      </c>
      <c r="AD1512" s="188">
        <f t="shared" si="62"/>
        <v>11.209590901821308</v>
      </c>
      <c r="AE1512" s="188">
        <f t="shared" si="63"/>
        <v>4.39984379067951</v>
      </c>
    </row>
    <row r="1513" spans="1:31" x14ac:dyDescent="0.35">
      <c r="A1513" s="11" t="s">
        <v>2667</v>
      </c>
      <c r="B1513" s="11" t="s">
        <v>2516</v>
      </c>
      <c r="C1513" s="11" t="s">
        <v>2506</v>
      </c>
      <c r="D1513" s="188" t="s">
        <v>3022</v>
      </c>
      <c r="G1513" s="11" t="s">
        <v>2971</v>
      </c>
      <c r="I1513" s="11" t="s">
        <v>2619</v>
      </c>
      <c r="J1513" s="258" t="s">
        <v>3037</v>
      </c>
      <c r="K1513" s="265" t="s">
        <v>3097</v>
      </c>
      <c r="L1513" s="265" t="s">
        <v>1937</v>
      </c>
      <c r="M1513" s="265" t="s">
        <v>1937</v>
      </c>
      <c r="N1513" s="258" t="s">
        <v>3023</v>
      </c>
      <c r="P1513" s="265" t="s">
        <v>3094</v>
      </c>
      <c r="Q1513" s="265" t="s">
        <v>3093</v>
      </c>
      <c r="R1513" s="265" t="s">
        <v>2120</v>
      </c>
      <c r="S1513" s="265" t="s">
        <v>3116</v>
      </c>
      <c r="T1513" s="11" t="s">
        <v>2649</v>
      </c>
      <c r="U1513" s="11" t="s">
        <v>2517</v>
      </c>
      <c r="V1513">
        <v>2361.8564210926802</v>
      </c>
      <c r="Z1513">
        <v>3.1197257658595801</v>
      </c>
      <c r="AD1513" s="188">
        <f t="shared" si="62"/>
        <v>7.7672032079040632</v>
      </c>
      <c r="AE1513" s="188">
        <f t="shared" si="63"/>
        <v>3.1197257658595801</v>
      </c>
    </row>
    <row r="1514" spans="1:31" x14ac:dyDescent="0.35">
      <c r="A1514" s="11" t="s">
        <v>2667</v>
      </c>
      <c r="B1514" s="11" t="s">
        <v>2516</v>
      </c>
      <c r="C1514" s="11" t="s">
        <v>2506</v>
      </c>
      <c r="D1514" s="188" t="s">
        <v>3022</v>
      </c>
      <c r="G1514" s="11" t="s">
        <v>2971</v>
      </c>
      <c r="I1514" s="11" t="s">
        <v>2619</v>
      </c>
      <c r="J1514" s="258" t="s">
        <v>3037</v>
      </c>
      <c r="K1514" s="265" t="s">
        <v>3097</v>
      </c>
      <c r="L1514" s="265" t="s">
        <v>1937</v>
      </c>
      <c r="M1514" s="265" t="s">
        <v>1937</v>
      </c>
      <c r="N1514" s="258" t="s">
        <v>3023</v>
      </c>
      <c r="P1514" s="265" t="s">
        <v>3094</v>
      </c>
      <c r="Q1514" s="265" t="s">
        <v>3093</v>
      </c>
      <c r="R1514" s="265" t="s">
        <v>2120</v>
      </c>
      <c r="S1514" s="265" t="s">
        <v>3116</v>
      </c>
      <c r="T1514" s="11" t="s">
        <v>2649</v>
      </c>
      <c r="U1514" s="11" t="s">
        <v>2517</v>
      </c>
      <c r="V1514">
        <v>5111.9057070011304</v>
      </c>
      <c r="Z1514">
        <v>3.5984031936127701</v>
      </c>
      <c r="AD1514" s="188">
        <f t="shared" si="62"/>
        <v>8.5393275504649377</v>
      </c>
      <c r="AE1514" s="188">
        <f t="shared" si="63"/>
        <v>3.5984031936127701</v>
      </c>
    </row>
    <row r="1515" spans="1:31" x14ac:dyDescent="0.35">
      <c r="A1515" s="11" t="s">
        <v>2667</v>
      </c>
      <c r="B1515" s="11" t="s">
        <v>2516</v>
      </c>
      <c r="C1515" s="11" t="s">
        <v>2506</v>
      </c>
      <c r="D1515" s="188" t="s">
        <v>3022</v>
      </c>
      <c r="G1515" s="11" t="s">
        <v>2971</v>
      </c>
      <c r="I1515" s="11" t="s">
        <v>2619</v>
      </c>
      <c r="J1515" s="258" t="s">
        <v>3037</v>
      </c>
      <c r="K1515" s="265" t="s">
        <v>3097</v>
      </c>
      <c r="L1515" s="265" t="s">
        <v>1937</v>
      </c>
      <c r="M1515" s="265" t="s">
        <v>1937</v>
      </c>
      <c r="N1515" s="258" t="s">
        <v>3023</v>
      </c>
      <c r="P1515" s="265" t="s">
        <v>3094</v>
      </c>
      <c r="Q1515" s="265" t="s">
        <v>3093</v>
      </c>
      <c r="R1515" s="265" t="s">
        <v>2120</v>
      </c>
      <c r="S1515" s="265" t="s">
        <v>3116</v>
      </c>
      <c r="T1515" s="11" t="s">
        <v>2649</v>
      </c>
      <c r="U1515" s="11" t="s">
        <v>2517</v>
      </c>
      <c r="V1515">
        <v>48598.934361698397</v>
      </c>
      <c r="Z1515">
        <v>2.8083138071682701</v>
      </c>
      <c r="AD1515" s="188">
        <f t="shared" si="62"/>
        <v>10.791356882934167</v>
      </c>
      <c r="AE1515" s="188">
        <f t="shared" si="63"/>
        <v>2.8083138071682701</v>
      </c>
    </row>
    <row r="1516" spans="1:31" x14ac:dyDescent="0.35">
      <c r="A1516" s="11" t="s">
        <v>2667</v>
      </c>
      <c r="B1516" s="11" t="s">
        <v>2516</v>
      </c>
      <c r="C1516" s="11" t="s">
        <v>2506</v>
      </c>
      <c r="D1516" s="188" t="s">
        <v>3022</v>
      </c>
      <c r="G1516" s="11" t="s">
        <v>2971</v>
      </c>
      <c r="I1516" s="11" t="s">
        <v>2619</v>
      </c>
      <c r="J1516" s="258" t="s">
        <v>3037</v>
      </c>
      <c r="K1516" s="265" t="s">
        <v>3097</v>
      </c>
      <c r="L1516" s="265" t="s">
        <v>1937</v>
      </c>
      <c r="M1516" s="265" t="s">
        <v>1937</v>
      </c>
      <c r="N1516" s="258" t="s">
        <v>3023</v>
      </c>
      <c r="P1516" s="265" t="s">
        <v>3094</v>
      </c>
      <c r="Q1516" s="265" t="s">
        <v>3093</v>
      </c>
      <c r="R1516" s="265" t="s">
        <v>2120</v>
      </c>
      <c r="S1516" s="265" t="s">
        <v>3116</v>
      </c>
      <c r="T1516" s="11" t="s">
        <v>2649</v>
      </c>
      <c r="U1516" s="11" t="s">
        <v>2517</v>
      </c>
      <c r="V1516">
        <v>92484.2681579536</v>
      </c>
      <c r="Z1516">
        <v>4.4086609389915798</v>
      </c>
      <c r="AD1516" s="188">
        <f t="shared" si="62"/>
        <v>11.434793835068231</v>
      </c>
      <c r="AE1516" s="188">
        <f t="shared" si="63"/>
        <v>4.4086609389915798</v>
      </c>
    </row>
    <row r="1517" spans="1:31" x14ac:dyDescent="0.35">
      <c r="A1517" s="11" t="s">
        <v>2667</v>
      </c>
      <c r="B1517" s="11" t="s">
        <v>2516</v>
      </c>
      <c r="C1517" s="11" t="s">
        <v>2506</v>
      </c>
      <c r="D1517" s="188" t="s">
        <v>3022</v>
      </c>
      <c r="G1517" s="11" t="s">
        <v>2971</v>
      </c>
      <c r="I1517" s="11" t="s">
        <v>2574</v>
      </c>
      <c r="J1517" s="258" t="s">
        <v>2617</v>
      </c>
      <c r="K1517" s="265" t="s">
        <v>3097</v>
      </c>
      <c r="L1517" s="265" t="s">
        <v>1937</v>
      </c>
      <c r="M1517" s="265" t="s">
        <v>1937</v>
      </c>
      <c r="N1517" s="258" t="s">
        <v>3023</v>
      </c>
      <c r="P1517" s="265" t="s">
        <v>3094</v>
      </c>
      <c r="Q1517" s="265" t="s">
        <v>3093</v>
      </c>
      <c r="R1517" s="265" t="s">
        <v>2120</v>
      </c>
      <c r="S1517" s="265" t="s">
        <v>3116</v>
      </c>
      <c r="T1517" s="11" t="s">
        <v>2649</v>
      </c>
      <c r="U1517" s="11" t="s">
        <v>2517</v>
      </c>
      <c r="V1517">
        <v>51.354539865812001</v>
      </c>
      <c r="Z1517">
        <v>4.5176603315108901</v>
      </c>
      <c r="AD1517" s="188">
        <f t="shared" si="62"/>
        <v>3.9387533427063786</v>
      </c>
      <c r="AE1517" s="188">
        <f t="shared" si="63"/>
        <v>4.5176603315108901</v>
      </c>
    </row>
    <row r="1518" spans="1:31" x14ac:dyDescent="0.35">
      <c r="A1518" s="11" t="s">
        <v>2667</v>
      </c>
      <c r="B1518" s="11" t="s">
        <v>2516</v>
      </c>
      <c r="C1518" s="11" t="s">
        <v>2506</v>
      </c>
      <c r="D1518" s="188" t="s">
        <v>3022</v>
      </c>
      <c r="G1518" s="11" t="s">
        <v>2971</v>
      </c>
      <c r="I1518" s="11" t="s">
        <v>2574</v>
      </c>
      <c r="J1518" s="258" t="s">
        <v>2617</v>
      </c>
      <c r="K1518" s="265" t="s">
        <v>3097</v>
      </c>
      <c r="L1518" s="265" t="s">
        <v>1937</v>
      </c>
      <c r="M1518" s="265" t="s">
        <v>1937</v>
      </c>
      <c r="N1518" s="258" t="s">
        <v>3023</v>
      </c>
      <c r="P1518" s="265" t="s">
        <v>3094</v>
      </c>
      <c r="Q1518" s="265" t="s">
        <v>3093</v>
      </c>
      <c r="R1518" s="265" t="s">
        <v>2120</v>
      </c>
      <c r="S1518" s="265" t="s">
        <v>3116</v>
      </c>
      <c r="T1518" s="11" t="s">
        <v>2649</v>
      </c>
      <c r="U1518" s="11" t="s">
        <v>2517</v>
      </c>
      <c r="V1518">
        <v>83.206964878623694</v>
      </c>
      <c r="Z1518">
        <v>3.5961815499435899</v>
      </c>
      <c r="AD1518" s="188">
        <f t="shared" si="62"/>
        <v>4.4213310568069266</v>
      </c>
      <c r="AE1518" s="188">
        <f t="shared" si="63"/>
        <v>3.5961815499435899</v>
      </c>
    </row>
    <row r="1519" spans="1:31" x14ac:dyDescent="0.35">
      <c r="A1519" s="11" t="s">
        <v>2667</v>
      </c>
      <c r="B1519" s="11" t="s">
        <v>2516</v>
      </c>
      <c r="C1519" s="11" t="s">
        <v>2506</v>
      </c>
      <c r="D1519" s="188" t="s">
        <v>3022</v>
      </c>
      <c r="G1519" s="11" t="s">
        <v>2971</v>
      </c>
      <c r="I1519" s="11" t="s">
        <v>2574</v>
      </c>
      <c r="J1519" s="258" t="s">
        <v>2617</v>
      </c>
      <c r="K1519" s="265" t="s">
        <v>3097</v>
      </c>
      <c r="L1519" s="265" t="s">
        <v>1937</v>
      </c>
      <c r="M1519" s="265" t="s">
        <v>1937</v>
      </c>
      <c r="N1519" s="258" t="s">
        <v>3023</v>
      </c>
      <c r="P1519" s="265" t="s">
        <v>3094</v>
      </c>
      <c r="Q1519" s="265" t="s">
        <v>3093</v>
      </c>
      <c r="R1519" s="265" t="s">
        <v>2120</v>
      </c>
      <c r="S1519" s="265" t="s">
        <v>3116</v>
      </c>
      <c r="T1519" s="11" t="s">
        <v>2649</v>
      </c>
      <c r="U1519" s="11" t="s">
        <v>2517</v>
      </c>
      <c r="V1519">
        <v>153.33056730456801</v>
      </c>
      <c r="Z1519">
        <v>3.2225982816974699</v>
      </c>
      <c r="AD1519" s="188">
        <f t="shared" si="62"/>
        <v>5.0325961613342862</v>
      </c>
      <c r="AE1519" s="188">
        <f t="shared" si="63"/>
        <v>3.2225982816974699</v>
      </c>
    </row>
    <row r="1520" spans="1:31" x14ac:dyDescent="0.35">
      <c r="A1520" s="11" t="s">
        <v>2667</v>
      </c>
      <c r="B1520" s="11" t="s">
        <v>2516</v>
      </c>
      <c r="C1520" s="11" t="s">
        <v>2506</v>
      </c>
      <c r="D1520" s="188" t="s">
        <v>3022</v>
      </c>
      <c r="G1520" s="11" t="s">
        <v>2971</v>
      </c>
      <c r="I1520" s="11" t="s">
        <v>2650</v>
      </c>
      <c r="J1520" s="258" t="s">
        <v>3038</v>
      </c>
      <c r="K1520" s="265" t="s">
        <v>3097</v>
      </c>
      <c r="L1520" s="265" t="s">
        <v>1937</v>
      </c>
      <c r="M1520" s="265" t="s">
        <v>1937</v>
      </c>
      <c r="N1520" s="258" t="s">
        <v>3023</v>
      </c>
      <c r="P1520" s="265" t="s">
        <v>3094</v>
      </c>
      <c r="Q1520" s="265" t="s">
        <v>3093</v>
      </c>
      <c r="R1520" s="265" t="s">
        <v>2120</v>
      </c>
      <c r="S1520" s="265" t="s">
        <v>3116</v>
      </c>
      <c r="T1520" s="11" t="s">
        <v>2649</v>
      </c>
      <c r="U1520" s="11" t="s">
        <v>2517</v>
      </c>
      <c r="V1520">
        <v>2.4167600481592699</v>
      </c>
      <c r="Z1520">
        <v>1.8899244988284201</v>
      </c>
      <c r="AD1520" s="188">
        <f t="shared" si="62"/>
        <v>0.88242782006957321</v>
      </c>
      <c r="AE1520" s="188">
        <f t="shared" si="63"/>
        <v>1.8899244988284201</v>
      </c>
    </row>
    <row r="1521" spans="1:31" x14ac:dyDescent="0.35">
      <c r="A1521" s="11" t="s">
        <v>2667</v>
      </c>
      <c r="B1521" s="11" t="s">
        <v>2516</v>
      </c>
      <c r="C1521" s="11" t="s">
        <v>2506</v>
      </c>
      <c r="D1521" s="188" t="s">
        <v>3022</v>
      </c>
      <c r="G1521" s="11" t="s">
        <v>2971</v>
      </c>
      <c r="I1521" s="11" t="s">
        <v>2650</v>
      </c>
      <c r="J1521" s="258" t="s">
        <v>3038</v>
      </c>
      <c r="K1521" s="265" t="s">
        <v>3097</v>
      </c>
      <c r="L1521" s="265" t="s">
        <v>1937</v>
      </c>
      <c r="M1521" s="265" t="s">
        <v>1937</v>
      </c>
      <c r="N1521" s="258" t="s">
        <v>3023</v>
      </c>
      <c r="P1521" s="265" t="s">
        <v>3094</v>
      </c>
      <c r="Q1521" s="265" t="s">
        <v>3093</v>
      </c>
      <c r="R1521" s="265" t="s">
        <v>2120</v>
      </c>
      <c r="S1521" s="265" t="s">
        <v>3116</v>
      </c>
      <c r="T1521" s="11" t="s">
        <v>2649</v>
      </c>
      <c r="U1521" s="11" t="s">
        <v>2517</v>
      </c>
      <c r="V1521">
        <v>10.6156869700713</v>
      </c>
      <c r="Z1521">
        <v>1.8124620324568199</v>
      </c>
      <c r="AD1521" s="188">
        <f t="shared" si="62"/>
        <v>2.3623328099779202</v>
      </c>
      <c r="AE1521" s="188">
        <f t="shared" si="63"/>
        <v>1.8124620324568199</v>
      </c>
    </row>
    <row r="1522" spans="1:31" x14ac:dyDescent="0.35">
      <c r="A1522" s="11" t="s">
        <v>2667</v>
      </c>
      <c r="B1522" s="11" t="s">
        <v>2516</v>
      </c>
      <c r="C1522" s="11" t="s">
        <v>2506</v>
      </c>
      <c r="D1522" s="188" t="s">
        <v>3022</v>
      </c>
      <c r="G1522" s="11" t="s">
        <v>2971</v>
      </c>
      <c r="I1522" s="11" t="s">
        <v>2613</v>
      </c>
      <c r="J1522" s="258" t="s">
        <v>2613</v>
      </c>
      <c r="K1522" s="265" t="s">
        <v>3097</v>
      </c>
      <c r="L1522" s="265" t="s">
        <v>1937</v>
      </c>
      <c r="M1522" s="265" t="s">
        <v>1937</v>
      </c>
      <c r="N1522" s="258" t="s">
        <v>3023</v>
      </c>
      <c r="P1522" s="265" t="s">
        <v>3094</v>
      </c>
      <c r="Q1522" s="265" t="s">
        <v>3093</v>
      </c>
      <c r="R1522" s="265" t="s">
        <v>2120</v>
      </c>
      <c r="S1522" s="265" t="s">
        <v>3116</v>
      </c>
      <c r="T1522" s="11" t="s">
        <v>2649</v>
      </c>
      <c r="U1522" s="11" t="s">
        <v>2517</v>
      </c>
      <c r="V1522">
        <v>0.11745196294846701</v>
      </c>
      <c r="Z1522">
        <v>2.2100321096936502</v>
      </c>
      <c r="AD1522" s="188">
        <f t="shared" si="62"/>
        <v>-2.141725854960538</v>
      </c>
      <c r="AE1522" s="188">
        <f t="shared" si="63"/>
        <v>2.2100321096936502</v>
      </c>
    </row>
    <row r="1523" spans="1:31" x14ac:dyDescent="0.35">
      <c r="A1523" s="11" t="s">
        <v>2667</v>
      </c>
      <c r="B1523" s="11" t="s">
        <v>2516</v>
      </c>
      <c r="C1523" s="11" t="s">
        <v>2506</v>
      </c>
      <c r="D1523" s="188" t="s">
        <v>3022</v>
      </c>
      <c r="G1523" s="11" t="s">
        <v>2971</v>
      </c>
      <c r="I1523" s="11" t="s">
        <v>2613</v>
      </c>
      <c r="J1523" s="258" t="s">
        <v>2613</v>
      </c>
      <c r="K1523" s="265" t="s">
        <v>3097</v>
      </c>
      <c r="L1523" s="265" t="s">
        <v>1937</v>
      </c>
      <c r="M1523" s="265" t="s">
        <v>1937</v>
      </c>
      <c r="N1523" s="258" t="s">
        <v>3023</v>
      </c>
      <c r="P1523" s="265" t="s">
        <v>3094</v>
      </c>
      <c r="Q1523" s="265" t="s">
        <v>3093</v>
      </c>
      <c r="R1523" s="265" t="s">
        <v>2120</v>
      </c>
      <c r="S1523" s="265" t="s">
        <v>3116</v>
      </c>
      <c r="T1523" s="11" t="s">
        <v>2649</v>
      </c>
      <c r="U1523" s="11" t="s">
        <v>2517</v>
      </c>
      <c r="V1523">
        <v>0.38621251905943099</v>
      </c>
      <c r="Z1523">
        <v>2.1063264774798198</v>
      </c>
      <c r="AD1523" s="188">
        <f t="shared" si="62"/>
        <v>-0.95136749351251204</v>
      </c>
      <c r="AE1523" s="188">
        <f t="shared" si="63"/>
        <v>2.1063264774798198</v>
      </c>
    </row>
    <row r="1524" spans="1:31" x14ac:dyDescent="0.35">
      <c r="A1524" s="11" t="s">
        <v>2667</v>
      </c>
      <c r="B1524" s="11" t="s">
        <v>2516</v>
      </c>
      <c r="C1524" s="11" t="s">
        <v>2506</v>
      </c>
      <c r="D1524" s="188" t="s">
        <v>3022</v>
      </c>
      <c r="G1524" s="11" t="s">
        <v>2971</v>
      </c>
      <c r="I1524" s="11" t="s">
        <v>2561</v>
      </c>
      <c r="J1524" s="188" t="s">
        <v>2561</v>
      </c>
      <c r="K1524" s="265" t="s">
        <v>3097</v>
      </c>
      <c r="L1524" s="265" t="s">
        <v>1937</v>
      </c>
      <c r="M1524" s="265" t="s">
        <v>1937</v>
      </c>
      <c r="N1524" s="258" t="s">
        <v>3023</v>
      </c>
      <c r="P1524" s="265" t="s">
        <v>3094</v>
      </c>
      <c r="Q1524" s="265" t="s">
        <v>3093</v>
      </c>
      <c r="R1524" s="265" t="s">
        <v>2120</v>
      </c>
      <c r="S1524" s="265" t="s">
        <v>3116</v>
      </c>
      <c r="T1524" s="11" t="s">
        <v>2649</v>
      </c>
      <c r="U1524" s="11" t="s">
        <v>2517</v>
      </c>
      <c r="V1524">
        <v>8.4750781692219892</v>
      </c>
      <c r="Z1524">
        <v>1.79494923197083</v>
      </c>
      <c r="AD1524" s="188">
        <f t="shared" si="62"/>
        <v>2.137129876730997</v>
      </c>
      <c r="AE1524" s="188">
        <f t="shared" si="63"/>
        <v>1.79494923197083</v>
      </c>
    </row>
    <row r="1525" spans="1:31" x14ac:dyDescent="0.35">
      <c r="A1525" s="11" t="s">
        <v>2667</v>
      </c>
      <c r="B1525" s="11" t="s">
        <v>2516</v>
      </c>
      <c r="C1525" s="11" t="s">
        <v>2506</v>
      </c>
      <c r="D1525" s="188" t="s">
        <v>3022</v>
      </c>
      <c r="G1525" s="11" t="s">
        <v>2971</v>
      </c>
      <c r="I1525" s="11" t="s">
        <v>2561</v>
      </c>
      <c r="J1525" s="188" t="s">
        <v>2561</v>
      </c>
      <c r="K1525" s="265" t="s">
        <v>3097</v>
      </c>
      <c r="L1525" s="265" t="s">
        <v>1937</v>
      </c>
      <c r="M1525" s="265" t="s">
        <v>1937</v>
      </c>
      <c r="N1525" s="258" t="s">
        <v>3023</v>
      </c>
      <c r="P1525" s="265" t="s">
        <v>3094</v>
      </c>
      <c r="Q1525" s="265" t="s">
        <v>3093</v>
      </c>
      <c r="R1525" s="265" t="s">
        <v>2120</v>
      </c>
      <c r="S1525" s="265" t="s">
        <v>3116</v>
      </c>
      <c r="T1525" s="11" t="s">
        <v>2649</v>
      </c>
      <c r="U1525" s="11" t="s">
        <v>2517</v>
      </c>
      <c r="V1525">
        <v>43.723866827448298</v>
      </c>
      <c r="Z1525">
        <v>3.9088778963811501</v>
      </c>
      <c r="AD1525" s="188">
        <f t="shared" si="62"/>
        <v>3.7778941046728636</v>
      </c>
      <c r="AE1525" s="188">
        <f t="shared" si="63"/>
        <v>3.9088778963811501</v>
      </c>
    </row>
    <row r="1526" spans="1:31" x14ac:dyDescent="0.35">
      <c r="A1526" s="11" t="s">
        <v>2667</v>
      </c>
      <c r="B1526" s="11" t="s">
        <v>2516</v>
      </c>
      <c r="C1526" s="11" t="s">
        <v>2506</v>
      </c>
      <c r="D1526" s="188" t="s">
        <v>3022</v>
      </c>
      <c r="G1526" s="11" t="s">
        <v>2971</v>
      </c>
      <c r="I1526" s="11" t="s">
        <v>2561</v>
      </c>
      <c r="J1526" s="188" t="s">
        <v>2561</v>
      </c>
      <c r="K1526" s="265" t="s">
        <v>3097</v>
      </c>
      <c r="L1526" s="265" t="s">
        <v>1937</v>
      </c>
      <c r="M1526" s="265" t="s">
        <v>1937</v>
      </c>
      <c r="N1526" s="258" t="s">
        <v>3023</v>
      </c>
      <c r="P1526" s="265" t="s">
        <v>3094</v>
      </c>
      <c r="Q1526" s="265" t="s">
        <v>3093</v>
      </c>
      <c r="R1526" s="265" t="s">
        <v>2120</v>
      </c>
      <c r="S1526" s="265" t="s">
        <v>3116</v>
      </c>
      <c r="T1526" s="11" t="s">
        <v>2649</v>
      </c>
      <c r="U1526" s="11" t="s">
        <v>2517</v>
      </c>
      <c r="V1526">
        <v>64.325509313568205</v>
      </c>
      <c r="Z1526">
        <v>2.422129653736</v>
      </c>
      <c r="AD1526" s="188">
        <f t="shared" si="62"/>
        <v>4.1639562759533018</v>
      </c>
      <c r="AE1526" s="188">
        <f>Z1526</f>
        <v>2.422129653736</v>
      </c>
    </row>
    <row r="1527" spans="1:31" x14ac:dyDescent="0.35">
      <c r="A1527" s="11" t="s">
        <v>2669</v>
      </c>
      <c r="B1527" s="11" t="s">
        <v>2516</v>
      </c>
      <c r="C1527" s="11" t="s">
        <v>2506</v>
      </c>
      <c r="D1527" s="188" t="s">
        <v>3022</v>
      </c>
      <c r="G1527" s="11" t="s">
        <v>2670</v>
      </c>
      <c r="H1527" s="11" t="s">
        <v>2671</v>
      </c>
      <c r="I1527" s="11" t="s">
        <v>2616</v>
      </c>
      <c r="J1527" s="258" t="s">
        <v>3036</v>
      </c>
      <c r="K1527" s="265" t="s">
        <v>3076</v>
      </c>
      <c r="L1527" s="265" t="s">
        <v>1937</v>
      </c>
      <c r="M1527" s="265" t="s">
        <v>1937</v>
      </c>
      <c r="N1527" s="258" t="s">
        <v>3023</v>
      </c>
      <c r="P1527" s="265" t="s">
        <v>3095</v>
      </c>
      <c r="Q1527" s="265" t="s">
        <v>3093</v>
      </c>
      <c r="R1527" s="265" t="s">
        <v>2120</v>
      </c>
      <c r="S1527" s="265" t="s">
        <v>3116</v>
      </c>
      <c r="T1527" s="11" t="s">
        <v>2672</v>
      </c>
      <c r="U1527" s="11" t="s">
        <v>2551</v>
      </c>
      <c r="V1527">
        <v>98.0796590297292</v>
      </c>
      <c r="Z1527">
        <v>7.2073540014419599</v>
      </c>
      <c r="AB1527">
        <v>3.3972025955298406</v>
      </c>
      <c r="AC1527" s="218" t="s">
        <v>2942</v>
      </c>
      <c r="AD1527" s="188">
        <f t="shared" si="62"/>
        <v>4.5857799957312997</v>
      </c>
      <c r="AE1527" s="188">
        <f t="shared" ref="AE1527:AE1547" si="64">1/Z1527</f>
        <v>0.13874717403917333</v>
      </c>
    </row>
    <row r="1528" spans="1:31" x14ac:dyDescent="0.35">
      <c r="A1528" s="11" t="s">
        <v>2669</v>
      </c>
      <c r="B1528" s="11" t="s">
        <v>2516</v>
      </c>
      <c r="C1528" s="11" t="s">
        <v>2506</v>
      </c>
      <c r="D1528" s="188" t="s">
        <v>3022</v>
      </c>
      <c r="G1528" s="11" t="s">
        <v>2670</v>
      </c>
      <c r="H1528" s="11" t="s">
        <v>2671</v>
      </c>
      <c r="I1528" s="11" t="s">
        <v>2616</v>
      </c>
      <c r="J1528" s="258" t="s">
        <v>3036</v>
      </c>
      <c r="K1528" s="265" t="s">
        <v>3076</v>
      </c>
      <c r="L1528" s="265" t="s">
        <v>1937</v>
      </c>
      <c r="M1528" s="265" t="s">
        <v>1937</v>
      </c>
      <c r="N1528" s="258" t="s">
        <v>3023</v>
      </c>
      <c r="P1528" s="265" t="s">
        <v>3095</v>
      </c>
      <c r="Q1528" s="265" t="s">
        <v>3093</v>
      </c>
      <c r="R1528" s="265" t="s">
        <v>2120</v>
      </c>
      <c r="S1528" s="265" t="s">
        <v>3116</v>
      </c>
      <c r="T1528" s="11" t="s">
        <v>2672</v>
      </c>
      <c r="U1528" s="11" t="s">
        <v>2551</v>
      </c>
      <c r="V1528">
        <v>245.17358879792801</v>
      </c>
      <c r="Z1528">
        <v>9.4280894015861598</v>
      </c>
      <c r="AB1528">
        <v>2.5753424657533408</v>
      </c>
      <c r="AC1528" s="218" t="s">
        <v>2942</v>
      </c>
      <c r="AD1528" s="188">
        <f t="shared" si="62"/>
        <v>5.5019664853647168</v>
      </c>
      <c r="AE1528" s="188">
        <f t="shared" si="64"/>
        <v>0.10606602858812118</v>
      </c>
    </row>
    <row r="1529" spans="1:31" x14ac:dyDescent="0.35">
      <c r="A1529" s="11" t="s">
        <v>2669</v>
      </c>
      <c r="B1529" s="11" t="s">
        <v>2516</v>
      </c>
      <c r="C1529" s="11" t="s">
        <v>2506</v>
      </c>
      <c r="D1529" s="188" t="s">
        <v>3022</v>
      </c>
      <c r="G1529" s="11" t="s">
        <v>2670</v>
      </c>
      <c r="H1529" s="11" t="s">
        <v>2671</v>
      </c>
      <c r="I1529" s="11" t="s">
        <v>2616</v>
      </c>
      <c r="J1529" s="258" t="s">
        <v>3036</v>
      </c>
      <c r="K1529" s="265" t="s">
        <v>3076</v>
      </c>
      <c r="L1529" s="265" t="s">
        <v>1937</v>
      </c>
      <c r="M1529" s="265" t="s">
        <v>1937</v>
      </c>
      <c r="N1529" s="258" t="s">
        <v>3023</v>
      </c>
      <c r="P1529" s="265" t="s">
        <v>3095</v>
      </c>
      <c r="Q1529" s="265" t="s">
        <v>3093</v>
      </c>
      <c r="R1529" s="265" t="s">
        <v>2120</v>
      </c>
      <c r="S1529" s="265" t="s">
        <v>3116</v>
      </c>
      <c r="T1529" s="11" t="s">
        <v>2672</v>
      </c>
      <c r="U1529" s="11" t="s">
        <v>2551</v>
      </c>
      <c r="V1529">
        <v>1167.79986592142</v>
      </c>
      <c r="Z1529">
        <v>8.41704397981254</v>
      </c>
      <c r="AB1529">
        <v>2.7945782263878591</v>
      </c>
      <c r="AC1529" s="218" t="s">
        <v>2942</v>
      </c>
      <c r="AD1529" s="188">
        <f t="shared" si="62"/>
        <v>7.0628768010364658</v>
      </c>
      <c r="AE1529" s="188">
        <f t="shared" si="64"/>
        <v>0.1188065551752376</v>
      </c>
    </row>
    <row r="1530" spans="1:31" x14ac:dyDescent="0.35">
      <c r="A1530" s="11" t="s">
        <v>2669</v>
      </c>
      <c r="B1530" s="11" t="s">
        <v>2516</v>
      </c>
      <c r="C1530" s="11" t="s">
        <v>2506</v>
      </c>
      <c r="D1530" s="188" t="s">
        <v>3022</v>
      </c>
      <c r="G1530" s="11" t="s">
        <v>2670</v>
      </c>
      <c r="H1530" s="11" t="s">
        <v>2671</v>
      </c>
      <c r="I1530" s="11" t="s">
        <v>2616</v>
      </c>
      <c r="J1530" s="258" t="s">
        <v>3036</v>
      </c>
      <c r="K1530" s="265" t="s">
        <v>3076</v>
      </c>
      <c r="L1530" s="265" t="s">
        <v>1937</v>
      </c>
      <c r="M1530" s="265" t="s">
        <v>1937</v>
      </c>
      <c r="N1530" s="258" t="s">
        <v>3023</v>
      </c>
      <c r="P1530" s="265" t="s">
        <v>3095</v>
      </c>
      <c r="Q1530" s="265" t="s">
        <v>3093</v>
      </c>
      <c r="R1530" s="265" t="s">
        <v>2120</v>
      </c>
      <c r="S1530" s="265" t="s">
        <v>3116</v>
      </c>
      <c r="T1530" s="11" t="s">
        <v>2672</v>
      </c>
      <c r="U1530" s="11" t="s">
        <v>2551</v>
      </c>
      <c r="V1530">
        <v>2301.9997024489298</v>
      </c>
      <c r="Z1530">
        <v>9.1031290555155007</v>
      </c>
      <c r="AB1530">
        <v>2.6849315068492992</v>
      </c>
      <c r="AC1530" s="218" t="s">
        <v>2942</v>
      </c>
      <c r="AD1530" s="188">
        <f t="shared" si="62"/>
        <v>7.7415334600241872</v>
      </c>
      <c r="AE1530" s="188">
        <f t="shared" si="64"/>
        <v>0.10985233691640452</v>
      </c>
    </row>
    <row r="1531" spans="1:31" x14ac:dyDescent="0.35">
      <c r="A1531" s="11" t="s">
        <v>2669</v>
      </c>
      <c r="B1531" s="11" t="s">
        <v>2516</v>
      </c>
      <c r="C1531" s="11" t="s">
        <v>2506</v>
      </c>
      <c r="D1531" s="188" t="s">
        <v>3022</v>
      </c>
      <c r="G1531" s="11" t="s">
        <v>2670</v>
      </c>
      <c r="H1531" s="11" t="s">
        <v>2671</v>
      </c>
      <c r="I1531" s="11" t="s">
        <v>2616</v>
      </c>
      <c r="J1531" s="258" t="s">
        <v>3036</v>
      </c>
      <c r="K1531" s="265" t="s">
        <v>3076</v>
      </c>
      <c r="L1531" s="265" t="s">
        <v>1937</v>
      </c>
      <c r="M1531" s="265" t="s">
        <v>1937</v>
      </c>
      <c r="N1531" s="258" t="s">
        <v>3023</v>
      </c>
      <c r="P1531" s="265" t="s">
        <v>3095</v>
      </c>
      <c r="Q1531" s="265" t="s">
        <v>3093</v>
      </c>
      <c r="R1531" s="265" t="s">
        <v>2120</v>
      </c>
      <c r="S1531" s="265" t="s">
        <v>3116</v>
      </c>
      <c r="T1531" s="11" t="s">
        <v>2672</v>
      </c>
      <c r="U1531" s="11" t="s">
        <v>2551</v>
      </c>
      <c r="V1531">
        <v>2636.65089873036</v>
      </c>
      <c r="Z1531">
        <v>11.8430857966834</v>
      </c>
      <c r="AB1531">
        <v>2.7396683489546003</v>
      </c>
      <c r="AC1531" s="218" t="s">
        <v>2942</v>
      </c>
      <c r="AD1531" s="188">
        <f t="shared" si="62"/>
        <v>7.8772647918217356</v>
      </c>
      <c r="AE1531" s="188">
        <f t="shared" si="64"/>
        <v>8.4437452971931115E-2</v>
      </c>
    </row>
    <row r="1532" spans="1:31" x14ac:dyDescent="0.35">
      <c r="A1532" s="11" t="s">
        <v>2669</v>
      </c>
      <c r="B1532" s="11" t="s">
        <v>2516</v>
      </c>
      <c r="C1532" s="11" t="s">
        <v>2506</v>
      </c>
      <c r="D1532" s="188" t="s">
        <v>3022</v>
      </c>
      <c r="G1532" s="11" t="s">
        <v>2670</v>
      </c>
      <c r="H1532" s="11" t="s">
        <v>2671</v>
      </c>
      <c r="I1532" s="11" t="s">
        <v>2616</v>
      </c>
      <c r="J1532" s="258" t="s">
        <v>3036</v>
      </c>
      <c r="K1532" s="265" t="s">
        <v>3076</v>
      </c>
      <c r="L1532" s="265" t="s">
        <v>1937</v>
      </c>
      <c r="M1532" s="265" t="s">
        <v>1937</v>
      </c>
      <c r="N1532" s="258" t="s">
        <v>3023</v>
      </c>
      <c r="P1532" s="265" t="s">
        <v>3095</v>
      </c>
      <c r="Q1532" s="265" t="s">
        <v>3093</v>
      </c>
      <c r="R1532" s="265" t="s">
        <v>2120</v>
      </c>
      <c r="S1532" s="265" t="s">
        <v>3116</v>
      </c>
      <c r="T1532" s="11" t="s">
        <v>2672</v>
      </c>
      <c r="U1532" s="11" t="s">
        <v>2551</v>
      </c>
      <c r="V1532">
        <v>75857.757502918495</v>
      </c>
      <c r="Z1532">
        <v>6.1227685652487303</v>
      </c>
      <c r="AB1532">
        <v>1.0410958904109595</v>
      </c>
      <c r="AC1532" s="218" t="s">
        <v>2942</v>
      </c>
      <c r="AD1532" s="188">
        <f t="shared" si="62"/>
        <v>11.236615253810944</v>
      </c>
      <c r="AE1532" s="188">
        <f t="shared" si="64"/>
        <v>0.16332480794321452</v>
      </c>
    </row>
    <row r="1533" spans="1:31" x14ac:dyDescent="0.35">
      <c r="A1533" s="11" t="s">
        <v>2669</v>
      </c>
      <c r="B1533" s="11" t="s">
        <v>2516</v>
      </c>
      <c r="C1533" s="11" t="s">
        <v>2506</v>
      </c>
      <c r="D1533" s="188" t="s">
        <v>3022</v>
      </c>
      <c r="G1533" s="11" t="s">
        <v>2670</v>
      </c>
      <c r="H1533" s="11" t="s">
        <v>2671</v>
      </c>
      <c r="I1533" s="11" t="s">
        <v>2616</v>
      </c>
      <c r="J1533" s="258" t="s">
        <v>3036</v>
      </c>
      <c r="K1533" s="265" t="s">
        <v>3076</v>
      </c>
      <c r="L1533" s="265" t="s">
        <v>1937</v>
      </c>
      <c r="M1533" s="265" t="s">
        <v>1937</v>
      </c>
      <c r="N1533" s="258" t="s">
        <v>3023</v>
      </c>
      <c r="P1533" s="265" t="s">
        <v>3095</v>
      </c>
      <c r="Q1533" s="265" t="s">
        <v>3093</v>
      </c>
      <c r="R1533" s="265" t="s">
        <v>2120</v>
      </c>
      <c r="S1533" s="265" t="s">
        <v>3116</v>
      </c>
      <c r="T1533" s="11" t="s">
        <v>2672</v>
      </c>
      <c r="U1533" s="11" t="s">
        <v>2551</v>
      </c>
      <c r="V1533">
        <v>81184.605416569801</v>
      </c>
      <c r="Z1533">
        <v>6.0132948810382096</v>
      </c>
      <c r="AB1533">
        <v>0.32882480173035056</v>
      </c>
      <c r="AC1533" s="218" t="s">
        <v>2942</v>
      </c>
      <c r="AD1533" s="188">
        <f t="shared" si="62"/>
        <v>11.304480919709714</v>
      </c>
      <c r="AE1533" s="188">
        <f t="shared" si="64"/>
        <v>0.1662981809113189</v>
      </c>
    </row>
    <row r="1534" spans="1:31" x14ac:dyDescent="0.35">
      <c r="A1534" s="11" t="s">
        <v>2669</v>
      </c>
      <c r="B1534" s="11" t="s">
        <v>2516</v>
      </c>
      <c r="C1534" s="11" t="s">
        <v>2506</v>
      </c>
      <c r="D1534" s="188" t="s">
        <v>3022</v>
      </c>
      <c r="G1534" s="11" t="s">
        <v>2670</v>
      </c>
      <c r="H1534" s="11" t="s">
        <v>2671</v>
      </c>
      <c r="I1534" s="11" t="s">
        <v>2616</v>
      </c>
      <c r="J1534" s="258" t="s">
        <v>3036</v>
      </c>
      <c r="K1534" s="265" t="s">
        <v>3076</v>
      </c>
      <c r="L1534" s="265" t="s">
        <v>1937</v>
      </c>
      <c r="M1534" s="265" t="s">
        <v>1937</v>
      </c>
      <c r="N1534" s="258" t="s">
        <v>3023</v>
      </c>
      <c r="P1534" s="265" t="s">
        <v>3095</v>
      </c>
      <c r="Q1534" s="265" t="s">
        <v>3093</v>
      </c>
      <c r="R1534" s="265" t="s">
        <v>2120</v>
      </c>
      <c r="S1534" s="265" t="s">
        <v>3116</v>
      </c>
      <c r="T1534" s="11" t="s">
        <v>2672</v>
      </c>
      <c r="U1534" s="11" t="s">
        <v>2551</v>
      </c>
      <c r="V1534">
        <v>2499739.4079807498</v>
      </c>
      <c r="Z1534">
        <v>8.0739149242970392</v>
      </c>
      <c r="AB1534">
        <v>1.0410958904109613</v>
      </c>
      <c r="AC1534" s="218" t="s">
        <v>2942</v>
      </c>
      <c r="AD1534" s="188">
        <f t="shared" si="62"/>
        <v>14.731697047597695</v>
      </c>
      <c r="AE1534" s="188">
        <f t="shared" si="64"/>
        <v>0.12385565235406115</v>
      </c>
    </row>
    <row r="1535" spans="1:31" x14ac:dyDescent="0.35">
      <c r="A1535" s="11" t="s">
        <v>2669</v>
      </c>
      <c r="B1535" s="11" t="s">
        <v>2516</v>
      </c>
      <c r="C1535" s="11" t="s">
        <v>2506</v>
      </c>
      <c r="D1535" s="188" t="s">
        <v>3022</v>
      </c>
      <c r="G1535" s="11" t="s">
        <v>2670</v>
      </c>
      <c r="H1535" s="11" t="s">
        <v>2671</v>
      </c>
      <c r="I1535" s="11" t="s">
        <v>2619</v>
      </c>
      <c r="J1535" s="258" t="s">
        <v>3037</v>
      </c>
      <c r="K1535" s="265" t="s">
        <v>3076</v>
      </c>
      <c r="L1535" s="265" t="s">
        <v>1937</v>
      </c>
      <c r="M1535" s="265" t="s">
        <v>1937</v>
      </c>
      <c r="N1535" s="258" t="s">
        <v>3023</v>
      </c>
      <c r="P1535" s="265" t="s">
        <v>3095</v>
      </c>
      <c r="Q1535" s="265" t="s">
        <v>3093</v>
      </c>
      <c r="R1535" s="265" t="s">
        <v>2120</v>
      </c>
      <c r="S1535" s="265" t="s">
        <v>3116</v>
      </c>
      <c r="T1535" s="11" t="s">
        <v>2672</v>
      </c>
      <c r="U1535" s="11" t="s">
        <v>2551</v>
      </c>
      <c r="V1535">
        <v>2463.6496472386202</v>
      </c>
      <c r="Z1535">
        <v>7.4320115356885301</v>
      </c>
      <c r="AB1535">
        <v>1.6711751982696503</v>
      </c>
      <c r="AC1535" s="218" t="s">
        <v>2942</v>
      </c>
      <c r="AD1535" s="188">
        <f t="shared" si="62"/>
        <v>7.80939912592296</v>
      </c>
      <c r="AE1535" s="188">
        <f t="shared" si="64"/>
        <v>0.13455307425156682</v>
      </c>
    </row>
    <row r="1536" spans="1:31" x14ac:dyDescent="0.35">
      <c r="A1536" s="11" t="s">
        <v>2669</v>
      </c>
      <c r="B1536" s="11" t="s">
        <v>2516</v>
      </c>
      <c r="C1536" s="11" t="s">
        <v>2506</v>
      </c>
      <c r="D1536" s="188" t="s">
        <v>3022</v>
      </c>
      <c r="G1536" s="11" t="s">
        <v>2670</v>
      </c>
      <c r="H1536" s="11" t="s">
        <v>2671</v>
      </c>
      <c r="I1536" s="11" t="s">
        <v>2619</v>
      </c>
      <c r="J1536" s="258" t="s">
        <v>3037</v>
      </c>
      <c r="K1536" s="265" t="s">
        <v>3076</v>
      </c>
      <c r="L1536" s="265" t="s">
        <v>1937</v>
      </c>
      <c r="M1536" s="265" t="s">
        <v>1937</v>
      </c>
      <c r="N1536" s="258" t="s">
        <v>3023</v>
      </c>
      <c r="P1536" s="265" t="s">
        <v>3095</v>
      </c>
      <c r="Q1536" s="265" t="s">
        <v>3093</v>
      </c>
      <c r="R1536" s="265" t="s">
        <v>2120</v>
      </c>
      <c r="S1536" s="265" t="s">
        <v>3116</v>
      </c>
      <c r="T1536" s="11" t="s">
        <v>2672</v>
      </c>
      <c r="U1536" s="11" t="s">
        <v>2551</v>
      </c>
      <c r="V1536">
        <v>5562.4120588702899</v>
      </c>
      <c r="Z1536">
        <v>8.6662725306416704</v>
      </c>
      <c r="AB1536">
        <v>1.3699206921412301</v>
      </c>
      <c r="AC1536" s="218" t="s">
        <v>2942</v>
      </c>
      <c r="AD1536" s="188">
        <f t="shared" si="62"/>
        <v>8.6237871167082254</v>
      </c>
      <c r="AE1536" s="188">
        <f t="shared" si="64"/>
        <v>0.1153898629963761</v>
      </c>
    </row>
    <row r="1537" spans="1:31" x14ac:dyDescent="0.35">
      <c r="A1537" s="11" t="s">
        <v>2669</v>
      </c>
      <c r="B1537" s="11" t="s">
        <v>2516</v>
      </c>
      <c r="C1537" s="11" t="s">
        <v>2506</v>
      </c>
      <c r="D1537" s="188" t="s">
        <v>3022</v>
      </c>
      <c r="G1537" s="11" t="s">
        <v>2670</v>
      </c>
      <c r="H1537" s="11" t="s">
        <v>2671</v>
      </c>
      <c r="I1537" s="11" t="s">
        <v>2619</v>
      </c>
      <c r="J1537" s="258" t="s">
        <v>3037</v>
      </c>
      <c r="K1537" s="265" t="s">
        <v>3076</v>
      </c>
      <c r="L1537" s="265" t="s">
        <v>1937</v>
      </c>
      <c r="M1537" s="265" t="s">
        <v>1937</v>
      </c>
      <c r="N1537" s="258" t="s">
        <v>3023</v>
      </c>
      <c r="P1537" s="265" t="s">
        <v>3095</v>
      </c>
      <c r="Q1537" s="265" t="s">
        <v>3093</v>
      </c>
      <c r="R1537" s="265" t="s">
        <v>2120</v>
      </c>
      <c r="S1537" s="265" t="s">
        <v>3116</v>
      </c>
      <c r="T1537" s="11" t="s">
        <v>2672</v>
      </c>
      <c r="U1537" s="11" t="s">
        <v>2551</v>
      </c>
      <c r="V1537">
        <v>47171.991382132997</v>
      </c>
      <c r="Z1537">
        <v>6.6699062725306399</v>
      </c>
      <c r="AB1537">
        <v>0.76712328767122973</v>
      </c>
      <c r="AC1537" s="218" t="s">
        <v>2942</v>
      </c>
      <c r="AD1537" s="188">
        <f t="shared" si="62"/>
        <v>10.761555592519541</v>
      </c>
      <c r="AE1537" s="188">
        <f t="shared" si="64"/>
        <v>0.14992714427163734</v>
      </c>
    </row>
    <row r="1538" spans="1:31" x14ac:dyDescent="0.35">
      <c r="A1538" s="11" t="s">
        <v>2669</v>
      </c>
      <c r="B1538" s="11" t="s">
        <v>2516</v>
      </c>
      <c r="C1538" s="11" t="s">
        <v>2506</v>
      </c>
      <c r="D1538" s="188" t="s">
        <v>3022</v>
      </c>
      <c r="G1538" s="11" t="s">
        <v>2670</v>
      </c>
      <c r="H1538" s="11" t="s">
        <v>2671</v>
      </c>
      <c r="I1538" s="11" t="s">
        <v>2619</v>
      </c>
      <c r="J1538" s="258" t="s">
        <v>3037</v>
      </c>
      <c r="K1538" s="265" t="s">
        <v>3076</v>
      </c>
      <c r="L1538" s="265" t="s">
        <v>1937</v>
      </c>
      <c r="M1538" s="265" t="s">
        <v>1937</v>
      </c>
      <c r="N1538" s="258" t="s">
        <v>3023</v>
      </c>
      <c r="P1538" s="265" t="s">
        <v>3095</v>
      </c>
      <c r="Q1538" s="265" t="s">
        <v>3093</v>
      </c>
      <c r="R1538" s="265" t="s">
        <v>2120</v>
      </c>
      <c r="S1538" s="265" t="s">
        <v>3116</v>
      </c>
      <c r="T1538" s="11" t="s">
        <v>2672</v>
      </c>
      <c r="U1538" s="11" t="s">
        <v>2551</v>
      </c>
      <c r="V1538">
        <v>86885.512749181406</v>
      </c>
      <c r="Z1538">
        <v>7.9312184571016502</v>
      </c>
      <c r="AB1538">
        <v>1.0686085075702998</v>
      </c>
      <c r="AC1538" s="218" t="s">
        <v>2942</v>
      </c>
      <c r="AD1538" s="188">
        <f t="shared" si="62"/>
        <v>11.372346585608486</v>
      </c>
      <c r="AE1538" s="188">
        <f t="shared" si="64"/>
        <v>0.12608403178008484</v>
      </c>
    </row>
    <row r="1539" spans="1:31" x14ac:dyDescent="0.35">
      <c r="A1539" s="11" t="s">
        <v>2669</v>
      </c>
      <c r="B1539" s="11" t="s">
        <v>2516</v>
      </c>
      <c r="C1539" s="11" t="s">
        <v>2506</v>
      </c>
      <c r="D1539" s="188" t="s">
        <v>3022</v>
      </c>
      <c r="G1539" s="11" t="s">
        <v>2670</v>
      </c>
      <c r="H1539" s="11" t="s">
        <v>2671</v>
      </c>
      <c r="I1539" s="11" t="s">
        <v>2574</v>
      </c>
      <c r="J1539" s="258" t="s">
        <v>2617</v>
      </c>
      <c r="K1539" s="265" t="s">
        <v>3076</v>
      </c>
      <c r="L1539" s="265" t="s">
        <v>1937</v>
      </c>
      <c r="M1539" s="265" t="s">
        <v>1937</v>
      </c>
      <c r="N1539" s="258" t="s">
        <v>3023</v>
      </c>
      <c r="P1539" s="265" t="s">
        <v>3095</v>
      </c>
      <c r="Q1539" s="265" t="s">
        <v>3093</v>
      </c>
      <c r="R1539" s="265" t="s">
        <v>2120</v>
      </c>
      <c r="S1539" s="265" t="s">
        <v>3116</v>
      </c>
      <c r="T1539" s="11" t="s">
        <v>2672</v>
      </c>
      <c r="U1539" s="11" t="s">
        <v>2551</v>
      </c>
      <c r="V1539">
        <v>53.249531298375302</v>
      </c>
      <c r="Z1539">
        <v>7.0419322278298502</v>
      </c>
      <c r="AB1539">
        <v>1.8356164383561602</v>
      </c>
      <c r="AC1539" s="218" t="s">
        <v>2942</v>
      </c>
      <c r="AD1539" s="188">
        <f t="shared" si="62"/>
        <v>3.9749890026423524</v>
      </c>
      <c r="AE1539" s="188">
        <f t="shared" si="64"/>
        <v>0.14200647885362783</v>
      </c>
    </row>
    <row r="1540" spans="1:31" x14ac:dyDescent="0.35">
      <c r="A1540" s="11" t="s">
        <v>2669</v>
      </c>
      <c r="B1540" s="11" t="s">
        <v>2516</v>
      </c>
      <c r="C1540" s="11" t="s">
        <v>2506</v>
      </c>
      <c r="D1540" s="188" t="s">
        <v>3022</v>
      </c>
      <c r="G1540" s="11" t="s">
        <v>2670</v>
      </c>
      <c r="H1540" s="11" t="s">
        <v>2671</v>
      </c>
      <c r="I1540" s="11" t="s">
        <v>2574</v>
      </c>
      <c r="J1540" s="258" t="s">
        <v>2617</v>
      </c>
      <c r="K1540" s="265" t="s">
        <v>3076</v>
      </c>
      <c r="L1540" s="265" t="s">
        <v>1937</v>
      </c>
      <c r="M1540" s="265" t="s">
        <v>1937</v>
      </c>
      <c r="N1540" s="258" t="s">
        <v>3023</v>
      </c>
      <c r="P1540" s="265" t="s">
        <v>3095</v>
      </c>
      <c r="Q1540" s="265" t="s">
        <v>3093</v>
      </c>
      <c r="R1540" s="265" t="s">
        <v>2120</v>
      </c>
      <c r="S1540" s="265" t="s">
        <v>3116</v>
      </c>
      <c r="T1540" s="11" t="s">
        <v>2672</v>
      </c>
      <c r="U1540" s="11" t="s">
        <v>2551</v>
      </c>
      <c r="V1540">
        <v>80.012510046919104</v>
      </c>
      <c r="Z1540">
        <v>6.7960490266762799</v>
      </c>
      <c r="AB1540">
        <v>0.87677000720980036</v>
      </c>
      <c r="AC1540" s="218" t="s">
        <v>2942</v>
      </c>
      <c r="AD1540" s="188">
        <f t="shared" si="62"/>
        <v>4.3821829980349829</v>
      </c>
      <c r="AE1540" s="188">
        <f t="shared" si="64"/>
        <v>0.14714431812877407</v>
      </c>
    </row>
    <row r="1541" spans="1:31" x14ac:dyDescent="0.35">
      <c r="A1541" s="11" t="s">
        <v>2669</v>
      </c>
      <c r="B1541" s="11" t="s">
        <v>2516</v>
      </c>
      <c r="C1541" s="11" t="s">
        <v>2506</v>
      </c>
      <c r="D1541" s="188" t="s">
        <v>3022</v>
      </c>
      <c r="G1541" s="11" t="s">
        <v>2670</v>
      </c>
      <c r="H1541" s="11" t="s">
        <v>2671</v>
      </c>
      <c r="I1541" s="11" t="s">
        <v>2574</v>
      </c>
      <c r="J1541" s="258" t="s">
        <v>2617</v>
      </c>
      <c r="K1541" s="265" t="s">
        <v>3076</v>
      </c>
      <c r="L1541" s="265" t="s">
        <v>1937</v>
      </c>
      <c r="M1541" s="265" t="s">
        <v>1937</v>
      </c>
      <c r="N1541" s="258" t="s">
        <v>3023</v>
      </c>
      <c r="P1541" s="265" t="s">
        <v>3095</v>
      </c>
      <c r="Q1541" s="265" t="s">
        <v>3093</v>
      </c>
      <c r="R1541" s="265" t="s">
        <v>2120</v>
      </c>
      <c r="S1541" s="265" t="s">
        <v>3116</v>
      </c>
      <c r="T1541" s="11" t="s">
        <v>2672</v>
      </c>
      <c r="U1541" s="11" t="s">
        <v>2551</v>
      </c>
      <c r="V1541">
        <v>163.166718336603</v>
      </c>
      <c r="Z1541">
        <v>10.030136986301301</v>
      </c>
      <c r="AB1541">
        <v>3.2602739726027998</v>
      </c>
      <c r="AC1541" s="218" t="s">
        <v>2942</v>
      </c>
      <c r="AD1541" s="188">
        <f t="shared" si="62"/>
        <v>5.0947724899720868</v>
      </c>
      <c r="AE1541" s="188">
        <f t="shared" si="64"/>
        <v>9.9699535645999052E-2</v>
      </c>
    </row>
    <row r="1542" spans="1:31" x14ac:dyDescent="0.35">
      <c r="A1542" s="11" t="s">
        <v>2669</v>
      </c>
      <c r="B1542" s="11" t="s">
        <v>2516</v>
      </c>
      <c r="C1542" s="11" t="s">
        <v>2506</v>
      </c>
      <c r="D1542" s="188" t="s">
        <v>3022</v>
      </c>
      <c r="G1542" s="11" t="s">
        <v>2670</v>
      </c>
      <c r="H1542" s="11" t="s">
        <v>2671</v>
      </c>
      <c r="I1542" s="11" t="s">
        <v>2650</v>
      </c>
      <c r="J1542" s="258" t="s">
        <v>3038</v>
      </c>
      <c r="K1542" s="265" t="s">
        <v>3076</v>
      </c>
      <c r="L1542" s="265" t="s">
        <v>1937</v>
      </c>
      <c r="M1542" s="265" t="s">
        <v>1937</v>
      </c>
      <c r="N1542" s="258" t="s">
        <v>3023</v>
      </c>
      <c r="P1542" s="265" t="s">
        <v>3095</v>
      </c>
      <c r="Q1542" s="265" t="s">
        <v>3093</v>
      </c>
      <c r="R1542" s="265" t="s">
        <v>2120</v>
      </c>
      <c r="S1542" s="265" t="s">
        <v>3116</v>
      </c>
      <c r="T1542" s="11" t="s">
        <v>2672</v>
      </c>
      <c r="U1542" s="11" t="s">
        <v>2551</v>
      </c>
      <c r="V1542">
        <v>2.5118864315095699</v>
      </c>
      <c r="Z1542">
        <v>5.0915356885364096</v>
      </c>
      <c r="AB1542">
        <v>1.3424080749819707</v>
      </c>
      <c r="AC1542" s="218" t="s">
        <v>2942</v>
      </c>
      <c r="AD1542" s="188">
        <f t="shared" si="62"/>
        <v>0.92103403719761423</v>
      </c>
      <c r="AE1542" s="188">
        <f t="shared" si="64"/>
        <v>0.19640439764597931</v>
      </c>
    </row>
    <row r="1543" spans="1:31" x14ac:dyDescent="0.35">
      <c r="A1543" s="11" t="s">
        <v>2669</v>
      </c>
      <c r="B1543" s="11" t="s">
        <v>2516</v>
      </c>
      <c r="C1543" s="11" t="s">
        <v>2506</v>
      </c>
      <c r="D1543" s="188" t="s">
        <v>3022</v>
      </c>
      <c r="G1543" s="11" t="s">
        <v>2670</v>
      </c>
      <c r="H1543" s="11" t="s">
        <v>2671</v>
      </c>
      <c r="I1543" s="11" t="s">
        <v>2650</v>
      </c>
      <c r="J1543" s="258" t="s">
        <v>3038</v>
      </c>
      <c r="K1543" s="265" t="s">
        <v>3076</v>
      </c>
      <c r="L1543" s="265" t="s">
        <v>1937</v>
      </c>
      <c r="M1543" s="265" t="s">
        <v>1937</v>
      </c>
      <c r="N1543" s="258" t="s">
        <v>3023</v>
      </c>
      <c r="P1543" s="265" t="s">
        <v>3095</v>
      </c>
      <c r="Q1543" s="265" t="s">
        <v>3093</v>
      </c>
      <c r="R1543" s="265" t="s">
        <v>2120</v>
      </c>
      <c r="S1543" s="265" t="s">
        <v>3116</v>
      </c>
      <c r="T1543" s="11" t="s">
        <v>2672</v>
      </c>
      <c r="U1543" s="11" t="s">
        <v>2551</v>
      </c>
      <c r="V1543">
        <v>10.4459361861838</v>
      </c>
      <c r="Z1543">
        <v>4.3268348954578197</v>
      </c>
      <c r="AB1543">
        <v>0.98630136986301054</v>
      </c>
      <c r="AC1543" s="218" t="s">
        <v>2942</v>
      </c>
      <c r="AD1543" s="188">
        <f t="shared" si="62"/>
        <v>2.3462130210718213</v>
      </c>
      <c r="AE1543" s="188">
        <f t="shared" si="64"/>
        <v>0.2311158211860059</v>
      </c>
    </row>
    <row r="1544" spans="1:31" x14ac:dyDescent="0.35">
      <c r="A1544" s="11" t="s">
        <v>2669</v>
      </c>
      <c r="B1544" s="11" t="s">
        <v>2516</v>
      </c>
      <c r="C1544" s="11" t="s">
        <v>2506</v>
      </c>
      <c r="D1544" s="188" t="s">
        <v>3022</v>
      </c>
      <c r="G1544" s="11" t="s">
        <v>2670</v>
      </c>
      <c r="H1544" s="11" t="s">
        <v>2671</v>
      </c>
      <c r="I1544" s="11" t="s">
        <v>2613</v>
      </c>
      <c r="J1544" s="258" t="s">
        <v>2613</v>
      </c>
      <c r="K1544" s="265" t="s">
        <v>3076</v>
      </c>
      <c r="L1544" s="265" t="s">
        <v>1937</v>
      </c>
      <c r="M1544" s="265" t="s">
        <v>1937</v>
      </c>
      <c r="N1544" s="258" t="s">
        <v>3023</v>
      </c>
      <c r="P1544" s="265" t="s">
        <v>3095</v>
      </c>
      <c r="Q1544" s="265" t="s">
        <v>3093</v>
      </c>
      <c r="R1544" s="265" t="s">
        <v>2120</v>
      </c>
      <c r="S1544" s="265" t="s">
        <v>3116</v>
      </c>
      <c r="T1544" s="11" t="s">
        <v>2672</v>
      </c>
      <c r="U1544" s="11" t="s">
        <v>2551</v>
      </c>
      <c r="V1544">
        <v>0.118490685100066</v>
      </c>
      <c r="Z1544">
        <v>3.3603172314347498</v>
      </c>
      <c r="AB1544">
        <v>0.27403028118241002</v>
      </c>
      <c r="AC1544" s="218" t="s">
        <v>2942</v>
      </c>
      <c r="AD1544" s="188">
        <f t="shared" si="62"/>
        <v>-2.1329209282471218</v>
      </c>
      <c r="AE1544" s="188">
        <f t="shared" si="64"/>
        <v>0.29759095083205328</v>
      </c>
    </row>
    <row r="1545" spans="1:31" x14ac:dyDescent="0.35">
      <c r="A1545" s="11" t="s">
        <v>2669</v>
      </c>
      <c r="B1545" s="11" t="s">
        <v>2516</v>
      </c>
      <c r="C1545" s="11" t="s">
        <v>2506</v>
      </c>
      <c r="D1545" s="188" t="s">
        <v>3022</v>
      </c>
      <c r="G1545" s="11" t="s">
        <v>2670</v>
      </c>
      <c r="H1545" s="11" t="s">
        <v>2671</v>
      </c>
      <c r="I1545" s="11" t="s">
        <v>2613</v>
      </c>
      <c r="J1545" s="258" t="s">
        <v>2613</v>
      </c>
      <c r="K1545" s="265" t="s">
        <v>3076</v>
      </c>
      <c r="L1545" s="265" t="s">
        <v>1937</v>
      </c>
      <c r="M1545" s="265" t="s">
        <v>1937</v>
      </c>
      <c r="N1545" s="258" t="s">
        <v>3023</v>
      </c>
      <c r="P1545" s="265" t="s">
        <v>3095</v>
      </c>
      <c r="Q1545" s="265" t="s">
        <v>3093</v>
      </c>
      <c r="R1545" s="265" t="s">
        <v>2120</v>
      </c>
      <c r="S1545" s="265" t="s">
        <v>3116</v>
      </c>
      <c r="T1545" s="11" t="s">
        <v>2672</v>
      </c>
      <c r="U1545" s="11" t="s">
        <v>2551</v>
      </c>
      <c r="V1545">
        <v>0.43021367454508702</v>
      </c>
      <c r="Z1545">
        <v>5.4720980533525596</v>
      </c>
      <c r="AB1545">
        <v>1.2602739726027403</v>
      </c>
      <c r="AC1545" s="218" t="s">
        <v>2942</v>
      </c>
      <c r="AD1545" s="188">
        <f t="shared" si="62"/>
        <v>-0.84347327617045353</v>
      </c>
      <c r="AE1545" s="188">
        <f t="shared" si="64"/>
        <v>0.18274526337979921</v>
      </c>
    </row>
    <row r="1546" spans="1:31" x14ac:dyDescent="0.35">
      <c r="A1546" s="11" t="s">
        <v>2669</v>
      </c>
      <c r="B1546" s="11" t="s">
        <v>2516</v>
      </c>
      <c r="C1546" s="11" t="s">
        <v>2506</v>
      </c>
      <c r="D1546" s="188" t="s">
        <v>3022</v>
      </c>
      <c r="G1546" s="11" t="s">
        <v>2670</v>
      </c>
      <c r="H1546" s="11" t="s">
        <v>2671</v>
      </c>
      <c r="I1546" s="11" t="s">
        <v>2561</v>
      </c>
      <c r="J1546" s="188" t="s">
        <v>2561</v>
      </c>
      <c r="K1546" s="265" t="s">
        <v>3076</v>
      </c>
      <c r="L1546" s="265" t="s">
        <v>1937</v>
      </c>
      <c r="M1546" s="265" t="s">
        <v>1937</v>
      </c>
      <c r="N1546" s="258" t="s">
        <v>3023</v>
      </c>
      <c r="P1546" s="265" t="s">
        <v>3095</v>
      </c>
      <c r="Q1546" s="265" t="s">
        <v>3093</v>
      </c>
      <c r="R1546" s="265" t="s">
        <v>2120</v>
      </c>
      <c r="S1546" s="265" t="s">
        <v>3116</v>
      </c>
      <c r="T1546" s="11" t="s">
        <v>2672</v>
      </c>
      <c r="U1546" s="11" t="s">
        <v>2551</v>
      </c>
      <c r="V1546">
        <v>8.5217014650628897</v>
      </c>
      <c r="Z1546">
        <v>6.1347080028839196</v>
      </c>
      <c r="AB1546">
        <v>0.76723864455660085</v>
      </c>
      <c r="AC1546" s="218" t="s">
        <v>2942</v>
      </c>
      <c r="AD1546" s="188">
        <f t="shared" si="62"/>
        <v>2.1426160233755103</v>
      </c>
      <c r="AE1546" s="188">
        <f t="shared" si="64"/>
        <v>0.16300694336713353</v>
      </c>
    </row>
    <row r="1547" spans="1:31" x14ac:dyDescent="0.35">
      <c r="A1547" s="11" t="s">
        <v>2669</v>
      </c>
      <c r="B1547" s="11" t="s">
        <v>2516</v>
      </c>
      <c r="C1547" s="11" t="s">
        <v>2506</v>
      </c>
      <c r="D1547" s="188" t="s">
        <v>3022</v>
      </c>
      <c r="G1547" s="11" t="s">
        <v>2670</v>
      </c>
      <c r="H1547" s="11" t="s">
        <v>2671</v>
      </c>
      <c r="I1547" s="11" t="s">
        <v>2561</v>
      </c>
      <c r="J1547" s="188" t="s">
        <v>2561</v>
      </c>
      <c r="K1547" s="265" t="s">
        <v>3076</v>
      </c>
      <c r="L1547" s="265" t="s">
        <v>1937</v>
      </c>
      <c r="M1547" s="265" t="s">
        <v>1937</v>
      </c>
      <c r="N1547" s="258" t="s">
        <v>3023</v>
      </c>
      <c r="P1547" s="265" t="s">
        <v>3095</v>
      </c>
      <c r="Q1547" s="265" t="s">
        <v>3093</v>
      </c>
      <c r="R1547" s="265" t="s">
        <v>2120</v>
      </c>
      <c r="S1547" s="265" t="s">
        <v>3116</v>
      </c>
      <c r="T1547" s="11" t="s">
        <v>2672</v>
      </c>
      <c r="U1547" s="11" t="s">
        <v>2551</v>
      </c>
      <c r="V1547">
        <v>46.490950039473297</v>
      </c>
      <c r="Z1547">
        <v>9.8088248017303492</v>
      </c>
      <c r="AB1547">
        <v>5.0958904109588516</v>
      </c>
      <c r="AC1547" s="218" t="s">
        <v>2942</v>
      </c>
      <c r="AD1547" s="188">
        <f t="shared" ref="AD1547:AD1548" si="65">LN(V1547)</f>
        <v>3.8392576708448085</v>
      </c>
      <c r="AE1547" s="188">
        <f t="shared" si="64"/>
        <v>0.10194901226328282</v>
      </c>
    </row>
    <row r="1548" spans="1:31" x14ac:dyDescent="0.35">
      <c r="A1548" s="11" t="s">
        <v>2669</v>
      </c>
      <c r="B1548" s="11" t="s">
        <v>2516</v>
      </c>
      <c r="C1548" s="11" t="s">
        <v>2506</v>
      </c>
      <c r="D1548" s="188" t="s">
        <v>3022</v>
      </c>
      <c r="G1548" s="11" t="s">
        <v>2670</v>
      </c>
      <c r="H1548" s="11" t="s">
        <v>2671</v>
      </c>
      <c r="I1548" s="11" t="s">
        <v>2561</v>
      </c>
      <c r="J1548" s="188" t="s">
        <v>2561</v>
      </c>
      <c r="K1548" s="265" t="s">
        <v>3076</v>
      </c>
      <c r="L1548" s="265" t="s">
        <v>1937</v>
      </c>
      <c r="M1548" s="265" t="s">
        <v>1937</v>
      </c>
      <c r="N1548" s="258" t="s">
        <v>3023</v>
      </c>
      <c r="P1548" s="265" t="s">
        <v>3095</v>
      </c>
      <c r="Q1548" s="265" t="s">
        <v>3093</v>
      </c>
      <c r="R1548" s="265" t="s">
        <v>2120</v>
      </c>
      <c r="S1548" s="265" t="s">
        <v>3116</v>
      </c>
      <c r="T1548" s="11" t="s">
        <v>2672</v>
      </c>
      <c r="U1548" s="11" t="s">
        <v>2551</v>
      </c>
      <c r="V1548">
        <v>67.526413556768404</v>
      </c>
      <c r="Z1548">
        <v>7.80945926459985</v>
      </c>
      <c r="AB1548">
        <v>1.4793366979091598</v>
      </c>
      <c r="AC1548" s="218" t="s">
        <v>2942</v>
      </c>
      <c r="AD1548" s="188">
        <f t="shared" si="65"/>
        <v>4.2125188332880539</v>
      </c>
      <c r="AE1548" s="188">
        <f>1/Z1548</f>
        <v>0.12804983880676393</v>
      </c>
    </row>
    <row r="1549" spans="1:31" x14ac:dyDescent="0.35">
      <c r="A1549" s="11" t="s">
        <v>2676</v>
      </c>
      <c r="B1549" s="11" t="s">
        <v>2516</v>
      </c>
      <c r="C1549" s="11" t="s">
        <v>2552</v>
      </c>
      <c r="D1549" s="188" t="s">
        <v>3022</v>
      </c>
      <c r="G1549" s="11" t="s">
        <v>2677</v>
      </c>
      <c r="H1549" s="11" t="s">
        <v>2655</v>
      </c>
      <c r="I1549" s="11" t="s">
        <v>2616</v>
      </c>
      <c r="J1549" s="258" t="s">
        <v>3036</v>
      </c>
      <c r="K1549" s="261" t="s">
        <v>3052</v>
      </c>
      <c r="L1549" s="265" t="s">
        <v>1937</v>
      </c>
      <c r="M1549" s="265" t="s">
        <v>1937</v>
      </c>
      <c r="N1549" s="258" t="s">
        <v>3023</v>
      </c>
      <c r="P1549" s="261" t="s">
        <v>3051</v>
      </c>
      <c r="Q1549" s="265" t="s">
        <v>3115</v>
      </c>
      <c r="R1549" s="265" t="s">
        <v>2120</v>
      </c>
      <c r="S1549" s="265" t="s">
        <v>3116</v>
      </c>
      <c r="T1549" s="228" t="s">
        <v>2675</v>
      </c>
      <c r="U1549" s="11" t="s">
        <v>2517</v>
      </c>
      <c r="V1549">
        <v>1.9925523079808101</v>
      </c>
      <c r="Z1549">
        <v>0.26993865030675002</v>
      </c>
      <c r="AD1549" s="188">
        <f t="shared" ref="AD1549:AD1580" si="66">LN(10^(V1549))</f>
        <v>4.5880212413674943</v>
      </c>
      <c r="AE1549" s="188">
        <f>Z1549/100</f>
        <v>2.6993865030675002E-3</v>
      </c>
    </row>
    <row r="1550" spans="1:31" ht="26" x14ac:dyDescent="0.35">
      <c r="A1550" s="11" t="s">
        <v>2676</v>
      </c>
      <c r="B1550" s="11" t="s">
        <v>2516</v>
      </c>
      <c r="C1550" s="11" t="s">
        <v>2552</v>
      </c>
      <c r="D1550" s="188" t="s">
        <v>3022</v>
      </c>
      <c r="G1550" s="11" t="s">
        <v>2677</v>
      </c>
      <c r="H1550" s="11" t="s">
        <v>2655</v>
      </c>
      <c r="I1550" s="11" t="s">
        <v>2616</v>
      </c>
      <c r="J1550" s="258" t="s">
        <v>3036</v>
      </c>
      <c r="K1550" s="261" t="s">
        <v>3052</v>
      </c>
      <c r="L1550" s="265" t="s">
        <v>1937</v>
      </c>
      <c r="M1550" s="265" t="s">
        <v>1937</v>
      </c>
      <c r="N1550" s="258" t="s">
        <v>3023</v>
      </c>
      <c r="P1550" s="261" t="s">
        <v>3051</v>
      </c>
      <c r="Q1550" s="265" t="s">
        <v>3115</v>
      </c>
      <c r="R1550" s="265" t="s">
        <v>2120</v>
      </c>
      <c r="S1550" s="265" t="s">
        <v>3116</v>
      </c>
      <c r="T1550" s="210" t="s">
        <v>2680</v>
      </c>
      <c r="U1550" s="11" t="s">
        <v>2517</v>
      </c>
      <c r="V1550">
        <v>2.2415409757012301</v>
      </c>
      <c r="Z1550">
        <v>0.319018404907978</v>
      </c>
      <c r="AD1550" s="188">
        <f t="shared" si="66"/>
        <v>5.1613388359849814</v>
      </c>
      <c r="AE1550" s="188">
        <f t="shared" ref="AE1550:AE1604" si="67">Z1550/100</f>
        <v>3.1901840490797802E-3</v>
      </c>
    </row>
    <row r="1551" spans="1:31" ht="26" x14ac:dyDescent="0.35">
      <c r="A1551" s="11" t="s">
        <v>2676</v>
      </c>
      <c r="B1551" s="11" t="s">
        <v>2516</v>
      </c>
      <c r="C1551" s="11" t="s">
        <v>2552</v>
      </c>
      <c r="D1551" s="188" t="s">
        <v>3022</v>
      </c>
      <c r="G1551" s="11" t="s">
        <v>2677</v>
      </c>
      <c r="H1551" s="11" t="s">
        <v>2655</v>
      </c>
      <c r="I1551" s="11" t="s">
        <v>2616</v>
      </c>
      <c r="J1551" s="258" t="s">
        <v>3036</v>
      </c>
      <c r="K1551" s="261" t="s">
        <v>3052</v>
      </c>
      <c r="L1551" s="265" t="s">
        <v>1937</v>
      </c>
      <c r="M1551" s="265" t="s">
        <v>1937</v>
      </c>
      <c r="N1551" s="258" t="s">
        <v>3023</v>
      </c>
      <c r="P1551" s="261" t="s">
        <v>3051</v>
      </c>
      <c r="Q1551" s="265" t="s">
        <v>3115</v>
      </c>
      <c r="R1551" s="265" t="s">
        <v>2120</v>
      </c>
      <c r="S1551" s="265" t="s">
        <v>3116</v>
      </c>
      <c r="T1551" s="210" t="s">
        <v>2680</v>
      </c>
      <c r="U1551" s="11" t="s">
        <v>2517</v>
      </c>
      <c r="V1551">
        <v>2.32046507889731</v>
      </c>
      <c r="Z1551">
        <v>0.51533742331288501</v>
      </c>
      <c r="AD1551" s="188">
        <f t="shared" si="66"/>
        <v>5.3430682994821987</v>
      </c>
      <c r="AE1551" s="188">
        <f t="shared" si="67"/>
        <v>5.1533742331288501E-3</v>
      </c>
    </row>
    <row r="1552" spans="1:31" ht="26" x14ac:dyDescent="0.35">
      <c r="A1552" s="11" t="s">
        <v>2676</v>
      </c>
      <c r="B1552" s="11" t="s">
        <v>2516</v>
      </c>
      <c r="C1552" s="11" t="s">
        <v>2552</v>
      </c>
      <c r="D1552" s="188" t="s">
        <v>3022</v>
      </c>
      <c r="G1552" s="11" t="s">
        <v>2677</v>
      </c>
      <c r="H1552" s="11" t="s">
        <v>2655</v>
      </c>
      <c r="I1552" s="11" t="s">
        <v>2616</v>
      </c>
      <c r="J1552" s="258" t="s">
        <v>3036</v>
      </c>
      <c r="K1552" s="261" t="s">
        <v>3052</v>
      </c>
      <c r="L1552" s="265" t="s">
        <v>1937</v>
      </c>
      <c r="M1552" s="265" t="s">
        <v>1937</v>
      </c>
      <c r="N1552" s="258" t="s">
        <v>3023</v>
      </c>
      <c r="P1552" s="261" t="s">
        <v>3051</v>
      </c>
      <c r="Q1552" s="265" t="s">
        <v>3115</v>
      </c>
      <c r="R1552" s="265" t="s">
        <v>2120</v>
      </c>
      <c r="S1552" s="265" t="s">
        <v>3116</v>
      </c>
      <c r="T1552" s="210" t="s">
        <v>2680</v>
      </c>
      <c r="U1552" s="11" t="s">
        <v>2517</v>
      </c>
      <c r="V1552">
        <v>2.38532429608594</v>
      </c>
      <c r="Z1552">
        <v>0.12269938650307199</v>
      </c>
      <c r="AD1552" s="188">
        <f t="shared" si="66"/>
        <v>5.4924121661240015</v>
      </c>
      <c r="AE1552" s="188">
        <f t="shared" si="67"/>
        <v>1.22699386503072E-3</v>
      </c>
    </row>
    <row r="1553" spans="1:31" ht="26" x14ac:dyDescent="0.35">
      <c r="A1553" s="11" t="s">
        <v>2676</v>
      </c>
      <c r="B1553" s="11" t="s">
        <v>2516</v>
      </c>
      <c r="C1553" s="11" t="s">
        <v>2552</v>
      </c>
      <c r="D1553" s="188" t="s">
        <v>3022</v>
      </c>
      <c r="G1553" s="11" t="s">
        <v>2677</v>
      </c>
      <c r="H1553" s="11" t="s">
        <v>2655</v>
      </c>
      <c r="I1553" s="11" t="s">
        <v>2616</v>
      </c>
      <c r="J1553" s="258" t="s">
        <v>3036</v>
      </c>
      <c r="K1553" s="261" t="s">
        <v>3052</v>
      </c>
      <c r="L1553" s="265" t="s">
        <v>1937</v>
      </c>
      <c r="M1553" s="265" t="s">
        <v>1937</v>
      </c>
      <c r="N1553" s="258" t="s">
        <v>3023</v>
      </c>
      <c r="P1553" s="261" t="s">
        <v>3051</v>
      </c>
      <c r="Q1553" s="265" t="s">
        <v>3115</v>
      </c>
      <c r="R1553" s="265" t="s">
        <v>2120</v>
      </c>
      <c r="S1553" s="265" t="s">
        <v>3116</v>
      </c>
      <c r="T1553" s="210" t="s">
        <v>2680</v>
      </c>
      <c r="U1553" s="11" t="s">
        <v>2517</v>
      </c>
      <c r="V1553">
        <v>3.0536876791598502</v>
      </c>
      <c r="Z1553">
        <v>0.26993865030675002</v>
      </c>
      <c r="AD1553" s="188">
        <f t="shared" si="66"/>
        <v>7.0313757286930558</v>
      </c>
      <c r="AE1553" s="188">
        <f t="shared" si="67"/>
        <v>2.6993865030675002E-3</v>
      </c>
    </row>
    <row r="1554" spans="1:31" ht="26" x14ac:dyDescent="0.35">
      <c r="A1554" s="11" t="s">
        <v>2676</v>
      </c>
      <c r="B1554" s="11" t="s">
        <v>2516</v>
      </c>
      <c r="C1554" s="11" t="s">
        <v>2552</v>
      </c>
      <c r="D1554" s="188" t="s">
        <v>3022</v>
      </c>
      <c r="G1554" s="11" t="s">
        <v>2677</v>
      </c>
      <c r="H1554" s="11" t="s">
        <v>2655</v>
      </c>
      <c r="I1554" s="11" t="s">
        <v>2616</v>
      </c>
      <c r="J1554" s="258" t="s">
        <v>3036</v>
      </c>
      <c r="K1554" s="261" t="s">
        <v>3052</v>
      </c>
      <c r="L1554" s="265" t="s">
        <v>1937</v>
      </c>
      <c r="M1554" s="265" t="s">
        <v>1937</v>
      </c>
      <c r="N1554" s="258" t="s">
        <v>3023</v>
      </c>
      <c r="P1554" s="261" t="s">
        <v>3051</v>
      </c>
      <c r="Q1554" s="265" t="s">
        <v>3115</v>
      </c>
      <c r="R1554" s="265" t="s">
        <v>2120</v>
      </c>
      <c r="S1554" s="265" t="s">
        <v>3116</v>
      </c>
      <c r="T1554" s="210" t="s">
        <v>2680</v>
      </c>
      <c r="U1554" s="11" t="s">
        <v>2517</v>
      </c>
      <c r="V1554">
        <v>3.0544913869317099</v>
      </c>
      <c r="Z1554">
        <v>0.76073619631902101</v>
      </c>
      <c r="AD1554" s="188">
        <f t="shared" si="66"/>
        <v>7.0332263342276633</v>
      </c>
      <c r="AE1554" s="188">
        <f t="shared" si="67"/>
        <v>7.6073619631902099E-3</v>
      </c>
    </row>
    <row r="1555" spans="1:31" ht="26" x14ac:dyDescent="0.35">
      <c r="A1555" s="11" t="s">
        <v>2676</v>
      </c>
      <c r="B1555" s="11" t="s">
        <v>2516</v>
      </c>
      <c r="C1555" s="11" t="s">
        <v>2552</v>
      </c>
      <c r="D1555" s="188" t="s">
        <v>3022</v>
      </c>
      <c r="G1555" s="11" t="s">
        <v>2677</v>
      </c>
      <c r="H1555" s="11" t="s">
        <v>2655</v>
      </c>
      <c r="I1555" s="11" t="s">
        <v>2616</v>
      </c>
      <c r="J1555" s="258" t="s">
        <v>3036</v>
      </c>
      <c r="K1555" s="261" t="s">
        <v>3052</v>
      </c>
      <c r="L1555" s="265" t="s">
        <v>1937</v>
      </c>
      <c r="M1555" s="265" t="s">
        <v>1937</v>
      </c>
      <c r="N1555" s="258" t="s">
        <v>3023</v>
      </c>
      <c r="P1555" s="261" t="s">
        <v>3051</v>
      </c>
      <c r="Q1555" s="265" t="s">
        <v>3115</v>
      </c>
      <c r="R1555" s="265" t="s">
        <v>2120</v>
      </c>
      <c r="S1555" s="265" t="s">
        <v>3116</v>
      </c>
      <c r="T1555" s="210" t="s">
        <v>2680</v>
      </c>
      <c r="U1555" s="11" t="s">
        <v>2517</v>
      </c>
      <c r="V1555">
        <v>3.3947812575347598</v>
      </c>
      <c r="Z1555">
        <v>0.56441717791411405</v>
      </c>
      <c r="AD1555" s="188">
        <f t="shared" si="66"/>
        <v>7.8167727175751187</v>
      </c>
      <c r="AE1555" s="188">
        <f t="shared" si="67"/>
        <v>5.6441717791411404E-3</v>
      </c>
    </row>
    <row r="1556" spans="1:31" ht="26" x14ac:dyDescent="0.35">
      <c r="A1556" s="11" t="s">
        <v>2676</v>
      </c>
      <c r="B1556" s="11" t="s">
        <v>2516</v>
      </c>
      <c r="C1556" s="11" t="s">
        <v>2552</v>
      </c>
      <c r="D1556" s="188" t="s">
        <v>3022</v>
      </c>
      <c r="G1556" s="11" t="s">
        <v>2677</v>
      </c>
      <c r="H1556" s="11" t="s">
        <v>2655</v>
      </c>
      <c r="I1556" s="11" t="s">
        <v>2616</v>
      </c>
      <c r="J1556" s="258" t="s">
        <v>3036</v>
      </c>
      <c r="K1556" s="261" t="s">
        <v>3052</v>
      </c>
      <c r="L1556" s="265" t="s">
        <v>1937</v>
      </c>
      <c r="M1556" s="265" t="s">
        <v>1937</v>
      </c>
      <c r="N1556" s="258" t="s">
        <v>3023</v>
      </c>
      <c r="P1556" s="261" t="s">
        <v>3051</v>
      </c>
      <c r="Q1556" s="265" t="s">
        <v>3115</v>
      </c>
      <c r="R1556" s="265" t="s">
        <v>2120</v>
      </c>
      <c r="S1556" s="265" t="s">
        <v>3116</v>
      </c>
      <c r="T1556" s="210" t="s">
        <v>2680</v>
      </c>
      <c r="U1556" s="11" t="s">
        <v>2517</v>
      </c>
      <c r="V1556">
        <v>3.4728212821817901</v>
      </c>
      <c r="Z1556">
        <v>0.220858895705525</v>
      </c>
      <c r="AD1556" s="188">
        <f t="shared" si="66"/>
        <v>7.9964665149842586</v>
      </c>
      <c r="AE1556" s="188">
        <f t="shared" si="67"/>
        <v>2.2085889570552502E-3</v>
      </c>
    </row>
    <row r="1557" spans="1:31" ht="26" x14ac:dyDescent="0.35">
      <c r="A1557" s="11" t="s">
        <v>2676</v>
      </c>
      <c r="B1557" s="11" t="s">
        <v>2516</v>
      </c>
      <c r="C1557" s="11" t="s">
        <v>2552</v>
      </c>
      <c r="D1557" s="188" t="s">
        <v>3022</v>
      </c>
      <c r="G1557" s="11" t="s">
        <v>2677</v>
      </c>
      <c r="H1557" s="11" t="s">
        <v>2655</v>
      </c>
      <c r="I1557" s="11" t="s">
        <v>2616</v>
      </c>
      <c r="J1557" s="258" t="s">
        <v>3036</v>
      </c>
      <c r="K1557" s="261" t="s">
        <v>3052</v>
      </c>
      <c r="L1557" s="265" t="s">
        <v>1937</v>
      </c>
      <c r="M1557" s="265" t="s">
        <v>1937</v>
      </c>
      <c r="N1557" s="258" t="s">
        <v>3023</v>
      </c>
      <c r="P1557" s="261" t="s">
        <v>3051</v>
      </c>
      <c r="Q1557" s="265" t="s">
        <v>3115</v>
      </c>
      <c r="R1557" s="265" t="s">
        <v>2120</v>
      </c>
      <c r="S1557" s="265" t="s">
        <v>3116</v>
      </c>
      <c r="T1557" s="210" t="s">
        <v>2680</v>
      </c>
      <c r="U1557" s="11" t="s">
        <v>2517</v>
      </c>
      <c r="V1557">
        <v>4.3657406167117596</v>
      </c>
      <c r="Z1557">
        <v>1.49693251533742</v>
      </c>
      <c r="AD1557" s="188">
        <f t="shared" si="66"/>
        <v>10.05248926391913</v>
      </c>
      <c r="AE1557" s="188">
        <f t="shared" si="67"/>
        <v>1.4969325153374201E-2</v>
      </c>
    </row>
    <row r="1558" spans="1:31" ht="26" x14ac:dyDescent="0.35">
      <c r="A1558" s="11" t="s">
        <v>2676</v>
      </c>
      <c r="B1558" s="11" t="s">
        <v>2516</v>
      </c>
      <c r="C1558" s="11" t="s">
        <v>2552</v>
      </c>
      <c r="D1558" s="188" t="s">
        <v>3022</v>
      </c>
      <c r="G1558" s="11" t="s">
        <v>2677</v>
      </c>
      <c r="H1558" s="11" t="s">
        <v>2655</v>
      </c>
      <c r="I1558" s="11" t="s">
        <v>2616</v>
      </c>
      <c r="J1558" s="258" t="s">
        <v>3036</v>
      </c>
      <c r="K1558" s="261" t="s">
        <v>3052</v>
      </c>
      <c r="L1558" s="265" t="s">
        <v>1937</v>
      </c>
      <c r="M1558" s="265" t="s">
        <v>1937</v>
      </c>
      <c r="N1558" s="258" t="s">
        <v>3023</v>
      </c>
      <c r="P1558" s="261" t="s">
        <v>3051</v>
      </c>
      <c r="Q1558" s="265" t="s">
        <v>3115</v>
      </c>
      <c r="R1558" s="265" t="s">
        <v>2120</v>
      </c>
      <c r="S1558" s="265" t="s">
        <v>3116</v>
      </c>
      <c r="T1558" s="210" t="s">
        <v>2680</v>
      </c>
      <c r="U1558" s="11" t="s">
        <v>2517</v>
      </c>
      <c r="V1558">
        <v>4.8776220966056698</v>
      </c>
      <c r="Z1558">
        <v>2.0858895705521401</v>
      </c>
      <c r="AD1558" s="188">
        <f t="shared" si="66"/>
        <v>11.231139928902579</v>
      </c>
      <c r="AE1558" s="188">
        <f t="shared" si="67"/>
        <v>2.0858895705521401E-2</v>
      </c>
    </row>
    <row r="1559" spans="1:31" ht="26" x14ac:dyDescent="0.35">
      <c r="A1559" s="11" t="s">
        <v>2676</v>
      </c>
      <c r="B1559" s="11" t="s">
        <v>2516</v>
      </c>
      <c r="C1559" s="11" t="s">
        <v>2552</v>
      </c>
      <c r="D1559" s="188" t="s">
        <v>3022</v>
      </c>
      <c r="G1559" s="11" t="s">
        <v>2677</v>
      </c>
      <c r="H1559" s="11" t="s">
        <v>2655</v>
      </c>
      <c r="I1559" s="11" t="s">
        <v>2616</v>
      </c>
      <c r="J1559" s="258" t="s">
        <v>3036</v>
      </c>
      <c r="K1559" s="261" t="s">
        <v>3052</v>
      </c>
      <c r="L1559" s="265" t="s">
        <v>1937</v>
      </c>
      <c r="M1559" s="265" t="s">
        <v>1937</v>
      </c>
      <c r="N1559" s="258" t="s">
        <v>3023</v>
      </c>
      <c r="P1559" s="261" t="s">
        <v>3051</v>
      </c>
      <c r="Q1559" s="265" t="s">
        <v>3115</v>
      </c>
      <c r="R1559" s="265" t="s">
        <v>2120</v>
      </c>
      <c r="S1559" s="265" t="s">
        <v>3116</v>
      </c>
      <c r="T1559" s="210" t="s">
        <v>2680</v>
      </c>
      <c r="U1559" s="11" t="s">
        <v>2517</v>
      </c>
      <c r="V1559">
        <v>4.9053500147346396</v>
      </c>
      <c r="Z1559">
        <v>3.01840490797546</v>
      </c>
      <c r="AD1559" s="188">
        <f t="shared" si="66"/>
        <v>11.294985819846104</v>
      </c>
      <c r="AE1559" s="188">
        <f t="shared" si="67"/>
        <v>3.01840490797546E-2</v>
      </c>
    </row>
    <row r="1560" spans="1:31" ht="26" x14ac:dyDescent="0.35">
      <c r="A1560" s="11" t="s">
        <v>2676</v>
      </c>
      <c r="B1560" s="11" t="s">
        <v>2516</v>
      </c>
      <c r="C1560" s="11" t="s">
        <v>2552</v>
      </c>
      <c r="D1560" s="188" t="s">
        <v>3022</v>
      </c>
      <c r="G1560" s="11" t="s">
        <v>2677</v>
      </c>
      <c r="H1560" s="11" t="s">
        <v>2655</v>
      </c>
      <c r="I1560" s="11" t="s">
        <v>2616</v>
      </c>
      <c r="J1560" s="258" t="s">
        <v>3036</v>
      </c>
      <c r="K1560" s="261" t="s">
        <v>3052</v>
      </c>
      <c r="L1560" s="265" t="s">
        <v>1937</v>
      </c>
      <c r="M1560" s="265" t="s">
        <v>1937</v>
      </c>
      <c r="N1560" s="258" t="s">
        <v>3023</v>
      </c>
      <c r="P1560" s="261" t="s">
        <v>3051</v>
      </c>
      <c r="Q1560" s="265" t="s">
        <v>3115</v>
      </c>
      <c r="R1560" s="265" t="s">
        <v>2120</v>
      </c>
      <c r="S1560" s="265" t="s">
        <v>3116</v>
      </c>
      <c r="T1560" s="210" t="s">
        <v>2680</v>
      </c>
      <c r="U1560" s="11" t="s">
        <v>2517</v>
      </c>
      <c r="V1560">
        <v>4.9293005063358901</v>
      </c>
      <c r="Z1560">
        <v>1.6441717791410999</v>
      </c>
      <c r="AD1560" s="188">
        <f t="shared" si="66"/>
        <v>11.350133864777023</v>
      </c>
      <c r="AE1560" s="188">
        <f t="shared" si="67"/>
        <v>1.6441717791411001E-2</v>
      </c>
    </row>
    <row r="1561" spans="1:31" ht="26" x14ac:dyDescent="0.35">
      <c r="A1561" s="11" t="s">
        <v>2676</v>
      </c>
      <c r="B1561" s="11" t="s">
        <v>2516</v>
      </c>
      <c r="C1561" s="11" t="s">
        <v>2552</v>
      </c>
      <c r="D1561" s="188" t="s">
        <v>3022</v>
      </c>
      <c r="G1561" s="11" t="s">
        <v>2677</v>
      </c>
      <c r="H1561" s="11" t="s">
        <v>2655</v>
      </c>
      <c r="I1561" s="11" t="s">
        <v>2616</v>
      </c>
      <c r="J1561" s="258" t="s">
        <v>3036</v>
      </c>
      <c r="K1561" s="261" t="s">
        <v>3052</v>
      </c>
      <c r="L1561" s="265" t="s">
        <v>1937</v>
      </c>
      <c r="M1561" s="265" t="s">
        <v>1937</v>
      </c>
      <c r="N1561" s="258" t="s">
        <v>3023</v>
      </c>
      <c r="P1561" s="261" t="s">
        <v>3051</v>
      </c>
      <c r="Q1561" s="265" t="s">
        <v>3115</v>
      </c>
      <c r="R1561" s="265" t="s">
        <v>2120</v>
      </c>
      <c r="S1561" s="265" t="s">
        <v>3116</v>
      </c>
      <c r="T1561" s="210" t="s">
        <v>2680</v>
      </c>
      <c r="U1561" s="11" t="s">
        <v>2517</v>
      </c>
      <c r="V1561">
        <v>4.9154767326600002</v>
      </c>
      <c r="Z1561">
        <v>1.20245398773006</v>
      </c>
      <c r="AD1561" s="188">
        <f t="shared" si="66"/>
        <v>11.318303449581995</v>
      </c>
      <c r="AE1561" s="188">
        <f t="shared" si="67"/>
        <v>1.2024539877300599E-2</v>
      </c>
    </row>
    <row r="1562" spans="1:31" ht="26" x14ac:dyDescent="0.35">
      <c r="A1562" s="11" t="s">
        <v>2676</v>
      </c>
      <c r="B1562" s="11" t="s">
        <v>2516</v>
      </c>
      <c r="C1562" s="11" t="s">
        <v>2552</v>
      </c>
      <c r="D1562" s="188" t="s">
        <v>3022</v>
      </c>
      <c r="G1562" s="11" t="s">
        <v>2677</v>
      </c>
      <c r="H1562" s="11" t="s">
        <v>2655</v>
      </c>
      <c r="I1562" s="11" t="s">
        <v>2616</v>
      </c>
      <c r="J1562" s="258" t="s">
        <v>3036</v>
      </c>
      <c r="K1562" s="261" t="s">
        <v>3052</v>
      </c>
      <c r="L1562" s="265" t="s">
        <v>1937</v>
      </c>
      <c r="M1562" s="265" t="s">
        <v>1937</v>
      </c>
      <c r="N1562" s="258" t="s">
        <v>3023</v>
      </c>
      <c r="P1562" s="261" t="s">
        <v>3051</v>
      </c>
      <c r="Q1562" s="265" t="s">
        <v>3115</v>
      </c>
      <c r="R1562" s="265" t="s">
        <v>2120</v>
      </c>
      <c r="S1562" s="265" t="s">
        <v>3116</v>
      </c>
      <c r="T1562" s="210" t="s">
        <v>2680</v>
      </c>
      <c r="U1562" s="11" t="s">
        <v>2517</v>
      </c>
      <c r="V1562">
        <v>6.3184290192086099</v>
      </c>
      <c r="Z1562">
        <v>1.93865030674846</v>
      </c>
      <c r="AD1562" s="188">
        <f t="shared" si="66"/>
        <v>14.548720470770736</v>
      </c>
      <c r="AE1562" s="188">
        <f t="shared" si="67"/>
        <v>1.9386503067484601E-2</v>
      </c>
    </row>
    <row r="1563" spans="1:31" ht="26" x14ac:dyDescent="0.35">
      <c r="A1563" s="11" t="s">
        <v>2676</v>
      </c>
      <c r="B1563" s="11" t="s">
        <v>2516</v>
      </c>
      <c r="C1563" s="11" t="s">
        <v>2552</v>
      </c>
      <c r="D1563" s="188" t="s">
        <v>3022</v>
      </c>
      <c r="G1563" s="11" t="s">
        <v>2677</v>
      </c>
      <c r="H1563" s="11" t="s">
        <v>2655</v>
      </c>
      <c r="I1563" s="11" t="s">
        <v>2616</v>
      </c>
      <c r="J1563" s="258" t="s">
        <v>3036</v>
      </c>
      <c r="K1563" s="261" t="s">
        <v>3052</v>
      </c>
      <c r="L1563" s="265" t="s">
        <v>1937</v>
      </c>
      <c r="M1563" s="265" t="s">
        <v>1937</v>
      </c>
      <c r="N1563" s="258" t="s">
        <v>3023</v>
      </c>
      <c r="P1563" s="261" t="s">
        <v>3051</v>
      </c>
      <c r="Q1563" s="265" t="s">
        <v>3115</v>
      </c>
      <c r="R1563" s="265" t="s">
        <v>2120</v>
      </c>
      <c r="S1563" s="265" t="s">
        <v>3116</v>
      </c>
      <c r="T1563" s="210" t="s">
        <v>2680</v>
      </c>
      <c r="U1563" s="11" t="s">
        <v>2517</v>
      </c>
      <c r="V1563">
        <v>6.3599807110134696</v>
      </c>
      <c r="Z1563">
        <v>3.3128834355828198</v>
      </c>
      <c r="AD1563" s="188">
        <f t="shared" si="66"/>
        <v>14.644396776909288</v>
      </c>
      <c r="AE1563" s="188">
        <f t="shared" si="67"/>
        <v>3.3128834355828196E-2</v>
      </c>
    </row>
    <row r="1564" spans="1:31" ht="26" x14ac:dyDescent="0.35">
      <c r="A1564" s="11" t="s">
        <v>2676</v>
      </c>
      <c r="B1564" s="11" t="s">
        <v>2516</v>
      </c>
      <c r="C1564" s="11" t="s">
        <v>2552</v>
      </c>
      <c r="D1564" s="188" t="s">
        <v>3022</v>
      </c>
      <c r="G1564" s="11" t="s">
        <v>2677</v>
      </c>
      <c r="H1564" s="11" t="s">
        <v>2655</v>
      </c>
      <c r="I1564" s="11" t="s">
        <v>2616</v>
      </c>
      <c r="J1564" s="258" t="s">
        <v>3036</v>
      </c>
      <c r="K1564" s="261" t="s">
        <v>3052</v>
      </c>
      <c r="L1564" s="265" t="s">
        <v>1937</v>
      </c>
      <c r="M1564" s="265" t="s">
        <v>1937</v>
      </c>
      <c r="N1564" s="258" t="s">
        <v>3023</v>
      </c>
      <c r="P1564" s="261" t="s">
        <v>3051</v>
      </c>
      <c r="Q1564" s="265" t="s">
        <v>3115</v>
      </c>
      <c r="R1564" s="265" t="s">
        <v>2120</v>
      </c>
      <c r="S1564" s="265" t="s">
        <v>3116</v>
      </c>
      <c r="T1564" s="210" t="s">
        <v>2680</v>
      </c>
      <c r="U1564" s="11" t="s">
        <v>2517</v>
      </c>
      <c r="V1564">
        <v>6.4024164813673696</v>
      </c>
      <c r="Z1564">
        <v>5.2269938650306704</v>
      </c>
      <c r="AD1564" s="188">
        <f t="shared" si="66"/>
        <v>14.742108749135896</v>
      </c>
      <c r="AE1564" s="188">
        <f t="shared" si="67"/>
        <v>5.2269938650306706E-2</v>
      </c>
    </row>
    <row r="1565" spans="1:31" ht="26" x14ac:dyDescent="0.35">
      <c r="A1565" s="11" t="s">
        <v>2676</v>
      </c>
      <c r="B1565" s="11" t="s">
        <v>2516</v>
      </c>
      <c r="C1565" s="11" t="s">
        <v>2552</v>
      </c>
      <c r="D1565" s="188" t="s">
        <v>3022</v>
      </c>
      <c r="G1565" s="11" t="s">
        <v>2677</v>
      </c>
      <c r="H1565" s="11" t="s">
        <v>2655</v>
      </c>
      <c r="I1565" s="11" t="s">
        <v>2619</v>
      </c>
      <c r="J1565" s="258" t="s">
        <v>3037</v>
      </c>
      <c r="K1565" s="261" t="s">
        <v>3052</v>
      </c>
      <c r="L1565" s="265" t="s">
        <v>1937</v>
      </c>
      <c r="M1565" s="265" t="s">
        <v>1937</v>
      </c>
      <c r="N1565" s="258" t="s">
        <v>3023</v>
      </c>
      <c r="P1565" s="261" t="s">
        <v>3051</v>
      </c>
      <c r="Q1565" s="265" t="s">
        <v>3115</v>
      </c>
      <c r="R1565" s="265" t="s">
        <v>2120</v>
      </c>
      <c r="S1565" s="265" t="s">
        <v>3116</v>
      </c>
      <c r="T1565" s="210" t="s">
        <v>2680</v>
      </c>
      <c r="U1565" s="11" t="s">
        <v>2517</v>
      </c>
      <c r="V1565">
        <v>3.42186620944624</v>
      </c>
      <c r="Z1565">
        <v>1.1042944785276001</v>
      </c>
      <c r="AD1565" s="188">
        <f t="shared" si="66"/>
        <v>7.8791381240909537</v>
      </c>
      <c r="AE1565" s="188">
        <f t="shared" si="67"/>
        <v>1.1042944785276001E-2</v>
      </c>
    </row>
    <row r="1566" spans="1:31" ht="26" x14ac:dyDescent="0.35">
      <c r="A1566" s="11" t="s">
        <v>2676</v>
      </c>
      <c r="B1566" s="11" t="s">
        <v>2516</v>
      </c>
      <c r="C1566" s="11" t="s">
        <v>2552</v>
      </c>
      <c r="D1566" s="188" t="s">
        <v>3022</v>
      </c>
      <c r="G1566" s="11" t="s">
        <v>2677</v>
      </c>
      <c r="H1566" s="11" t="s">
        <v>2655</v>
      </c>
      <c r="I1566" s="11" t="s">
        <v>2619</v>
      </c>
      <c r="J1566" s="258" t="s">
        <v>3037</v>
      </c>
      <c r="K1566" s="261" t="s">
        <v>3052</v>
      </c>
      <c r="L1566" s="265" t="s">
        <v>1937</v>
      </c>
      <c r="M1566" s="265" t="s">
        <v>1937</v>
      </c>
      <c r="N1566" s="258" t="s">
        <v>3023</v>
      </c>
      <c r="P1566" s="261" t="s">
        <v>3051</v>
      </c>
      <c r="Q1566" s="265" t="s">
        <v>3115</v>
      </c>
      <c r="R1566" s="265" t="s">
        <v>2120</v>
      </c>
      <c r="S1566" s="265" t="s">
        <v>3116</v>
      </c>
      <c r="T1566" s="210" t="s">
        <v>2680</v>
      </c>
      <c r="U1566" s="11" t="s">
        <v>2517</v>
      </c>
      <c r="V1566">
        <v>3.3722774399228399</v>
      </c>
      <c r="Z1566">
        <v>2.8220858895705501</v>
      </c>
      <c r="AD1566" s="188">
        <f t="shared" si="66"/>
        <v>7.7649557626064549</v>
      </c>
      <c r="AE1566" s="188">
        <f t="shared" si="67"/>
        <v>2.8220858895705501E-2</v>
      </c>
    </row>
    <row r="1567" spans="1:31" ht="26" x14ac:dyDescent="0.35">
      <c r="A1567" s="11" t="s">
        <v>2676</v>
      </c>
      <c r="B1567" s="11" t="s">
        <v>2516</v>
      </c>
      <c r="C1567" s="11" t="s">
        <v>2552</v>
      </c>
      <c r="D1567" s="188" t="s">
        <v>3022</v>
      </c>
      <c r="G1567" s="11" t="s">
        <v>2677</v>
      </c>
      <c r="H1567" s="11" t="s">
        <v>2655</v>
      </c>
      <c r="I1567" s="11" t="s">
        <v>2619</v>
      </c>
      <c r="J1567" s="258" t="s">
        <v>3037</v>
      </c>
      <c r="K1567" s="261" t="s">
        <v>3052</v>
      </c>
      <c r="L1567" s="265" t="s">
        <v>1937</v>
      </c>
      <c r="M1567" s="265" t="s">
        <v>1937</v>
      </c>
      <c r="N1567" s="258" t="s">
        <v>3023</v>
      </c>
      <c r="P1567" s="261" t="s">
        <v>3051</v>
      </c>
      <c r="Q1567" s="265" t="s">
        <v>3115</v>
      </c>
      <c r="R1567" s="265" t="s">
        <v>2120</v>
      </c>
      <c r="S1567" s="265" t="s">
        <v>3116</v>
      </c>
      <c r="T1567" s="210" t="s">
        <v>2680</v>
      </c>
      <c r="U1567" s="11" t="s">
        <v>2517</v>
      </c>
      <c r="V1567">
        <v>3.5436279368821402</v>
      </c>
      <c r="Z1567">
        <v>3.4601226993865</v>
      </c>
      <c r="AD1567" s="188">
        <f t="shared" si="66"/>
        <v>8.159504862582061</v>
      </c>
      <c r="AE1567" s="188">
        <f t="shared" si="67"/>
        <v>3.4601226993865003E-2</v>
      </c>
    </row>
    <row r="1568" spans="1:31" ht="26" x14ac:dyDescent="0.35">
      <c r="A1568" s="11" t="s">
        <v>2676</v>
      </c>
      <c r="B1568" s="11" t="s">
        <v>2516</v>
      </c>
      <c r="C1568" s="11" t="s">
        <v>2552</v>
      </c>
      <c r="D1568" s="188" t="s">
        <v>3022</v>
      </c>
      <c r="G1568" s="11" t="s">
        <v>2677</v>
      </c>
      <c r="H1568" s="11" t="s">
        <v>2655</v>
      </c>
      <c r="I1568" s="11" t="s">
        <v>2619</v>
      </c>
      <c r="J1568" s="258" t="s">
        <v>3037</v>
      </c>
      <c r="K1568" s="261" t="s">
        <v>3052</v>
      </c>
      <c r="L1568" s="265" t="s">
        <v>1937</v>
      </c>
      <c r="M1568" s="265" t="s">
        <v>1937</v>
      </c>
      <c r="N1568" s="258" t="s">
        <v>3023</v>
      </c>
      <c r="P1568" s="261" t="s">
        <v>3051</v>
      </c>
      <c r="Q1568" s="265" t="s">
        <v>3115</v>
      </c>
      <c r="R1568" s="265" t="s">
        <v>2120</v>
      </c>
      <c r="S1568" s="265" t="s">
        <v>3116</v>
      </c>
      <c r="T1568" s="210" t="s">
        <v>2680</v>
      </c>
      <c r="U1568" s="11" t="s">
        <v>2517</v>
      </c>
      <c r="V1568">
        <v>3.6589600021432198</v>
      </c>
      <c r="Z1568">
        <v>1.8895705521472399</v>
      </c>
      <c r="AD1568" s="188">
        <f t="shared" si="66"/>
        <v>8.4250667567964399</v>
      </c>
      <c r="AE1568" s="188">
        <f t="shared" si="67"/>
        <v>1.8895705521472399E-2</v>
      </c>
    </row>
    <row r="1569" spans="1:31" ht="26" x14ac:dyDescent="0.35">
      <c r="A1569" s="11" t="s">
        <v>2676</v>
      </c>
      <c r="B1569" s="11" t="s">
        <v>2516</v>
      </c>
      <c r="C1569" s="11" t="s">
        <v>2552</v>
      </c>
      <c r="D1569" s="188" t="s">
        <v>3022</v>
      </c>
      <c r="G1569" s="11" t="s">
        <v>2677</v>
      </c>
      <c r="H1569" s="11" t="s">
        <v>2655</v>
      </c>
      <c r="I1569" s="11" t="s">
        <v>2619</v>
      </c>
      <c r="J1569" s="258" t="s">
        <v>3037</v>
      </c>
      <c r="K1569" s="261" t="s">
        <v>3052</v>
      </c>
      <c r="L1569" s="265" t="s">
        <v>1937</v>
      </c>
      <c r="M1569" s="265" t="s">
        <v>1937</v>
      </c>
      <c r="N1569" s="258" t="s">
        <v>3023</v>
      </c>
      <c r="P1569" s="261" t="s">
        <v>3051</v>
      </c>
      <c r="Q1569" s="265" t="s">
        <v>3115</v>
      </c>
      <c r="R1569" s="265" t="s">
        <v>2120</v>
      </c>
      <c r="S1569" s="265" t="s">
        <v>3116</v>
      </c>
      <c r="T1569" s="210" t="s">
        <v>2680</v>
      </c>
      <c r="U1569" s="11" t="s">
        <v>2517</v>
      </c>
      <c r="V1569">
        <v>3.7594234736249899</v>
      </c>
      <c r="Z1569">
        <v>7.2392638036809798</v>
      </c>
      <c r="AD1569" s="188">
        <f t="shared" si="66"/>
        <v>8.6563924486207959</v>
      </c>
      <c r="AE1569" s="188">
        <f t="shared" si="67"/>
        <v>7.23926380368098E-2</v>
      </c>
    </row>
    <row r="1570" spans="1:31" ht="26" x14ac:dyDescent="0.35">
      <c r="A1570" s="11" t="s">
        <v>2676</v>
      </c>
      <c r="B1570" s="11" t="s">
        <v>2516</v>
      </c>
      <c r="C1570" s="11" t="s">
        <v>2552</v>
      </c>
      <c r="D1570" s="188" t="s">
        <v>3022</v>
      </c>
      <c r="G1570" s="11" t="s">
        <v>2677</v>
      </c>
      <c r="H1570" s="11" t="s">
        <v>2655</v>
      </c>
      <c r="I1570" s="11" t="s">
        <v>2619</v>
      </c>
      <c r="J1570" s="258" t="s">
        <v>3037</v>
      </c>
      <c r="K1570" s="261" t="s">
        <v>3052</v>
      </c>
      <c r="L1570" s="265" t="s">
        <v>1937</v>
      </c>
      <c r="M1570" s="265" t="s">
        <v>1937</v>
      </c>
      <c r="N1570" s="258" t="s">
        <v>3023</v>
      </c>
      <c r="P1570" s="261" t="s">
        <v>3051</v>
      </c>
      <c r="Q1570" s="265" t="s">
        <v>3115</v>
      </c>
      <c r="R1570" s="265" t="s">
        <v>2120</v>
      </c>
      <c r="S1570" s="265" t="s">
        <v>3116</v>
      </c>
      <c r="T1570" s="210" t="s">
        <v>2680</v>
      </c>
      <c r="U1570" s="11" t="s">
        <v>2517</v>
      </c>
      <c r="V1570">
        <v>4.7382591689661604</v>
      </c>
      <c r="Z1570">
        <v>12.9815950920245</v>
      </c>
      <c r="AD1570" s="188">
        <f t="shared" si="66"/>
        <v>10.910244929203838</v>
      </c>
      <c r="AE1570" s="188">
        <f t="shared" si="67"/>
        <v>0.129815950920245</v>
      </c>
    </row>
    <row r="1571" spans="1:31" ht="26" x14ac:dyDescent="0.35">
      <c r="A1571" s="11" t="s">
        <v>2676</v>
      </c>
      <c r="B1571" s="11" t="s">
        <v>2516</v>
      </c>
      <c r="C1571" s="11" t="s">
        <v>2552</v>
      </c>
      <c r="D1571" s="188" t="s">
        <v>3022</v>
      </c>
      <c r="G1571" s="11" t="s">
        <v>2677</v>
      </c>
      <c r="H1571" s="11" t="s">
        <v>2655</v>
      </c>
      <c r="I1571" s="11" t="s">
        <v>2619</v>
      </c>
      <c r="J1571" s="258" t="s">
        <v>3037</v>
      </c>
      <c r="K1571" s="261" t="s">
        <v>3052</v>
      </c>
      <c r="L1571" s="265" t="s">
        <v>1937</v>
      </c>
      <c r="M1571" s="265" t="s">
        <v>1937</v>
      </c>
      <c r="N1571" s="258" t="s">
        <v>3023</v>
      </c>
      <c r="P1571" s="261" t="s">
        <v>3051</v>
      </c>
      <c r="Q1571" s="265" t="s">
        <v>3115</v>
      </c>
      <c r="R1571" s="265" t="s">
        <v>2120</v>
      </c>
      <c r="S1571" s="265" t="s">
        <v>3116</v>
      </c>
      <c r="T1571" s="210" t="s">
        <v>2680</v>
      </c>
      <c r="U1571" s="11" t="s">
        <v>2517</v>
      </c>
      <c r="V1571">
        <v>4.7340798885525199</v>
      </c>
      <c r="Z1571">
        <v>10.429447852760701</v>
      </c>
      <c r="AD1571" s="188">
        <f t="shared" si="66"/>
        <v>10.900621780423947</v>
      </c>
      <c r="AE1571" s="188">
        <f t="shared" si="67"/>
        <v>0.10429447852760701</v>
      </c>
    </row>
    <row r="1572" spans="1:31" ht="26" x14ac:dyDescent="0.35">
      <c r="A1572" s="11" t="s">
        <v>2676</v>
      </c>
      <c r="B1572" s="11" t="s">
        <v>2516</v>
      </c>
      <c r="C1572" s="11" t="s">
        <v>2552</v>
      </c>
      <c r="D1572" s="188" t="s">
        <v>3022</v>
      </c>
      <c r="G1572" s="11" t="s">
        <v>2677</v>
      </c>
      <c r="H1572" s="11" t="s">
        <v>2655</v>
      </c>
      <c r="I1572" s="11" t="s">
        <v>2619</v>
      </c>
      <c r="J1572" s="258" t="s">
        <v>3037</v>
      </c>
      <c r="K1572" s="261" t="s">
        <v>3052</v>
      </c>
      <c r="L1572" s="265" t="s">
        <v>1937</v>
      </c>
      <c r="M1572" s="265" t="s">
        <v>1937</v>
      </c>
      <c r="N1572" s="258" t="s">
        <v>3023</v>
      </c>
      <c r="P1572" s="261" t="s">
        <v>3051</v>
      </c>
      <c r="Q1572" s="265" t="s">
        <v>3115</v>
      </c>
      <c r="R1572" s="265" t="s">
        <v>2120</v>
      </c>
      <c r="S1572" s="265" t="s">
        <v>3116</v>
      </c>
      <c r="T1572" s="210" t="s">
        <v>2680</v>
      </c>
      <c r="U1572" s="11" t="s">
        <v>2517</v>
      </c>
      <c r="V1572">
        <v>4.6904385565408404</v>
      </c>
      <c r="Z1572">
        <v>7.7791411042944798</v>
      </c>
      <c r="AD1572" s="188">
        <f t="shared" si="66"/>
        <v>10.800133899895449</v>
      </c>
      <c r="AE1572" s="188">
        <f t="shared" si="67"/>
        <v>7.7791411042944791E-2</v>
      </c>
    </row>
    <row r="1573" spans="1:31" ht="26" x14ac:dyDescent="0.35">
      <c r="A1573" s="11" t="s">
        <v>2676</v>
      </c>
      <c r="B1573" s="11" t="s">
        <v>2516</v>
      </c>
      <c r="C1573" s="11" t="s">
        <v>2552</v>
      </c>
      <c r="D1573" s="188" t="s">
        <v>3022</v>
      </c>
      <c r="G1573" s="11" t="s">
        <v>2677</v>
      </c>
      <c r="H1573" s="11" t="s">
        <v>2655</v>
      </c>
      <c r="I1573" s="11" t="s">
        <v>2619</v>
      </c>
      <c r="J1573" s="258" t="s">
        <v>3037</v>
      </c>
      <c r="K1573" s="261" t="s">
        <v>3052</v>
      </c>
      <c r="L1573" s="265" t="s">
        <v>1937</v>
      </c>
      <c r="M1573" s="265" t="s">
        <v>1937</v>
      </c>
      <c r="N1573" s="258" t="s">
        <v>3023</v>
      </c>
      <c r="P1573" s="261" t="s">
        <v>3051</v>
      </c>
      <c r="Q1573" s="265" t="s">
        <v>3115</v>
      </c>
      <c r="R1573" s="265" t="s">
        <v>2120</v>
      </c>
      <c r="S1573" s="265" t="s">
        <v>3116</v>
      </c>
      <c r="T1573" s="210" t="s">
        <v>2680</v>
      </c>
      <c r="U1573" s="11" t="s">
        <v>2517</v>
      </c>
      <c r="V1573">
        <v>4.8014305998338997</v>
      </c>
      <c r="Z1573">
        <v>3.5582822085889498</v>
      </c>
      <c r="AD1573" s="188">
        <f t="shared" si="66"/>
        <v>11.055702524222998</v>
      </c>
      <c r="AE1573" s="188">
        <f t="shared" si="67"/>
        <v>3.5582822085889497E-2</v>
      </c>
    </row>
    <row r="1574" spans="1:31" ht="26" x14ac:dyDescent="0.35">
      <c r="A1574" s="11" t="s">
        <v>2676</v>
      </c>
      <c r="B1574" s="11" t="s">
        <v>2516</v>
      </c>
      <c r="C1574" s="11" t="s">
        <v>2552</v>
      </c>
      <c r="D1574" s="188" t="s">
        <v>3022</v>
      </c>
      <c r="G1574" s="11" t="s">
        <v>2677</v>
      </c>
      <c r="H1574" s="11" t="s">
        <v>2655</v>
      </c>
      <c r="I1574" s="11" t="s">
        <v>2619</v>
      </c>
      <c r="J1574" s="258" t="s">
        <v>3037</v>
      </c>
      <c r="K1574" s="261" t="s">
        <v>3052</v>
      </c>
      <c r="L1574" s="265" t="s">
        <v>1937</v>
      </c>
      <c r="M1574" s="265" t="s">
        <v>1937</v>
      </c>
      <c r="N1574" s="258" t="s">
        <v>3023</v>
      </c>
      <c r="P1574" s="261" t="s">
        <v>3051</v>
      </c>
      <c r="Q1574" s="265" t="s">
        <v>3115</v>
      </c>
      <c r="R1574" s="265" t="s">
        <v>2120</v>
      </c>
      <c r="S1574" s="265" t="s">
        <v>3116</v>
      </c>
      <c r="T1574" s="210" t="s">
        <v>2680</v>
      </c>
      <c r="U1574" s="11" t="s">
        <v>2517</v>
      </c>
      <c r="V1574">
        <v>4.9612880756556903</v>
      </c>
      <c r="Z1574">
        <v>5.1779141104294499</v>
      </c>
      <c r="AD1574" s="188">
        <f t="shared" si="66"/>
        <v>11.423787965053908</v>
      </c>
      <c r="AE1574" s="188">
        <f t="shared" si="67"/>
        <v>5.1779141104294497E-2</v>
      </c>
    </row>
    <row r="1575" spans="1:31" ht="26" x14ac:dyDescent="0.35">
      <c r="A1575" s="11" t="s">
        <v>2676</v>
      </c>
      <c r="B1575" s="11" t="s">
        <v>2516</v>
      </c>
      <c r="C1575" s="11" t="s">
        <v>2552</v>
      </c>
      <c r="D1575" s="188" t="s">
        <v>3022</v>
      </c>
      <c r="G1575" s="11" t="s">
        <v>2677</v>
      </c>
      <c r="H1575" s="11" t="s">
        <v>2655</v>
      </c>
      <c r="I1575" s="11" t="s">
        <v>2619</v>
      </c>
      <c r="J1575" s="258" t="s">
        <v>3037</v>
      </c>
      <c r="K1575" s="261" t="s">
        <v>3052</v>
      </c>
      <c r="L1575" s="265" t="s">
        <v>1937</v>
      </c>
      <c r="M1575" s="265" t="s">
        <v>1937</v>
      </c>
      <c r="N1575" s="258" t="s">
        <v>3023</v>
      </c>
      <c r="P1575" s="261" t="s">
        <v>3051</v>
      </c>
      <c r="Q1575" s="265" t="s">
        <v>3115</v>
      </c>
      <c r="R1575" s="265" t="s">
        <v>2120</v>
      </c>
      <c r="S1575" s="265" t="s">
        <v>3116</v>
      </c>
      <c r="T1575" s="210" t="s">
        <v>2680</v>
      </c>
      <c r="U1575" s="11" t="s">
        <v>2517</v>
      </c>
      <c r="V1575">
        <v>5.0324965842419598</v>
      </c>
      <c r="Z1575">
        <v>0.66257668711656703</v>
      </c>
      <c r="AD1575" s="188">
        <f t="shared" si="66"/>
        <v>11.587751615418991</v>
      </c>
      <c r="AE1575" s="188">
        <f t="shared" si="67"/>
        <v>6.6257668711656699E-3</v>
      </c>
    </row>
    <row r="1576" spans="1:31" ht="26" x14ac:dyDescent="0.35">
      <c r="A1576" s="11" t="s">
        <v>2676</v>
      </c>
      <c r="B1576" s="11" t="s">
        <v>2516</v>
      </c>
      <c r="C1576" s="11" t="s">
        <v>2552</v>
      </c>
      <c r="D1576" s="188" t="s">
        <v>3022</v>
      </c>
      <c r="G1576" s="11" t="s">
        <v>2677</v>
      </c>
      <c r="H1576" s="11" t="s">
        <v>2655</v>
      </c>
      <c r="I1576" s="11" t="s">
        <v>2678</v>
      </c>
      <c r="J1576" s="258" t="s">
        <v>2617</v>
      </c>
      <c r="K1576" s="261" t="s">
        <v>3052</v>
      </c>
      <c r="L1576" s="265" t="s">
        <v>1937</v>
      </c>
      <c r="M1576" s="265" t="s">
        <v>1937</v>
      </c>
      <c r="N1576" s="258" t="s">
        <v>3023</v>
      </c>
      <c r="P1576" s="261" t="s">
        <v>3051</v>
      </c>
      <c r="Q1576" s="265" t="s">
        <v>3115</v>
      </c>
      <c r="R1576" s="265" t="s">
        <v>2120</v>
      </c>
      <c r="S1576" s="265" t="s">
        <v>3116</v>
      </c>
      <c r="T1576" s="210" t="s">
        <v>2680</v>
      </c>
      <c r="U1576" s="11" t="s">
        <v>2517</v>
      </c>
      <c r="V1576">
        <v>1.64093015779462</v>
      </c>
      <c r="Z1576">
        <v>1.54601226993865</v>
      </c>
      <c r="AD1576" s="188">
        <f t="shared" si="66"/>
        <v>3.7783813199822598</v>
      </c>
      <c r="AE1576" s="188">
        <f t="shared" si="67"/>
        <v>1.54601226993865E-2</v>
      </c>
    </row>
    <row r="1577" spans="1:31" ht="26" x14ac:dyDescent="0.35">
      <c r="A1577" s="11" t="s">
        <v>2676</v>
      </c>
      <c r="B1577" s="11" t="s">
        <v>2516</v>
      </c>
      <c r="C1577" s="11" t="s">
        <v>2552</v>
      </c>
      <c r="D1577" s="188" t="s">
        <v>3022</v>
      </c>
      <c r="G1577" s="11" t="s">
        <v>2677</v>
      </c>
      <c r="H1577" s="11" t="s">
        <v>2655</v>
      </c>
      <c r="I1577" s="11" t="s">
        <v>2678</v>
      </c>
      <c r="J1577" s="258" t="s">
        <v>2617</v>
      </c>
      <c r="K1577" s="261" t="s">
        <v>3052</v>
      </c>
      <c r="L1577" s="265" t="s">
        <v>1937</v>
      </c>
      <c r="M1577" s="265" t="s">
        <v>1937</v>
      </c>
      <c r="N1577" s="258" t="s">
        <v>3023</v>
      </c>
      <c r="P1577" s="261" t="s">
        <v>3051</v>
      </c>
      <c r="Q1577" s="265" t="s">
        <v>3115</v>
      </c>
      <c r="R1577" s="265" t="s">
        <v>2120</v>
      </c>
      <c r="S1577" s="265" t="s">
        <v>3116</v>
      </c>
      <c r="T1577" s="210" t="s">
        <v>2680</v>
      </c>
      <c r="U1577" s="11" t="s">
        <v>2517</v>
      </c>
      <c r="V1577">
        <v>1.91547673266</v>
      </c>
      <c r="Z1577">
        <v>1.20245398773006</v>
      </c>
      <c r="AD1577" s="188">
        <f t="shared" si="66"/>
        <v>4.4105481705998573</v>
      </c>
      <c r="AE1577" s="188">
        <f t="shared" si="67"/>
        <v>1.2024539877300599E-2</v>
      </c>
    </row>
    <row r="1578" spans="1:31" ht="26" x14ac:dyDescent="0.35">
      <c r="A1578" s="11" t="s">
        <v>2676</v>
      </c>
      <c r="B1578" s="11" t="s">
        <v>2516</v>
      </c>
      <c r="C1578" s="11" t="s">
        <v>2552</v>
      </c>
      <c r="D1578" s="188" t="s">
        <v>3022</v>
      </c>
      <c r="G1578" s="11" t="s">
        <v>2677</v>
      </c>
      <c r="H1578" s="11" t="s">
        <v>2655</v>
      </c>
      <c r="I1578" s="11" t="s">
        <v>2678</v>
      </c>
      <c r="J1578" s="258" t="s">
        <v>2617</v>
      </c>
      <c r="K1578" s="261" t="s">
        <v>3052</v>
      </c>
      <c r="L1578" s="265" t="s">
        <v>1937</v>
      </c>
      <c r="M1578" s="265" t="s">
        <v>1937</v>
      </c>
      <c r="N1578" s="258" t="s">
        <v>3023</v>
      </c>
      <c r="P1578" s="261" t="s">
        <v>3051</v>
      </c>
      <c r="Q1578" s="265" t="s">
        <v>3115</v>
      </c>
      <c r="R1578" s="265" t="s">
        <v>2120</v>
      </c>
      <c r="S1578" s="265" t="s">
        <v>3116</v>
      </c>
      <c r="T1578" s="210" t="s">
        <v>2680</v>
      </c>
      <c r="U1578" s="11" t="s">
        <v>2517</v>
      </c>
      <c r="V1578">
        <v>2.1389878640126399</v>
      </c>
      <c r="Z1578">
        <v>1.69325153374233</v>
      </c>
      <c r="AD1578" s="188">
        <f t="shared" si="66"/>
        <v>4.9252015697706799</v>
      </c>
      <c r="AE1578" s="188">
        <f t="shared" si="67"/>
        <v>1.69325153374233E-2</v>
      </c>
    </row>
    <row r="1579" spans="1:31" ht="26" x14ac:dyDescent="0.35">
      <c r="A1579" s="11" t="s">
        <v>2676</v>
      </c>
      <c r="B1579" s="11" t="s">
        <v>2516</v>
      </c>
      <c r="C1579" s="11" t="s">
        <v>2552</v>
      </c>
      <c r="D1579" s="188" t="s">
        <v>3022</v>
      </c>
      <c r="G1579" s="11" t="s">
        <v>2677</v>
      </c>
      <c r="H1579" s="11" t="s">
        <v>2655</v>
      </c>
      <c r="I1579" s="11" t="s">
        <v>2678</v>
      </c>
      <c r="J1579" s="258" t="s">
        <v>2617</v>
      </c>
      <c r="K1579" s="261" t="s">
        <v>3052</v>
      </c>
      <c r="L1579" s="265" t="s">
        <v>1937</v>
      </c>
      <c r="M1579" s="265" t="s">
        <v>1937</v>
      </c>
      <c r="N1579" s="258" t="s">
        <v>3023</v>
      </c>
      <c r="P1579" s="261" t="s">
        <v>3051</v>
      </c>
      <c r="Q1579" s="265" t="s">
        <v>3115</v>
      </c>
      <c r="R1579" s="265" t="s">
        <v>2120</v>
      </c>
      <c r="S1579" s="265" t="s">
        <v>3116</v>
      </c>
      <c r="T1579" s="210" t="s">
        <v>2680</v>
      </c>
      <c r="U1579" s="11" t="s">
        <v>2517</v>
      </c>
      <c r="V1579">
        <v>2.29739866584509</v>
      </c>
      <c r="Z1579">
        <v>2.4294478527607302</v>
      </c>
      <c r="AD1579" s="188">
        <f t="shared" si="66"/>
        <v>5.2899559206393132</v>
      </c>
      <c r="AE1579" s="188">
        <f t="shared" si="67"/>
        <v>2.4294478527607303E-2</v>
      </c>
    </row>
    <row r="1580" spans="1:31" ht="26" x14ac:dyDescent="0.35">
      <c r="A1580" s="11" t="s">
        <v>2676</v>
      </c>
      <c r="B1580" s="11" t="s">
        <v>2516</v>
      </c>
      <c r="C1580" s="11" t="s">
        <v>2552</v>
      </c>
      <c r="D1580" s="188" t="s">
        <v>3022</v>
      </c>
      <c r="G1580" s="11" t="s">
        <v>2677</v>
      </c>
      <c r="H1580" s="11" t="s">
        <v>2655</v>
      </c>
      <c r="I1580" s="11" t="s">
        <v>2678</v>
      </c>
      <c r="J1580" s="258" t="s">
        <v>2617</v>
      </c>
      <c r="K1580" s="261" t="s">
        <v>3052</v>
      </c>
      <c r="L1580" s="265" t="s">
        <v>1937</v>
      </c>
      <c r="M1580" s="265" t="s">
        <v>1937</v>
      </c>
      <c r="N1580" s="258" t="s">
        <v>3023</v>
      </c>
      <c r="P1580" s="261" t="s">
        <v>3051</v>
      </c>
      <c r="Q1580" s="265" t="s">
        <v>3115</v>
      </c>
      <c r="R1580" s="265" t="s">
        <v>2120</v>
      </c>
      <c r="S1580" s="265" t="s">
        <v>3116</v>
      </c>
      <c r="T1580" s="210" t="s">
        <v>2680</v>
      </c>
      <c r="U1580" s="11" t="s">
        <v>2517</v>
      </c>
      <c r="V1580">
        <v>1.8880702976397701</v>
      </c>
      <c r="Z1580">
        <v>0.46625766871165703</v>
      </c>
      <c r="AD1580" s="188">
        <f t="shared" si="66"/>
        <v>4.3474425218701658</v>
      </c>
      <c r="AE1580" s="188">
        <f t="shared" si="67"/>
        <v>4.6625766871165701E-3</v>
      </c>
    </row>
    <row r="1581" spans="1:31" ht="26" x14ac:dyDescent="0.35">
      <c r="A1581" s="11" t="s">
        <v>2676</v>
      </c>
      <c r="B1581" s="11" t="s">
        <v>2516</v>
      </c>
      <c r="C1581" s="11" t="s">
        <v>2552</v>
      </c>
      <c r="D1581" s="188" t="s">
        <v>3022</v>
      </c>
      <c r="G1581" s="11" t="s">
        <v>2677</v>
      </c>
      <c r="H1581" s="11" t="s">
        <v>2655</v>
      </c>
      <c r="I1581" s="11" t="s">
        <v>2678</v>
      </c>
      <c r="J1581" s="258" t="s">
        <v>2617</v>
      </c>
      <c r="K1581" s="261" t="s">
        <v>3052</v>
      </c>
      <c r="L1581" s="265" t="s">
        <v>1937</v>
      </c>
      <c r="M1581" s="265" t="s">
        <v>1937</v>
      </c>
      <c r="N1581" s="258" t="s">
        <v>3023</v>
      </c>
      <c r="P1581" s="261" t="s">
        <v>3051</v>
      </c>
      <c r="Q1581" s="265" t="s">
        <v>3115</v>
      </c>
      <c r="R1581" s="265" t="s">
        <v>2120</v>
      </c>
      <c r="S1581" s="265" t="s">
        <v>3116</v>
      </c>
      <c r="T1581" s="210" t="s">
        <v>2680</v>
      </c>
      <c r="U1581" s="11" t="s">
        <v>2517</v>
      </c>
      <c r="V1581">
        <v>1.7182468454469899</v>
      </c>
      <c r="Z1581">
        <v>0.76073619631902101</v>
      </c>
      <c r="AD1581" s="188">
        <f t="shared" ref="AD1581:AD1612" si="68">LN(10^(V1581))</f>
        <v>3.9564095724102835</v>
      </c>
      <c r="AE1581" s="188">
        <f t="shared" si="67"/>
        <v>7.6073619631902099E-3</v>
      </c>
    </row>
    <row r="1582" spans="1:31" ht="26" x14ac:dyDescent="0.35">
      <c r="A1582" s="11" t="s">
        <v>2676</v>
      </c>
      <c r="B1582" s="11" t="s">
        <v>2516</v>
      </c>
      <c r="C1582" s="11" t="s">
        <v>2552</v>
      </c>
      <c r="D1582" s="188" t="s">
        <v>3022</v>
      </c>
      <c r="G1582" s="11" t="s">
        <v>2677</v>
      </c>
      <c r="H1582" s="11" t="s">
        <v>2655</v>
      </c>
      <c r="I1582" s="11" t="s">
        <v>2678</v>
      </c>
      <c r="J1582" s="258" t="s">
        <v>2617</v>
      </c>
      <c r="K1582" s="261" t="s">
        <v>3052</v>
      </c>
      <c r="L1582" s="265" t="s">
        <v>1937</v>
      </c>
      <c r="M1582" s="265" t="s">
        <v>1937</v>
      </c>
      <c r="N1582" s="258" t="s">
        <v>3023</v>
      </c>
      <c r="P1582" s="261" t="s">
        <v>3051</v>
      </c>
      <c r="Q1582" s="265" t="s">
        <v>3115</v>
      </c>
      <c r="R1582" s="265" t="s">
        <v>2120</v>
      </c>
      <c r="S1582" s="265" t="s">
        <v>3116</v>
      </c>
      <c r="T1582" s="210" t="s">
        <v>2680</v>
      </c>
      <c r="U1582" s="11" t="s">
        <v>2517</v>
      </c>
      <c r="V1582">
        <v>2.07147641117689</v>
      </c>
      <c r="Z1582">
        <v>0.46625766871165703</v>
      </c>
      <c r="AD1582" s="188">
        <f t="shared" si="68"/>
        <v>4.7697507048647116</v>
      </c>
      <c r="AE1582" s="188">
        <f t="shared" si="67"/>
        <v>4.6625766871165701E-3</v>
      </c>
    </row>
    <row r="1583" spans="1:31" ht="26" x14ac:dyDescent="0.35">
      <c r="A1583" s="11" t="s">
        <v>2676</v>
      </c>
      <c r="B1583" s="11" t="s">
        <v>2516</v>
      </c>
      <c r="C1583" s="11" t="s">
        <v>2552</v>
      </c>
      <c r="D1583" s="188" t="s">
        <v>3022</v>
      </c>
      <c r="G1583" s="11" t="s">
        <v>2677</v>
      </c>
      <c r="H1583" s="11" t="s">
        <v>2655</v>
      </c>
      <c r="I1583" s="11" t="s">
        <v>2678</v>
      </c>
      <c r="J1583" s="258" t="s">
        <v>2617</v>
      </c>
      <c r="K1583" s="261" t="s">
        <v>3052</v>
      </c>
      <c r="L1583" s="265" t="s">
        <v>1937</v>
      </c>
      <c r="M1583" s="265" t="s">
        <v>1937</v>
      </c>
      <c r="N1583" s="258" t="s">
        <v>3023</v>
      </c>
      <c r="P1583" s="261" t="s">
        <v>3051</v>
      </c>
      <c r="Q1583" s="265" t="s">
        <v>3115</v>
      </c>
      <c r="R1583" s="265" t="s">
        <v>2120</v>
      </c>
      <c r="S1583" s="265" t="s">
        <v>3116</v>
      </c>
      <c r="T1583" s="210" t="s">
        <v>2680</v>
      </c>
      <c r="U1583" s="11" t="s">
        <v>2517</v>
      </c>
      <c r="V1583">
        <v>2.2021592948803801</v>
      </c>
      <c r="Z1583">
        <v>0.26993865030675002</v>
      </c>
      <c r="AD1583" s="188">
        <f t="shared" si="68"/>
        <v>5.0706591647898422</v>
      </c>
      <c r="AE1583" s="188">
        <f t="shared" si="67"/>
        <v>2.6993865030675002E-3</v>
      </c>
    </row>
    <row r="1584" spans="1:31" ht="26" x14ac:dyDescent="0.35">
      <c r="A1584" s="11" t="s">
        <v>2676</v>
      </c>
      <c r="B1584" s="11" t="s">
        <v>2516</v>
      </c>
      <c r="C1584" s="11" t="s">
        <v>2552</v>
      </c>
      <c r="D1584" s="188" t="s">
        <v>3022</v>
      </c>
      <c r="G1584" s="11" t="s">
        <v>2677</v>
      </c>
      <c r="H1584" s="11" t="s">
        <v>2655</v>
      </c>
      <c r="I1584" s="11" t="s">
        <v>2613</v>
      </c>
      <c r="J1584" s="258" t="s">
        <v>2613</v>
      </c>
      <c r="K1584" s="261" t="s">
        <v>3052</v>
      </c>
      <c r="L1584" s="265" t="s">
        <v>1937</v>
      </c>
      <c r="M1584" s="265" t="s">
        <v>1937</v>
      </c>
      <c r="N1584" s="258" t="s">
        <v>3023</v>
      </c>
      <c r="P1584" s="261" t="s">
        <v>3051</v>
      </c>
      <c r="Q1584" s="265" t="s">
        <v>3115</v>
      </c>
      <c r="R1584" s="265" t="s">
        <v>2120</v>
      </c>
      <c r="S1584" s="265" t="s">
        <v>3116</v>
      </c>
      <c r="T1584" s="210" t="s">
        <v>2680</v>
      </c>
      <c r="U1584" s="11" t="s">
        <v>2517</v>
      </c>
      <c r="V1584">
        <v>-0.900233075253837</v>
      </c>
      <c r="Z1584">
        <v>1.74233128834356</v>
      </c>
      <c r="AD1584" s="188">
        <f t="shared" si="68"/>
        <v>-2.0728632592996723</v>
      </c>
      <c r="AE1584" s="188">
        <f t="shared" si="67"/>
        <v>1.7423312883435599E-2</v>
      </c>
    </row>
    <row r="1585" spans="1:31" ht="26" x14ac:dyDescent="0.35">
      <c r="A1585" s="11" t="s">
        <v>2676</v>
      </c>
      <c r="B1585" s="11" t="s">
        <v>2516</v>
      </c>
      <c r="C1585" s="11" t="s">
        <v>2552</v>
      </c>
      <c r="D1585" s="188" t="s">
        <v>3022</v>
      </c>
      <c r="G1585" s="11" t="s">
        <v>2677</v>
      </c>
      <c r="H1585" s="11" t="s">
        <v>2655</v>
      </c>
      <c r="I1585" s="11" t="s">
        <v>2613</v>
      </c>
      <c r="J1585" s="258" t="s">
        <v>2613</v>
      </c>
      <c r="K1585" s="261" t="s">
        <v>3052</v>
      </c>
      <c r="L1585" s="265" t="s">
        <v>1937</v>
      </c>
      <c r="M1585" s="265" t="s">
        <v>1937</v>
      </c>
      <c r="N1585" s="258" t="s">
        <v>3023</v>
      </c>
      <c r="P1585" s="261" t="s">
        <v>3051</v>
      </c>
      <c r="Q1585" s="265" t="s">
        <v>3115</v>
      </c>
      <c r="R1585" s="265" t="s">
        <v>2120</v>
      </c>
      <c r="S1585" s="265" t="s">
        <v>3116</v>
      </c>
      <c r="T1585" s="210" t="s">
        <v>2680</v>
      </c>
      <c r="U1585" s="11" t="s">
        <v>2517</v>
      </c>
      <c r="V1585">
        <v>-0.82002303962279299</v>
      </c>
      <c r="Z1585">
        <v>2.7239263803681002</v>
      </c>
      <c r="AD1585" s="188">
        <f t="shared" si="68"/>
        <v>-1.888172826947109</v>
      </c>
      <c r="AE1585" s="188">
        <f t="shared" si="67"/>
        <v>2.7239263803681003E-2</v>
      </c>
    </row>
    <row r="1586" spans="1:31" ht="26" x14ac:dyDescent="0.35">
      <c r="A1586" s="11" t="s">
        <v>2676</v>
      </c>
      <c r="B1586" s="11" t="s">
        <v>2516</v>
      </c>
      <c r="C1586" s="11" t="s">
        <v>2552</v>
      </c>
      <c r="D1586" s="188" t="s">
        <v>3022</v>
      </c>
      <c r="G1586" s="11" t="s">
        <v>2677</v>
      </c>
      <c r="H1586" s="11" t="s">
        <v>2655</v>
      </c>
      <c r="I1586" s="11" t="s">
        <v>2613</v>
      </c>
      <c r="J1586" s="258" t="s">
        <v>2613</v>
      </c>
      <c r="K1586" s="261" t="s">
        <v>3052</v>
      </c>
      <c r="L1586" s="265" t="s">
        <v>1937</v>
      </c>
      <c r="M1586" s="265" t="s">
        <v>1937</v>
      </c>
      <c r="N1586" s="258" t="s">
        <v>3023</v>
      </c>
      <c r="P1586" s="261" t="s">
        <v>3051</v>
      </c>
      <c r="Q1586" s="265" t="s">
        <v>3115</v>
      </c>
      <c r="R1586" s="265" t="s">
        <v>2120</v>
      </c>
      <c r="S1586" s="265" t="s">
        <v>3116</v>
      </c>
      <c r="T1586" s="210" t="s">
        <v>2680</v>
      </c>
      <c r="U1586" s="11" t="s">
        <v>2517</v>
      </c>
      <c r="V1586">
        <v>-0.82251453371554095</v>
      </c>
      <c r="Z1586">
        <v>1.20245398773006</v>
      </c>
      <c r="AD1586" s="188">
        <f t="shared" si="68"/>
        <v>-1.8939097041043531</v>
      </c>
      <c r="AE1586" s="188">
        <f t="shared" si="67"/>
        <v>1.2024539877300599E-2</v>
      </c>
    </row>
    <row r="1587" spans="1:31" ht="26" x14ac:dyDescent="0.35">
      <c r="A1587" s="11" t="s">
        <v>2676</v>
      </c>
      <c r="B1587" s="11" t="s">
        <v>2516</v>
      </c>
      <c r="C1587" s="11" t="s">
        <v>2552</v>
      </c>
      <c r="D1587" s="188" t="s">
        <v>3022</v>
      </c>
      <c r="G1587" s="11" t="s">
        <v>2677</v>
      </c>
      <c r="H1587" s="11" t="s">
        <v>2655</v>
      </c>
      <c r="I1587" s="11" t="s">
        <v>2613</v>
      </c>
      <c r="J1587" s="258" t="s">
        <v>2613</v>
      </c>
      <c r="K1587" s="261" t="s">
        <v>3052</v>
      </c>
      <c r="L1587" s="265" t="s">
        <v>1937</v>
      </c>
      <c r="M1587" s="265" t="s">
        <v>1937</v>
      </c>
      <c r="N1587" s="258" t="s">
        <v>3023</v>
      </c>
      <c r="P1587" s="261" t="s">
        <v>3051</v>
      </c>
      <c r="Q1587" s="265" t="s">
        <v>3115</v>
      </c>
      <c r="R1587" s="265" t="s">
        <v>2120</v>
      </c>
      <c r="S1587" s="265" t="s">
        <v>3116</v>
      </c>
      <c r="T1587" s="210" t="s">
        <v>2680</v>
      </c>
      <c r="U1587" s="11" t="s">
        <v>2517</v>
      </c>
      <c r="V1587">
        <v>-0.417124333592305</v>
      </c>
      <c r="Z1587">
        <v>0.76073619631902101</v>
      </c>
      <c r="AD1587" s="188">
        <f t="shared" si="68"/>
        <v>-0.96046427245471688</v>
      </c>
      <c r="AE1587" s="188">
        <f t="shared" si="67"/>
        <v>7.6073619631902099E-3</v>
      </c>
    </row>
    <row r="1588" spans="1:31" ht="26" x14ac:dyDescent="0.35">
      <c r="A1588" s="11" t="s">
        <v>2676</v>
      </c>
      <c r="B1588" s="11" t="s">
        <v>2516</v>
      </c>
      <c r="C1588" s="11" t="s">
        <v>2552</v>
      </c>
      <c r="D1588" s="188" t="s">
        <v>3022</v>
      </c>
      <c r="G1588" s="11" t="s">
        <v>2677</v>
      </c>
      <c r="H1588" s="11" t="s">
        <v>2655</v>
      </c>
      <c r="I1588" s="11" t="s">
        <v>2613</v>
      </c>
      <c r="J1588" s="258" t="s">
        <v>2613</v>
      </c>
      <c r="K1588" s="261" t="s">
        <v>3052</v>
      </c>
      <c r="L1588" s="265" t="s">
        <v>1937</v>
      </c>
      <c r="M1588" s="265" t="s">
        <v>1937</v>
      </c>
      <c r="N1588" s="258" t="s">
        <v>3023</v>
      </c>
      <c r="P1588" s="261" t="s">
        <v>3051</v>
      </c>
      <c r="Q1588" s="265" t="s">
        <v>3115</v>
      </c>
      <c r="R1588" s="265" t="s">
        <v>2120</v>
      </c>
      <c r="S1588" s="265" t="s">
        <v>3116</v>
      </c>
      <c r="T1588" s="210" t="s">
        <v>2680</v>
      </c>
      <c r="U1588" s="11" t="s">
        <v>2517</v>
      </c>
      <c r="V1588">
        <v>-0.38891419080022399</v>
      </c>
      <c r="Z1588">
        <v>1.98773006134969</v>
      </c>
      <c r="AD1588" s="188">
        <f t="shared" si="68"/>
        <v>-0.8955080181904379</v>
      </c>
      <c r="AE1588" s="188">
        <f t="shared" si="67"/>
        <v>1.98773006134969E-2</v>
      </c>
    </row>
    <row r="1589" spans="1:31" ht="26" x14ac:dyDescent="0.35">
      <c r="A1589" s="11" t="s">
        <v>2676</v>
      </c>
      <c r="B1589" s="11" t="s">
        <v>2516</v>
      </c>
      <c r="C1589" s="11" t="s">
        <v>2552</v>
      </c>
      <c r="D1589" s="188" t="s">
        <v>3022</v>
      </c>
      <c r="G1589" s="11" t="s">
        <v>2677</v>
      </c>
      <c r="H1589" s="11" t="s">
        <v>2655</v>
      </c>
      <c r="I1589" s="11" t="s">
        <v>2613</v>
      </c>
      <c r="J1589" s="258" t="s">
        <v>2613</v>
      </c>
      <c r="K1589" s="261" t="s">
        <v>3052</v>
      </c>
      <c r="L1589" s="265" t="s">
        <v>1937</v>
      </c>
      <c r="M1589" s="265" t="s">
        <v>1937</v>
      </c>
      <c r="N1589" s="258" t="s">
        <v>3023</v>
      </c>
      <c r="P1589" s="261" t="s">
        <v>3051</v>
      </c>
      <c r="Q1589" s="265" t="s">
        <v>3115</v>
      </c>
      <c r="R1589" s="265" t="s">
        <v>2120</v>
      </c>
      <c r="S1589" s="265" t="s">
        <v>3116</v>
      </c>
      <c r="T1589" s="210" t="s">
        <v>2680</v>
      </c>
      <c r="U1589" s="11" t="s">
        <v>2517</v>
      </c>
      <c r="V1589">
        <v>-0.28515551745385298</v>
      </c>
      <c r="Z1589">
        <v>1.3496932515337401</v>
      </c>
      <c r="AD1589" s="188">
        <f t="shared" si="68"/>
        <v>-0.65659484367424537</v>
      </c>
      <c r="AE1589" s="188">
        <f t="shared" si="67"/>
        <v>1.3496932515337401E-2</v>
      </c>
    </row>
    <row r="1590" spans="1:31" ht="26" x14ac:dyDescent="0.35">
      <c r="A1590" s="11" t="s">
        <v>2676</v>
      </c>
      <c r="B1590" s="11" t="s">
        <v>2516</v>
      </c>
      <c r="C1590" s="11" t="s">
        <v>2552</v>
      </c>
      <c r="D1590" s="188" t="s">
        <v>3022</v>
      </c>
      <c r="G1590" s="11" t="s">
        <v>2677</v>
      </c>
      <c r="H1590" s="11" t="s">
        <v>2655</v>
      </c>
      <c r="I1590" s="11" t="s">
        <v>2561</v>
      </c>
      <c r="J1590" s="188" t="s">
        <v>2561</v>
      </c>
      <c r="K1590" s="261" t="s">
        <v>3052</v>
      </c>
      <c r="L1590" s="265" t="s">
        <v>1937</v>
      </c>
      <c r="M1590" s="265" t="s">
        <v>1937</v>
      </c>
      <c r="N1590" s="258" t="s">
        <v>3023</v>
      </c>
      <c r="P1590" s="261" t="s">
        <v>3051</v>
      </c>
      <c r="Q1590" s="265" t="s">
        <v>3115</v>
      </c>
      <c r="R1590" s="265" t="s">
        <v>2120</v>
      </c>
      <c r="S1590" s="265" t="s">
        <v>3116</v>
      </c>
      <c r="T1590" s="210" t="s">
        <v>2680</v>
      </c>
      <c r="U1590" s="11" t="s">
        <v>2517</v>
      </c>
      <c r="V1590">
        <v>0.43440405068716997</v>
      </c>
      <c r="Z1590">
        <v>0.76073619631902101</v>
      </c>
      <c r="AD1590" s="188">
        <f t="shared" si="68"/>
        <v>1.0002522914485075</v>
      </c>
      <c r="AE1590" s="188">
        <f t="shared" si="67"/>
        <v>7.6073619631902099E-3</v>
      </c>
    </row>
    <row r="1591" spans="1:31" ht="26" x14ac:dyDescent="0.35">
      <c r="A1591" s="11" t="s">
        <v>2676</v>
      </c>
      <c r="B1591" s="11" t="s">
        <v>2516</v>
      </c>
      <c r="C1591" s="11" t="s">
        <v>2552</v>
      </c>
      <c r="D1591" s="188" t="s">
        <v>3022</v>
      </c>
      <c r="G1591" s="11" t="s">
        <v>2677</v>
      </c>
      <c r="H1591" s="11" t="s">
        <v>2655</v>
      </c>
      <c r="I1591" s="11" t="s">
        <v>2561</v>
      </c>
      <c r="J1591" s="188" t="s">
        <v>2561</v>
      </c>
      <c r="K1591" s="261" t="s">
        <v>3052</v>
      </c>
      <c r="L1591" s="265" t="s">
        <v>1937</v>
      </c>
      <c r="M1591" s="265" t="s">
        <v>1937</v>
      </c>
      <c r="N1591" s="258" t="s">
        <v>3023</v>
      </c>
      <c r="P1591" s="261" t="s">
        <v>3051</v>
      </c>
      <c r="Q1591" s="265" t="s">
        <v>3115</v>
      </c>
      <c r="R1591" s="265" t="s">
        <v>2120</v>
      </c>
      <c r="S1591" s="265" t="s">
        <v>3116</v>
      </c>
      <c r="T1591" s="210" t="s">
        <v>2680</v>
      </c>
      <c r="U1591" s="11" t="s">
        <v>2517</v>
      </c>
      <c r="V1591">
        <v>0.396951268518767</v>
      </c>
      <c r="Z1591">
        <v>1.8895705521472399</v>
      </c>
      <c r="AD1591" s="188">
        <f t="shared" si="68"/>
        <v>0.91401407353638953</v>
      </c>
      <c r="AE1591" s="188">
        <f t="shared" si="67"/>
        <v>1.8895705521472399E-2</v>
      </c>
    </row>
    <row r="1592" spans="1:31" ht="26" x14ac:dyDescent="0.35">
      <c r="A1592" s="11" t="s">
        <v>2676</v>
      </c>
      <c r="B1592" s="11" t="s">
        <v>2516</v>
      </c>
      <c r="C1592" s="11" t="s">
        <v>2552</v>
      </c>
      <c r="D1592" s="188" t="s">
        <v>3022</v>
      </c>
      <c r="G1592" s="11" t="s">
        <v>2677</v>
      </c>
      <c r="H1592" s="11" t="s">
        <v>2655</v>
      </c>
      <c r="I1592" s="11" t="s">
        <v>2561</v>
      </c>
      <c r="J1592" s="188" t="s">
        <v>2561</v>
      </c>
      <c r="K1592" s="261" t="s">
        <v>3052</v>
      </c>
      <c r="L1592" s="265" t="s">
        <v>1937</v>
      </c>
      <c r="M1592" s="265" t="s">
        <v>1937</v>
      </c>
      <c r="N1592" s="258" t="s">
        <v>3023</v>
      </c>
      <c r="P1592" s="261" t="s">
        <v>3051</v>
      </c>
      <c r="Q1592" s="265" t="s">
        <v>3115</v>
      </c>
      <c r="R1592" s="265" t="s">
        <v>2120</v>
      </c>
      <c r="S1592" s="265" t="s">
        <v>3116</v>
      </c>
      <c r="T1592" s="210" t="s">
        <v>2680</v>
      </c>
      <c r="U1592" s="11" t="s">
        <v>2517</v>
      </c>
      <c r="V1592">
        <v>0.51557853564444001</v>
      </c>
      <c r="Z1592">
        <v>2.3312883435582799</v>
      </c>
      <c r="AD1592" s="188">
        <f t="shared" si="68"/>
        <v>1.187163450442587</v>
      </c>
      <c r="AE1592" s="188">
        <f t="shared" si="67"/>
        <v>2.3312883435582799E-2</v>
      </c>
    </row>
    <row r="1593" spans="1:31" ht="26" x14ac:dyDescent="0.35">
      <c r="A1593" s="11" t="s">
        <v>2676</v>
      </c>
      <c r="B1593" s="11" t="s">
        <v>2516</v>
      </c>
      <c r="C1593" s="11" t="s">
        <v>2552</v>
      </c>
      <c r="D1593" s="188" t="s">
        <v>3022</v>
      </c>
      <c r="G1593" s="11" t="s">
        <v>2677</v>
      </c>
      <c r="H1593" s="11" t="s">
        <v>2655</v>
      </c>
      <c r="I1593" s="11" t="s">
        <v>2561</v>
      </c>
      <c r="J1593" s="188" t="s">
        <v>2561</v>
      </c>
      <c r="K1593" s="261" t="s">
        <v>3052</v>
      </c>
      <c r="L1593" s="265" t="s">
        <v>1937</v>
      </c>
      <c r="M1593" s="265" t="s">
        <v>1937</v>
      </c>
      <c r="N1593" s="258" t="s">
        <v>3023</v>
      </c>
      <c r="P1593" s="261" t="s">
        <v>3051</v>
      </c>
      <c r="Q1593" s="265" t="s">
        <v>3115</v>
      </c>
      <c r="R1593" s="265" t="s">
        <v>2120</v>
      </c>
      <c r="S1593" s="265" t="s">
        <v>3116</v>
      </c>
      <c r="T1593" s="210" t="s">
        <v>2680</v>
      </c>
      <c r="U1593" s="11" t="s">
        <v>2517</v>
      </c>
      <c r="V1593">
        <v>0.77445280895866198</v>
      </c>
      <c r="Z1593">
        <v>8.4171779141104306</v>
      </c>
      <c r="AD1593" s="188">
        <f t="shared" si="68"/>
        <v>1.7832434931355807</v>
      </c>
      <c r="AE1593" s="188">
        <f t="shared" si="67"/>
        <v>8.4171779141104311E-2</v>
      </c>
    </row>
    <row r="1594" spans="1:31" ht="26" x14ac:dyDescent="0.35">
      <c r="A1594" s="11" t="s">
        <v>2676</v>
      </c>
      <c r="B1594" s="11" t="s">
        <v>2516</v>
      </c>
      <c r="C1594" s="11" t="s">
        <v>2552</v>
      </c>
      <c r="D1594" s="188" t="s">
        <v>3022</v>
      </c>
      <c r="G1594" s="11" t="s">
        <v>2677</v>
      </c>
      <c r="H1594" s="11" t="s">
        <v>2655</v>
      </c>
      <c r="I1594" s="11" t="s">
        <v>2561</v>
      </c>
      <c r="J1594" s="188" t="s">
        <v>2561</v>
      </c>
      <c r="K1594" s="261" t="s">
        <v>3052</v>
      </c>
      <c r="L1594" s="265" t="s">
        <v>1937</v>
      </c>
      <c r="M1594" s="265" t="s">
        <v>1937</v>
      </c>
      <c r="N1594" s="258" t="s">
        <v>3023</v>
      </c>
      <c r="P1594" s="261" t="s">
        <v>3051</v>
      </c>
      <c r="Q1594" s="265" t="s">
        <v>3115</v>
      </c>
      <c r="R1594" s="265" t="s">
        <v>2120</v>
      </c>
      <c r="S1594" s="265" t="s">
        <v>3116</v>
      </c>
      <c r="T1594" s="210" t="s">
        <v>2680</v>
      </c>
      <c r="U1594" s="11" t="s">
        <v>2517</v>
      </c>
      <c r="V1594">
        <v>0.85731508023682601</v>
      </c>
      <c r="Z1594">
        <v>11.0184049079754</v>
      </c>
      <c r="AD1594" s="188">
        <f t="shared" si="68"/>
        <v>1.97404092375231</v>
      </c>
      <c r="AE1594" s="188">
        <f t="shared" si="67"/>
        <v>0.110184049079754</v>
      </c>
    </row>
    <row r="1595" spans="1:31" ht="26" x14ac:dyDescent="0.35">
      <c r="A1595" s="11" t="s">
        <v>2676</v>
      </c>
      <c r="B1595" s="11" t="s">
        <v>2516</v>
      </c>
      <c r="C1595" s="11" t="s">
        <v>2552</v>
      </c>
      <c r="D1595" s="188" t="s">
        <v>3022</v>
      </c>
      <c r="G1595" s="11" t="s">
        <v>2677</v>
      </c>
      <c r="H1595" s="11" t="s">
        <v>2655</v>
      </c>
      <c r="I1595" s="11" t="s">
        <v>2561</v>
      </c>
      <c r="J1595" s="188" t="s">
        <v>2561</v>
      </c>
      <c r="K1595" s="261" t="s">
        <v>3052</v>
      </c>
      <c r="L1595" s="265" t="s">
        <v>1937</v>
      </c>
      <c r="M1595" s="265" t="s">
        <v>1937</v>
      </c>
      <c r="N1595" s="258" t="s">
        <v>3023</v>
      </c>
      <c r="P1595" s="261" t="s">
        <v>3051</v>
      </c>
      <c r="Q1595" s="265" t="s">
        <v>3115</v>
      </c>
      <c r="R1595" s="265" t="s">
        <v>2120</v>
      </c>
      <c r="S1595" s="265" t="s">
        <v>3116</v>
      </c>
      <c r="T1595" s="210" t="s">
        <v>2680</v>
      </c>
      <c r="U1595" s="11" t="s">
        <v>2517</v>
      </c>
      <c r="V1595">
        <v>1.0489993838240399</v>
      </c>
      <c r="Z1595">
        <v>8.0736196319018401</v>
      </c>
      <c r="AD1595" s="188">
        <f t="shared" si="68"/>
        <v>2.415410343753174</v>
      </c>
      <c r="AE1595" s="188">
        <f t="shared" si="67"/>
        <v>8.0736196319018405E-2</v>
      </c>
    </row>
    <row r="1596" spans="1:31" ht="26" x14ac:dyDescent="0.35">
      <c r="A1596" s="11" t="s">
        <v>2676</v>
      </c>
      <c r="B1596" s="11" t="s">
        <v>2516</v>
      </c>
      <c r="C1596" s="11" t="s">
        <v>2552</v>
      </c>
      <c r="D1596" s="188" t="s">
        <v>3022</v>
      </c>
      <c r="G1596" s="11" t="s">
        <v>2677</v>
      </c>
      <c r="H1596" s="11" t="s">
        <v>2655</v>
      </c>
      <c r="I1596" s="11" t="s">
        <v>2561</v>
      </c>
      <c r="J1596" s="188" t="s">
        <v>2561</v>
      </c>
      <c r="K1596" s="261" t="s">
        <v>3052</v>
      </c>
      <c r="L1596" s="265" t="s">
        <v>1937</v>
      </c>
      <c r="M1596" s="265" t="s">
        <v>1937</v>
      </c>
      <c r="N1596" s="258" t="s">
        <v>3023</v>
      </c>
      <c r="P1596" s="261" t="s">
        <v>3051</v>
      </c>
      <c r="Q1596" s="265" t="s">
        <v>3115</v>
      </c>
      <c r="R1596" s="265" t="s">
        <v>2120</v>
      </c>
      <c r="S1596" s="265" t="s">
        <v>3116</v>
      </c>
      <c r="T1596" s="210" t="s">
        <v>2680</v>
      </c>
      <c r="U1596" s="11" t="s">
        <v>2517</v>
      </c>
      <c r="V1596">
        <v>0.93294398156830205</v>
      </c>
      <c r="Z1596">
        <v>1.20245398773006</v>
      </c>
      <c r="AD1596" s="188">
        <f t="shared" si="68"/>
        <v>2.1481829045576841</v>
      </c>
      <c r="AE1596" s="188">
        <f t="shared" si="67"/>
        <v>1.2024539877300599E-2</v>
      </c>
    </row>
    <row r="1597" spans="1:31" ht="26" x14ac:dyDescent="0.35">
      <c r="A1597" s="11" t="s">
        <v>2676</v>
      </c>
      <c r="B1597" s="11" t="s">
        <v>2516</v>
      </c>
      <c r="C1597" s="11" t="s">
        <v>2552</v>
      </c>
      <c r="D1597" s="188" t="s">
        <v>3022</v>
      </c>
      <c r="G1597" s="11" t="s">
        <v>2677</v>
      </c>
      <c r="H1597" s="11" t="s">
        <v>2655</v>
      </c>
      <c r="I1597" s="11" t="s">
        <v>2561</v>
      </c>
      <c r="J1597" s="188" t="s">
        <v>2561</v>
      </c>
      <c r="K1597" s="261" t="s">
        <v>3052</v>
      </c>
      <c r="L1597" s="265" t="s">
        <v>1937</v>
      </c>
      <c r="M1597" s="265" t="s">
        <v>1937</v>
      </c>
      <c r="N1597" s="258" t="s">
        <v>3023</v>
      </c>
      <c r="P1597" s="261" t="s">
        <v>3051</v>
      </c>
      <c r="Q1597" s="265" t="s">
        <v>3115</v>
      </c>
      <c r="R1597" s="265" t="s">
        <v>2120</v>
      </c>
      <c r="S1597" s="265" t="s">
        <v>3116</v>
      </c>
      <c r="T1597" s="210" t="s">
        <v>2680</v>
      </c>
      <c r="U1597" s="11" t="s">
        <v>2517</v>
      </c>
      <c r="V1597">
        <v>0.90730570364615404</v>
      </c>
      <c r="Z1597">
        <v>1.54601226993865</v>
      </c>
      <c r="AD1597" s="188">
        <f t="shared" si="68"/>
        <v>2.0891485880041079</v>
      </c>
      <c r="AE1597" s="188">
        <f t="shared" si="67"/>
        <v>1.54601226993865E-2</v>
      </c>
    </row>
    <row r="1598" spans="1:31" ht="26" x14ac:dyDescent="0.35">
      <c r="A1598" s="11" t="s">
        <v>2676</v>
      </c>
      <c r="B1598" s="11" t="s">
        <v>2516</v>
      </c>
      <c r="C1598" s="11" t="s">
        <v>2552</v>
      </c>
      <c r="D1598" s="188" t="s">
        <v>3022</v>
      </c>
      <c r="G1598" s="11" t="s">
        <v>2677</v>
      </c>
      <c r="H1598" s="11" t="s">
        <v>2655</v>
      </c>
      <c r="I1598" s="11" t="s">
        <v>2561</v>
      </c>
      <c r="J1598" s="188" t="s">
        <v>2561</v>
      </c>
      <c r="K1598" s="261" t="s">
        <v>3052</v>
      </c>
      <c r="L1598" s="265" t="s">
        <v>1937</v>
      </c>
      <c r="M1598" s="265" t="s">
        <v>1937</v>
      </c>
      <c r="N1598" s="258" t="s">
        <v>3023</v>
      </c>
      <c r="P1598" s="261" t="s">
        <v>3051</v>
      </c>
      <c r="Q1598" s="265" t="s">
        <v>3115</v>
      </c>
      <c r="R1598" s="265" t="s">
        <v>2120</v>
      </c>
      <c r="S1598" s="265" t="s">
        <v>3116</v>
      </c>
      <c r="T1598" s="210" t="s">
        <v>2680</v>
      </c>
      <c r="U1598" s="11" t="s">
        <v>2517</v>
      </c>
      <c r="V1598">
        <v>1.0762450772898899</v>
      </c>
      <c r="Z1598">
        <v>0.71165644171779197</v>
      </c>
      <c r="AD1598" s="188">
        <f t="shared" si="68"/>
        <v>2.4781458713759252</v>
      </c>
      <c r="AE1598" s="188">
        <f t="shared" si="67"/>
        <v>7.1165644171779195E-3</v>
      </c>
    </row>
    <row r="1599" spans="1:31" ht="26" x14ac:dyDescent="0.35">
      <c r="A1599" s="11" t="s">
        <v>2676</v>
      </c>
      <c r="B1599" s="11" t="s">
        <v>2516</v>
      </c>
      <c r="C1599" s="11" t="s">
        <v>2552</v>
      </c>
      <c r="D1599" s="188" t="s">
        <v>3022</v>
      </c>
      <c r="G1599" s="11" t="s">
        <v>2677</v>
      </c>
      <c r="H1599" s="11" t="s">
        <v>2655</v>
      </c>
      <c r="I1599" s="11" t="s">
        <v>2561</v>
      </c>
      <c r="J1599" s="188" t="s">
        <v>2561</v>
      </c>
      <c r="K1599" s="261" t="s">
        <v>3052</v>
      </c>
      <c r="L1599" s="265" t="s">
        <v>1937</v>
      </c>
      <c r="M1599" s="265" t="s">
        <v>1937</v>
      </c>
      <c r="N1599" s="258" t="s">
        <v>3023</v>
      </c>
      <c r="P1599" s="261" t="s">
        <v>3051</v>
      </c>
      <c r="Q1599" s="265" t="s">
        <v>3115</v>
      </c>
      <c r="R1599" s="265" t="s">
        <v>2120</v>
      </c>
      <c r="S1599" s="265" t="s">
        <v>3116</v>
      </c>
      <c r="T1599" s="210" t="s">
        <v>2680</v>
      </c>
      <c r="U1599" s="11" t="s">
        <v>2517</v>
      </c>
      <c r="V1599">
        <v>1.6397245961368401</v>
      </c>
      <c r="Z1599">
        <v>0.80981595092024605</v>
      </c>
      <c r="AD1599" s="188">
        <f t="shared" si="68"/>
        <v>3.7756054116803703</v>
      </c>
      <c r="AE1599" s="188">
        <f t="shared" si="67"/>
        <v>8.0981595092024603E-3</v>
      </c>
    </row>
    <row r="1600" spans="1:31" ht="26" x14ac:dyDescent="0.35">
      <c r="A1600" s="11" t="s">
        <v>2676</v>
      </c>
      <c r="B1600" s="11" t="s">
        <v>2516</v>
      </c>
      <c r="C1600" s="11" t="s">
        <v>2552</v>
      </c>
      <c r="D1600" s="188" t="s">
        <v>3022</v>
      </c>
      <c r="G1600" s="11" t="s">
        <v>2677</v>
      </c>
      <c r="H1600" s="11" t="s">
        <v>2655</v>
      </c>
      <c r="I1600" s="11" t="s">
        <v>2561</v>
      </c>
      <c r="J1600" s="188" t="s">
        <v>2561</v>
      </c>
      <c r="K1600" s="261" t="s">
        <v>3052</v>
      </c>
      <c r="L1600" s="265" t="s">
        <v>1937</v>
      </c>
      <c r="M1600" s="265" t="s">
        <v>1937</v>
      </c>
      <c r="N1600" s="258" t="s">
        <v>3023</v>
      </c>
      <c r="P1600" s="261" t="s">
        <v>3051</v>
      </c>
      <c r="Q1600" s="265" t="s">
        <v>3115</v>
      </c>
      <c r="R1600" s="265" t="s">
        <v>2120</v>
      </c>
      <c r="S1600" s="265" t="s">
        <v>3116</v>
      </c>
      <c r="T1600" s="210" t="s">
        <v>2680</v>
      </c>
      <c r="U1600" s="11" t="s">
        <v>2517</v>
      </c>
      <c r="V1600">
        <v>1.6938141291826201</v>
      </c>
      <c r="Z1600">
        <v>1.8404907975460101</v>
      </c>
      <c r="AD1600" s="188">
        <f t="shared" si="68"/>
        <v>3.9001511641585922</v>
      </c>
      <c r="AE1600" s="188">
        <f t="shared" si="67"/>
        <v>1.84049079754601E-2</v>
      </c>
    </row>
    <row r="1601" spans="1:31" ht="26" x14ac:dyDescent="0.35">
      <c r="A1601" s="11" t="s">
        <v>2676</v>
      </c>
      <c r="B1601" s="11" t="s">
        <v>2516</v>
      </c>
      <c r="C1601" s="11" t="s">
        <v>2552</v>
      </c>
      <c r="D1601" s="188" t="s">
        <v>3022</v>
      </c>
      <c r="G1601" s="11" t="s">
        <v>2677</v>
      </c>
      <c r="H1601" s="11" t="s">
        <v>2655</v>
      </c>
      <c r="I1601" s="11" t="s">
        <v>2561</v>
      </c>
      <c r="J1601" s="188" t="s">
        <v>2561</v>
      </c>
      <c r="K1601" s="261" t="s">
        <v>3052</v>
      </c>
      <c r="L1601" s="265" t="s">
        <v>1937</v>
      </c>
      <c r="M1601" s="265" t="s">
        <v>1937</v>
      </c>
      <c r="N1601" s="258" t="s">
        <v>3023</v>
      </c>
      <c r="P1601" s="261" t="s">
        <v>3051</v>
      </c>
      <c r="Q1601" s="265" t="s">
        <v>3115</v>
      </c>
      <c r="R1601" s="265" t="s">
        <v>2120</v>
      </c>
      <c r="S1601" s="265" t="s">
        <v>3116</v>
      </c>
      <c r="T1601" s="210" t="s">
        <v>2680</v>
      </c>
      <c r="U1601" s="11" t="s">
        <v>2517</v>
      </c>
      <c r="V1601">
        <v>1.64052830390869</v>
      </c>
      <c r="Z1601">
        <v>1.30061349693251</v>
      </c>
      <c r="AD1601" s="188">
        <f t="shared" si="68"/>
        <v>3.7774560172149552</v>
      </c>
      <c r="AE1601" s="188">
        <f t="shared" si="67"/>
        <v>1.30061349693251E-2</v>
      </c>
    </row>
    <row r="1602" spans="1:31" ht="26" x14ac:dyDescent="0.35">
      <c r="A1602" s="11" t="s">
        <v>2676</v>
      </c>
      <c r="B1602" s="11" t="s">
        <v>2516</v>
      </c>
      <c r="C1602" s="11" t="s">
        <v>2552</v>
      </c>
      <c r="D1602" s="188" t="s">
        <v>3022</v>
      </c>
      <c r="G1602" s="11" t="s">
        <v>2677</v>
      </c>
      <c r="H1602" s="11" t="s">
        <v>2655</v>
      </c>
      <c r="I1602" s="11" t="s">
        <v>2561</v>
      </c>
      <c r="J1602" s="188" t="s">
        <v>2561</v>
      </c>
      <c r="K1602" s="261" t="s">
        <v>3052</v>
      </c>
      <c r="L1602" s="265" t="s">
        <v>1937</v>
      </c>
      <c r="M1602" s="265" t="s">
        <v>1937</v>
      </c>
      <c r="N1602" s="258" t="s">
        <v>3023</v>
      </c>
      <c r="P1602" s="261" t="s">
        <v>3051</v>
      </c>
      <c r="Q1602" s="265" t="s">
        <v>3115</v>
      </c>
      <c r="R1602" s="265" t="s">
        <v>2120</v>
      </c>
      <c r="S1602" s="265" t="s">
        <v>3116</v>
      </c>
      <c r="T1602" s="210" t="s">
        <v>2680</v>
      </c>
      <c r="U1602" s="11" t="s">
        <v>2517</v>
      </c>
      <c r="V1602">
        <v>1.7185683285557301</v>
      </c>
      <c r="Z1602">
        <v>0.95705521472392796</v>
      </c>
      <c r="AD1602" s="188">
        <f t="shared" si="68"/>
        <v>3.9571498146241177</v>
      </c>
      <c r="AE1602" s="188">
        <f t="shared" si="67"/>
        <v>9.5705521472392793E-3</v>
      </c>
    </row>
    <row r="1603" spans="1:31" ht="26" x14ac:dyDescent="0.35">
      <c r="A1603" s="11" t="s">
        <v>2676</v>
      </c>
      <c r="B1603" s="11" t="s">
        <v>2516</v>
      </c>
      <c r="C1603" s="11" t="s">
        <v>2552</v>
      </c>
      <c r="D1603" s="188" t="s">
        <v>3022</v>
      </c>
      <c r="G1603" s="11" t="s">
        <v>2677</v>
      </c>
      <c r="H1603" s="11" t="s">
        <v>2655</v>
      </c>
      <c r="I1603" s="11" t="s">
        <v>2561</v>
      </c>
      <c r="J1603" s="188" t="s">
        <v>2561</v>
      </c>
      <c r="K1603" s="261" t="s">
        <v>3052</v>
      </c>
      <c r="L1603" s="265" t="s">
        <v>1937</v>
      </c>
      <c r="M1603" s="265" t="s">
        <v>1937</v>
      </c>
      <c r="N1603" s="258" t="s">
        <v>3023</v>
      </c>
      <c r="P1603" s="261" t="s">
        <v>3051</v>
      </c>
      <c r="Q1603" s="265" t="s">
        <v>3115</v>
      </c>
      <c r="R1603" s="265" t="s">
        <v>2120</v>
      </c>
      <c r="S1603" s="265" t="s">
        <v>3116</v>
      </c>
      <c r="T1603" s="210" t="s">
        <v>2680</v>
      </c>
      <c r="U1603" s="11" t="s">
        <v>2517</v>
      </c>
      <c r="V1603">
        <v>1.82280922656522</v>
      </c>
      <c r="Z1603">
        <v>0.61349693251533899</v>
      </c>
      <c r="AD1603" s="188">
        <f t="shared" si="68"/>
        <v>4.1971733524610819</v>
      </c>
      <c r="AE1603" s="188">
        <f t="shared" si="67"/>
        <v>6.13496932515339E-3</v>
      </c>
    </row>
    <row r="1604" spans="1:31" ht="26" x14ac:dyDescent="0.35">
      <c r="A1604" s="11" t="s">
        <v>2676</v>
      </c>
      <c r="B1604" s="11" t="s">
        <v>2516</v>
      </c>
      <c r="C1604" s="11" t="s">
        <v>2552</v>
      </c>
      <c r="D1604" s="188" t="s">
        <v>3022</v>
      </c>
      <c r="G1604" s="11" t="s">
        <v>2677</v>
      </c>
      <c r="H1604" s="11" t="s">
        <v>2655</v>
      </c>
      <c r="I1604" s="11" t="s">
        <v>2561</v>
      </c>
      <c r="J1604" s="188" t="s">
        <v>2561</v>
      </c>
      <c r="K1604" s="261" t="s">
        <v>3052</v>
      </c>
      <c r="L1604" s="265" t="s">
        <v>1937</v>
      </c>
      <c r="M1604" s="265" t="s">
        <v>1937</v>
      </c>
      <c r="N1604" s="258" t="s">
        <v>3023</v>
      </c>
      <c r="P1604" s="261" t="s">
        <v>3051</v>
      </c>
      <c r="Q1604" s="265" t="s">
        <v>3115</v>
      </c>
      <c r="R1604" s="265" t="s">
        <v>2120</v>
      </c>
      <c r="S1604" s="265" t="s">
        <v>3116</v>
      </c>
      <c r="T1604" s="210" t="s">
        <v>2680</v>
      </c>
      <c r="U1604" s="11" t="s">
        <v>2517</v>
      </c>
      <c r="V1604">
        <v>1.8877488145310299</v>
      </c>
      <c r="Z1604">
        <v>0.26993865030675002</v>
      </c>
      <c r="AD1604" s="188">
        <f t="shared" si="68"/>
        <v>4.3467022796563315</v>
      </c>
      <c r="AE1604" s="188">
        <f t="shared" si="67"/>
        <v>2.6993865030675002E-3</v>
      </c>
    </row>
    <row r="1605" spans="1:31" x14ac:dyDescent="0.35">
      <c r="A1605" s="11" t="s">
        <v>2679</v>
      </c>
      <c r="B1605" s="11" t="s">
        <v>2516</v>
      </c>
      <c r="C1605" s="11" t="s">
        <v>2552</v>
      </c>
      <c r="D1605" s="188" t="s">
        <v>3022</v>
      </c>
      <c r="G1605" s="11" t="s">
        <v>2681</v>
      </c>
      <c r="H1605" s="11" t="s">
        <v>2569</v>
      </c>
      <c r="I1605" s="11" t="s">
        <v>2616</v>
      </c>
      <c r="J1605" s="258" t="s">
        <v>3036</v>
      </c>
      <c r="K1605" s="258" t="s">
        <v>3016</v>
      </c>
      <c r="L1605" s="265" t="s">
        <v>1937</v>
      </c>
      <c r="M1605" s="265" t="s">
        <v>1937</v>
      </c>
      <c r="N1605" s="258" t="s">
        <v>3023</v>
      </c>
      <c r="P1605" s="258" t="s">
        <v>3025</v>
      </c>
      <c r="Q1605" s="265" t="s">
        <v>3115</v>
      </c>
      <c r="R1605" s="265" t="s">
        <v>3073</v>
      </c>
      <c r="S1605" s="265" t="s">
        <v>3116</v>
      </c>
      <c r="T1605" t="s">
        <v>2680</v>
      </c>
      <c r="U1605" s="11" t="s">
        <v>2517</v>
      </c>
      <c r="V1605">
        <v>1.89708404802744</v>
      </c>
      <c r="Z1605">
        <v>-3.35354726510386</v>
      </c>
      <c r="AD1605" s="188">
        <f t="shared" si="68"/>
        <v>4.3681974491447839</v>
      </c>
      <c r="AE1605" s="188">
        <f>LN(10^Z1605)</f>
        <v>-7.7218279412791002</v>
      </c>
    </row>
    <row r="1606" spans="1:31" x14ac:dyDescent="0.35">
      <c r="A1606" s="11" t="s">
        <v>2679</v>
      </c>
      <c r="B1606" s="11" t="s">
        <v>2516</v>
      </c>
      <c r="C1606" s="11" t="s">
        <v>2552</v>
      </c>
      <c r="D1606" s="188" t="s">
        <v>3022</v>
      </c>
      <c r="G1606" s="11" t="s">
        <v>2681</v>
      </c>
      <c r="H1606" s="11" t="s">
        <v>2569</v>
      </c>
      <c r="I1606" s="11" t="s">
        <v>2616</v>
      </c>
      <c r="J1606" s="258" t="s">
        <v>3036</v>
      </c>
      <c r="K1606" s="258" t="s">
        <v>3016</v>
      </c>
      <c r="L1606" s="265" t="s">
        <v>1937</v>
      </c>
      <c r="M1606" s="265" t="s">
        <v>1937</v>
      </c>
      <c r="N1606" s="258" t="s">
        <v>3023</v>
      </c>
      <c r="P1606" s="258" t="s">
        <v>3025</v>
      </c>
      <c r="Q1606" s="265" t="s">
        <v>3115</v>
      </c>
      <c r="R1606" s="265" t="s">
        <v>3073</v>
      </c>
      <c r="S1606" s="265" t="s">
        <v>3116</v>
      </c>
      <c r="T1606" t="s">
        <v>2680</v>
      </c>
      <c r="U1606" s="11" t="s">
        <v>2517</v>
      </c>
      <c r="V1606">
        <v>1.9794168096054801</v>
      </c>
      <c r="Z1606">
        <v>-2.4500547932151702</v>
      </c>
      <c r="AD1606" s="188">
        <f t="shared" si="68"/>
        <v>4.5577756386194119</v>
      </c>
      <c r="AE1606" s="188">
        <f t="shared" ref="AE1606:AE1662" si="69">LN(10^Z1606)</f>
        <v>-5.6414596438758604</v>
      </c>
    </row>
    <row r="1607" spans="1:31" x14ac:dyDescent="0.35">
      <c r="A1607" s="11" t="s">
        <v>2679</v>
      </c>
      <c r="B1607" s="11" t="s">
        <v>2516</v>
      </c>
      <c r="C1607" s="11" t="s">
        <v>2552</v>
      </c>
      <c r="D1607" s="188" t="s">
        <v>3022</v>
      </c>
      <c r="G1607" s="11" t="s">
        <v>2681</v>
      </c>
      <c r="H1607" s="11" t="s">
        <v>2569</v>
      </c>
      <c r="I1607" s="11" t="s">
        <v>2616</v>
      </c>
      <c r="J1607" s="258" t="s">
        <v>3036</v>
      </c>
      <c r="K1607" s="258" t="s">
        <v>3016</v>
      </c>
      <c r="L1607" s="265" t="s">
        <v>1937</v>
      </c>
      <c r="M1607" s="265" t="s">
        <v>1937</v>
      </c>
      <c r="N1607" s="258" t="s">
        <v>3023</v>
      </c>
      <c r="P1607" s="258" t="s">
        <v>3025</v>
      </c>
      <c r="Q1607" s="265" t="s">
        <v>3115</v>
      </c>
      <c r="R1607" s="265" t="s">
        <v>3073</v>
      </c>
      <c r="S1607" s="265" t="s">
        <v>3116</v>
      </c>
      <c r="T1607" t="s">
        <v>2680</v>
      </c>
      <c r="U1607" s="11" t="s">
        <v>2517</v>
      </c>
      <c r="V1607">
        <v>2.0754716981132</v>
      </c>
      <c r="Z1607">
        <v>-2.3797765389746499</v>
      </c>
      <c r="AD1607" s="188">
        <f t="shared" si="68"/>
        <v>4.7789501930064926</v>
      </c>
      <c r="AE1607" s="188">
        <f t="shared" si="69"/>
        <v>-5.4796379832999929</v>
      </c>
    </row>
    <row r="1608" spans="1:31" x14ac:dyDescent="0.35">
      <c r="A1608" s="11" t="s">
        <v>2679</v>
      </c>
      <c r="B1608" s="11" t="s">
        <v>2516</v>
      </c>
      <c r="C1608" s="11" t="s">
        <v>2552</v>
      </c>
      <c r="D1608" s="188" t="s">
        <v>3022</v>
      </c>
      <c r="G1608" s="11" t="s">
        <v>2681</v>
      </c>
      <c r="H1608" s="11" t="s">
        <v>2569</v>
      </c>
      <c r="I1608" s="11" t="s">
        <v>2616</v>
      </c>
      <c r="J1608" s="258" t="s">
        <v>3036</v>
      </c>
      <c r="K1608" s="258" t="s">
        <v>3016</v>
      </c>
      <c r="L1608" s="265" t="s">
        <v>1937</v>
      </c>
      <c r="M1608" s="265" t="s">
        <v>1937</v>
      </c>
      <c r="N1608" s="258" t="s">
        <v>3023</v>
      </c>
      <c r="P1608" s="258" t="s">
        <v>3025</v>
      </c>
      <c r="Q1608" s="265" t="s">
        <v>3115</v>
      </c>
      <c r="R1608" s="265" t="s">
        <v>3073</v>
      </c>
      <c r="S1608" s="265" t="s">
        <v>3116</v>
      </c>
      <c r="T1608" t="s">
        <v>2680</v>
      </c>
      <c r="U1608" s="11" t="s">
        <v>2517</v>
      </c>
      <c r="V1608">
        <v>2.2950257289879898</v>
      </c>
      <c r="Z1608">
        <v>-2.1000929102344199</v>
      </c>
      <c r="AD1608" s="188">
        <f t="shared" si="68"/>
        <v>5.2844920316055388</v>
      </c>
      <c r="AE1608" s="188">
        <f t="shared" si="69"/>
        <v>-4.8356426290082579</v>
      </c>
    </row>
    <row r="1609" spans="1:31" x14ac:dyDescent="0.35">
      <c r="A1609" s="11" t="s">
        <v>2679</v>
      </c>
      <c r="B1609" s="11" t="s">
        <v>2516</v>
      </c>
      <c r="C1609" s="11" t="s">
        <v>2552</v>
      </c>
      <c r="D1609" s="188" t="s">
        <v>3022</v>
      </c>
      <c r="G1609" s="11" t="s">
        <v>2681</v>
      </c>
      <c r="H1609" s="11" t="s">
        <v>2569</v>
      </c>
      <c r="I1609" s="11" t="s">
        <v>2616</v>
      </c>
      <c r="J1609" s="258" t="s">
        <v>3036</v>
      </c>
      <c r="K1609" s="258" t="s">
        <v>3016</v>
      </c>
      <c r="L1609" s="265" t="s">
        <v>1937</v>
      </c>
      <c r="M1609" s="265" t="s">
        <v>1937</v>
      </c>
      <c r="N1609" s="258" t="s">
        <v>3023</v>
      </c>
      <c r="P1609" s="258" t="s">
        <v>3025</v>
      </c>
      <c r="Q1609" s="265" t="s">
        <v>3115</v>
      </c>
      <c r="R1609" s="265" t="s">
        <v>3073</v>
      </c>
      <c r="S1609" s="265" t="s">
        <v>3116</v>
      </c>
      <c r="T1609" t="s">
        <v>2680</v>
      </c>
      <c r="U1609" s="11" t="s">
        <v>2517</v>
      </c>
      <c r="V1609">
        <v>2.3499142367066899</v>
      </c>
      <c r="Z1609">
        <v>-1.71767200304936</v>
      </c>
      <c r="AD1609" s="188">
        <f t="shared" si="68"/>
        <v>5.4108774912553059</v>
      </c>
      <c r="AE1609" s="188">
        <f t="shared" si="69"/>
        <v>-3.9550859488746797</v>
      </c>
    </row>
    <row r="1610" spans="1:31" x14ac:dyDescent="0.35">
      <c r="A1610" s="11" t="s">
        <v>2679</v>
      </c>
      <c r="B1610" s="11" t="s">
        <v>2516</v>
      </c>
      <c r="C1610" s="11" t="s">
        <v>2552</v>
      </c>
      <c r="D1610" s="188" t="s">
        <v>3022</v>
      </c>
      <c r="G1610" s="11" t="s">
        <v>2681</v>
      </c>
      <c r="H1610" s="11" t="s">
        <v>2569</v>
      </c>
      <c r="I1610" s="11" t="s">
        <v>2616</v>
      </c>
      <c r="J1610" s="258" t="s">
        <v>3036</v>
      </c>
      <c r="K1610" s="258" t="s">
        <v>3016</v>
      </c>
      <c r="L1610" s="265" t="s">
        <v>1937</v>
      </c>
      <c r="M1610" s="265" t="s">
        <v>1937</v>
      </c>
      <c r="N1610" s="258" t="s">
        <v>3023</v>
      </c>
      <c r="P1610" s="258" t="s">
        <v>3025</v>
      </c>
      <c r="Q1610" s="265" t="s">
        <v>3115</v>
      </c>
      <c r="R1610" s="265" t="s">
        <v>3073</v>
      </c>
      <c r="S1610" s="265" t="s">
        <v>3116</v>
      </c>
      <c r="T1610" t="s">
        <v>2680</v>
      </c>
      <c r="U1610" s="11" t="s">
        <v>2517</v>
      </c>
      <c r="V1610">
        <v>2.4048027444253801</v>
      </c>
      <c r="Z1610">
        <v>-2.2727510958643</v>
      </c>
      <c r="AD1610" s="188">
        <f t="shared" si="68"/>
        <v>5.5372629509050508</v>
      </c>
      <c r="AE1610" s="188">
        <f t="shared" si="69"/>
        <v>-5.2332027934230192</v>
      </c>
    </row>
    <row r="1611" spans="1:31" x14ac:dyDescent="0.35">
      <c r="A1611" s="11" t="s">
        <v>2679</v>
      </c>
      <c r="B1611" s="11" t="s">
        <v>2516</v>
      </c>
      <c r="C1611" s="11" t="s">
        <v>2552</v>
      </c>
      <c r="D1611" s="188" t="s">
        <v>3022</v>
      </c>
      <c r="G1611" s="11" t="s">
        <v>2681</v>
      </c>
      <c r="H1611" s="11" t="s">
        <v>2569</v>
      </c>
      <c r="I1611" s="11" t="s">
        <v>2616</v>
      </c>
      <c r="J1611" s="258" t="s">
        <v>3036</v>
      </c>
      <c r="K1611" s="258" t="s">
        <v>3016</v>
      </c>
      <c r="L1611" s="265" t="s">
        <v>1937</v>
      </c>
      <c r="M1611" s="265" t="s">
        <v>1937</v>
      </c>
      <c r="N1611" s="258" t="s">
        <v>3023</v>
      </c>
      <c r="P1611" s="258" t="s">
        <v>3025</v>
      </c>
      <c r="Q1611" s="265" t="s">
        <v>3115</v>
      </c>
      <c r="R1611" s="265" t="s">
        <v>3073</v>
      </c>
      <c r="S1611" s="265" t="s">
        <v>3116</v>
      </c>
      <c r="T1611" t="s">
        <v>2680</v>
      </c>
      <c r="U1611" s="11" t="s">
        <v>2517</v>
      </c>
      <c r="V1611">
        <v>3.0360205831903899</v>
      </c>
      <c r="Z1611">
        <v>-2.0242162187916901</v>
      </c>
      <c r="AD1611" s="188">
        <f t="shared" si="68"/>
        <v>6.9906957368772815</v>
      </c>
      <c r="AE1611" s="188">
        <f t="shared" si="69"/>
        <v>-4.6609300903865201</v>
      </c>
    </row>
    <row r="1612" spans="1:31" x14ac:dyDescent="0.35">
      <c r="A1612" s="11" t="s">
        <v>2679</v>
      </c>
      <c r="B1612" s="11" t="s">
        <v>2516</v>
      </c>
      <c r="C1612" s="11" t="s">
        <v>2552</v>
      </c>
      <c r="D1612" s="188" t="s">
        <v>3022</v>
      </c>
      <c r="G1612" s="11" t="s">
        <v>2681</v>
      </c>
      <c r="H1612" s="11" t="s">
        <v>2569</v>
      </c>
      <c r="I1612" s="11" t="s">
        <v>2616</v>
      </c>
      <c r="J1612" s="258" t="s">
        <v>3036</v>
      </c>
      <c r="K1612" s="258" t="s">
        <v>3016</v>
      </c>
      <c r="L1612" s="265" t="s">
        <v>1937</v>
      </c>
      <c r="M1612" s="265" t="s">
        <v>1937</v>
      </c>
      <c r="N1612" s="258" t="s">
        <v>3023</v>
      </c>
      <c r="P1612" s="258" t="s">
        <v>3025</v>
      </c>
      <c r="Q1612" s="265" t="s">
        <v>3115</v>
      </c>
      <c r="R1612" s="265" t="s">
        <v>3073</v>
      </c>
      <c r="S1612" s="265" t="s">
        <v>3116</v>
      </c>
      <c r="T1612" t="s">
        <v>2680</v>
      </c>
      <c r="U1612" s="11" t="s">
        <v>2517</v>
      </c>
      <c r="V1612">
        <v>3.0771869639794098</v>
      </c>
      <c r="Z1612">
        <v>-1.78080331618067</v>
      </c>
      <c r="AD1612" s="188">
        <f t="shared" si="68"/>
        <v>7.0854848316145951</v>
      </c>
      <c r="AE1612" s="188">
        <f t="shared" si="69"/>
        <v>-4.100451169391973</v>
      </c>
    </row>
    <row r="1613" spans="1:31" x14ac:dyDescent="0.35">
      <c r="A1613" s="11" t="s">
        <v>2679</v>
      </c>
      <c r="B1613" s="11" t="s">
        <v>2516</v>
      </c>
      <c r="C1613" s="11" t="s">
        <v>2552</v>
      </c>
      <c r="D1613" s="188" t="s">
        <v>3022</v>
      </c>
      <c r="G1613" s="11" t="s">
        <v>2681</v>
      </c>
      <c r="H1613" s="11" t="s">
        <v>2569</v>
      </c>
      <c r="I1613" s="11" t="s">
        <v>2616</v>
      </c>
      <c r="J1613" s="258" t="s">
        <v>3036</v>
      </c>
      <c r="K1613" s="258" t="s">
        <v>3016</v>
      </c>
      <c r="L1613" s="265" t="s">
        <v>1937</v>
      </c>
      <c r="M1613" s="265" t="s">
        <v>1937</v>
      </c>
      <c r="N1613" s="258" t="s">
        <v>3023</v>
      </c>
      <c r="P1613" s="258" t="s">
        <v>3025</v>
      </c>
      <c r="Q1613" s="265" t="s">
        <v>3115</v>
      </c>
      <c r="R1613" s="265" t="s">
        <v>3073</v>
      </c>
      <c r="S1613" s="265" t="s">
        <v>3116</v>
      </c>
      <c r="T1613" t="s">
        <v>2680</v>
      </c>
      <c r="U1613" s="11" t="s">
        <v>2517</v>
      </c>
      <c r="V1613">
        <v>3.0497427101200598</v>
      </c>
      <c r="Z1613">
        <v>-1.32965265866209</v>
      </c>
      <c r="AD1613" s="188">
        <f t="shared" ref="AD1613:AD1644" si="70">LN(10^(V1613))</f>
        <v>7.0222921017897111</v>
      </c>
      <c r="AE1613" s="188">
        <f t="shared" si="69"/>
        <v>-3.0616383906952289</v>
      </c>
    </row>
    <row r="1614" spans="1:31" x14ac:dyDescent="0.35">
      <c r="A1614" s="11" t="s">
        <v>2679</v>
      </c>
      <c r="B1614" s="11" t="s">
        <v>2516</v>
      </c>
      <c r="C1614" s="11" t="s">
        <v>2552</v>
      </c>
      <c r="D1614" s="188" t="s">
        <v>3022</v>
      </c>
      <c r="G1614" s="11" t="s">
        <v>2681</v>
      </c>
      <c r="H1614" s="11" t="s">
        <v>2569</v>
      </c>
      <c r="I1614" s="11" t="s">
        <v>2616</v>
      </c>
      <c r="J1614" s="258" t="s">
        <v>3036</v>
      </c>
      <c r="K1614" s="258" t="s">
        <v>3016</v>
      </c>
      <c r="L1614" s="265" t="s">
        <v>1937</v>
      </c>
      <c r="M1614" s="265" t="s">
        <v>1937</v>
      </c>
      <c r="N1614" s="258" t="s">
        <v>3023</v>
      </c>
      <c r="P1614" s="258" t="s">
        <v>3025</v>
      </c>
      <c r="Q1614" s="265" t="s">
        <v>3115</v>
      </c>
      <c r="R1614" s="265" t="s">
        <v>3073</v>
      </c>
      <c r="S1614" s="265" t="s">
        <v>3116</v>
      </c>
      <c r="T1614" t="s">
        <v>2680</v>
      </c>
      <c r="U1614" s="11" t="s">
        <v>2517</v>
      </c>
      <c r="V1614">
        <v>3.3927958833619201</v>
      </c>
      <c r="Z1614">
        <v>-1.0836192109777001</v>
      </c>
      <c r="AD1614" s="188">
        <f t="shared" si="70"/>
        <v>7.8122012246007229</v>
      </c>
      <c r="AE1614" s="188">
        <f t="shared" si="69"/>
        <v>-2.4951254416792223</v>
      </c>
    </row>
    <row r="1615" spans="1:31" x14ac:dyDescent="0.35">
      <c r="A1615" s="11" t="s">
        <v>2679</v>
      </c>
      <c r="B1615" s="11" t="s">
        <v>2516</v>
      </c>
      <c r="C1615" s="11" t="s">
        <v>2552</v>
      </c>
      <c r="D1615" s="188" t="s">
        <v>3022</v>
      </c>
      <c r="G1615" s="11" t="s">
        <v>2681</v>
      </c>
      <c r="H1615" s="11" t="s">
        <v>2569</v>
      </c>
      <c r="I1615" s="11" t="s">
        <v>2616</v>
      </c>
      <c r="J1615" s="258" t="s">
        <v>3036</v>
      </c>
      <c r="K1615" s="258" t="s">
        <v>3016</v>
      </c>
      <c r="L1615" s="265" t="s">
        <v>1937</v>
      </c>
      <c r="M1615" s="265" t="s">
        <v>1937</v>
      </c>
      <c r="N1615" s="258" t="s">
        <v>3023</v>
      </c>
      <c r="P1615" s="258" t="s">
        <v>3025</v>
      </c>
      <c r="Q1615" s="265" t="s">
        <v>3115</v>
      </c>
      <c r="R1615" s="265" t="s">
        <v>3073</v>
      </c>
      <c r="S1615" s="265" t="s">
        <v>3116</v>
      </c>
      <c r="T1615" t="s">
        <v>2680</v>
      </c>
      <c r="U1615" s="11" t="s">
        <v>2517</v>
      </c>
      <c r="V1615">
        <v>3.5025728987993099</v>
      </c>
      <c r="Z1615">
        <v>-1.18683295216314</v>
      </c>
      <c r="AD1615" s="188">
        <f t="shared" si="70"/>
        <v>8.0649721439002331</v>
      </c>
      <c r="AE1615" s="188">
        <f t="shared" si="69"/>
        <v>-2.7327838635249617</v>
      </c>
    </row>
    <row r="1616" spans="1:31" x14ac:dyDescent="0.35">
      <c r="A1616" s="11" t="s">
        <v>2679</v>
      </c>
      <c r="B1616" s="11" t="s">
        <v>2516</v>
      </c>
      <c r="C1616" s="11" t="s">
        <v>2552</v>
      </c>
      <c r="D1616" s="188" t="s">
        <v>3022</v>
      </c>
      <c r="G1616" s="11" t="s">
        <v>2681</v>
      </c>
      <c r="H1616" s="11" t="s">
        <v>2569</v>
      </c>
      <c r="I1616" s="11" t="s">
        <v>2616</v>
      </c>
      <c r="J1616" s="258" t="s">
        <v>3036</v>
      </c>
      <c r="K1616" s="258" t="s">
        <v>3016</v>
      </c>
      <c r="L1616" s="265" t="s">
        <v>1937</v>
      </c>
      <c r="M1616" s="265" t="s">
        <v>1937</v>
      </c>
      <c r="N1616" s="258" t="s">
        <v>3023</v>
      </c>
      <c r="P1616" s="258" t="s">
        <v>3025</v>
      </c>
      <c r="Q1616" s="265" t="s">
        <v>3115</v>
      </c>
      <c r="R1616" s="265" t="s">
        <v>3073</v>
      </c>
      <c r="S1616" s="265" t="s">
        <v>3116</v>
      </c>
      <c r="T1616" t="s">
        <v>2680</v>
      </c>
      <c r="U1616" s="11" t="s">
        <v>2517</v>
      </c>
      <c r="V1616">
        <v>4.3121783876500803</v>
      </c>
      <c r="Z1616">
        <v>7.0194873260909604E-2</v>
      </c>
      <c r="AD1616" s="188">
        <f t="shared" si="70"/>
        <v>9.9291576737341742</v>
      </c>
      <c r="AE1616" s="188">
        <f t="shared" si="69"/>
        <v>0.16162966877517673</v>
      </c>
    </row>
    <row r="1617" spans="1:31" x14ac:dyDescent="0.35">
      <c r="A1617" s="11" t="s">
        <v>2679</v>
      </c>
      <c r="B1617" s="11" t="s">
        <v>2516</v>
      </c>
      <c r="C1617" s="11" t="s">
        <v>2552</v>
      </c>
      <c r="D1617" s="188" t="s">
        <v>3022</v>
      </c>
      <c r="G1617" s="11" t="s">
        <v>2681</v>
      </c>
      <c r="H1617" s="11" t="s">
        <v>2569</v>
      </c>
      <c r="I1617" s="11" t="s">
        <v>2616</v>
      </c>
      <c r="J1617" s="258" t="s">
        <v>3036</v>
      </c>
      <c r="K1617" s="258" t="s">
        <v>3016</v>
      </c>
      <c r="L1617" s="265" t="s">
        <v>1937</v>
      </c>
      <c r="M1617" s="265" t="s">
        <v>1937</v>
      </c>
      <c r="N1617" s="258" t="s">
        <v>3023</v>
      </c>
      <c r="P1617" s="258" t="s">
        <v>3025</v>
      </c>
      <c r="Q1617" s="265" t="s">
        <v>3115</v>
      </c>
      <c r="R1617" s="265" t="s">
        <v>3073</v>
      </c>
      <c r="S1617" s="265" t="s">
        <v>3116</v>
      </c>
      <c r="T1617" t="s">
        <v>2680</v>
      </c>
      <c r="U1617" s="11" t="s">
        <v>2517</v>
      </c>
      <c r="V1617">
        <v>4.9022298456260698</v>
      </c>
      <c r="Z1617">
        <v>-0.27190537449971502</v>
      </c>
      <c r="AD1617" s="188">
        <f t="shared" si="70"/>
        <v>11.287801364969091</v>
      </c>
      <c r="AE1617" s="188">
        <f t="shared" si="69"/>
        <v>-0.62608526202800707</v>
      </c>
    </row>
    <row r="1618" spans="1:31" x14ac:dyDescent="0.35">
      <c r="A1618" s="11" t="s">
        <v>2679</v>
      </c>
      <c r="B1618" s="11" t="s">
        <v>2516</v>
      </c>
      <c r="C1618" s="11" t="s">
        <v>2552</v>
      </c>
      <c r="D1618" s="188" t="s">
        <v>3022</v>
      </c>
      <c r="G1618" s="11" t="s">
        <v>2681</v>
      </c>
      <c r="H1618" s="11" t="s">
        <v>2569</v>
      </c>
      <c r="I1618" s="11" t="s">
        <v>2616</v>
      </c>
      <c r="J1618" s="258" t="s">
        <v>3036</v>
      </c>
      <c r="K1618" s="258" t="s">
        <v>3016</v>
      </c>
      <c r="L1618" s="265" t="s">
        <v>1937</v>
      </c>
      <c r="M1618" s="265" t="s">
        <v>1937</v>
      </c>
      <c r="N1618" s="258" t="s">
        <v>3023</v>
      </c>
      <c r="P1618" s="258" t="s">
        <v>3025</v>
      </c>
      <c r="Q1618" s="265" t="s">
        <v>3115</v>
      </c>
      <c r="R1618" s="265" t="s">
        <v>3073</v>
      </c>
      <c r="S1618" s="265" t="s">
        <v>3116</v>
      </c>
      <c r="T1618" t="s">
        <v>2680</v>
      </c>
      <c r="U1618" s="11" t="s">
        <v>2517</v>
      </c>
      <c r="V1618">
        <v>4.9433962264150901</v>
      </c>
      <c r="Z1618">
        <v>0.24928530588907699</v>
      </c>
      <c r="AD1618" s="188">
        <f t="shared" si="70"/>
        <v>11.382590459706407</v>
      </c>
      <c r="AE1618" s="188">
        <f t="shared" si="69"/>
        <v>0.57400062924264939</v>
      </c>
    </row>
    <row r="1619" spans="1:31" x14ac:dyDescent="0.35">
      <c r="A1619" s="11" t="s">
        <v>2679</v>
      </c>
      <c r="B1619" s="11" t="s">
        <v>2516</v>
      </c>
      <c r="C1619" s="11" t="s">
        <v>2552</v>
      </c>
      <c r="D1619" s="188" t="s">
        <v>3022</v>
      </c>
      <c r="G1619" s="11" t="s">
        <v>2681</v>
      </c>
      <c r="H1619" s="11" t="s">
        <v>2569</v>
      </c>
      <c r="I1619" s="11" t="s">
        <v>2616</v>
      </c>
      <c r="J1619" s="258" t="s">
        <v>3036</v>
      </c>
      <c r="K1619" s="258" t="s">
        <v>3016</v>
      </c>
      <c r="L1619" s="265" t="s">
        <v>1937</v>
      </c>
      <c r="M1619" s="265" t="s">
        <v>1937</v>
      </c>
      <c r="N1619" s="258" t="s">
        <v>3023</v>
      </c>
      <c r="P1619" s="258" t="s">
        <v>3025</v>
      </c>
      <c r="Q1619" s="265" t="s">
        <v>3115</v>
      </c>
      <c r="R1619" s="265" t="s">
        <v>3073</v>
      </c>
      <c r="S1619" s="265" t="s">
        <v>3116</v>
      </c>
      <c r="T1619" t="s">
        <v>2680</v>
      </c>
      <c r="U1619" s="11" t="s">
        <v>2517</v>
      </c>
      <c r="V1619">
        <v>4.8610634648370503</v>
      </c>
      <c r="Z1619">
        <v>0.66523727844482305</v>
      </c>
      <c r="AD1619" s="188">
        <f t="shared" si="70"/>
        <v>11.193012270231778</v>
      </c>
      <c r="AE1619" s="188">
        <f t="shared" si="69"/>
        <v>1.5317654406509789</v>
      </c>
    </row>
    <row r="1620" spans="1:31" x14ac:dyDescent="0.35">
      <c r="A1620" s="11" t="s">
        <v>2679</v>
      </c>
      <c r="B1620" s="11" t="s">
        <v>2516</v>
      </c>
      <c r="C1620" s="11" t="s">
        <v>2552</v>
      </c>
      <c r="D1620" s="188" t="s">
        <v>3022</v>
      </c>
      <c r="G1620" s="11" t="s">
        <v>2681</v>
      </c>
      <c r="H1620" s="11" t="s">
        <v>2569</v>
      </c>
      <c r="I1620" s="11" t="s">
        <v>2616</v>
      </c>
      <c r="J1620" s="258" t="s">
        <v>3036</v>
      </c>
      <c r="K1620" s="258" t="s">
        <v>3016</v>
      </c>
      <c r="L1620" s="265" t="s">
        <v>1937</v>
      </c>
      <c r="M1620" s="265" t="s">
        <v>1937</v>
      </c>
      <c r="N1620" s="258" t="s">
        <v>3023</v>
      </c>
      <c r="P1620" s="258" t="s">
        <v>3025</v>
      </c>
      <c r="Q1620" s="265" t="s">
        <v>3115</v>
      </c>
      <c r="R1620" s="265" t="s">
        <v>3073</v>
      </c>
      <c r="S1620" s="265" t="s">
        <v>3116</v>
      </c>
      <c r="T1620" t="s">
        <v>2680</v>
      </c>
      <c r="U1620" s="11" t="s">
        <v>2517</v>
      </c>
      <c r="V1620">
        <v>4.95711835334476</v>
      </c>
      <c r="Z1620">
        <v>0.83968219935200805</v>
      </c>
      <c r="AD1620" s="188">
        <f t="shared" si="70"/>
        <v>11.414186824618836</v>
      </c>
      <c r="AE1620" s="188">
        <f t="shared" si="69"/>
        <v>1.9334397150803884</v>
      </c>
    </row>
    <row r="1621" spans="1:31" x14ac:dyDescent="0.35">
      <c r="A1621" s="11" t="s">
        <v>2679</v>
      </c>
      <c r="B1621" s="11" t="s">
        <v>2516</v>
      </c>
      <c r="C1621" s="11" t="s">
        <v>2552</v>
      </c>
      <c r="D1621" s="188" t="s">
        <v>3022</v>
      </c>
      <c r="G1621" s="11" t="s">
        <v>2681</v>
      </c>
      <c r="H1621" s="11" t="s">
        <v>2569</v>
      </c>
      <c r="I1621" s="11" t="s">
        <v>2616</v>
      </c>
      <c r="J1621" s="258" t="s">
        <v>3036</v>
      </c>
      <c r="K1621" s="258" t="s">
        <v>3016</v>
      </c>
      <c r="L1621" s="265" t="s">
        <v>1937</v>
      </c>
      <c r="M1621" s="265" t="s">
        <v>1937</v>
      </c>
      <c r="N1621" s="258" t="s">
        <v>3023</v>
      </c>
      <c r="P1621" s="258" t="s">
        <v>3025</v>
      </c>
      <c r="Q1621" s="265" t="s">
        <v>3115</v>
      </c>
      <c r="R1621" s="265" t="s">
        <v>3073</v>
      </c>
      <c r="S1621" s="265" t="s">
        <v>3116</v>
      </c>
      <c r="T1621" t="s">
        <v>2680</v>
      </c>
      <c r="U1621" s="11" t="s">
        <v>2517</v>
      </c>
      <c r="V1621">
        <v>6.2195540308747796</v>
      </c>
      <c r="Z1621">
        <v>1.5798075090527799</v>
      </c>
      <c r="AD1621" s="188">
        <f t="shared" si="70"/>
        <v>14.321052396563298</v>
      </c>
      <c r="AE1621" s="188">
        <f t="shared" si="69"/>
        <v>3.637641220144987</v>
      </c>
    </row>
    <row r="1622" spans="1:31" x14ac:dyDescent="0.35">
      <c r="A1622" s="11" t="s">
        <v>2679</v>
      </c>
      <c r="B1622" s="11" t="s">
        <v>2516</v>
      </c>
      <c r="C1622" s="11" t="s">
        <v>2552</v>
      </c>
      <c r="D1622" s="188" t="s">
        <v>3022</v>
      </c>
      <c r="G1622" s="11" t="s">
        <v>2681</v>
      </c>
      <c r="H1622" s="11" t="s">
        <v>2569</v>
      </c>
      <c r="I1622" s="11" t="s">
        <v>2616</v>
      </c>
      <c r="J1622" s="258" t="s">
        <v>3036</v>
      </c>
      <c r="K1622" s="258" t="s">
        <v>3016</v>
      </c>
      <c r="L1622" s="265" t="s">
        <v>1937</v>
      </c>
      <c r="M1622" s="265" t="s">
        <v>1937</v>
      </c>
      <c r="N1622" s="258" t="s">
        <v>3023</v>
      </c>
      <c r="P1622" s="258" t="s">
        <v>3025</v>
      </c>
      <c r="Q1622" s="265" t="s">
        <v>3115</v>
      </c>
      <c r="R1622" s="265" t="s">
        <v>3073</v>
      </c>
      <c r="S1622" s="265" t="s">
        <v>3116</v>
      </c>
      <c r="T1622" t="s">
        <v>2680</v>
      </c>
      <c r="U1622" s="11" t="s">
        <v>2517</v>
      </c>
      <c r="V1622">
        <v>6.2881646655231496</v>
      </c>
      <c r="Z1622">
        <v>1.7887364208118901</v>
      </c>
      <c r="AD1622" s="188">
        <f t="shared" si="70"/>
        <v>14.479034221125495</v>
      </c>
      <c r="AE1622" s="188">
        <f t="shared" si="69"/>
        <v>4.1187178178569832</v>
      </c>
    </row>
    <row r="1623" spans="1:31" x14ac:dyDescent="0.35">
      <c r="A1623" s="11" t="s">
        <v>2679</v>
      </c>
      <c r="B1623" s="11" t="s">
        <v>2516</v>
      </c>
      <c r="C1623" s="11" t="s">
        <v>2552</v>
      </c>
      <c r="D1623" s="188" t="s">
        <v>3022</v>
      </c>
      <c r="G1623" s="11" t="s">
        <v>2681</v>
      </c>
      <c r="H1623" s="11" t="s">
        <v>2569</v>
      </c>
      <c r="I1623" s="11" t="s">
        <v>2616</v>
      </c>
      <c r="J1623" s="258" t="s">
        <v>3036</v>
      </c>
      <c r="K1623" s="258" t="s">
        <v>3016</v>
      </c>
      <c r="L1623" s="265" t="s">
        <v>1937</v>
      </c>
      <c r="M1623" s="265" t="s">
        <v>1937</v>
      </c>
      <c r="N1623" s="258" t="s">
        <v>3023</v>
      </c>
      <c r="P1623" s="258" t="s">
        <v>3025</v>
      </c>
      <c r="Q1623" s="265" t="s">
        <v>3115</v>
      </c>
      <c r="R1623" s="265" t="s">
        <v>3073</v>
      </c>
      <c r="S1623" s="265" t="s">
        <v>3116</v>
      </c>
      <c r="T1623" t="s">
        <v>2680</v>
      </c>
      <c r="U1623" s="11" t="s">
        <v>2517</v>
      </c>
      <c r="V1623">
        <v>6.4116638078902204</v>
      </c>
      <c r="Z1623">
        <v>1.9286973508671601</v>
      </c>
      <c r="AD1623" s="188">
        <f t="shared" si="70"/>
        <v>14.763401505337461</v>
      </c>
      <c r="AE1623" s="188">
        <f t="shared" si="69"/>
        <v>4.4409897690038296</v>
      </c>
    </row>
    <row r="1624" spans="1:31" x14ac:dyDescent="0.35">
      <c r="A1624" s="11" t="s">
        <v>2679</v>
      </c>
      <c r="B1624" s="11" t="s">
        <v>2516</v>
      </c>
      <c r="C1624" s="11" t="s">
        <v>2552</v>
      </c>
      <c r="D1624" s="188" t="s">
        <v>3022</v>
      </c>
      <c r="G1624" s="11" t="s">
        <v>2681</v>
      </c>
      <c r="H1624" s="11" t="s">
        <v>2569</v>
      </c>
      <c r="I1624" s="11" t="s">
        <v>2616</v>
      </c>
      <c r="J1624" s="258" t="s">
        <v>3036</v>
      </c>
      <c r="K1624" s="258" t="s">
        <v>3016</v>
      </c>
      <c r="L1624" s="265" t="s">
        <v>1937</v>
      </c>
      <c r="M1624" s="265" t="s">
        <v>1937</v>
      </c>
      <c r="N1624" s="258" t="s">
        <v>3023</v>
      </c>
      <c r="P1624" s="258" t="s">
        <v>3025</v>
      </c>
      <c r="Q1624" s="265" t="s">
        <v>3115</v>
      </c>
      <c r="R1624" s="265" t="s">
        <v>3073</v>
      </c>
      <c r="S1624" s="265" t="s">
        <v>3116</v>
      </c>
      <c r="T1624" t="s">
        <v>2680</v>
      </c>
      <c r="U1624" s="11" t="s">
        <v>2517</v>
      </c>
      <c r="V1624">
        <v>6.4939965694682602</v>
      </c>
      <c r="Z1624">
        <v>1.9294120449780801</v>
      </c>
      <c r="AD1624" s="188">
        <f t="shared" si="70"/>
        <v>14.95297969481209</v>
      </c>
      <c r="AE1624" s="188">
        <f t="shared" si="69"/>
        <v>4.4426354130096843</v>
      </c>
    </row>
    <row r="1625" spans="1:31" x14ac:dyDescent="0.35">
      <c r="A1625" s="11" t="s">
        <v>2679</v>
      </c>
      <c r="B1625" s="11" t="s">
        <v>2516</v>
      </c>
      <c r="C1625" s="11" t="s">
        <v>2552</v>
      </c>
      <c r="D1625" s="188" t="s">
        <v>3022</v>
      </c>
      <c r="G1625" s="11" t="s">
        <v>2681</v>
      </c>
      <c r="H1625" s="11" t="s">
        <v>2569</v>
      </c>
      <c r="I1625" s="11" t="s">
        <v>2619</v>
      </c>
      <c r="J1625" s="258" t="s">
        <v>3037</v>
      </c>
      <c r="K1625" s="258" t="s">
        <v>3016</v>
      </c>
      <c r="L1625" s="265" t="s">
        <v>1937</v>
      </c>
      <c r="M1625" s="265" t="s">
        <v>1937</v>
      </c>
      <c r="N1625" s="258" t="s">
        <v>3023</v>
      </c>
      <c r="P1625" s="258" t="s">
        <v>3025</v>
      </c>
      <c r="Q1625" s="265" t="s">
        <v>3115</v>
      </c>
      <c r="R1625" s="265" t="s">
        <v>3073</v>
      </c>
      <c r="S1625" s="265" t="s">
        <v>3116</v>
      </c>
      <c r="T1625" t="s">
        <v>2680</v>
      </c>
      <c r="U1625" s="11" t="s">
        <v>2517</v>
      </c>
      <c r="V1625">
        <v>3.3927958833619201</v>
      </c>
      <c r="Z1625">
        <v>-0.701674766533257</v>
      </c>
      <c r="AD1625" s="188">
        <f t="shared" si="70"/>
        <v>7.8122012246007229</v>
      </c>
      <c r="AE1625" s="188">
        <f t="shared" si="69"/>
        <v>-1.6156658575495551</v>
      </c>
    </row>
    <row r="1626" spans="1:31" x14ac:dyDescent="0.35">
      <c r="A1626" s="11" t="s">
        <v>2679</v>
      </c>
      <c r="B1626" s="11" t="s">
        <v>2516</v>
      </c>
      <c r="C1626" s="11" t="s">
        <v>2552</v>
      </c>
      <c r="D1626" s="188" t="s">
        <v>3022</v>
      </c>
      <c r="G1626" s="11" t="s">
        <v>2681</v>
      </c>
      <c r="H1626" s="11" t="s">
        <v>2569</v>
      </c>
      <c r="I1626" s="11" t="s">
        <v>2619</v>
      </c>
      <c r="J1626" s="258" t="s">
        <v>3037</v>
      </c>
      <c r="K1626" s="258" t="s">
        <v>3016</v>
      </c>
      <c r="L1626" s="265" t="s">
        <v>1937</v>
      </c>
      <c r="M1626" s="265" t="s">
        <v>1937</v>
      </c>
      <c r="N1626" s="258" t="s">
        <v>3023</v>
      </c>
      <c r="P1626" s="258" t="s">
        <v>3025</v>
      </c>
      <c r="Q1626" s="265" t="s">
        <v>3115</v>
      </c>
      <c r="R1626" s="265" t="s">
        <v>3073</v>
      </c>
      <c r="S1626" s="265" t="s">
        <v>3116</v>
      </c>
      <c r="T1626" t="s">
        <v>2680</v>
      </c>
      <c r="U1626" s="11" t="s">
        <v>2517</v>
      </c>
      <c r="V1626">
        <v>3.3927958833619201</v>
      </c>
      <c r="Z1626">
        <v>-0.42389698875548099</v>
      </c>
      <c r="AD1626" s="188">
        <f t="shared" si="70"/>
        <v>7.8122012246007229</v>
      </c>
      <c r="AE1626" s="188">
        <f t="shared" si="69"/>
        <v>-0.97605888727343526</v>
      </c>
    </row>
    <row r="1627" spans="1:31" x14ac:dyDescent="0.35">
      <c r="A1627" s="11" t="s">
        <v>2679</v>
      </c>
      <c r="B1627" s="11" t="s">
        <v>2516</v>
      </c>
      <c r="C1627" s="11" t="s">
        <v>2552</v>
      </c>
      <c r="D1627" s="188" t="s">
        <v>3022</v>
      </c>
      <c r="G1627" s="11" t="s">
        <v>2681</v>
      </c>
      <c r="H1627" s="11" t="s">
        <v>2569</v>
      </c>
      <c r="I1627" s="11" t="s">
        <v>2619</v>
      </c>
      <c r="J1627" s="258" t="s">
        <v>3037</v>
      </c>
      <c r="K1627" s="258" t="s">
        <v>3016</v>
      </c>
      <c r="L1627" s="265" t="s">
        <v>1937</v>
      </c>
      <c r="M1627" s="265" t="s">
        <v>1937</v>
      </c>
      <c r="N1627" s="258" t="s">
        <v>3023</v>
      </c>
      <c r="P1627" s="258" t="s">
        <v>3025</v>
      </c>
      <c r="Q1627" s="265" t="s">
        <v>3115</v>
      </c>
      <c r="R1627" s="265" t="s">
        <v>3073</v>
      </c>
      <c r="S1627" s="265" t="s">
        <v>3116</v>
      </c>
      <c r="T1627" t="s">
        <v>2680</v>
      </c>
      <c r="U1627" s="11" t="s">
        <v>2517</v>
      </c>
      <c r="V1627">
        <v>3.3516295025728899</v>
      </c>
      <c r="Z1627">
        <v>0.33963455307794799</v>
      </c>
      <c r="AD1627" s="188">
        <f t="shared" si="70"/>
        <v>7.7174121298633853</v>
      </c>
      <c r="AE1627" s="188">
        <f t="shared" si="69"/>
        <v>0.78203745898297805</v>
      </c>
    </row>
    <row r="1628" spans="1:31" x14ac:dyDescent="0.35">
      <c r="A1628" s="11" t="s">
        <v>2679</v>
      </c>
      <c r="B1628" s="11" t="s">
        <v>2516</v>
      </c>
      <c r="C1628" s="11" t="s">
        <v>2552</v>
      </c>
      <c r="D1628" s="188" t="s">
        <v>3022</v>
      </c>
      <c r="G1628" s="11" t="s">
        <v>2681</v>
      </c>
      <c r="H1628" s="11" t="s">
        <v>2569</v>
      </c>
      <c r="I1628" s="11" t="s">
        <v>2619</v>
      </c>
      <c r="J1628" s="258" t="s">
        <v>3037</v>
      </c>
      <c r="K1628" s="258" t="s">
        <v>3016</v>
      </c>
      <c r="L1628" s="265" t="s">
        <v>1937</v>
      </c>
      <c r="M1628" s="265" t="s">
        <v>1937</v>
      </c>
      <c r="N1628" s="258" t="s">
        <v>3023</v>
      </c>
      <c r="P1628" s="258" t="s">
        <v>3025</v>
      </c>
      <c r="Q1628" s="265" t="s">
        <v>3115</v>
      </c>
      <c r="R1628" s="265" t="s">
        <v>3073</v>
      </c>
      <c r="S1628" s="265" t="s">
        <v>3116</v>
      </c>
      <c r="T1628" t="s">
        <v>2680</v>
      </c>
      <c r="U1628" s="11" t="s">
        <v>2517</v>
      </c>
      <c r="V1628">
        <v>3.5437392795883298</v>
      </c>
      <c r="Z1628">
        <v>-0.42258671621879301</v>
      </c>
      <c r="AD1628" s="188">
        <f t="shared" si="70"/>
        <v>8.1597612386375484</v>
      </c>
      <c r="AE1628" s="188">
        <f t="shared" si="69"/>
        <v>-0.97304187326269809</v>
      </c>
    </row>
    <row r="1629" spans="1:31" x14ac:dyDescent="0.35">
      <c r="A1629" s="11" t="s">
        <v>2679</v>
      </c>
      <c r="B1629" s="11" t="s">
        <v>2516</v>
      </c>
      <c r="C1629" s="11" t="s">
        <v>2552</v>
      </c>
      <c r="D1629" s="188" t="s">
        <v>3022</v>
      </c>
      <c r="G1629" s="11" t="s">
        <v>2681</v>
      </c>
      <c r="H1629" s="11" t="s">
        <v>2569</v>
      </c>
      <c r="I1629" s="11" t="s">
        <v>2619</v>
      </c>
      <c r="J1629" s="258" t="s">
        <v>3037</v>
      </c>
      <c r="K1629" s="258" t="s">
        <v>3016</v>
      </c>
      <c r="L1629" s="265" t="s">
        <v>1937</v>
      </c>
      <c r="M1629" s="265" t="s">
        <v>1937</v>
      </c>
      <c r="N1629" s="258" t="s">
        <v>3023</v>
      </c>
      <c r="P1629" s="258" t="s">
        <v>3025</v>
      </c>
      <c r="Q1629" s="265" t="s">
        <v>3115</v>
      </c>
      <c r="R1629" s="265" t="s">
        <v>3073</v>
      </c>
      <c r="S1629" s="265" t="s">
        <v>3116</v>
      </c>
      <c r="T1629" t="s">
        <v>2680</v>
      </c>
      <c r="U1629" s="11" t="s">
        <v>2517</v>
      </c>
      <c r="V1629">
        <v>3.6809605488850701</v>
      </c>
      <c r="Z1629">
        <v>-0.351951114922814</v>
      </c>
      <c r="AD1629" s="188">
        <f t="shared" si="70"/>
        <v>8.4757248877619435</v>
      </c>
      <c r="AE1629" s="188">
        <f t="shared" si="69"/>
        <v>-0.81039739068390582</v>
      </c>
    </row>
    <row r="1630" spans="1:31" x14ac:dyDescent="0.35">
      <c r="A1630" s="11" t="s">
        <v>2679</v>
      </c>
      <c r="B1630" s="11" t="s">
        <v>2516</v>
      </c>
      <c r="C1630" s="11" t="s">
        <v>2552</v>
      </c>
      <c r="D1630" s="188" t="s">
        <v>3022</v>
      </c>
      <c r="G1630" s="11" t="s">
        <v>2681</v>
      </c>
      <c r="H1630" s="11" t="s">
        <v>2569</v>
      </c>
      <c r="I1630" s="11" t="s">
        <v>2619</v>
      </c>
      <c r="J1630" s="258" t="s">
        <v>3037</v>
      </c>
      <c r="K1630" s="258" t="s">
        <v>3016</v>
      </c>
      <c r="L1630" s="265" t="s">
        <v>1937</v>
      </c>
      <c r="M1630" s="265" t="s">
        <v>1937</v>
      </c>
      <c r="N1630" s="258" t="s">
        <v>3023</v>
      </c>
      <c r="P1630" s="258" t="s">
        <v>3025</v>
      </c>
      <c r="Q1630" s="265" t="s">
        <v>3115</v>
      </c>
      <c r="R1630" s="265" t="s">
        <v>3073</v>
      </c>
      <c r="S1630" s="265" t="s">
        <v>3116</v>
      </c>
      <c r="T1630" t="s">
        <v>2680</v>
      </c>
      <c r="U1630" s="11" t="s">
        <v>2517</v>
      </c>
      <c r="V1630">
        <v>3.74957118353344</v>
      </c>
      <c r="Z1630">
        <v>0.44725557461406301</v>
      </c>
      <c r="AD1630" s="188">
        <f t="shared" si="70"/>
        <v>8.6337067123241411</v>
      </c>
      <c r="AE1630" s="188">
        <f t="shared" si="69"/>
        <v>1.0298440188648277</v>
      </c>
    </row>
    <row r="1631" spans="1:31" x14ac:dyDescent="0.35">
      <c r="A1631" s="11" t="s">
        <v>2679</v>
      </c>
      <c r="B1631" s="11" t="s">
        <v>2516</v>
      </c>
      <c r="C1631" s="11" t="s">
        <v>2552</v>
      </c>
      <c r="D1631" s="188" t="s">
        <v>3022</v>
      </c>
      <c r="G1631" s="11" t="s">
        <v>2681</v>
      </c>
      <c r="H1631" s="11" t="s">
        <v>2569</v>
      </c>
      <c r="I1631" s="11" t="s">
        <v>2619</v>
      </c>
      <c r="J1631" s="258" t="s">
        <v>3037</v>
      </c>
      <c r="K1631" s="258" t="s">
        <v>3016</v>
      </c>
      <c r="L1631" s="265" t="s">
        <v>1937</v>
      </c>
      <c r="M1631" s="265" t="s">
        <v>1937</v>
      </c>
      <c r="N1631" s="258" t="s">
        <v>3023</v>
      </c>
      <c r="P1631" s="258" t="s">
        <v>3025</v>
      </c>
      <c r="Q1631" s="265" t="s">
        <v>3115</v>
      </c>
      <c r="R1631" s="265" t="s">
        <v>3073</v>
      </c>
      <c r="S1631" s="265" t="s">
        <v>3116</v>
      </c>
      <c r="T1631" t="s">
        <v>2680</v>
      </c>
      <c r="U1631" s="11" t="s">
        <v>2517</v>
      </c>
      <c r="V1631">
        <v>4.6552315608919299</v>
      </c>
      <c r="Z1631">
        <v>1.0453949876119599</v>
      </c>
      <c r="AD1631" s="188">
        <f t="shared" si="70"/>
        <v>10.719066796545162</v>
      </c>
      <c r="AE1631" s="188">
        <f t="shared" si="69"/>
        <v>2.4071109147659944</v>
      </c>
    </row>
    <row r="1632" spans="1:31" x14ac:dyDescent="0.35">
      <c r="A1632" s="11" t="s">
        <v>2679</v>
      </c>
      <c r="B1632" s="11" t="s">
        <v>2516</v>
      </c>
      <c r="C1632" s="11" t="s">
        <v>2552</v>
      </c>
      <c r="D1632" s="188" t="s">
        <v>3022</v>
      </c>
      <c r="G1632" s="11" t="s">
        <v>2681</v>
      </c>
      <c r="H1632" s="11" t="s">
        <v>2569</v>
      </c>
      <c r="I1632" s="11" t="s">
        <v>2619</v>
      </c>
      <c r="J1632" s="258" t="s">
        <v>3037</v>
      </c>
      <c r="K1632" s="258" t="s">
        <v>3016</v>
      </c>
      <c r="L1632" s="265" t="s">
        <v>1937</v>
      </c>
      <c r="M1632" s="265" t="s">
        <v>1937</v>
      </c>
      <c r="N1632" s="258" t="s">
        <v>3023</v>
      </c>
      <c r="P1632" s="258" t="s">
        <v>3025</v>
      </c>
      <c r="Q1632" s="265" t="s">
        <v>3115</v>
      </c>
      <c r="R1632" s="265" t="s">
        <v>3073</v>
      </c>
      <c r="S1632" s="265" t="s">
        <v>3116</v>
      </c>
      <c r="T1632" t="s">
        <v>2680</v>
      </c>
      <c r="U1632" s="11" t="s">
        <v>2517</v>
      </c>
      <c r="V1632">
        <v>4.7238421955403096</v>
      </c>
      <c r="Z1632">
        <v>0.83765723270439996</v>
      </c>
      <c r="AD1632" s="188">
        <f t="shared" si="70"/>
        <v>10.877048621107381</v>
      </c>
      <c r="AE1632" s="188">
        <f t="shared" si="69"/>
        <v>1.9287770570637959</v>
      </c>
    </row>
    <row r="1633" spans="1:31" x14ac:dyDescent="0.35">
      <c r="A1633" s="11" t="s">
        <v>2679</v>
      </c>
      <c r="B1633" s="11" t="s">
        <v>2516</v>
      </c>
      <c r="C1633" s="11" t="s">
        <v>2552</v>
      </c>
      <c r="D1633" s="188" t="s">
        <v>3022</v>
      </c>
      <c r="G1633" s="11" t="s">
        <v>2681</v>
      </c>
      <c r="H1633" s="11" t="s">
        <v>2569</v>
      </c>
      <c r="I1633" s="11" t="s">
        <v>2619</v>
      </c>
      <c r="J1633" s="258" t="s">
        <v>3037</v>
      </c>
      <c r="K1633" s="258" t="s">
        <v>3016</v>
      </c>
      <c r="L1633" s="265" t="s">
        <v>1937</v>
      </c>
      <c r="M1633" s="265" t="s">
        <v>1937</v>
      </c>
      <c r="N1633" s="258" t="s">
        <v>3023</v>
      </c>
      <c r="P1633" s="258" t="s">
        <v>3025</v>
      </c>
      <c r="Q1633" s="265" t="s">
        <v>3115</v>
      </c>
      <c r="R1633" s="265" t="s">
        <v>3073</v>
      </c>
      <c r="S1633" s="265" t="s">
        <v>3116</v>
      </c>
      <c r="T1633" t="s">
        <v>2680</v>
      </c>
      <c r="U1633" s="11" t="s">
        <v>2517</v>
      </c>
      <c r="V1633">
        <v>4.6826758147512804</v>
      </c>
      <c r="Z1633">
        <v>0.24702210787116199</v>
      </c>
      <c r="AD1633" s="188">
        <f t="shared" si="70"/>
        <v>10.782259526370046</v>
      </c>
      <c r="AE1633" s="188">
        <f t="shared" si="69"/>
        <v>0.56878942322410475</v>
      </c>
    </row>
    <row r="1634" spans="1:31" x14ac:dyDescent="0.35">
      <c r="A1634" s="11" t="s">
        <v>2679</v>
      </c>
      <c r="B1634" s="11" t="s">
        <v>2516</v>
      </c>
      <c r="C1634" s="11" t="s">
        <v>2552</v>
      </c>
      <c r="D1634" s="188" t="s">
        <v>3022</v>
      </c>
      <c r="G1634" s="11" t="s">
        <v>2681</v>
      </c>
      <c r="H1634" s="11" t="s">
        <v>2569</v>
      </c>
      <c r="I1634" s="11" t="s">
        <v>2619</v>
      </c>
      <c r="J1634" s="258" t="s">
        <v>3037</v>
      </c>
      <c r="K1634" s="258" t="s">
        <v>3016</v>
      </c>
      <c r="L1634" s="265" t="s">
        <v>1937</v>
      </c>
      <c r="M1634" s="265" t="s">
        <v>1937</v>
      </c>
      <c r="N1634" s="258" t="s">
        <v>3023</v>
      </c>
      <c r="P1634" s="258" t="s">
        <v>3025</v>
      </c>
      <c r="Q1634" s="265" t="s">
        <v>3115</v>
      </c>
      <c r="R1634" s="265" t="s">
        <v>3073</v>
      </c>
      <c r="S1634" s="265" t="s">
        <v>3116</v>
      </c>
      <c r="T1634" t="s">
        <v>2680</v>
      </c>
      <c r="U1634" s="11" t="s">
        <v>2517</v>
      </c>
      <c r="V1634">
        <v>4.7924528301886804</v>
      </c>
      <c r="Z1634">
        <v>-0.20341385553649899</v>
      </c>
      <c r="AD1634" s="188">
        <f t="shared" si="70"/>
        <v>11.03503044566958</v>
      </c>
      <c r="AE1634" s="188">
        <f t="shared" si="69"/>
        <v>-0.46837771146678692</v>
      </c>
    </row>
    <row r="1635" spans="1:31" x14ac:dyDescent="0.35">
      <c r="A1635" s="11" t="s">
        <v>2679</v>
      </c>
      <c r="B1635" s="11" t="s">
        <v>2516</v>
      </c>
      <c r="C1635" s="11" t="s">
        <v>2552</v>
      </c>
      <c r="D1635" s="188" t="s">
        <v>3022</v>
      </c>
      <c r="G1635" s="11" t="s">
        <v>2681</v>
      </c>
      <c r="H1635" s="11" t="s">
        <v>2569</v>
      </c>
      <c r="I1635" s="11" t="s">
        <v>2619</v>
      </c>
      <c r="J1635" s="258" t="s">
        <v>3037</v>
      </c>
      <c r="K1635" s="258" t="s">
        <v>3016</v>
      </c>
      <c r="L1635" s="265" t="s">
        <v>1937</v>
      </c>
      <c r="M1635" s="265" t="s">
        <v>1937</v>
      </c>
      <c r="N1635" s="258" t="s">
        <v>3023</v>
      </c>
      <c r="P1635" s="258" t="s">
        <v>3025</v>
      </c>
      <c r="Q1635" s="265" t="s">
        <v>3115</v>
      </c>
      <c r="R1635" s="265" t="s">
        <v>3073</v>
      </c>
      <c r="S1635" s="265" t="s">
        <v>3116</v>
      </c>
      <c r="T1635" t="s">
        <v>2680</v>
      </c>
      <c r="U1635" s="11" t="s">
        <v>2517</v>
      </c>
      <c r="V1635">
        <v>4.9708404802744397</v>
      </c>
      <c r="Z1635">
        <v>0.45785687059271701</v>
      </c>
      <c r="AD1635" s="188">
        <f t="shared" si="70"/>
        <v>11.445783189531289</v>
      </c>
      <c r="AE1635" s="188">
        <f t="shared" si="69"/>
        <v>1.0542544049516942</v>
      </c>
    </row>
    <row r="1636" spans="1:31" x14ac:dyDescent="0.35">
      <c r="A1636" s="11" t="s">
        <v>2679</v>
      </c>
      <c r="B1636" s="11" t="s">
        <v>2516</v>
      </c>
      <c r="C1636" s="11" t="s">
        <v>2552</v>
      </c>
      <c r="D1636" s="188" t="s">
        <v>3022</v>
      </c>
      <c r="G1636" s="11" t="s">
        <v>2681</v>
      </c>
      <c r="H1636" s="11" t="s">
        <v>2569</v>
      </c>
      <c r="I1636" s="11" t="s">
        <v>2619</v>
      </c>
      <c r="J1636" s="258" t="s">
        <v>3037</v>
      </c>
      <c r="K1636" s="258" t="s">
        <v>3016</v>
      </c>
      <c r="L1636" s="265" t="s">
        <v>1937</v>
      </c>
      <c r="M1636" s="265" t="s">
        <v>1937</v>
      </c>
      <c r="N1636" s="258" t="s">
        <v>3023</v>
      </c>
      <c r="P1636" s="258" t="s">
        <v>3025</v>
      </c>
      <c r="Q1636" s="265" t="s">
        <v>3115</v>
      </c>
      <c r="R1636" s="265" t="s">
        <v>3073</v>
      </c>
      <c r="S1636" s="265" t="s">
        <v>3116</v>
      </c>
      <c r="T1636" t="s">
        <v>2680</v>
      </c>
      <c r="U1636" s="11" t="s">
        <v>2517</v>
      </c>
      <c r="V1636">
        <v>5.0668953687821601</v>
      </c>
      <c r="Z1636">
        <v>-0.33992043072231898</v>
      </c>
      <c r="AD1636" s="188">
        <f t="shared" si="70"/>
        <v>11.66695774391837</v>
      </c>
      <c r="AE1636" s="188">
        <f t="shared" si="69"/>
        <v>-0.78269571658532699</v>
      </c>
    </row>
    <row r="1637" spans="1:31" x14ac:dyDescent="0.35">
      <c r="A1637" s="11" t="s">
        <v>2679</v>
      </c>
      <c r="B1637" s="11" t="s">
        <v>2516</v>
      </c>
      <c r="C1637" s="11" t="s">
        <v>2552</v>
      </c>
      <c r="D1637" s="188" t="s">
        <v>3022</v>
      </c>
      <c r="G1637" s="11" t="s">
        <v>2681</v>
      </c>
      <c r="H1637" s="11" t="s">
        <v>2569</v>
      </c>
      <c r="I1637" s="11" t="s">
        <v>2678</v>
      </c>
      <c r="J1637" s="258" t="s">
        <v>2617</v>
      </c>
      <c r="K1637" s="258" t="s">
        <v>3016</v>
      </c>
      <c r="L1637" s="265" t="s">
        <v>1937</v>
      </c>
      <c r="M1637" s="265" t="s">
        <v>1937</v>
      </c>
      <c r="N1637" s="258" t="s">
        <v>3023</v>
      </c>
      <c r="P1637" s="258" t="s">
        <v>3025</v>
      </c>
      <c r="Q1637" s="265" t="s">
        <v>3115</v>
      </c>
      <c r="R1637" s="265" t="s">
        <v>3073</v>
      </c>
      <c r="S1637" s="265" t="s">
        <v>3116</v>
      </c>
      <c r="T1637" t="s">
        <v>2680</v>
      </c>
      <c r="U1637" s="11" t="s">
        <v>2517</v>
      </c>
      <c r="V1637">
        <v>1.6226415094339599</v>
      </c>
      <c r="Z1637">
        <v>-2.0364851343624899</v>
      </c>
      <c r="AD1637" s="188">
        <f t="shared" si="70"/>
        <v>3.7362701508959937</v>
      </c>
      <c r="AE1637" s="188">
        <f t="shared" si="69"/>
        <v>-4.6891803124870455</v>
      </c>
    </row>
    <row r="1638" spans="1:31" x14ac:dyDescent="0.35">
      <c r="A1638" s="11" t="s">
        <v>2679</v>
      </c>
      <c r="B1638" s="11" t="s">
        <v>2516</v>
      </c>
      <c r="C1638" s="11" t="s">
        <v>2552</v>
      </c>
      <c r="D1638" s="188" t="s">
        <v>3022</v>
      </c>
      <c r="G1638" s="11" t="s">
        <v>2681</v>
      </c>
      <c r="H1638" s="11" t="s">
        <v>2569</v>
      </c>
      <c r="I1638" s="11" t="s">
        <v>2678</v>
      </c>
      <c r="J1638" s="258" t="s">
        <v>2617</v>
      </c>
      <c r="K1638" s="258" t="s">
        <v>3016</v>
      </c>
      <c r="L1638" s="265" t="s">
        <v>1937</v>
      </c>
      <c r="M1638" s="265" t="s">
        <v>1937</v>
      </c>
      <c r="N1638" s="258" t="s">
        <v>3023</v>
      </c>
      <c r="P1638" s="258" t="s">
        <v>3025</v>
      </c>
      <c r="Q1638" s="265" t="s">
        <v>3115</v>
      </c>
      <c r="R1638" s="265" t="s">
        <v>3073</v>
      </c>
      <c r="S1638" s="265" t="s">
        <v>3116</v>
      </c>
      <c r="T1638" t="s">
        <v>2680</v>
      </c>
      <c r="U1638" s="11" t="s">
        <v>2517</v>
      </c>
      <c r="V1638">
        <v>1.92452830188679</v>
      </c>
      <c r="Z1638">
        <v>-1.61719792262245</v>
      </c>
      <c r="AD1638" s="188">
        <f t="shared" si="70"/>
        <v>4.4313901789696679</v>
      </c>
      <c r="AE1638" s="188">
        <f t="shared" si="69"/>
        <v>-3.723735829051392</v>
      </c>
    </row>
    <row r="1639" spans="1:31" x14ac:dyDescent="0.35">
      <c r="A1639" s="11" t="s">
        <v>2679</v>
      </c>
      <c r="B1639" s="11" t="s">
        <v>2516</v>
      </c>
      <c r="C1639" s="11" t="s">
        <v>2552</v>
      </c>
      <c r="D1639" s="188" t="s">
        <v>3022</v>
      </c>
      <c r="G1639" s="11" t="s">
        <v>2681</v>
      </c>
      <c r="H1639" s="11" t="s">
        <v>2569</v>
      </c>
      <c r="I1639" s="11" t="s">
        <v>2678</v>
      </c>
      <c r="J1639" s="258" t="s">
        <v>2617</v>
      </c>
      <c r="K1639" s="258" t="s">
        <v>3016</v>
      </c>
      <c r="L1639" s="265" t="s">
        <v>1937</v>
      </c>
      <c r="M1639" s="265" t="s">
        <v>1937</v>
      </c>
      <c r="N1639" s="258" t="s">
        <v>3023</v>
      </c>
      <c r="P1639" s="258" t="s">
        <v>3025</v>
      </c>
      <c r="Q1639" s="265" t="s">
        <v>3115</v>
      </c>
      <c r="R1639" s="265" t="s">
        <v>3073</v>
      </c>
      <c r="S1639" s="265" t="s">
        <v>3116</v>
      </c>
      <c r="T1639" t="s">
        <v>2680</v>
      </c>
      <c r="U1639" s="11" t="s">
        <v>2517</v>
      </c>
      <c r="V1639">
        <v>2.1440823327615699</v>
      </c>
      <c r="Z1639">
        <v>-1.6847365161044401</v>
      </c>
      <c r="AD1639" s="188">
        <f t="shared" si="70"/>
        <v>4.9369320175686902</v>
      </c>
      <c r="AE1639" s="188">
        <f t="shared" si="69"/>
        <v>-3.879249187604807</v>
      </c>
    </row>
    <row r="1640" spans="1:31" x14ac:dyDescent="0.35">
      <c r="A1640" s="11" t="s">
        <v>2679</v>
      </c>
      <c r="B1640" s="11" t="s">
        <v>2516</v>
      </c>
      <c r="C1640" s="11" t="s">
        <v>2552</v>
      </c>
      <c r="D1640" s="188" t="s">
        <v>3022</v>
      </c>
      <c r="G1640" s="11" t="s">
        <v>2681</v>
      </c>
      <c r="H1640" s="11" t="s">
        <v>2569</v>
      </c>
      <c r="I1640" s="11" t="s">
        <v>2678</v>
      </c>
      <c r="J1640" s="258" t="s">
        <v>2617</v>
      </c>
      <c r="K1640" s="258" t="s">
        <v>3016</v>
      </c>
      <c r="L1640" s="265" t="s">
        <v>1937</v>
      </c>
      <c r="M1640" s="265" t="s">
        <v>1937</v>
      </c>
      <c r="N1640" s="258" t="s">
        <v>3023</v>
      </c>
      <c r="P1640" s="258" t="s">
        <v>3025</v>
      </c>
      <c r="Q1640" s="265" t="s">
        <v>3115</v>
      </c>
      <c r="R1640" s="265" t="s">
        <v>3073</v>
      </c>
      <c r="S1640" s="265" t="s">
        <v>3116</v>
      </c>
      <c r="T1640" t="s">
        <v>2680</v>
      </c>
      <c r="U1640" s="11" t="s">
        <v>2517</v>
      </c>
      <c r="V1640">
        <v>2.1989708404802699</v>
      </c>
      <c r="Z1640">
        <v>-2.5523156089193799</v>
      </c>
      <c r="AD1640" s="188">
        <f t="shared" si="70"/>
        <v>5.0633174772184573</v>
      </c>
      <c r="AE1640" s="188">
        <f t="shared" si="69"/>
        <v>-5.8769238737137854</v>
      </c>
    </row>
    <row r="1641" spans="1:31" x14ac:dyDescent="0.35">
      <c r="A1641" s="11" t="s">
        <v>2679</v>
      </c>
      <c r="B1641" s="11" t="s">
        <v>2516</v>
      </c>
      <c r="C1641" s="11" t="s">
        <v>2552</v>
      </c>
      <c r="D1641" s="188" t="s">
        <v>3022</v>
      </c>
      <c r="G1641" s="11" t="s">
        <v>2681</v>
      </c>
      <c r="H1641" s="11" t="s">
        <v>2569</v>
      </c>
      <c r="I1641" s="11" t="s">
        <v>2678</v>
      </c>
      <c r="J1641" s="258" t="s">
        <v>2617</v>
      </c>
      <c r="K1641" s="258" t="s">
        <v>3016</v>
      </c>
      <c r="L1641" s="265" t="s">
        <v>1937</v>
      </c>
      <c r="M1641" s="265" t="s">
        <v>1937</v>
      </c>
      <c r="N1641" s="258" t="s">
        <v>3023</v>
      </c>
      <c r="P1641" s="258" t="s">
        <v>3025</v>
      </c>
      <c r="Q1641" s="265" t="s">
        <v>3115</v>
      </c>
      <c r="R1641" s="265" t="s">
        <v>3073</v>
      </c>
      <c r="S1641" s="265" t="s">
        <v>3116</v>
      </c>
      <c r="T1641" t="s">
        <v>2680</v>
      </c>
      <c r="U1641" s="11" t="s">
        <v>2517</v>
      </c>
      <c r="V1641">
        <v>2.0617495711835301</v>
      </c>
      <c r="Z1641">
        <v>-2.3798956546598</v>
      </c>
      <c r="AD1641" s="188">
        <f t="shared" si="70"/>
        <v>4.747353828094063</v>
      </c>
      <c r="AE1641" s="188">
        <f t="shared" si="69"/>
        <v>-5.4799122573009615</v>
      </c>
    </row>
    <row r="1642" spans="1:31" x14ac:dyDescent="0.35">
      <c r="A1642" s="11" t="s">
        <v>2679</v>
      </c>
      <c r="B1642" s="11" t="s">
        <v>2516</v>
      </c>
      <c r="C1642" s="11" t="s">
        <v>2552</v>
      </c>
      <c r="D1642" s="188" t="s">
        <v>3022</v>
      </c>
      <c r="G1642" s="11" t="s">
        <v>2681</v>
      </c>
      <c r="H1642" s="11" t="s">
        <v>2569</v>
      </c>
      <c r="I1642" s="11" t="s">
        <v>2678</v>
      </c>
      <c r="J1642" s="258" t="s">
        <v>2617</v>
      </c>
      <c r="K1642" s="258" t="s">
        <v>3016</v>
      </c>
      <c r="L1642" s="265" t="s">
        <v>1937</v>
      </c>
      <c r="M1642" s="265" t="s">
        <v>1937</v>
      </c>
      <c r="N1642" s="258" t="s">
        <v>3023</v>
      </c>
      <c r="P1642" s="258" t="s">
        <v>3025</v>
      </c>
      <c r="Q1642" s="265" t="s">
        <v>3115</v>
      </c>
      <c r="R1642" s="265" t="s">
        <v>3073</v>
      </c>
      <c r="S1642" s="265" t="s">
        <v>3116</v>
      </c>
      <c r="T1642" t="s">
        <v>2680</v>
      </c>
      <c r="U1642" s="11" t="s">
        <v>2517</v>
      </c>
      <c r="V1642">
        <v>2.2950257289879898</v>
      </c>
      <c r="Z1642">
        <v>-1.9264817991233001</v>
      </c>
      <c r="AD1642" s="188">
        <f t="shared" si="70"/>
        <v>5.2844920316055388</v>
      </c>
      <c r="AE1642" s="188">
        <f t="shared" si="69"/>
        <v>-4.435888272585661</v>
      </c>
    </row>
    <row r="1643" spans="1:31" x14ac:dyDescent="0.35">
      <c r="A1643" s="11" t="s">
        <v>2679</v>
      </c>
      <c r="B1643" s="11" t="s">
        <v>2516</v>
      </c>
      <c r="C1643" s="11" t="s">
        <v>2552</v>
      </c>
      <c r="D1643" s="188" t="s">
        <v>3022</v>
      </c>
      <c r="G1643" s="11" t="s">
        <v>2681</v>
      </c>
      <c r="H1643" s="11" t="s">
        <v>2569</v>
      </c>
      <c r="I1643" s="11" t="s">
        <v>2613</v>
      </c>
      <c r="J1643" s="258" t="s">
        <v>2613</v>
      </c>
      <c r="K1643" s="258" t="s">
        <v>3016</v>
      </c>
      <c r="L1643" s="265" t="s">
        <v>1937</v>
      </c>
      <c r="M1643" s="265" t="s">
        <v>1937</v>
      </c>
      <c r="N1643" s="258" t="s">
        <v>3023</v>
      </c>
      <c r="P1643" s="258" t="s">
        <v>3025</v>
      </c>
      <c r="Q1643" s="265" t="s">
        <v>3115</v>
      </c>
      <c r="R1643" s="265" t="s">
        <v>3073</v>
      </c>
      <c r="S1643" s="265" t="s">
        <v>3116</v>
      </c>
      <c r="T1643" t="s">
        <v>2680</v>
      </c>
      <c r="U1643" s="11" t="s">
        <v>2517</v>
      </c>
      <c r="V1643">
        <v>-0.902229845626071</v>
      </c>
      <c r="Z1643">
        <v>-4.9056246426529402</v>
      </c>
      <c r="AD1643" s="188">
        <f t="shared" si="70"/>
        <v>-2.0774609929929104</v>
      </c>
      <c r="AE1643" s="188">
        <f t="shared" si="69"/>
        <v>-11.295618173996903</v>
      </c>
    </row>
    <row r="1644" spans="1:31" x14ac:dyDescent="0.35">
      <c r="A1644" s="11" t="s">
        <v>2679</v>
      </c>
      <c r="B1644" s="11" t="s">
        <v>2516</v>
      </c>
      <c r="C1644" s="11" t="s">
        <v>2552</v>
      </c>
      <c r="D1644" s="188" t="s">
        <v>3022</v>
      </c>
      <c r="G1644" s="11" t="s">
        <v>2681</v>
      </c>
      <c r="H1644" s="11" t="s">
        <v>2569</v>
      </c>
      <c r="I1644" s="11" t="s">
        <v>2613</v>
      </c>
      <c r="J1644" s="258" t="s">
        <v>2613</v>
      </c>
      <c r="K1644" s="258" t="s">
        <v>3016</v>
      </c>
      <c r="L1644" s="265" t="s">
        <v>1937</v>
      </c>
      <c r="M1644" s="265" t="s">
        <v>1937</v>
      </c>
      <c r="N1644" s="258" t="s">
        <v>3023</v>
      </c>
      <c r="P1644" s="258" t="s">
        <v>3025</v>
      </c>
      <c r="Q1644" s="265" t="s">
        <v>3115</v>
      </c>
      <c r="R1644" s="265" t="s">
        <v>3073</v>
      </c>
      <c r="S1644" s="265" t="s">
        <v>3116</v>
      </c>
      <c r="T1644" t="s">
        <v>2680</v>
      </c>
      <c r="U1644" s="11" t="s">
        <v>2517</v>
      </c>
      <c r="V1644">
        <v>-0.83361921097770098</v>
      </c>
      <c r="Z1644">
        <v>-5.3911401753382897</v>
      </c>
      <c r="AD1644" s="188">
        <f t="shared" si="70"/>
        <v>-1.9194791684307129</v>
      </c>
      <c r="AE1644" s="188">
        <f t="shared" si="69"/>
        <v>-12.413559001975253</v>
      </c>
    </row>
    <row r="1645" spans="1:31" x14ac:dyDescent="0.35">
      <c r="A1645" s="11" t="s">
        <v>2679</v>
      </c>
      <c r="B1645" s="11" t="s">
        <v>2516</v>
      </c>
      <c r="C1645" s="11" t="s">
        <v>2552</v>
      </c>
      <c r="D1645" s="188" t="s">
        <v>3022</v>
      </c>
      <c r="G1645" s="11" t="s">
        <v>2681</v>
      </c>
      <c r="H1645" s="11" t="s">
        <v>2569</v>
      </c>
      <c r="I1645" s="11" t="s">
        <v>2613</v>
      </c>
      <c r="J1645" s="258" t="s">
        <v>2613</v>
      </c>
      <c r="K1645" s="258" t="s">
        <v>3016</v>
      </c>
      <c r="L1645" s="265" t="s">
        <v>1937</v>
      </c>
      <c r="M1645" s="265" t="s">
        <v>1937</v>
      </c>
      <c r="N1645" s="258" t="s">
        <v>3023</v>
      </c>
      <c r="P1645" s="258" t="s">
        <v>3025</v>
      </c>
      <c r="Q1645" s="265" t="s">
        <v>3115</v>
      </c>
      <c r="R1645" s="265" t="s">
        <v>3073</v>
      </c>
      <c r="S1645" s="265" t="s">
        <v>3116</v>
      </c>
      <c r="T1645" t="s">
        <v>2680</v>
      </c>
      <c r="U1645" s="11" t="s">
        <v>2517</v>
      </c>
      <c r="V1645">
        <v>-0.79245283018867896</v>
      </c>
      <c r="Z1645">
        <v>-5.5643939393939403</v>
      </c>
      <c r="AD1645" s="188">
        <f t="shared" ref="AD1645:AD1662" si="71">LN(10^(V1645))</f>
        <v>-1.8246900736933942</v>
      </c>
      <c r="AE1645" s="188">
        <f t="shared" si="69"/>
        <v>-12.812490536394902</v>
      </c>
    </row>
    <row r="1646" spans="1:31" x14ac:dyDescent="0.35">
      <c r="A1646" s="11" t="s">
        <v>2679</v>
      </c>
      <c r="B1646" s="11" t="s">
        <v>2516</v>
      </c>
      <c r="C1646" s="11" t="s">
        <v>2552</v>
      </c>
      <c r="D1646" s="188" t="s">
        <v>3022</v>
      </c>
      <c r="G1646" s="11" t="s">
        <v>2681</v>
      </c>
      <c r="H1646" s="11" t="s">
        <v>2569</v>
      </c>
      <c r="I1646" s="11" t="s">
        <v>2613</v>
      </c>
      <c r="J1646" s="258" t="s">
        <v>2613</v>
      </c>
      <c r="K1646" s="258" t="s">
        <v>3016</v>
      </c>
      <c r="L1646" s="265" t="s">
        <v>1937</v>
      </c>
      <c r="M1646" s="265" t="s">
        <v>1937</v>
      </c>
      <c r="N1646" s="258" t="s">
        <v>3023</v>
      </c>
      <c r="P1646" s="258" t="s">
        <v>3025</v>
      </c>
      <c r="Q1646" s="265" t="s">
        <v>3115</v>
      </c>
      <c r="R1646" s="265" t="s">
        <v>3073</v>
      </c>
      <c r="S1646" s="265" t="s">
        <v>3116</v>
      </c>
      <c r="T1646" t="s">
        <v>2680</v>
      </c>
      <c r="U1646" s="11" t="s">
        <v>2517</v>
      </c>
      <c r="V1646">
        <v>-0.43567753001715198</v>
      </c>
      <c r="Z1646">
        <v>-4.9362969315799496</v>
      </c>
      <c r="AD1646" s="188">
        <f t="shared" si="71"/>
        <v>-1.0031845859699602</v>
      </c>
      <c r="AE1646" s="188">
        <f t="shared" si="69"/>
        <v>-11.366243729248241</v>
      </c>
    </row>
    <row r="1647" spans="1:31" x14ac:dyDescent="0.35">
      <c r="A1647" s="11" t="s">
        <v>2679</v>
      </c>
      <c r="B1647" s="11" t="s">
        <v>2516</v>
      </c>
      <c r="C1647" s="11" t="s">
        <v>2552</v>
      </c>
      <c r="D1647" s="188" t="s">
        <v>3022</v>
      </c>
      <c r="G1647" s="11" t="s">
        <v>2681</v>
      </c>
      <c r="H1647" s="11" t="s">
        <v>2569</v>
      </c>
      <c r="I1647" s="11" t="s">
        <v>2613</v>
      </c>
      <c r="J1647" s="258" t="s">
        <v>2613</v>
      </c>
      <c r="K1647" s="258" t="s">
        <v>3016</v>
      </c>
      <c r="L1647" s="265" t="s">
        <v>1937</v>
      </c>
      <c r="M1647" s="265" t="s">
        <v>1937</v>
      </c>
      <c r="N1647" s="258" t="s">
        <v>3023</v>
      </c>
      <c r="P1647" s="258" t="s">
        <v>3025</v>
      </c>
      <c r="Q1647" s="265" t="s">
        <v>3115</v>
      </c>
      <c r="R1647" s="265" t="s">
        <v>3073</v>
      </c>
      <c r="S1647" s="265" t="s">
        <v>3116</v>
      </c>
      <c r="T1647" t="s">
        <v>2680</v>
      </c>
      <c r="U1647" s="11" t="s">
        <v>2517</v>
      </c>
      <c r="V1647">
        <v>-0.40823327615780303</v>
      </c>
      <c r="Z1647">
        <v>-4.1721698113207504</v>
      </c>
      <c r="AD1647" s="188">
        <f t="shared" si="71"/>
        <v>-0.93999185614507885</v>
      </c>
      <c r="AE1647" s="188">
        <f t="shared" si="69"/>
        <v>-9.6067760129869413</v>
      </c>
    </row>
    <row r="1648" spans="1:31" x14ac:dyDescent="0.35">
      <c r="A1648" s="11" t="s">
        <v>2679</v>
      </c>
      <c r="B1648" s="11" t="s">
        <v>2516</v>
      </c>
      <c r="C1648" s="11" t="s">
        <v>2552</v>
      </c>
      <c r="D1648" s="188" t="s">
        <v>3022</v>
      </c>
      <c r="G1648" s="11" t="s">
        <v>2681</v>
      </c>
      <c r="H1648" s="11" t="s">
        <v>2569</v>
      </c>
      <c r="I1648" s="11" t="s">
        <v>2613</v>
      </c>
      <c r="J1648" s="258" t="s">
        <v>2613</v>
      </c>
      <c r="K1648" s="258" t="s">
        <v>3016</v>
      </c>
      <c r="L1648" s="265" t="s">
        <v>1937</v>
      </c>
      <c r="M1648" s="265" t="s">
        <v>1937</v>
      </c>
      <c r="N1648" s="258" t="s">
        <v>3023</v>
      </c>
      <c r="P1648" s="258" t="s">
        <v>3025</v>
      </c>
      <c r="Q1648" s="265" t="s">
        <v>3115</v>
      </c>
      <c r="R1648" s="265" t="s">
        <v>3073</v>
      </c>
      <c r="S1648" s="265" t="s">
        <v>3116</v>
      </c>
      <c r="T1648" t="s">
        <v>2680</v>
      </c>
      <c r="U1648" s="11" t="s">
        <v>2517</v>
      </c>
      <c r="V1648">
        <v>-0.24356775300171399</v>
      </c>
      <c r="Z1648">
        <v>-4.0318515342100198</v>
      </c>
      <c r="AD1648" s="188">
        <f t="shared" si="71"/>
        <v>-0.56083547719580229</v>
      </c>
      <c r="AE1648" s="188">
        <f t="shared" si="69"/>
        <v>-9.2836812398371649</v>
      </c>
    </row>
    <row r="1649" spans="1:31" x14ac:dyDescent="0.35">
      <c r="A1649" s="11" t="s">
        <v>2679</v>
      </c>
      <c r="B1649" s="11" t="s">
        <v>2516</v>
      </c>
      <c r="C1649" s="11" t="s">
        <v>2552</v>
      </c>
      <c r="D1649" s="188" t="s">
        <v>3022</v>
      </c>
      <c r="G1649" s="11" t="s">
        <v>2681</v>
      </c>
      <c r="H1649" s="11" t="s">
        <v>2569</v>
      </c>
      <c r="I1649" s="11" t="s">
        <v>2561</v>
      </c>
      <c r="J1649" s="188" t="s">
        <v>2561</v>
      </c>
      <c r="K1649" s="258" t="s">
        <v>3016</v>
      </c>
      <c r="L1649" s="265" t="s">
        <v>1937</v>
      </c>
      <c r="M1649" s="265" t="s">
        <v>1937</v>
      </c>
      <c r="N1649" s="258" t="s">
        <v>3023</v>
      </c>
      <c r="P1649" s="258" t="s">
        <v>3025</v>
      </c>
      <c r="Q1649" s="265" t="s">
        <v>3115</v>
      </c>
      <c r="R1649" s="265" t="s">
        <v>3073</v>
      </c>
      <c r="S1649" s="265" t="s">
        <v>3116</v>
      </c>
      <c r="T1649" t="s">
        <v>2680</v>
      </c>
      <c r="U1649" s="11" t="s">
        <v>2517</v>
      </c>
      <c r="V1649">
        <v>0.38765008576329402</v>
      </c>
      <c r="Z1649">
        <v>-3.1583166571374099</v>
      </c>
      <c r="AD1649" s="188">
        <f t="shared" si="71"/>
        <v>0.89259730877642407</v>
      </c>
      <c r="AE1649" s="188">
        <f t="shared" si="69"/>
        <v>-7.2722928536793869</v>
      </c>
    </row>
    <row r="1650" spans="1:31" x14ac:dyDescent="0.35">
      <c r="A1650" s="11" t="s">
        <v>2679</v>
      </c>
      <c r="B1650" s="11" t="s">
        <v>2516</v>
      </c>
      <c r="C1650" s="11" t="s">
        <v>2552</v>
      </c>
      <c r="D1650" s="188" t="s">
        <v>3022</v>
      </c>
      <c r="G1650" s="11" t="s">
        <v>2681</v>
      </c>
      <c r="H1650" s="11" t="s">
        <v>2569</v>
      </c>
      <c r="I1650" s="11" t="s">
        <v>2561</v>
      </c>
      <c r="J1650" s="188" t="s">
        <v>2561</v>
      </c>
      <c r="K1650" s="258" t="s">
        <v>3016</v>
      </c>
      <c r="L1650" s="265" t="s">
        <v>1937</v>
      </c>
      <c r="M1650" s="265" t="s">
        <v>1937</v>
      </c>
      <c r="N1650" s="258" t="s">
        <v>3023</v>
      </c>
      <c r="P1650" s="258" t="s">
        <v>3025</v>
      </c>
      <c r="Q1650" s="265" t="s">
        <v>3115</v>
      </c>
      <c r="R1650" s="265" t="s">
        <v>3073</v>
      </c>
      <c r="S1650" s="265" t="s">
        <v>3116</v>
      </c>
      <c r="T1650" t="s">
        <v>2680</v>
      </c>
      <c r="U1650" s="11" t="s">
        <v>2517</v>
      </c>
      <c r="V1650">
        <v>0.44253859348198898</v>
      </c>
      <c r="Z1650">
        <v>-4.4772846388412404</v>
      </c>
      <c r="AD1650" s="188">
        <f t="shared" si="71"/>
        <v>1.0189827684261799</v>
      </c>
      <c r="AE1650" s="188">
        <f t="shared" si="69"/>
        <v>-10.309328866487071</v>
      </c>
    </row>
    <row r="1651" spans="1:31" x14ac:dyDescent="0.35">
      <c r="A1651" s="11" t="s">
        <v>2679</v>
      </c>
      <c r="B1651" s="11" t="s">
        <v>2516</v>
      </c>
      <c r="C1651" s="11" t="s">
        <v>2552</v>
      </c>
      <c r="D1651" s="188" t="s">
        <v>3022</v>
      </c>
      <c r="G1651" s="11" t="s">
        <v>2681</v>
      </c>
      <c r="H1651" s="11" t="s">
        <v>2569</v>
      </c>
      <c r="I1651" s="11" t="s">
        <v>2561</v>
      </c>
      <c r="J1651" s="188" t="s">
        <v>2561</v>
      </c>
      <c r="K1651" s="258" t="s">
        <v>3016</v>
      </c>
      <c r="L1651" s="265" t="s">
        <v>1937</v>
      </c>
      <c r="M1651" s="265" t="s">
        <v>1937</v>
      </c>
      <c r="N1651" s="258" t="s">
        <v>3023</v>
      </c>
      <c r="P1651" s="258" t="s">
        <v>3025</v>
      </c>
      <c r="Q1651" s="265" t="s">
        <v>3115</v>
      </c>
      <c r="R1651" s="265" t="s">
        <v>3073</v>
      </c>
      <c r="S1651" s="265" t="s">
        <v>3116</v>
      </c>
      <c r="T1651" t="s">
        <v>2680</v>
      </c>
      <c r="U1651" s="11" t="s">
        <v>2517</v>
      </c>
      <c r="V1651">
        <v>0.53859348198970902</v>
      </c>
      <c r="Z1651">
        <v>-3.3653397179340501</v>
      </c>
      <c r="AD1651" s="188">
        <f t="shared" si="71"/>
        <v>1.2401573228132612</v>
      </c>
      <c r="AE1651" s="188">
        <f t="shared" si="69"/>
        <v>-7.7489810673757304</v>
      </c>
    </row>
    <row r="1652" spans="1:31" x14ac:dyDescent="0.35">
      <c r="A1652" s="11" t="s">
        <v>2679</v>
      </c>
      <c r="B1652" s="11" t="s">
        <v>2516</v>
      </c>
      <c r="C1652" s="11" t="s">
        <v>2552</v>
      </c>
      <c r="D1652" s="188" t="s">
        <v>3022</v>
      </c>
      <c r="G1652" s="11" t="s">
        <v>2681</v>
      </c>
      <c r="H1652" s="11" t="s">
        <v>2569</v>
      </c>
      <c r="I1652" s="11" t="s">
        <v>2561</v>
      </c>
      <c r="J1652" s="188" t="s">
        <v>2561</v>
      </c>
      <c r="K1652" s="258" t="s">
        <v>3016</v>
      </c>
      <c r="L1652" s="265" t="s">
        <v>1937</v>
      </c>
      <c r="M1652" s="265" t="s">
        <v>1937</v>
      </c>
      <c r="N1652" s="258" t="s">
        <v>3023</v>
      </c>
      <c r="P1652" s="258" t="s">
        <v>3025</v>
      </c>
      <c r="Q1652" s="265" t="s">
        <v>3115</v>
      </c>
      <c r="R1652" s="265" t="s">
        <v>3073</v>
      </c>
      <c r="S1652" s="265" t="s">
        <v>3116</v>
      </c>
      <c r="T1652" t="s">
        <v>2680</v>
      </c>
      <c r="U1652" s="11" t="s">
        <v>2517</v>
      </c>
      <c r="V1652">
        <v>0.758147512864494</v>
      </c>
      <c r="Z1652">
        <v>-2.6689894225271602</v>
      </c>
      <c r="AD1652" s="188">
        <f t="shared" si="71"/>
        <v>1.7456991614122954</v>
      </c>
      <c r="AE1652" s="188">
        <f t="shared" si="69"/>
        <v>-6.1455752576698259</v>
      </c>
    </row>
    <row r="1653" spans="1:31" x14ac:dyDescent="0.35">
      <c r="A1653" s="11" t="s">
        <v>2679</v>
      </c>
      <c r="B1653" s="11" t="s">
        <v>2516</v>
      </c>
      <c r="C1653" s="11" t="s">
        <v>2552</v>
      </c>
      <c r="D1653" s="188" t="s">
        <v>3022</v>
      </c>
      <c r="G1653" s="11" t="s">
        <v>2681</v>
      </c>
      <c r="H1653" s="11" t="s">
        <v>2569</v>
      </c>
      <c r="I1653" s="11" t="s">
        <v>2561</v>
      </c>
      <c r="J1653" s="188" t="s">
        <v>2561</v>
      </c>
      <c r="K1653" s="258" t="s">
        <v>3016</v>
      </c>
      <c r="L1653" s="265" t="s">
        <v>1937</v>
      </c>
      <c r="M1653" s="265" t="s">
        <v>1937</v>
      </c>
      <c r="N1653" s="258" t="s">
        <v>3023</v>
      </c>
      <c r="P1653" s="258" t="s">
        <v>3025</v>
      </c>
      <c r="Q1653" s="265" t="s">
        <v>3115</v>
      </c>
      <c r="R1653" s="265" t="s">
        <v>3073</v>
      </c>
      <c r="S1653" s="265" t="s">
        <v>3116</v>
      </c>
      <c r="T1653" t="s">
        <v>2680</v>
      </c>
      <c r="U1653" s="11" t="s">
        <v>2517</v>
      </c>
      <c r="V1653">
        <v>0.95025728987993197</v>
      </c>
      <c r="Z1653">
        <v>-2.7367662473794501</v>
      </c>
      <c r="AD1653" s="188">
        <f t="shared" si="71"/>
        <v>2.188048270186453</v>
      </c>
      <c r="AE1653" s="188">
        <f t="shared" si="69"/>
        <v>-6.3016371642251769</v>
      </c>
    </row>
    <row r="1654" spans="1:31" x14ac:dyDescent="0.35">
      <c r="A1654" s="11" t="s">
        <v>2679</v>
      </c>
      <c r="B1654" s="11" t="s">
        <v>2516</v>
      </c>
      <c r="C1654" s="11" t="s">
        <v>2552</v>
      </c>
      <c r="D1654" s="188" t="s">
        <v>3022</v>
      </c>
      <c r="G1654" s="11" t="s">
        <v>2681</v>
      </c>
      <c r="H1654" s="11" t="s">
        <v>2569</v>
      </c>
      <c r="I1654" s="11" t="s">
        <v>2561</v>
      </c>
      <c r="J1654" s="188" t="s">
        <v>2561</v>
      </c>
      <c r="K1654" s="258" t="s">
        <v>3016</v>
      </c>
      <c r="L1654" s="265" t="s">
        <v>1937</v>
      </c>
      <c r="M1654" s="265" t="s">
        <v>1937</v>
      </c>
      <c r="N1654" s="258" t="s">
        <v>3023</v>
      </c>
      <c r="P1654" s="258" t="s">
        <v>3025</v>
      </c>
      <c r="Q1654" s="265" t="s">
        <v>3115</v>
      </c>
      <c r="R1654" s="265" t="s">
        <v>3073</v>
      </c>
      <c r="S1654" s="265" t="s">
        <v>3116</v>
      </c>
      <c r="T1654" t="s">
        <v>2680</v>
      </c>
      <c r="U1654" s="11" t="s">
        <v>2517</v>
      </c>
      <c r="V1654">
        <v>0.93653516295025696</v>
      </c>
      <c r="Z1654">
        <v>-3.0493853630646002</v>
      </c>
      <c r="AD1654" s="188">
        <f t="shared" si="71"/>
        <v>2.1564519052740114</v>
      </c>
      <c r="AE1654" s="188">
        <f t="shared" si="69"/>
        <v>-7.0214692797867846</v>
      </c>
    </row>
    <row r="1655" spans="1:31" x14ac:dyDescent="0.35">
      <c r="A1655" s="11" t="s">
        <v>2679</v>
      </c>
      <c r="B1655" s="11" t="s">
        <v>2516</v>
      </c>
      <c r="C1655" s="11" t="s">
        <v>2552</v>
      </c>
      <c r="D1655" s="188" t="s">
        <v>3022</v>
      </c>
      <c r="G1655" s="11" t="s">
        <v>2681</v>
      </c>
      <c r="H1655" s="11" t="s">
        <v>2569</v>
      </c>
      <c r="I1655" s="11" t="s">
        <v>2561</v>
      </c>
      <c r="J1655" s="188" t="s">
        <v>2561</v>
      </c>
      <c r="K1655" s="258" t="s">
        <v>3016</v>
      </c>
      <c r="L1655" s="265" t="s">
        <v>1937</v>
      </c>
      <c r="M1655" s="265" t="s">
        <v>1937</v>
      </c>
      <c r="N1655" s="258" t="s">
        <v>3023</v>
      </c>
      <c r="P1655" s="258" t="s">
        <v>3025</v>
      </c>
      <c r="Q1655" s="265" t="s">
        <v>3115</v>
      </c>
      <c r="R1655" s="265" t="s">
        <v>3073</v>
      </c>
      <c r="S1655" s="265" t="s">
        <v>3116</v>
      </c>
      <c r="T1655" t="s">
        <v>2680</v>
      </c>
      <c r="U1655" s="11" t="s">
        <v>2517</v>
      </c>
      <c r="V1655">
        <v>1.0737564322469899</v>
      </c>
      <c r="Z1655">
        <v>-3.0829164284352899</v>
      </c>
      <c r="AD1655" s="188">
        <f t="shared" si="71"/>
        <v>2.4724155543983901</v>
      </c>
      <c r="AE1655" s="188">
        <f t="shared" si="69"/>
        <v>-7.0986774110615443</v>
      </c>
    </row>
    <row r="1656" spans="1:31" x14ac:dyDescent="0.35">
      <c r="A1656" s="11" t="s">
        <v>2679</v>
      </c>
      <c r="B1656" s="11" t="s">
        <v>2516</v>
      </c>
      <c r="C1656" s="11" t="s">
        <v>2552</v>
      </c>
      <c r="D1656" s="188" t="s">
        <v>3022</v>
      </c>
      <c r="G1656" s="11" t="s">
        <v>2681</v>
      </c>
      <c r="H1656" s="11" t="s">
        <v>2569</v>
      </c>
      <c r="I1656" s="11" t="s">
        <v>2561</v>
      </c>
      <c r="J1656" s="188" t="s">
        <v>2561</v>
      </c>
      <c r="K1656" s="258" t="s">
        <v>3016</v>
      </c>
      <c r="L1656" s="265" t="s">
        <v>1937</v>
      </c>
      <c r="M1656" s="265" t="s">
        <v>1937</v>
      </c>
      <c r="N1656" s="258" t="s">
        <v>3023</v>
      </c>
      <c r="P1656" s="258" t="s">
        <v>3025</v>
      </c>
      <c r="Q1656" s="265" t="s">
        <v>3115</v>
      </c>
      <c r="R1656" s="265" t="s">
        <v>3073</v>
      </c>
      <c r="S1656" s="265" t="s">
        <v>3116</v>
      </c>
      <c r="T1656" t="s">
        <v>2680</v>
      </c>
      <c r="U1656" s="11" t="s">
        <v>2517</v>
      </c>
      <c r="V1656">
        <v>1.0188679245283001</v>
      </c>
      <c r="Z1656">
        <v>-1.7639484467314599</v>
      </c>
      <c r="AD1656" s="188">
        <f t="shared" si="71"/>
        <v>2.3460300947486465</v>
      </c>
      <c r="AE1656" s="188">
        <f t="shared" si="69"/>
        <v>-4.0616413982538617</v>
      </c>
    </row>
    <row r="1657" spans="1:31" x14ac:dyDescent="0.35">
      <c r="A1657" s="11" t="s">
        <v>2679</v>
      </c>
      <c r="B1657" s="11" t="s">
        <v>2516</v>
      </c>
      <c r="C1657" s="11" t="s">
        <v>2552</v>
      </c>
      <c r="D1657" s="188" t="s">
        <v>3022</v>
      </c>
      <c r="G1657" s="11" t="s">
        <v>2681</v>
      </c>
      <c r="H1657" s="11" t="s">
        <v>2569</v>
      </c>
      <c r="I1657" s="11" t="s">
        <v>2561</v>
      </c>
      <c r="J1657" s="188" t="s">
        <v>2561</v>
      </c>
      <c r="K1657" s="258" t="s">
        <v>3016</v>
      </c>
      <c r="L1657" s="265" t="s">
        <v>1937</v>
      </c>
      <c r="M1657" s="265" t="s">
        <v>1937</v>
      </c>
      <c r="N1657" s="258" t="s">
        <v>3023</v>
      </c>
      <c r="P1657" s="258" t="s">
        <v>3025</v>
      </c>
      <c r="Q1657" s="265" t="s">
        <v>3115</v>
      </c>
      <c r="R1657" s="265" t="s">
        <v>3073</v>
      </c>
      <c r="S1657" s="265" t="s">
        <v>3116</v>
      </c>
      <c r="T1657" t="s">
        <v>2680</v>
      </c>
      <c r="U1657" s="11" t="s">
        <v>2517</v>
      </c>
      <c r="V1657">
        <v>1.69125214408233</v>
      </c>
      <c r="Z1657">
        <v>-1.93172288927006</v>
      </c>
      <c r="AD1657" s="188">
        <f t="shared" si="71"/>
        <v>3.8942519754581912</v>
      </c>
      <c r="AE1657" s="188">
        <f t="shared" si="69"/>
        <v>-4.4479563286286279</v>
      </c>
    </row>
    <row r="1658" spans="1:31" x14ac:dyDescent="0.35">
      <c r="A1658" s="11" t="s">
        <v>2679</v>
      </c>
      <c r="B1658" s="11" t="s">
        <v>2516</v>
      </c>
      <c r="C1658" s="11" t="s">
        <v>2552</v>
      </c>
      <c r="D1658" s="188" t="s">
        <v>3022</v>
      </c>
      <c r="G1658" s="11" t="s">
        <v>2681</v>
      </c>
      <c r="H1658" s="11" t="s">
        <v>2569</v>
      </c>
      <c r="I1658" s="11" t="s">
        <v>2561</v>
      </c>
      <c r="J1658" s="188" t="s">
        <v>2561</v>
      </c>
      <c r="K1658" s="258" t="s">
        <v>3016</v>
      </c>
      <c r="L1658" s="265" t="s">
        <v>1937</v>
      </c>
      <c r="M1658" s="265" t="s">
        <v>1937</v>
      </c>
      <c r="N1658" s="258" t="s">
        <v>3023</v>
      </c>
      <c r="P1658" s="258" t="s">
        <v>3025</v>
      </c>
      <c r="Q1658" s="265" t="s">
        <v>3115</v>
      </c>
      <c r="R1658" s="265" t="s">
        <v>3073</v>
      </c>
      <c r="S1658" s="265" t="s">
        <v>3116</v>
      </c>
      <c r="T1658" t="s">
        <v>2680</v>
      </c>
      <c r="U1658" s="11" t="s">
        <v>2517</v>
      </c>
      <c r="V1658">
        <v>1.7598627787307</v>
      </c>
      <c r="Z1658">
        <v>-2.1047384219554002</v>
      </c>
      <c r="AD1658" s="188">
        <f t="shared" si="71"/>
        <v>4.0522338000203888</v>
      </c>
      <c r="AE1658" s="188">
        <f t="shared" si="69"/>
        <v>-4.8463393150463165</v>
      </c>
    </row>
    <row r="1659" spans="1:31" x14ac:dyDescent="0.35">
      <c r="A1659" s="11" t="s">
        <v>2679</v>
      </c>
      <c r="B1659" s="11" t="s">
        <v>2516</v>
      </c>
      <c r="C1659" s="11" t="s">
        <v>2552</v>
      </c>
      <c r="D1659" s="188" t="s">
        <v>3022</v>
      </c>
      <c r="G1659" s="11" t="s">
        <v>2681</v>
      </c>
      <c r="H1659" s="11" t="s">
        <v>2569</v>
      </c>
      <c r="I1659" s="11" t="s">
        <v>2561</v>
      </c>
      <c r="J1659" s="188" t="s">
        <v>2561</v>
      </c>
      <c r="K1659" s="258" t="s">
        <v>3016</v>
      </c>
      <c r="L1659" s="265" t="s">
        <v>1937</v>
      </c>
      <c r="M1659" s="265" t="s">
        <v>1937</v>
      </c>
      <c r="N1659" s="258" t="s">
        <v>3023</v>
      </c>
      <c r="P1659" s="258" t="s">
        <v>3025</v>
      </c>
      <c r="Q1659" s="265" t="s">
        <v>3115</v>
      </c>
      <c r="R1659" s="265" t="s">
        <v>3073</v>
      </c>
      <c r="S1659" s="265" t="s">
        <v>3116</v>
      </c>
      <c r="T1659" t="s">
        <v>2680</v>
      </c>
      <c r="U1659" s="11" t="s">
        <v>2517</v>
      </c>
      <c r="V1659">
        <v>1.6775300171526499</v>
      </c>
      <c r="Z1659">
        <v>-2.3137864493996498</v>
      </c>
      <c r="AD1659" s="188">
        <f t="shared" si="71"/>
        <v>3.8626556105457377</v>
      </c>
      <c r="AE1659" s="188">
        <f t="shared" si="69"/>
        <v>-5.3276901867592557</v>
      </c>
    </row>
    <row r="1660" spans="1:31" x14ac:dyDescent="0.35">
      <c r="A1660" s="11" t="s">
        <v>2679</v>
      </c>
      <c r="B1660" s="11" t="s">
        <v>2516</v>
      </c>
      <c r="C1660" s="11" t="s">
        <v>2552</v>
      </c>
      <c r="D1660" s="188" t="s">
        <v>3022</v>
      </c>
      <c r="G1660" s="11" t="s">
        <v>2681</v>
      </c>
      <c r="H1660" s="11" t="s">
        <v>2569</v>
      </c>
      <c r="I1660" s="11" t="s">
        <v>2561</v>
      </c>
      <c r="J1660" s="188" t="s">
        <v>2561</v>
      </c>
      <c r="K1660" s="258" t="s">
        <v>3016</v>
      </c>
      <c r="L1660" s="265" t="s">
        <v>1937</v>
      </c>
      <c r="M1660" s="265" t="s">
        <v>1937</v>
      </c>
      <c r="N1660" s="258" t="s">
        <v>3023</v>
      </c>
      <c r="P1660" s="258" t="s">
        <v>3025</v>
      </c>
      <c r="Q1660" s="265" t="s">
        <v>3115</v>
      </c>
      <c r="R1660" s="265" t="s">
        <v>3073</v>
      </c>
      <c r="S1660" s="265" t="s">
        <v>3116</v>
      </c>
      <c r="T1660" t="s">
        <v>2680</v>
      </c>
      <c r="U1660" s="11" t="s">
        <v>2517</v>
      </c>
      <c r="V1660">
        <v>1.66380789022298</v>
      </c>
      <c r="Z1660">
        <v>-2.6611277873070298</v>
      </c>
      <c r="AD1660" s="188">
        <f t="shared" si="71"/>
        <v>3.8310592456333077</v>
      </c>
      <c r="AE1660" s="188">
        <f t="shared" si="69"/>
        <v>-6.1274731736053969</v>
      </c>
    </row>
    <row r="1661" spans="1:31" x14ac:dyDescent="0.35">
      <c r="A1661" s="11" t="s">
        <v>2679</v>
      </c>
      <c r="B1661" s="11" t="s">
        <v>2516</v>
      </c>
      <c r="C1661" s="11" t="s">
        <v>2552</v>
      </c>
      <c r="D1661" s="188" t="s">
        <v>3022</v>
      </c>
      <c r="G1661" s="11" t="s">
        <v>2681</v>
      </c>
      <c r="H1661" s="11" t="s">
        <v>2569</v>
      </c>
      <c r="I1661" s="11" t="s">
        <v>2561</v>
      </c>
      <c r="J1661" s="188" t="s">
        <v>2561</v>
      </c>
      <c r="K1661" s="258" t="s">
        <v>3016</v>
      </c>
      <c r="L1661" s="265" t="s">
        <v>1937</v>
      </c>
      <c r="M1661" s="265" t="s">
        <v>1937</v>
      </c>
      <c r="N1661" s="258" t="s">
        <v>3023</v>
      </c>
      <c r="P1661" s="258" t="s">
        <v>3025</v>
      </c>
      <c r="Q1661" s="265" t="s">
        <v>3115</v>
      </c>
      <c r="R1661" s="265" t="s">
        <v>3073</v>
      </c>
      <c r="S1661" s="265" t="s">
        <v>3116</v>
      </c>
      <c r="T1661" t="s">
        <v>2680</v>
      </c>
      <c r="U1661" s="11" t="s">
        <v>2517</v>
      </c>
      <c r="V1661">
        <v>1.8284734133790701</v>
      </c>
      <c r="Z1661">
        <v>-2.45136506575186</v>
      </c>
      <c r="AD1661" s="188">
        <f t="shared" si="71"/>
        <v>4.2102156245825864</v>
      </c>
      <c r="AE1661" s="188">
        <f t="shared" si="69"/>
        <v>-5.6444766578866021</v>
      </c>
    </row>
    <row r="1662" spans="1:31" x14ac:dyDescent="0.35">
      <c r="A1662" s="11" t="s">
        <v>2679</v>
      </c>
      <c r="B1662" s="11" t="s">
        <v>2516</v>
      </c>
      <c r="C1662" s="11" t="s">
        <v>2552</v>
      </c>
      <c r="D1662" s="188" t="s">
        <v>3022</v>
      </c>
      <c r="G1662" s="11" t="s">
        <v>2681</v>
      </c>
      <c r="H1662" s="11" t="s">
        <v>2569</v>
      </c>
      <c r="I1662" s="11" t="s">
        <v>2561</v>
      </c>
      <c r="J1662" s="188" t="s">
        <v>2561</v>
      </c>
      <c r="K1662" s="258" t="s">
        <v>3016</v>
      </c>
      <c r="L1662" s="265" t="s">
        <v>1937</v>
      </c>
      <c r="M1662" s="265" t="s">
        <v>1937</v>
      </c>
      <c r="N1662" s="258" t="s">
        <v>3023</v>
      </c>
      <c r="P1662" s="258" t="s">
        <v>3025</v>
      </c>
      <c r="Q1662" s="265" t="s">
        <v>3115</v>
      </c>
      <c r="R1662" s="265" t="s">
        <v>3073</v>
      </c>
      <c r="S1662" s="265" t="s">
        <v>3116</v>
      </c>
      <c r="T1662" t="s">
        <v>2680</v>
      </c>
      <c r="U1662" s="11" t="s">
        <v>2517</v>
      </c>
      <c r="V1662">
        <v>1.89708404802744</v>
      </c>
      <c r="Z1662">
        <v>-3.0757694873260899</v>
      </c>
      <c r="AD1662" s="188">
        <f t="shared" si="71"/>
        <v>4.3681974491447839</v>
      </c>
      <c r="AE1662" s="188">
        <f t="shared" si="69"/>
        <v>-7.082220971002994</v>
      </c>
    </row>
    <row r="1663" spans="1:31" hidden="1" x14ac:dyDescent="0.35">
      <c r="A1663" s="11" t="s">
        <v>2682</v>
      </c>
      <c r="B1663" s="11" t="s">
        <v>2516</v>
      </c>
      <c r="C1663" s="11" t="s">
        <v>2684</v>
      </c>
      <c r="D1663" s="188" t="s">
        <v>3022</v>
      </c>
      <c r="G1663" s="11" t="s">
        <v>2685</v>
      </c>
      <c r="H1663" s="11" t="s">
        <v>2686</v>
      </c>
      <c r="I1663" s="11" t="s">
        <v>2687</v>
      </c>
      <c r="J1663" s="188" t="s">
        <v>2561</v>
      </c>
      <c r="K1663" s="258" t="s">
        <v>2419</v>
      </c>
      <c r="L1663" s="265" t="s">
        <v>3085</v>
      </c>
      <c r="M1663" s="265" t="s">
        <v>1941</v>
      </c>
      <c r="N1663" s="265" t="s">
        <v>3028</v>
      </c>
      <c r="O1663" s="265" t="s">
        <v>3028</v>
      </c>
      <c r="Q1663" s="265" t="s">
        <v>3072</v>
      </c>
      <c r="R1663" s="265" t="s">
        <v>3072</v>
      </c>
      <c r="S1663" s="265"/>
      <c r="T1663" s="11" t="s">
        <v>2978</v>
      </c>
      <c r="U1663" s="11" t="s">
        <v>2517</v>
      </c>
      <c r="V1663">
        <v>-6.8965517241378102E-2</v>
      </c>
      <c r="Z1663">
        <v>3.0751445086705198</v>
      </c>
      <c r="AE1663" s="265" t="s">
        <v>3072</v>
      </c>
    </row>
    <row r="1664" spans="1:31" hidden="1" x14ac:dyDescent="0.35">
      <c r="A1664" s="11" t="s">
        <v>2682</v>
      </c>
      <c r="B1664" s="11" t="s">
        <v>2516</v>
      </c>
      <c r="C1664" s="11" t="s">
        <v>2684</v>
      </c>
      <c r="D1664" s="188" t="s">
        <v>3022</v>
      </c>
      <c r="G1664" s="11" t="s">
        <v>2685</v>
      </c>
      <c r="H1664" s="11" t="s">
        <v>2686</v>
      </c>
      <c r="I1664" s="11" t="s">
        <v>2687</v>
      </c>
      <c r="J1664" s="188" t="s">
        <v>2561</v>
      </c>
      <c r="K1664" s="258" t="s">
        <v>2419</v>
      </c>
      <c r="L1664" s="265" t="s">
        <v>3085</v>
      </c>
      <c r="M1664" s="265" t="s">
        <v>1941</v>
      </c>
      <c r="N1664" s="265" t="s">
        <v>3028</v>
      </c>
      <c r="O1664" s="265" t="s">
        <v>3028</v>
      </c>
      <c r="Q1664" s="265" t="s">
        <v>3072</v>
      </c>
      <c r="R1664" s="265" t="s">
        <v>3072</v>
      </c>
      <c r="S1664" s="265"/>
      <c r="T1664" s="11" t="s">
        <v>2978</v>
      </c>
      <c r="U1664" s="11" t="s">
        <v>2517</v>
      </c>
      <c r="V1664">
        <v>3.14942528735632</v>
      </c>
      <c r="Z1664">
        <v>6.2427745664739804</v>
      </c>
      <c r="AE1664" s="265" t="s">
        <v>3072</v>
      </c>
    </row>
    <row r="1665" spans="1:31" hidden="1" x14ac:dyDescent="0.35">
      <c r="A1665" s="11" t="s">
        <v>2682</v>
      </c>
      <c r="B1665" s="11" t="s">
        <v>2516</v>
      </c>
      <c r="C1665" s="11" t="s">
        <v>2684</v>
      </c>
      <c r="D1665" s="188" t="s">
        <v>3022</v>
      </c>
      <c r="G1665" s="11" t="s">
        <v>2685</v>
      </c>
      <c r="H1665" s="11" t="s">
        <v>2686</v>
      </c>
      <c r="I1665" s="11" t="s">
        <v>2687</v>
      </c>
      <c r="J1665" s="188" t="s">
        <v>2561</v>
      </c>
      <c r="K1665" s="258" t="s">
        <v>2419</v>
      </c>
      <c r="L1665" s="265" t="s">
        <v>3085</v>
      </c>
      <c r="M1665" s="265" t="s">
        <v>1941</v>
      </c>
      <c r="N1665" s="265" t="s">
        <v>3028</v>
      </c>
      <c r="O1665" s="265" t="s">
        <v>3028</v>
      </c>
      <c r="Q1665" s="265" t="s">
        <v>3072</v>
      </c>
      <c r="R1665" s="265" t="s">
        <v>3072</v>
      </c>
      <c r="S1665" s="265"/>
      <c r="T1665" s="11" t="s">
        <v>2978</v>
      </c>
      <c r="U1665" s="11" t="s">
        <v>2517</v>
      </c>
      <c r="V1665">
        <v>5.0804597701149401</v>
      </c>
      <c r="Z1665">
        <v>5.7803468208092399</v>
      </c>
      <c r="AE1665" s="265" t="s">
        <v>3072</v>
      </c>
    </row>
    <row r="1666" spans="1:31" hidden="1" x14ac:dyDescent="0.35">
      <c r="A1666" s="11" t="s">
        <v>2682</v>
      </c>
      <c r="B1666" s="11" t="s">
        <v>2516</v>
      </c>
      <c r="C1666" s="11" t="s">
        <v>2684</v>
      </c>
      <c r="D1666" s="188" t="s">
        <v>3022</v>
      </c>
      <c r="G1666" s="11" t="s">
        <v>2685</v>
      </c>
      <c r="H1666" s="11" t="s">
        <v>2686</v>
      </c>
      <c r="I1666" s="11" t="s">
        <v>2688</v>
      </c>
      <c r="J1666" s="188" t="s">
        <v>2561</v>
      </c>
      <c r="K1666" s="258" t="s">
        <v>2419</v>
      </c>
      <c r="L1666" s="265" t="s">
        <v>3085</v>
      </c>
      <c r="M1666" s="265" t="s">
        <v>1941</v>
      </c>
      <c r="N1666" s="265" t="s">
        <v>3028</v>
      </c>
      <c r="O1666" s="265" t="s">
        <v>3028</v>
      </c>
      <c r="Q1666" s="265" t="s">
        <v>3072</v>
      </c>
      <c r="R1666" s="265" t="s">
        <v>3072</v>
      </c>
      <c r="S1666" s="265"/>
      <c r="T1666" s="11" t="s">
        <v>2978</v>
      </c>
      <c r="U1666" s="11" t="s">
        <v>2517</v>
      </c>
      <c r="V1666">
        <v>-2.1685823754789202</v>
      </c>
      <c r="Z1666">
        <v>-1.0635838150289001</v>
      </c>
      <c r="AE1666" s="265" t="s">
        <v>3072</v>
      </c>
    </row>
    <row r="1667" spans="1:31" hidden="1" x14ac:dyDescent="0.35">
      <c r="A1667" s="11" t="s">
        <v>2682</v>
      </c>
      <c r="B1667" s="11" t="s">
        <v>2516</v>
      </c>
      <c r="C1667" s="11" t="s">
        <v>2684</v>
      </c>
      <c r="D1667" s="188" t="s">
        <v>3022</v>
      </c>
      <c r="G1667" s="11" t="s">
        <v>2685</v>
      </c>
      <c r="H1667" s="11" t="s">
        <v>2686</v>
      </c>
      <c r="I1667" s="11" t="s">
        <v>2688</v>
      </c>
      <c r="J1667" s="188" t="s">
        <v>2561</v>
      </c>
      <c r="K1667" s="258" t="s">
        <v>2419</v>
      </c>
      <c r="L1667" s="265" t="s">
        <v>3085</v>
      </c>
      <c r="M1667" s="265" t="s">
        <v>1941</v>
      </c>
      <c r="N1667" s="265" t="s">
        <v>3028</v>
      </c>
      <c r="O1667" s="265" t="s">
        <v>3028</v>
      </c>
      <c r="Q1667" s="265" t="s">
        <v>3072</v>
      </c>
      <c r="R1667" s="265" t="s">
        <v>3072</v>
      </c>
      <c r="S1667" s="265"/>
      <c r="T1667" s="11" t="s">
        <v>2978</v>
      </c>
      <c r="U1667" s="11" t="s">
        <v>2517</v>
      </c>
      <c r="V1667">
        <v>-9.9616858237546901E-2</v>
      </c>
      <c r="Z1667">
        <v>0.76300578034681898</v>
      </c>
      <c r="AE1667" s="265" t="s">
        <v>3072</v>
      </c>
    </row>
    <row r="1668" spans="1:31" hidden="1" x14ac:dyDescent="0.35">
      <c r="A1668" s="11" t="s">
        <v>2682</v>
      </c>
      <c r="B1668" s="11" t="s">
        <v>2516</v>
      </c>
      <c r="C1668" s="11" t="s">
        <v>2684</v>
      </c>
      <c r="D1668" s="188" t="s">
        <v>3022</v>
      </c>
      <c r="G1668" s="11" t="s">
        <v>2685</v>
      </c>
      <c r="H1668" s="11" t="s">
        <v>2686</v>
      </c>
      <c r="I1668" s="11" t="s">
        <v>2689</v>
      </c>
      <c r="J1668" s="188" t="s">
        <v>2561</v>
      </c>
      <c r="K1668" s="258" t="s">
        <v>2419</v>
      </c>
      <c r="L1668" s="265" t="s">
        <v>3085</v>
      </c>
      <c r="M1668" s="265" t="s">
        <v>1941</v>
      </c>
      <c r="N1668" s="265" t="s">
        <v>3028</v>
      </c>
      <c r="O1668" s="265" t="s">
        <v>3028</v>
      </c>
      <c r="Q1668" s="265" t="s">
        <v>3072</v>
      </c>
      <c r="R1668" s="265" t="s">
        <v>3072</v>
      </c>
      <c r="S1668" s="265"/>
      <c r="T1668" s="11" t="s">
        <v>2978</v>
      </c>
      <c r="U1668" s="11" t="s">
        <v>2517</v>
      </c>
      <c r="V1668">
        <v>-2.1532567049808402</v>
      </c>
      <c r="Z1668">
        <v>-1.52601156069364</v>
      </c>
      <c r="AE1668" s="265" t="s">
        <v>3072</v>
      </c>
    </row>
    <row r="1669" spans="1:31" hidden="1" x14ac:dyDescent="0.35">
      <c r="A1669" s="11" t="s">
        <v>2682</v>
      </c>
      <c r="B1669" s="11" t="s">
        <v>2516</v>
      </c>
      <c r="C1669" s="11" t="s">
        <v>2684</v>
      </c>
      <c r="D1669" s="188" t="s">
        <v>3022</v>
      </c>
      <c r="G1669" s="11" t="s">
        <v>2685</v>
      </c>
      <c r="H1669" s="11" t="s">
        <v>2686</v>
      </c>
      <c r="I1669" s="11" t="s">
        <v>2689</v>
      </c>
      <c r="J1669" s="188" t="s">
        <v>2561</v>
      </c>
      <c r="K1669" s="258" t="s">
        <v>2419</v>
      </c>
      <c r="L1669" s="265" t="s">
        <v>3085</v>
      </c>
      <c r="M1669" s="265" t="s">
        <v>1941</v>
      </c>
      <c r="N1669" s="265" t="s">
        <v>3028</v>
      </c>
      <c r="O1669" s="265" t="s">
        <v>3028</v>
      </c>
      <c r="Q1669" s="265" t="s">
        <v>3072</v>
      </c>
      <c r="R1669" s="265" t="s">
        <v>3072</v>
      </c>
      <c r="S1669" s="265"/>
      <c r="T1669" s="11" t="s">
        <v>2978</v>
      </c>
      <c r="U1669" s="11" t="s">
        <v>2517</v>
      </c>
      <c r="V1669">
        <v>-9.9616858237546901E-2</v>
      </c>
      <c r="Z1669">
        <v>-1.43352601156069</v>
      </c>
      <c r="AE1669" s="265" t="s">
        <v>3072</v>
      </c>
    </row>
    <row r="1670" spans="1:31" hidden="1" x14ac:dyDescent="0.35">
      <c r="A1670" s="11" t="s">
        <v>2682</v>
      </c>
      <c r="B1670" s="11" t="s">
        <v>2516</v>
      </c>
      <c r="C1670" s="11" t="s">
        <v>2684</v>
      </c>
      <c r="D1670" s="188" t="s">
        <v>3022</v>
      </c>
      <c r="G1670" s="11" t="s">
        <v>2685</v>
      </c>
      <c r="H1670" s="11" t="s">
        <v>2686</v>
      </c>
      <c r="I1670" s="11" t="s">
        <v>2689</v>
      </c>
      <c r="J1670" s="188" t="s">
        <v>2561</v>
      </c>
      <c r="K1670" s="258" t="s">
        <v>2419</v>
      </c>
      <c r="L1670" s="265" t="s">
        <v>3085</v>
      </c>
      <c r="M1670" s="265" t="s">
        <v>1941</v>
      </c>
      <c r="N1670" s="265" t="s">
        <v>3028</v>
      </c>
      <c r="O1670" s="265" t="s">
        <v>3028</v>
      </c>
      <c r="Q1670" s="265" t="s">
        <v>3072</v>
      </c>
      <c r="R1670" s="265" t="s">
        <v>3072</v>
      </c>
      <c r="S1670" s="265"/>
      <c r="T1670" s="11" t="s">
        <v>2978</v>
      </c>
      <c r="U1670" s="11" t="s">
        <v>2517</v>
      </c>
      <c r="V1670">
        <v>3.0268199233716402</v>
      </c>
      <c r="Z1670">
        <v>0.25433526011560598</v>
      </c>
      <c r="AE1670" s="265" t="s">
        <v>3072</v>
      </c>
    </row>
    <row r="1671" spans="1:31" hidden="1" x14ac:dyDescent="0.35">
      <c r="A1671" s="11" t="s">
        <v>2682</v>
      </c>
      <c r="B1671" s="11" t="s">
        <v>2516</v>
      </c>
      <c r="C1671" s="11" t="s">
        <v>2684</v>
      </c>
      <c r="D1671" s="188" t="s">
        <v>3022</v>
      </c>
      <c r="G1671" s="11" t="s">
        <v>2685</v>
      </c>
      <c r="H1671" s="11" t="s">
        <v>2686</v>
      </c>
      <c r="I1671" s="11" t="s">
        <v>2689</v>
      </c>
      <c r="J1671" s="188" t="s">
        <v>2561</v>
      </c>
      <c r="K1671" s="258" t="s">
        <v>2419</v>
      </c>
      <c r="L1671" s="265" t="s">
        <v>3085</v>
      </c>
      <c r="M1671" s="265" t="s">
        <v>1941</v>
      </c>
      <c r="N1671" s="265" t="s">
        <v>3028</v>
      </c>
      <c r="O1671" s="265" t="s">
        <v>3028</v>
      </c>
      <c r="Q1671" s="265" t="s">
        <v>3072</v>
      </c>
      <c r="R1671" s="265" t="s">
        <v>3072</v>
      </c>
      <c r="S1671" s="265"/>
      <c r="T1671" s="11" t="s">
        <v>2978</v>
      </c>
      <c r="U1671" s="11" t="s">
        <v>2517</v>
      </c>
      <c r="V1671">
        <v>5.0344827586206904</v>
      </c>
      <c r="Z1671">
        <v>1.36416184971098</v>
      </c>
      <c r="AE1671" s="265" t="s">
        <v>3072</v>
      </c>
    </row>
    <row r="1672" spans="1:31" hidden="1" x14ac:dyDescent="0.35">
      <c r="A1672" s="11" t="s">
        <v>2683</v>
      </c>
      <c r="B1672" s="11" t="s">
        <v>2516</v>
      </c>
      <c r="C1672" s="11" t="s">
        <v>2684</v>
      </c>
      <c r="D1672" s="188" t="s">
        <v>3022</v>
      </c>
      <c r="G1672" s="11" t="s">
        <v>2690</v>
      </c>
      <c r="H1672" s="11" t="s">
        <v>2686</v>
      </c>
      <c r="I1672" s="11" t="s">
        <v>2687</v>
      </c>
      <c r="J1672" s="188" t="s">
        <v>2561</v>
      </c>
      <c r="K1672" s="258" t="s">
        <v>2419</v>
      </c>
      <c r="L1672" s="265" t="s">
        <v>3085</v>
      </c>
      <c r="M1672" s="265" t="s">
        <v>1941</v>
      </c>
      <c r="N1672" s="265" t="s">
        <v>3028</v>
      </c>
      <c r="O1672" s="265" t="s">
        <v>3028</v>
      </c>
      <c r="Q1672" s="265" t="s">
        <v>3072</v>
      </c>
      <c r="R1672" s="265" t="s">
        <v>3072</v>
      </c>
      <c r="S1672" s="265"/>
      <c r="T1672" s="11" t="s">
        <v>2978</v>
      </c>
      <c r="U1672" s="11" t="s">
        <v>2517</v>
      </c>
      <c r="V1672">
        <v>-8.6563031169443805E-2</v>
      </c>
      <c r="Z1672">
        <v>3.1020408163265301</v>
      </c>
      <c r="AE1672" s="265" t="s">
        <v>3072</v>
      </c>
    </row>
    <row r="1673" spans="1:31" hidden="1" x14ac:dyDescent="0.35">
      <c r="A1673" s="11" t="s">
        <v>2683</v>
      </c>
      <c r="B1673" s="11" t="s">
        <v>2516</v>
      </c>
      <c r="C1673" s="11" t="s">
        <v>2684</v>
      </c>
      <c r="D1673" s="188" t="s">
        <v>3022</v>
      </c>
      <c r="G1673" s="11" t="s">
        <v>2690</v>
      </c>
      <c r="H1673" s="11" t="s">
        <v>2686</v>
      </c>
      <c r="I1673" s="11" t="s">
        <v>2687</v>
      </c>
      <c r="J1673" s="188" t="s">
        <v>2561</v>
      </c>
      <c r="K1673" s="258" t="s">
        <v>2419</v>
      </c>
      <c r="L1673" s="265" t="s">
        <v>3085</v>
      </c>
      <c r="M1673" s="265" t="s">
        <v>1941</v>
      </c>
      <c r="N1673" s="265" t="s">
        <v>3028</v>
      </c>
      <c r="O1673" s="265" t="s">
        <v>3028</v>
      </c>
      <c r="Q1673" s="265" t="s">
        <v>3072</v>
      </c>
      <c r="R1673" s="265" t="s">
        <v>3072</v>
      </c>
      <c r="S1673" s="265"/>
      <c r="T1673" s="11" t="s">
        <v>2978</v>
      </c>
      <c r="U1673" s="11" t="s">
        <v>2517</v>
      </c>
      <c r="V1673">
        <v>3.22327408624784</v>
      </c>
      <c r="Z1673">
        <v>5.5976676384839603</v>
      </c>
      <c r="AE1673" s="265" t="s">
        <v>3072</v>
      </c>
    </row>
    <row r="1674" spans="1:31" hidden="1" x14ac:dyDescent="0.35">
      <c r="A1674" s="11" t="s">
        <v>2683</v>
      </c>
      <c r="B1674" s="11" t="s">
        <v>2516</v>
      </c>
      <c r="C1674" s="11" t="s">
        <v>2684</v>
      </c>
      <c r="D1674" s="188" t="s">
        <v>3022</v>
      </c>
      <c r="G1674" s="11" t="s">
        <v>2690</v>
      </c>
      <c r="H1674" s="11" t="s">
        <v>2686</v>
      </c>
      <c r="I1674" s="11" t="s">
        <v>2687</v>
      </c>
      <c r="J1674" s="188" t="s">
        <v>2561</v>
      </c>
      <c r="K1674" s="258" t="s">
        <v>2419</v>
      </c>
      <c r="L1674" s="265" t="s">
        <v>3085</v>
      </c>
      <c r="M1674" s="265" t="s">
        <v>1941</v>
      </c>
      <c r="N1674" s="265" t="s">
        <v>3028</v>
      </c>
      <c r="O1674" s="265" t="s">
        <v>3028</v>
      </c>
      <c r="Q1674" s="265" t="s">
        <v>3072</v>
      </c>
      <c r="R1674" s="265" t="s">
        <v>3072</v>
      </c>
      <c r="S1674" s="265"/>
      <c r="T1674" s="11" t="s">
        <v>2978</v>
      </c>
      <c r="U1674" s="11" t="s">
        <v>2517</v>
      </c>
      <c r="V1674">
        <v>5.27840877112014</v>
      </c>
      <c r="Z1674">
        <v>6.1574344023323597</v>
      </c>
      <c r="AE1674" s="265" t="s">
        <v>3072</v>
      </c>
    </row>
    <row r="1675" spans="1:31" hidden="1" x14ac:dyDescent="0.35">
      <c r="A1675" s="11" t="s">
        <v>2683</v>
      </c>
      <c r="B1675" s="11" t="s">
        <v>2516</v>
      </c>
      <c r="C1675" s="11" t="s">
        <v>2684</v>
      </c>
      <c r="D1675" s="188" t="s">
        <v>3022</v>
      </c>
      <c r="G1675" s="11" t="s">
        <v>2690</v>
      </c>
      <c r="H1675" s="11" t="s">
        <v>2686</v>
      </c>
      <c r="I1675" s="11" t="s">
        <v>2688</v>
      </c>
      <c r="J1675" s="188" t="s">
        <v>2561</v>
      </c>
      <c r="K1675" s="258" t="s">
        <v>2419</v>
      </c>
      <c r="L1675" s="265" t="s">
        <v>3085</v>
      </c>
      <c r="M1675" s="265" t="s">
        <v>1941</v>
      </c>
      <c r="N1675" s="265" t="s">
        <v>3028</v>
      </c>
      <c r="O1675" s="265" t="s">
        <v>3028</v>
      </c>
      <c r="Q1675" s="265" t="s">
        <v>3072</v>
      </c>
      <c r="R1675" s="265" t="s">
        <v>3072</v>
      </c>
      <c r="S1675" s="265"/>
      <c r="T1675" s="11" t="s">
        <v>2978</v>
      </c>
      <c r="U1675" s="11" t="s">
        <v>2517</v>
      </c>
      <c r="V1675">
        <v>-8.6968267726284396E-2</v>
      </c>
      <c r="Z1675">
        <v>2.8921282798833801</v>
      </c>
      <c r="AE1675" s="265" t="s">
        <v>3072</v>
      </c>
    </row>
    <row r="1676" spans="1:31" hidden="1" x14ac:dyDescent="0.35">
      <c r="A1676" s="11" t="s">
        <v>2683</v>
      </c>
      <c r="B1676" s="11" t="s">
        <v>2516</v>
      </c>
      <c r="C1676" s="11" t="s">
        <v>2684</v>
      </c>
      <c r="D1676" s="188" t="s">
        <v>3022</v>
      </c>
      <c r="G1676" s="11" t="s">
        <v>2690</v>
      </c>
      <c r="H1676" s="11" t="s">
        <v>2686</v>
      </c>
      <c r="I1676" s="11" t="s">
        <v>2689</v>
      </c>
      <c r="J1676" s="188" t="s">
        <v>2561</v>
      </c>
      <c r="K1676" s="258" t="s">
        <v>2419</v>
      </c>
      <c r="L1676" s="265" t="s">
        <v>3085</v>
      </c>
      <c r="M1676" s="265" t="s">
        <v>1941</v>
      </c>
      <c r="N1676" s="265" t="s">
        <v>3028</v>
      </c>
      <c r="O1676" s="265" t="s">
        <v>3028</v>
      </c>
      <c r="Q1676" s="265" t="s">
        <v>3072</v>
      </c>
      <c r="R1676" s="265" t="s">
        <v>3072</v>
      </c>
      <c r="S1676" s="265"/>
      <c r="T1676" s="11" t="s">
        <v>2978</v>
      </c>
      <c r="U1676" s="11" t="s">
        <v>2517</v>
      </c>
      <c r="V1676">
        <v>-2.1552056012697398</v>
      </c>
      <c r="Z1676">
        <v>3.54518950437317</v>
      </c>
      <c r="AE1676" s="265" t="s">
        <v>3072</v>
      </c>
    </row>
    <row r="1677" spans="1:31" hidden="1" x14ac:dyDescent="0.35">
      <c r="A1677" s="11" t="s">
        <v>2683</v>
      </c>
      <c r="B1677" s="11" t="s">
        <v>2516</v>
      </c>
      <c r="C1677" s="11" t="s">
        <v>2684</v>
      </c>
      <c r="D1677" s="188" t="s">
        <v>3022</v>
      </c>
      <c r="G1677" s="11" t="s">
        <v>2690</v>
      </c>
      <c r="H1677" s="11" t="s">
        <v>2686</v>
      </c>
      <c r="I1677" s="11" t="s">
        <v>2689</v>
      </c>
      <c r="J1677" s="188" t="s">
        <v>2561</v>
      </c>
      <c r="K1677" s="258" t="s">
        <v>2419</v>
      </c>
      <c r="L1677" s="265" t="s">
        <v>3085</v>
      </c>
      <c r="M1677" s="265" t="s">
        <v>1941</v>
      </c>
      <c r="N1677" s="265" t="s">
        <v>3028</v>
      </c>
      <c r="O1677" s="265" t="s">
        <v>3028</v>
      </c>
      <c r="Q1677" s="265" t="s">
        <v>3072</v>
      </c>
      <c r="R1677" s="265" t="s">
        <v>3072</v>
      </c>
      <c r="S1677" s="265"/>
      <c r="T1677" s="11" t="s">
        <v>2978</v>
      </c>
      <c r="U1677" s="11" t="s">
        <v>2517</v>
      </c>
      <c r="V1677">
        <v>-5.5314790008667403E-2</v>
      </c>
      <c r="Z1677">
        <v>3.2886297376093201</v>
      </c>
      <c r="AE1677" s="265" t="s">
        <v>3072</v>
      </c>
    </row>
    <row r="1678" spans="1:31" x14ac:dyDescent="0.35">
      <c r="A1678" s="11" t="s">
        <v>2691</v>
      </c>
      <c r="B1678" s="11" t="s">
        <v>2516</v>
      </c>
      <c r="C1678" s="11" t="s">
        <v>2693</v>
      </c>
      <c r="D1678" s="188" t="s">
        <v>3022</v>
      </c>
      <c r="G1678" s="11" t="s">
        <v>2694</v>
      </c>
      <c r="H1678" s="11" t="s">
        <v>2695</v>
      </c>
      <c r="J1678" s="188" t="s">
        <v>2561</v>
      </c>
      <c r="K1678" s="260" t="s">
        <v>3049</v>
      </c>
      <c r="L1678" s="265" t="s">
        <v>1937</v>
      </c>
      <c r="M1678" s="265" t="s">
        <v>1937</v>
      </c>
      <c r="N1678" s="258" t="s">
        <v>3023</v>
      </c>
      <c r="O1678" s="258"/>
      <c r="P1678" s="258" t="s">
        <v>3025</v>
      </c>
      <c r="Q1678" s="265" t="s">
        <v>2153</v>
      </c>
      <c r="R1678" s="265" t="s">
        <v>3073</v>
      </c>
      <c r="S1678" s="265" t="s">
        <v>3116</v>
      </c>
      <c r="T1678" s="11" t="s">
        <v>2696</v>
      </c>
      <c r="U1678" s="11" t="s">
        <v>2517</v>
      </c>
      <c r="V1678">
        <v>-1.0042755118737801</v>
      </c>
      <c r="Z1678">
        <v>-3.57474492085024</v>
      </c>
      <c r="AD1678" s="188">
        <f t="shared" ref="AD1678:AD1709" si="72">LN(10^(V1678))</f>
        <v>-2.312429822899531</v>
      </c>
      <c r="AE1678" s="188">
        <f t="shared" ref="AE1678:AE1685" si="73">LN(10^Z1678)</f>
        <v>-8.2311543660059439</v>
      </c>
    </row>
    <row r="1679" spans="1:31" x14ac:dyDescent="0.35">
      <c r="A1679" s="11" t="s">
        <v>2691</v>
      </c>
      <c r="B1679" s="11" t="s">
        <v>2516</v>
      </c>
      <c r="C1679" s="11" t="s">
        <v>2693</v>
      </c>
      <c r="D1679" s="188" t="s">
        <v>3022</v>
      </c>
      <c r="G1679" s="11" t="s">
        <v>2694</v>
      </c>
      <c r="H1679" s="11" t="s">
        <v>2695</v>
      </c>
      <c r="J1679" s="188" t="s">
        <v>2561</v>
      </c>
      <c r="K1679" s="260" t="s">
        <v>3049</v>
      </c>
      <c r="L1679" s="265" t="s">
        <v>1937</v>
      </c>
      <c r="M1679" s="265" t="s">
        <v>1937</v>
      </c>
      <c r="N1679" s="258" t="s">
        <v>3023</v>
      </c>
      <c r="O1679" s="258"/>
      <c r="P1679" s="258" t="s">
        <v>3025</v>
      </c>
      <c r="Q1679" s="265" t="s">
        <v>2153</v>
      </c>
      <c r="R1679" s="265" t="s">
        <v>3073</v>
      </c>
      <c r="S1679" s="265" t="s">
        <v>3116</v>
      </c>
      <c r="T1679" s="11" t="s">
        <v>2696</v>
      </c>
      <c r="U1679" s="11" t="s">
        <v>2517</v>
      </c>
      <c r="V1679">
        <v>0.37462457310861402</v>
      </c>
      <c r="Z1679">
        <v>-1.5973259576354799</v>
      </c>
      <c r="AD1679" s="188">
        <f t="shared" si="72"/>
        <v>0.86260495750915267</v>
      </c>
      <c r="AE1679" s="188">
        <f t="shared" si="73"/>
        <v>-3.677978938703895</v>
      </c>
    </row>
    <row r="1680" spans="1:31" x14ac:dyDescent="0.35">
      <c r="A1680" s="11" t="s">
        <v>2691</v>
      </c>
      <c r="B1680" s="11" t="s">
        <v>2516</v>
      </c>
      <c r="C1680" s="11" t="s">
        <v>2693</v>
      </c>
      <c r="D1680" s="188" t="s">
        <v>3022</v>
      </c>
      <c r="G1680" s="11" t="s">
        <v>2694</v>
      </c>
      <c r="H1680" s="11" t="s">
        <v>2695</v>
      </c>
      <c r="J1680" s="188" t="s">
        <v>2561</v>
      </c>
      <c r="K1680" s="260" t="s">
        <v>3049</v>
      </c>
      <c r="L1680" s="265" t="s">
        <v>1937</v>
      </c>
      <c r="M1680" s="265" t="s">
        <v>1937</v>
      </c>
      <c r="N1680" s="258" t="s">
        <v>3023</v>
      </c>
      <c r="O1680" s="258"/>
      <c r="P1680" s="258" t="s">
        <v>3025</v>
      </c>
      <c r="Q1680" s="265" t="s">
        <v>2153</v>
      </c>
      <c r="R1680" s="265" t="s">
        <v>3073</v>
      </c>
      <c r="S1680" s="265" t="s">
        <v>3116</v>
      </c>
      <c r="T1680" s="11" t="s">
        <v>2696</v>
      </c>
      <c r="U1680" s="11" t="s">
        <v>2517</v>
      </c>
      <c r="V1680">
        <v>1.1996400124570401</v>
      </c>
      <c r="Z1680">
        <v>-0.70599257855593001</v>
      </c>
      <c r="AD1680" s="188">
        <f t="shared" si="72"/>
        <v>2.762273209642772</v>
      </c>
      <c r="AE1680" s="188">
        <f t="shared" si="73"/>
        <v>-1.6256079871473124</v>
      </c>
    </row>
    <row r="1681" spans="1:31" x14ac:dyDescent="0.35">
      <c r="A1681" s="11" t="s">
        <v>2691</v>
      </c>
      <c r="B1681" s="11" t="s">
        <v>2516</v>
      </c>
      <c r="C1681" s="11" t="s">
        <v>2693</v>
      </c>
      <c r="D1681" s="188" t="s">
        <v>3022</v>
      </c>
      <c r="G1681" s="11" t="s">
        <v>2694</v>
      </c>
      <c r="H1681" s="11" t="s">
        <v>2695</v>
      </c>
      <c r="J1681" s="188" t="s">
        <v>2561</v>
      </c>
      <c r="K1681" s="260" t="s">
        <v>3049</v>
      </c>
      <c r="L1681" s="265" t="s">
        <v>1937</v>
      </c>
      <c r="M1681" s="265" t="s">
        <v>1937</v>
      </c>
      <c r="N1681" s="258" t="s">
        <v>3023</v>
      </c>
      <c r="O1681" s="258"/>
      <c r="P1681" s="258" t="s">
        <v>3025</v>
      </c>
      <c r="Q1681" s="265" t="s">
        <v>2153</v>
      </c>
      <c r="R1681" s="265" t="s">
        <v>3073</v>
      </c>
      <c r="S1681" s="265" t="s">
        <v>3116</v>
      </c>
      <c r="T1681" s="11" t="s">
        <v>2696</v>
      </c>
      <c r="U1681" s="11" t="s">
        <v>2517</v>
      </c>
      <c r="V1681">
        <v>1.7268581321819301</v>
      </c>
      <c r="Z1681">
        <v>-0.65109711746044996</v>
      </c>
      <c r="AD1681" s="188">
        <f t="shared" si="72"/>
        <v>3.976237792877654</v>
      </c>
      <c r="AE1681" s="188">
        <f t="shared" si="73"/>
        <v>-1.4992065167558255</v>
      </c>
    </row>
    <row r="1682" spans="1:31" x14ac:dyDescent="0.35">
      <c r="A1682" s="11" t="s">
        <v>2691</v>
      </c>
      <c r="B1682" s="11" t="s">
        <v>2516</v>
      </c>
      <c r="C1682" s="11" t="s">
        <v>2693</v>
      </c>
      <c r="D1682" s="188" t="s">
        <v>3022</v>
      </c>
      <c r="G1682" s="11" t="s">
        <v>2694</v>
      </c>
      <c r="H1682" s="11" t="s">
        <v>2695</v>
      </c>
      <c r="J1682" s="188" t="s">
        <v>2561</v>
      </c>
      <c r="K1682" s="260" t="s">
        <v>3049</v>
      </c>
      <c r="L1682" s="265" t="s">
        <v>1937</v>
      </c>
      <c r="M1682" s="265" t="s">
        <v>1937</v>
      </c>
      <c r="N1682" s="258" t="s">
        <v>3023</v>
      </c>
      <c r="O1682" s="258"/>
      <c r="P1682" s="258" t="s">
        <v>3025</v>
      </c>
      <c r="Q1682" s="265" t="s">
        <v>2153</v>
      </c>
      <c r="R1682" s="265" t="s">
        <v>3073</v>
      </c>
      <c r="S1682" s="265" t="s">
        <v>3116</v>
      </c>
      <c r="T1682" s="11" t="s">
        <v>2696</v>
      </c>
      <c r="U1682" s="11" t="s">
        <v>2517</v>
      </c>
      <c r="V1682">
        <v>2.6364970361729401</v>
      </c>
      <c r="Z1682">
        <v>0.73826477558841297</v>
      </c>
      <c r="AD1682" s="188">
        <f t="shared" si="72"/>
        <v>6.0707587732147958</v>
      </c>
      <c r="AE1682" s="188">
        <f t="shared" si="73"/>
        <v>1.6999174669524744</v>
      </c>
    </row>
    <row r="1683" spans="1:31" x14ac:dyDescent="0.35">
      <c r="A1683" s="11" t="s">
        <v>2691</v>
      </c>
      <c r="B1683" s="11" t="s">
        <v>2516</v>
      </c>
      <c r="C1683" s="11" t="s">
        <v>2693</v>
      </c>
      <c r="D1683" s="188" t="s">
        <v>3022</v>
      </c>
      <c r="G1683" s="11" t="s">
        <v>2694</v>
      </c>
      <c r="H1683" s="11" t="s">
        <v>2695</v>
      </c>
      <c r="J1683" s="188" t="s">
        <v>2561</v>
      </c>
      <c r="K1683" s="260" t="s">
        <v>3049</v>
      </c>
      <c r="L1683" s="265" t="s">
        <v>1937</v>
      </c>
      <c r="M1683" s="265" t="s">
        <v>1937</v>
      </c>
      <c r="N1683" s="258" t="s">
        <v>3023</v>
      </c>
      <c r="O1683" s="258"/>
      <c r="P1683" s="258" t="s">
        <v>3025</v>
      </c>
      <c r="Q1683" s="265" t="s">
        <v>2153</v>
      </c>
      <c r="R1683" s="265" t="s">
        <v>3073</v>
      </c>
      <c r="S1683" s="265" t="s">
        <v>3116</v>
      </c>
      <c r="T1683" s="11" t="s">
        <v>2696</v>
      </c>
      <c r="U1683" s="11" t="s">
        <v>2517</v>
      </c>
      <c r="V1683">
        <v>2.74984560651566</v>
      </c>
      <c r="Z1683">
        <v>1.1119339565375701</v>
      </c>
      <c r="AD1683" s="188">
        <f t="shared" si="72"/>
        <v>6.3317535015981292</v>
      </c>
      <c r="AE1683" s="188">
        <f t="shared" si="73"/>
        <v>2.5603225527172984</v>
      </c>
    </row>
    <row r="1684" spans="1:31" x14ac:dyDescent="0.35">
      <c r="A1684" s="11" t="s">
        <v>2691</v>
      </c>
      <c r="B1684" s="11" t="s">
        <v>2516</v>
      </c>
      <c r="C1684" s="11" t="s">
        <v>2693</v>
      </c>
      <c r="D1684" s="188" t="s">
        <v>3022</v>
      </c>
      <c r="G1684" s="11" t="s">
        <v>2694</v>
      </c>
      <c r="H1684" s="11" t="s">
        <v>2695</v>
      </c>
      <c r="J1684" s="188" t="s">
        <v>2561</v>
      </c>
      <c r="K1684" s="260" t="s">
        <v>3049</v>
      </c>
      <c r="L1684" s="265" t="s">
        <v>1937</v>
      </c>
      <c r="M1684" s="265" t="s">
        <v>1937</v>
      </c>
      <c r="N1684" s="258" t="s">
        <v>3023</v>
      </c>
      <c r="O1684" s="258"/>
      <c r="P1684" s="258" t="s">
        <v>3025</v>
      </c>
      <c r="Q1684" s="265" t="s">
        <v>2153</v>
      </c>
      <c r="R1684" s="265" t="s">
        <v>3073</v>
      </c>
      <c r="S1684" s="265" t="s">
        <v>3116</v>
      </c>
      <c r="T1684" s="11" t="s">
        <v>2696</v>
      </c>
      <c r="U1684" s="11" t="s">
        <v>2517</v>
      </c>
      <c r="V1684">
        <v>3.4336741426542998</v>
      </c>
      <c r="Z1684">
        <v>1.25618233738539</v>
      </c>
      <c r="AD1684" s="188">
        <f t="shared" si="72"/>
        <v>7.9063268950749022</v>
      </c>
      <c r="AE1684" s="188">
        <f t="shared" si="73"/>
        <v>2.8924667241460162</v>
      </c>
    </row>
    <row r="1685" spans="1:31" x14ac:dyDescent="0.35">
      <c r="A1685" s="11" t="s">
        <v>2691</v>
      </c>
      <c r="B1685" s="11" t="s">
        <v>2516</v>
      </c>
      <c r="C1685" s="11" t="s">
        <v>2693</v>
      </c>
      <c r="D1685" s="188" t="s">
        <v>3022</v>
      </c>
      <c r="G1685" s="11" t="s">
        <v>2694</v>
      </c>
      <c r="H1685" s="11" t="s">
        <v>2695</v>
      </c>
      <c r="J1685" s="188" t="s">
        <v>2561</v>
      </c>
      <c r="K1685" s="260" t="s">
        <v>3049</v>
      </c>
      <c r="L1685" s="265" t="s">
        <v>1937</v>
      </c>
      <c r="M1685" s="265" t="s">
        <v>1937</v>
      </c>
      <c r="N1685" s="258" t="s">
        <v>3023</v>
      </c>
      <c r="O1685" s="258"/>
      <c r="P1685" s="258" t="s">
        <v>3025</v>
      </c>
      <c r="Q1685" s="265" t="s">
        <v>2153</v>
      </c>
      <c r="R1685" s="265" t="s">
        <v>3073</v>
      </c>
      <c r="S1685" s="265" t="s">
        <v>3116</v>
      </c>
      <c r="T1685" s="11" t="s">
        <v>2696</v>
      </c>
      <c r="U1685" s="11" t="s">
        <v>2517</v>
      </c>
      <c r="V1685">
        <v>4.4279365112878697</v>
      </c>
      <c r="Z1685">
        <v>3.1435727444035599</v>
      </c>
      <c r="AD1685" s="188">
        <f t="shared" si="72"/>
        <v>10.19570060361551</v>
      </c>
      <c r="AE1685" s="188">
        <f t="shared" si="73"/>
        <v>7.2383437400060195</v>
      </c>
    </row>
    <row r="1686" spans="1:31" hidden="1" x14ac:dyDescent="0.35">
      <c r="A1686" s="11" t="s">
        <v>2692</v>
      </c>
      <c r="B1686" s="11" t="s">
        <v>2516</v>
      </c>
      <c r="C1686" s="11" t="s">
        <v>2693</v>
      </c>
      <c r="D1686" s="188" t="s">
        <v>3022</v>
      </c>
      <c r="G1686" s="11" t="s">
        <v>2639</v>
      </c>
      <c r="H1686" s="11" t="s">
        <v>2640</v>
      </c>
      <c r="J1686" s="258" t="s">
        <v>2561</v>
      </c>
      <c r="K1686" s="258" t="s">
        <v>3017</v>
      </c>
      <c r="L1686" s="265" t="s">
        <v>1937</v>
      </c>
      <c r="M1686" s="265" t="s">
        <v>1941</v>
      </c>
      <c r="N1686" s="258" t="s">
        <v>3027</v>
      </c>
      <c r="O1686" s="258" t="s">
        <v>3040</v>
      </c>
      <c r="P1686" s="258"/>
      <c r="Q1686" s="258"/>
      <c r="R1686" s="258"/>
      <c r="S1686" s="258"/>
      <c r="T1686" s="11" t="s">
        <v>2696</v>
      </c>
      <c r="U1686" s="11" t="s">
        <v>2517</v>
      </c>
      <c r="V1686">
        <v>-1.2269503546099201</v>
      </c>
      <c r="Z1686">
        <v>5.3712121212121202</v>
      </c>
      <c r="AD1686" s="188">
        <f t="shared" si="72"/>
        <v>-2.8251575963685602</v>
      </c>
    </row>
    <row r="1687" spans="1:31" hidden="1" x14ac:dyDescent="0.35">
      <c r="A1687" s="11" t="s">
        <v>2692</v>
      </c>
      <c r="B1687" s="11" t="s">
        <v>2516</v>
      </c>
      <c r="C1687" s="11" t="s">
        <v>2693</v>
      </c>
      <c r="D1687" s="188" t="s">
        <v>3022</v>
      </c>
      <c r="G1687" s="11" t="s">
        <v>2639</v>
      </c>
      <c r="H1687" s="11" t="s">
        <v>2640</v>
      </c>
      <c r="J1687" s="258" t="s">
        <v>2561</v>
      </c>
      <c r="K1687" s="258" t="s">
        <v>3017</v>
      </c>
      <c r="L1687" s="265" t="s">
        <v>1937</v>
      </c>
      <c r="M1687" s="265" t="s">
        <v>1941</v>
      </c>
      <c r="N1687" s="258" t="s">
        <v>3027</v>
      </c>
      <c r="O1687" s="258" t="s">
        <v>3040</v>
      </c>
      <c r="P1687" s="258"/>
      <c r="Q1687" s="258"/>
      <c r="R1687" s="258"/>
      <c r="S1687" s="258"/>
      <c r="T1687" s="11" t="s">
        <v>2696</v>
      </c>
      <c r="U1687" s="11" t="s">
        <v>2517</v>
      </c>
      <c r="V1687">
        <v>-0.900709219858156</v>
      </c>
      <c r="Z1687">
        <v>5.4419191919191903</v>
      </c>
      <c r="AD1687" s="188">
        <f t="shared" si="72"/>
        <v>-2.0739596227676866</v>
      </c>
    </row>
    <row r="1688" spans="1:31" hidden="1" x14ac:dyDescent="0.35">
      <c r="A1688" s="11" t="s">
        <v>2692</v>
      </c>
      <c r="B1688" s="11" t="s">
        <v>2516</v>
      </c>
      <c r="C1688" s="11" t="s">
        <v>2693</v>
      </c>
      <c r="D1688" s="188" t="s">
        <v>3022</v>
      </c>
      <c r="G1688" s="11" t="s">
        <v>2639</v>
      </c>
      <c r="H1688" s="11" t="s">
        <v>2640</v>
      </c>
      <c r="J1688" s="258" t="s">
        <v>2561</v>
      </c>
      <c r="K1688" s="258" t="s">
        <v>3017</v>
      </c>
      <c r="L1688" s="265" t="s">
        <v>1937</v>
      </c>
      <c r="M1688" s="265" t="s">
        <v>1941</v>
      </c>
      <c r="N1688" s="258" t="s">
        <v>3027</v>
      </c>
      <c r="O1688" s="258" t="s">
        <v>3040</v>
      </c>
      <c r="P1688" s="258"/>
      <c r="Q1688" s="258"/>
      <c r="R1688" s="258"/>
      <c r="S1688" s="258"/>
      <c r="T1688" s="11" t="s">
        <v>2696</v>
      </c>
      <c r="U1688" s="11" t="s">
        <v>2517</v>
      </c>
      <c r="V1688">
        <v>-0.60283687943262398</v>
      </c>
      <c r="Z1688">
        <v>4.0631313131313096</v>
      </c>
      <c r="AD1688" s="188">
        <f t="shared" si="72"/>
        <v>-1.3880832120886089</v>
      </c>
    </row>
    <row r="1689" spans="1:31" hidden="1" x14ac:dyDescent="0.35">
      <c r="A1689" s="11" t="s">
        <v>2692</v>
      </c>
      <c r="B1689" s="11" t="s">
        <v>2516</v>
      </c>
      <c r="C1689" s="11" t="s">
        <v>2693</v>
      </c>
      <c r="D1689" s="188" t="s">
        <v>3022</v>
      </c>
      <c r="G1689" s="11" t="s">
        <v>2639</v>
      </c>
      <c r="H1689" s="11" t="s">
        <v>2640</v>
      </c>
      <c r="J1689" s="258" t="s">
        <v>2561</v>
      </c>
      <c r="K1689" s="258" t="s">
        <v>3017</v>
      </c>
      <c r="L1689" s="265" t="s">
        <v>1937</v>
      </c>
      <c r="M1689" s="265" t="s">
        <v>1941</v>
      </c>
      <c r="N1689" s="258" t="s">
        <v>3027</v>
      </c>
      <c r="O1689" s="258" t="s">
        <v>3040</v>
      </c>
      <c r="P1689" s="258"/>
      <c r="Q1689" s="258"/>
      <c r="R1689" s="258"/>
      <c r="S1689" s="258"/>
      <c r="T1689" s="11" t="s">
        <v>2696</v>
      </c>
      <c r="U1689" s="11" t="s">
        <v>2517</v>
      </c>
      <c r="V1689">
        <v>-0.30496453900709097</v>
      </c>
      <c r="Z1689">
        <v>3.5328282828282802</v>
      </c>
      <c r="AD1689" s="188">
        <f t="shared" si="72"/>
        <v>-0.70220680140952885</v>
      </c>
    </row>
    <row r="1690" spans="1:31" hidden="1" x14ac:dyDescent="0.35">
      <c r="A1690" s="11" t="s">
        <v>2692</v>
      </c>
      <c r="B1690" s="11" t="s">
        <v>2516</v>
      </c>
      <c r="C1690" s="11" t="s">
        <v>2693</v>
      </c>
      <c r="D1690" s="188" t="s">
        <v>3022</v>
      </c>
      <c r="G1690" s="11" t="s">
        <v>2639</v>
      </c>
      <c r="H1690" s="11" t="s">
        <v>2640</v>
      </c>
      <c r="J1690" s="258" t="s">
        <v>2561</v>
      </c>
      <c r="K1690" s="258" t="s">
        <v>3017</v>
      </c>
      <c r="L1690" s="265" t="s">
        <v>1937</v>
      </c>
      <c r="M1690" s="265" t="s">
        <v>1941</v>
      </c>
      <c r="N1690" s="258" t="s">
        <v>3027</v>
      </c>
      <c r="O1690" s="258" t="s">
        <v>3040</v>
      </c>
      <c r="P1690" s="258"/>
      <c r="Q1690" s="258"/>
      <c r="R1690" s="258"/>
      <c r="S1690" s="258"/>
      <c r="T1690" s="11" t="s">
        <v>2696</v>
      </c>
      <c r="U1690" s="11" t="s">
        <v>2517</v>
      </c>
      <c r="V1690">
        <v>-7.0921985815601803E-3</v>
      </c>
      <c r="Z1690">
        <v>3.0378787878787801</v>
      </c>
      <c r="AD1690" s="188">
        <f t="shared" si="72"/>
        <v>-1.6330390730453875E-2</v>
      </c>
    </row>
    <row r="1691" spans="1:31" hidden="1" x14ac:dyDescent="0.35">
      <c r="A1691" s="11" t="s">
        <v>2692</v>
      </c>
      <c r="B1691" s="11" t="s">
        <v>2516</v>
      </c>
      <c r="C1691" s="11" t="s">
        <v>2693</v>
      </c>
      <c r="D1691" s="188" t="s">
        <v>3022</v>
      </c>
      <c r="G1691" s="11" t="s">
        <v>2639</v>
      </c>
      <c r="H1691" s="11" t="s">
        <v>2640</v>
      </c>
      <c r="J1691" s="258" t="s">
        <v>2561</v>
      </c>
      <c r="K1691" s="258" t="s">
        <v>3017</v>
      </c>
      <c r="L1691" s="265" t="s">
        <v>1937</v>
      </c>
      <c r="M1691" s="265" t="s">
        <v>1941</v>
      </c>
      <c r="N1691" s="258" t="s">
        <v>3027</v>
      </c>
      <c r="O1691" s="258" t="s">
        <v>3040</v>
      </c>
      <c r="P1691" s="258"/>
      <c r="Q1691" s="258"/>
      <c r="R1691" s="258"/>
      <c r="S1691" s="258"/>
      <c r="T1691" s="11" t="s">
        <v>2696</v>
      </c>
      <c r="U1691" s="11" t="s">
        <v>2517</v>
      </c>
      <c r="V1691">
        <v>0.27659574468085102</v>
      </c>
      <c r="Z1691">
        <v>2.89646464646464</v>
      </c>
      <c r="AD1691" s="188">
        <f t="shared" si="72"/>
        <v>0.63688523848771472</v>
      </c>
    </row>
    <row r="1692" spans="1:31" hidden="1" x14ac:dyDescent="0.35">
      <c r="A1692" s="11" t="s">
        <v>2692</v>
      </c>
      <c r="B1692" s="11" t="s">
        <v>2516</v>
      </c>
      <c r="C1692" s="11" t="s">
        <v>2693</v>
      </c>
      <c r="D1692" s="188" t="s">
        <v>3022</v>
      </c>
      <c r="G1692" s="11" t="s">
        <v>2639</v>
      </c>
      <c r="H1692" s="11" t="s">
        <v>2640</v>
      </c>
      <c r="J1692" s="258" t="s">
        <v>2561</v>
      </c>
      <c r="K1692" s="258" t="s">
        <v>3017</v>
      </c>
      <c r="L1692" s="265" t="s">
        <v>1937</v>
      </c>
      <c r="M1692" s="265" t="s">
        <v>1941</v>
      </c>
      <c r="N1692" s="258" t="s">
        <v>3027</v>
      </c>
      <c r="O1692" s="258" t="s">
        <v>3040</v>
      </c>
      <c r="P1692" s="258"/>
      <c r="Q1692" s="258"/>
      <c r="R1692" s="258"/>
      <c r="S1692" s="258"/>
      <c r="T1692" s="11" t="s">
        <v>2696</v>
      </c>
      <c r="U1692" s="11" t="s">
        <v>2517</v>
      </c>
      <c r="V1692">
        <v>0.61702127659574502</v>
      </c>
      <c r="Z1692">
        <v>2.6489898989899001</v>
      </c>
      <c r="AD1692" s="188">
        <f t="shared" si="72"/>
        <v>1.4207439935495185</v>
      </c>
    </row>
    <row r="1693" spans="1:31" hidden="1" x14ac:dyDescent="0.35">
      <c r="A1693" s="11" t="s">
        <v>2692</v>
      </c>
      <c r="B1693" s="11" t="s">
        <v>2516</v>
      </c>
      <c r="C1693" s="11" t="s">
        <v>2693</v>
      </c>
      <c r="D1693" s="188" t="s">
        <v>3022</v>
      </c>
      <c r="G1693" s="11" t="s">
        <v>2639</v>
      </c>
      <c r="H1693" s="11" t="s">
        <v>2640</v>
      </c>
      <c r="J1693" s="258" t="s">
        <v>2561</v>
      </c>
      <c r="K1693" s="258" t="s">
        <v>3017</v>
      </c>
      <c r="L1693" s="265" t="s">
        <v>1937</v>
      </c>
      <c r="M1693" s="265" t="s">
        <v>1941</v>
      </c>
      <c r="N1693" s="258" t="s">
        <v>3027</v>
      </c>
      <c r="O1693" s="258" t="s">
        <v>3040</v>
      </c>
      <c r="P1693" s="258"/>
      <c r="Q1693" s="258"/>
      <c r="R1693" s="258"/>
      <c r="S1693" s="258"/>
      <c r="T1693" s="11" t="s">
        <v>2696</v>
      </c>
      <c r="U1693" s="11" t="s">
        <v>2517</v>
      </c>
      <c r="V1693">
        <v>0.900709219858156</v>
      </c>
      <c r="Z1693">
        <v>2.40151515151515</v>
      </c>
      <c r="AD1693" s="188">
        <f t="shared" si="72"/>
        <v>2.0739596227676866</v>
      </c>
    </row>
    <row r="1694" spans="1:31" hidden="1" x14ac:dyDescent="0.35">
      <c r="A1694" s="11" t="s">
        <v>2692</v>
      </c>
      <c r="B1694" s="11" t="s">
        <v>2516</v>
      </c>
      <c r="C1694" s="11" t="s">
        <v>2693</v>
      </c>
      <c r="D1694" s="188" t="s">
        <v>3022</v>
      </c>
      <c r="G1694" s="11" t="s">
        <v>2639</v>
      </c>
      <c r="H1694" s="11" t="s">
        <v>2640</v>
      </c>
      <c r="J1694" s="258" t="s">
        <v>2561</v>
      </c>
      <c r="K1694" s="258" t="s">
        <v>3017</v>
      </c>
      <c r="L1694" s="265" t="s">
        <v>1937</v>
      </c>
      <c r="M1694" s="265" t="s">
        <v>1941</v>
      </c>
      <c r="N1694" s="258" t="s">
        <v>3027</v>
      </c>
      <c r="O1694" s="258" t="s">
        <v>3040</v>
      </c>
      <c r="P1694" s="258"/>
      <c r="Q1694" s="258"/>
      <c r="R1694" s="258"/>
      <c r="S1694" s="258"/>
      <c r="T1694" s="11" t="s">
        <v>2696</v>
      </c>
      <c r="U1694" s="11" t="s">
        <v>2517</v>
      </c>
      <c r="V1694">
        <v>1.2127659574468099</v>
      </c>
      <c r="Z1694">
        <v>1.8888888888888899</v>
      </c>
      <c r="AD1694" s="188">
        <f t="shared" si="72"/>
        <v>2.7924968149076759</v>
      </c>
    </row>
    <row r="1695" spans="1:31" hidden="1" x14ac:dyDescent="0.35">
      <c r="A1695" s="11" t="s">
        <v>2692</v>
      </c>
      <c r="B1695" s="11" t="s">
        <v>2516</v>
      </c>
      <c r="C1695" s="11" t="s">
        <v>2693</v>
      </c>
      <c r="D1695" s="188" t="s">
        <v>3022</v>
      </c>
      <c r="G1695" s="11" t="s">
        <v>2639</v>
      </c>
      <c r="H1695" s="11" t="s">
        <v>2640</v>
      </c>
      <c r="J1695" s="258" t="s">
        <v>2561</v>
      </c>
      <c r="K1695" s="258" t="s">
        <v>3017</v>
      </c>
      <c r="L1695" s="265" t="s">
        <v>1937</v>
      </c>
      <c r="M1695" s="265" t="s">
        <v>1941</v>
      </c>
      <c r="N1695" s="258" t="s">
        <v>3027</v>
      </c>
      <c r="O1695" s="258" t="s">
        <v>3040</v>
      </c>
      <c r="P1695" s="258"/>
      <c r="Q1695" s="258"/>
      <c r="R1695" s="258"/>
      <c r="S1695" s="258"/>
      <c r="T1695" s="11" t="s">
        <v>2696</v>
      </c>
      <c r="U1695" s="11" t="s">
        <v>2517</v>
      </c>
      <c r="V1695">
        <v>1.4964539007092199</v>
      </c>
      <c r="Z1695">
        <v>1.9242424242424201</v>
      </c>
      <c r="AD1695" s="188">
        <f t="shared" si="72"/>
        <v>3.4457124441258418</v>
      </c>
    </row>
    <row r="1696" spans="1:31" hidden="1" x14ac:dyDescent="0.35">
      <c r="A1696" s="11" t="s">
        <v>2692</v>
      </c>
      <c r="B1696" s="11" t="s">
        <v>2516</v>
      </c>
      <c r="C1696" s="11" t="s">
        <v>2693</v>
      </c>
      <c r="D1696" s="188" t="s">
        <v>3022</v>
      </c>
      <c r="G1696" s="11" t="s">
        <v>2639</v>
      </c>
      <c r="H1696" s="11" t="s">
        <v>2640</v>
      </c>
      <c r="J1696" s="258" t="s">
        <v>2561</v>
      </c>
      <c r="K1696" s="258" t="s">
        <v>3017</v>
      </c>
      <c r="L1696" s="265" t="s">
        <v>1937</v>
      </c>
      <c r="M1696" s="265" t="s">
        <v>1941</v>
      </c>
      <c r="N1696" s="258" t="s">
        <v>3027</v>
      </c>
      <c r="O1696" s="258" t="s">
        <v>3040</v>
      </c>
      <c r="P1696" s="258"/>
      <c r="Q1696" s="258"/>
      <c r="R1696" s="258"/>
      <c r="S1696" s="258"/>
      <c r="T1696" s="11" t="s">
        <v>2696</v>
      </c>
      <c r="U1696" s="11" t="s">
        <v>2517</v>
      </c>
      <c r="V1696">
        <v>1.80851063829787</v>
      </c>
      <c r="Z1696">
        <v>1.7474747474747401</v>
      </c>
      <c r="AD1696" s="188">
        <f t="shared" si="72"/>
        <v>4.1642496362658221</v>
      </c>
    </row>
    <row r="1697" spans="1:31" hidden="1" x14ac:dyDescent="0.35">
      <c r="A1697" s="11" t="s">
        <v>2692</v>
      </c>
      <c r="B1697" s="11" t="s">
        <v>2516</v>
      </c>
      <c r="C1697" s="11" t="s">
        <v>2693</v>
      </c>
      <c r="D1697" s="188" t="s">
        <v>3022</v>
      </c>
      <c r="G1697" s="11" t="s">
        <v>2639</v>
      </c>
      <c r="H1697" s="11" t="s">
        <v>2640</v>
      </c>
      <c r="J1697" s="258" t="s">
        <v>2561</v>
      </c>
      <c r="K1697" s="258" t="s">
        <v>3017</v>
      </c>
      <c r="L1697" s="265" t="s">
        <v>1937</v>
      </c>
      <c r="M1697" s="265" t="s">
        <v>1941</v>
      </c>
      <c r="N1697" s="258" t="s">
        <v>3027</v>
      </c>
      <c r="O1697" s="258" t="s">
        <v>3040</v>
      </c>
      <c r="P1697" s="258"/>
      <c r="Q1697" s="258"/>
      <c r="R1697" s="258"/>
      <c r="S1697" s="258"/>
      <c r="T1697" s="11" t="s">
        <v>2696</v>
      </c>
      <c r="U1697" s="11" t="s">
        <v>2517</v>
      </c>
      <c r="V1697">
        <v>2.0921985815602802</v>
      </c>
      <c r="Z1697">
        <v>1.2702020202020201</v>
      </c>
      <c r="AD1697" s="188">
        <f t="shared" si="72"/>
        <v>4.8174652654839889</v>
      </c>
    </row>
    <row r="1698" spans="1:31" hidden="1" x14ac:dyDescent="0.35">
      <c r="A1698" s="11" t="s">
        <v>2692</v>
      </c>
      <c r="B1698" s="11" t="s">
        <v>2516</v>
      </c>
      <c r="C1698" s="11" t="s">
        <v>2693</v>
      </c>
      <c r="D1698" s="188" t="s">
        <v>3022</v>
      </c>
      <c r="G1698" s="11" t="s">
        <v>2639</v>
      </c>
      <c r="H1698" s="11" t="s">
        <v>2640</v>
      </c>
      <c r="J1698" s="258" t="s">
        <v>2561</v>
      </c>
      <c r="K1698" s="258" t="s">
        <v>3017</v>
      </c>
      <c r="L1698" s="265" t="s">
        <v>1937</v>
      </c>
      <c r="M1698" s="265" t="s">
        <v>1941</v>
      </c>
      <c r="N1698" s="258" t="s">
        <v>3027</v>
      </c>
      <c r="O1698" s="258" t="s">
        <v>3040</v>
      </c>
      <c r="P1698" s="258"/>
      <c r="Q1698" s="258"/>
      <c r="R1698" s="258"/>
      <c r="S1698" s="258"/>
      <c r="T1698" s="11" t="s">
        <v>2696</v>
      </c>
      <c r="U1698" s="11" t="s">
        <v>2517</v>
      </c>
      <c r="V1698">
        <v>2.40425531914893</v>
      </c>
      <c r="Z1698">
        <v>0.56313131313131404</v>
      </c>
      <c r="AD1698" s="188">
        <f t="shared" si="72"/>
        <v>5.5360024576239688</v>
      </c>
    </row>
    <row r="1699" spans="1:31" hidden="1" x14ac:dyDescent="0.35">
      <c r="A1699" s="11" t="s">
        <v>2692</v>
      </c>
      <c r="B1699" s="11" t="s">
        <v>2516</v>
      </c>
      <c r="C1699" s="11" t="s">
        <v>2693</v>
      </c>
      <c r="D1699" s="188" t="s">
        <v>3022</v>
      </c>
      <c r="G1699" s="11" t="s">
        <v>2639</v>
      </c>
      <c r="H1699" s="11" t="s">
        <v>2640</v>
      </c>
      <c r="J1699" s="258" t="s">
        <v>2561</v>
      </c>
      <c r="K1699" s="258" t="s">
        <v>3017</v>
      </c>
      <c r="L1699" s="265" t="s">
        <v>1937</v>
      </c>
      <c r="M1699" s="265" t="s">
        <v>1941</v>
      </c>
      <c r="N1699" s="258" t="s">
        <v>3027</v>
      </c>
      <c r="O1699" s="258" t="s">
        <v>3040</v>
      </c>
      <c r="P1699" s="258"/>
      <c r="Q1699" s="258"/>
      <c r="R1699" s="258"/>
      <c r="S1699" s="258"/>
      <c r="T1699" s="11" t="s">
        <v>2696</v>
      </c>
      <c r="U1699" s="11" t="s">
        <v>2517</v>
      </c>
      <c r="V1699">
        <v>2.71631205673759</v>
      </c>
      <c r="Z1699">
        <v>0.49242424242424299</v>
      </c>
      <c r="AD1699" s="188">
        <f t="shared" si="72"/>
        <v>6.2545396497639718</v>
      </c>
    </row>
    <row r="1700" spans="1:31" hidden="1" x14ac:dyDescent="0.35">
      <c r="A1700" s="11" t="s">
        <v>2692</v>
      </c>
      <c r="B1700" s="11" t="s">
        <v>2516</v>
      </c>
      <c r="C1700" s="11" t="s">
        <v>2693</v>
      </c>
      <c r="D1700" s="188" t="s">
        <v>3022</v>
      </c>
      <c r="G1700" s="11" t="s">
        <v>2639</v>
      </c>
      <c r="H1700" s="11" t="s">
        <v>2640</v>
      </c>
      <c r="J1700" s="258" t="s">
        <v>2561</v>
      </c>
      <c r="K1700" s="258" t="s">
        <v>3017</v>
      </c>
      <c r="L1700" s="265" t="s">
        <v>1937</v>
      </c>
      <c r="M1700" s="265" t="s">
        <v>1941</v>
      </c>
      <c r="N1700" s="258" t="s">
        <v>3027</v>
      </c>
      <c r="O1700" s="258" t="s">
        <v>3040</v>
      </c>
      <c r="P1700" s="258"/>
      <c r="Q1700" s="258"/>
      <c r="R1700" s="258"/>
      <c r="S1700" s="258"/>
      <c r="T1700" s="11" t="s">
        <v>2696</v>
      </c>
      <c r="U1700" s="11" t="s">
        <v>2517</v>
      </c>
      <c r="V1700">
        <v>3</v>
      </c>
      <c r="Z1700">
        <v>-7.3232323232322594E-2</v>
      </c>
      <c r="AD1700" s="188">
        <f t="shared" si="72"/>
        <v>6.9077552789821368</v>
      </c>
    </row>
    <row r="1701" spans="1:31" hidden="1" x14ac:dyDescent="0.35">
      <c r="A1701" s="11" t="s">
        <v>2692</v>
      </c>
      <c r="B1701" s="11" t="s">
        <v>2516</v>
      </c>
      <c r="C1701" s="11" t="s">
        <v>2693</v>
      </c>
      <c r="D1701" s="188" t="s">
        <v>3022</v>
      </c>
      <c r="G1701" s="11" t="s">
        <v>2639</v>
      </c>
      <c r="H1701" s="11" t="s">
        <v>2640</v>
      </c>
      <c r="J1701" s="258" t="s">
        <v>2561</v>
      </c>
      <c r="K1701" s="258" t="s">
        <v>3017</v>
      </c>
      <c r="L1701" s="265" t="s">
        <v>1937</v>
      </c>
      <c r="M1701" s="265" t="s">
        <v>1941</v>
      </c>
      <c r="N1701" s="258" t="s">
        <v>3027</v>
      </c>
      <c r="O1701" s="258" t="s">
        <v>3040</v>
      </c>
      <c r="P1701" s="258"/>
      <c r="Q1701" s="258"/>
      <c r="R1701" s="258"/>
      <c r="S1701" s="258"/>
      <c r="T1701" s="11" t="s">
        <v>2696</v>
      </c>
      <c r="U1701" s="11" t="s">
        <v>2517</v>
      </c>
      <c r="V1701">
        <v>3.2978723404255299</v>
      </c>
      <c r="Z1701">
        <v>-0.49747474747474602</v>
      </c>
      <c r="AD1701" s="188">
        <f t="shared" si="72"/>
        <v>7.5936316896612102</v>
      </c>
    </row>
    <row r="1702" spans="1:31" hidden="1" x14ac:dyDescent="0.35">
      <c r="A1702" s="11" t="s">
        <v>2692</v>
      </c>
      <c r="B1702" s="11" t="s">
        <v>2516</v>
      </c>
      <c r="C1702" s="11" t="s">
        <v>2693</v>
      </c>
      <c r="D1702" s="188" t="s">
        <v>3022</v>
      </c>
      <c r="G1702" s="11" t="s">
        <v>2639</v>
      </c>
      <c r="H1702" s="11" t="s">
        <v>2640</v>
      </c>
      <c r="J1702" s="258" t="s">
        <v>2561</v>
      </c>
      <c r="K1702" s="258" t="s">
        <v>3017</v>
      </c>
      <c r="L1702" s="265" t="s">
        <v>1937</v>
      </c>
      <c r="M1702" s="265" t="s">
        <v>1941</v>
      </c>
      <c r="N1702" s="258" t="s">
        <v>3027</v>
      </c>
      <c r="O1702" s="258" t="s">
        <v>3040</v>
      </c>
      <c r="P1702" s="258"/>
      <c r="Q1702" s="258"/>
      <c r="R1702" s="258"/>
      <c r="S1702" s="258"/>
      <c r="T1702" s="11" t="s">
        <v>2696</v>
      </c>
      <c r="U1702" s="11" t="s">
        <v>2517</v>
      </c>
      <c r="V1702">
        <v>3.6241134751773001</v>
      </c>
      <c r="Z1702">
        <v>-0.79797979797979601</v>
      </c>
      <c r="AD1702" s="188">
        <f t="shared" si="72"/>
        <v>8.3448296632620984</v>
      </c>
    </row>
    <row r="1703" spans="1:31" hidden="1" x14ac:dyDescent="0.35">
      <c r="A1703" s="11" t="s">
        <v>2692</v>
      </c>
      <c r="B1703" s="11" t="s">
        <v>2516</v>
      </c>
      <c r="C1703" s="11" t="s">
        <v>2693</v>
      </c>
      <c r="D1703" s="188" t="s">
        <v>3022</v>
      </c>
      <c r="G1703" s="11" t="s">
        <v>2639</v>
      </c>
      <c r="H1703" s="11" t="s">
        <v>2640</v>
      </c>
      <c r="J1703" s="258" t="s">
        <v>2561</v>
      </c>
      <c r="K1703" s="258" t="s">
        <v>3017</v>
      </c>
      <c r="L1703" s="265" t="s">
        <v>1937</v>
      </c>
      <c r="M1703" s="265" t="s">
        <v>1941</v>
      </c>
      <c r="N1703" s="258" t="s">
        <v>3027</v>
      </c>
      <c r="O1703" s="258" t="s">
        <v>3040</v>
      </c>
      <c r="P1703" s="258"/>
      <c r="Q1703" s="258"/>
      <c r="R1703" s="258"/>
      <c r="S1703" s="258"/>
      <c r="T1703" s="11" t="s">
        <v>2696</v>
      </c>
      <c r="U1703" s="11" t="s">
        <v>2517</v>
      </c>
      <c r="V1703">
        <v>3.92198581560283</v>
      </c>
      <c r="Z1703">
        <v>-1.62878787878787</v>
      </c>
      <c r="AD1703" s="188">
        <f t="shared" si="72"/>
        <v>9.0307060739411718</v>
      </c>
    </row>
    <row r="1704" spans="1:31" hidden="1" x14ac:dyDescent="0.35">
      <c r="A1704" s="11" t="s">
        <v>2692</v>
      </c>
      <c r="B1704" s="11" t="s">
        <v>2516</v>
      </c>
      <c r="C1704" s="11" t="s">
        <v>2693</v>
      </c>
      <c r="D1704" s="188" t="s">
        <v>3022</v>
      </c>
      <c r="G1704" s="11" t="s">
        <v>2639</v>
      </c>
      <c r="H1704" s="11" t="s">
        <v>2640</v>
      </c>
      <c r="J1704" s="258" t="s">
        <v>2561</v>
      </c>
      <c r="K1704" s="258" t="s">
        <v>3017</v>
      </c>
      <c r="L1704" s="265" t="s">
        <v>1937</v>
      </c>
      <c r="M1704" s="265" t="s">
        <v>1941</v>
      </c>
      <c r="N1704" s="258" t="s">
        <v>3027</v>
      </c>
      <c r="O1704" s="258" t="s">
        <v>3040</v>
      </c>
      <c r="P1704" s="258"/>
      <c r="Q1704" s="258"/>
      <c r="R1704" s="258"/>
      <c r="S1704" s="258"/>
      <c r="T1704" s="11" t="s">
        <v>2696</v>
      </c>
      <c r="U1704" s="11" t="s">
        <v>2517</v>
      </c>
      <c r="V1704">
        <v>4.2340425531914896</v>
      </c>
      <c r="Z1704">
        <v>-2.1590909090908998</v>
      </c>
      <c r="AD1704" s="188">
        <f t="shared" si="72"/>
        <v>9.749243266081173</v>
      </c>
    </row>
    <row r="1705" spans="1:31" hidden="1" x14ac:dyDescent="0.35">
      <c r="A1705" s="11" t="s">
        <v>2692</v>
      </c>
      <c r="B1705" s="11" t="s">
        <v>2516</v>
      </c>
      <c r="C1705" s="11" t="s">
        <v>2693</v>
      </c>
      <c r="D1705" s="188" t="s">
        <v>3022</v>
      </c>
      <c r="G1705" s="11" t="s">
        <v>2639</v>
      </c>
      <c r="H1705" s="11" t="s">
        <v>2640</v>
      </c>
      <c r="J1705" s="258" t="s">
        <v>2561</v>
      </c>
      <c r="K1705" s="258" t="s">
        <v>3017</v>
      </c>
      <c r="L1705" s="265" t="s">
        <v>1937</v>
      </c>
      <c r="M1705" s="265" t="s">
        <v>1941</v>
      </c>
      <c r="N1705" s="258" t="s">
        <v>3027</v>
      </c>
      <c r="O1705" s="258" t="s">
        <v>3040</v>
      </c>
      <c r="P1705" s="258"/>
      <c r="Q1705" s="258"/>
      <c r="R1705" s="258"/>
      <c r="S1705" s="258"/>
      <c r="T1705" s="11" t="s">
        <v>2696</v>
      </c>
      <c r="U1705" s="11" t="s">
        <v>2517</v>
      </c>
      <c r="V1705">
        <v>4.5319148936170199</v>
      </c>
      <c r="Z1705">
        <v>-2.6010101010100999</v>
      </c>
      <c r="AD1705" s="188">
        <f t="shared" si="72"/>
        <v>10.435119676760248</v>
      </c>
    </row>
    <row r="1706" spans="1:31" hidden="1" x14ac:dyDescent="0.35">
      <c r="A1706" s="11" t="s">
        <v>2692</v>
      </c>
      <c r="B1706" s="11" t="s">
        <v>2516</v>
      </c>
      <c r="C1706" s="11" t="s">
        <v>2693</v>
      </c>
      <c r="D1706" s="188" t="s">
        <v>3022</v>
      </c>
      <c r="G1706" s="11" t="s">
        <v>2639</v>
      </c>
      <c r="H1706" s="11" t="s">
        <v>2640</v>
      </c>
      <c r="J1706" s="258" t="s">
        <v>2561</v>
      </c>
      <c r="K1706" s="258" t="s">
        <v>3017</v>
      </c>
      <c r="L1706" s="265" t="s">
        <v>1937</v>
      </c>
      <c r="M1706" s="265" t="s">
        <v>1941</v>
      </c>
      <c r="N1706" s="258" t="s">
        <v>3027</v>
      </c>
      <c r="O1706" s="258" t="s">
        <v>3040</v>
      </c>
      <c r="P1706" s="258"/>
      <c r="Q1706" s="258"/>
      <c r="R1706" s="258"/>
      <c r="S1706" s="258"/>
      <c r="T1706" s="11" t="s">
        <v>2696</v>
      </c>
      <c r="U1706" s="11" t="s">
        <v>2517</v>
      </c>
      <c r="V1706">
        <v>4.8297872340425503</v>
      </c>
      <c r="Z1706">
        <v>-2.6893939393939301</v>
      </c>
      <c r="AD1706" s="188">
        <f t="shared" si="72"/>
        <v>11.120996087439321</v>
      </c>
    </row>
    <row r="1707" spans="1:31" hidden="1" x14ac:dyDescent="0.35">
      <c r="A1707" s="11" t="s">
        <v>2692</v>
      </c>
      <c r="B1707" s="11" t="s">
        <v>2516</v>
      </c>
      <c r="C1707" s="11" t="s">
        <v>2693</v>
      </c>
      <c r="D1707" s="188" t="s">
        <v>3022</v>
      </c>
      <c r="G1707" s="11" t="s">
        <v>2639</v>
      </c>
      <c r="H1707" s="11" t="s">
        <v>2640</v>
      </c>
      <c r="J1707" s="258" t="s">
        <v>2561</v>
      </c>
      <c r="K1707" s="258" t="s">
        <v>3017</v>
      </c>
      <c r="L1707" s="265" t="s">
        <v>1937</v>
      </c>
      <c r="M1707" s="265" t="s">
        <v>1941</v>
      </c>
      <c r="N1707" s="258" t="s">
        <v>3027</v>
      </c>
      <c r="O1707" s="258" t="s">
        <v>3040</v>
      </c>
      <c r="P1707" s="258"/>
      <c r="Q1707" s="258"/>
      <c r="R1707" s="258"/>
      <c r="S1707" s="258"/>
      <c r="T1707" s="11" t="s">
        <v>2696</v>
      </c>
      <c r="U1707" s="11" t="s">
        <v>2517</v>
      </c>
      <c r="V1707">
        <v>5.1276595744680797</v>
      </c>
      <c r="Z1707">
        <v>-2.90151515151515</v>
      </c>
      <c r="AD1707" s="188">
        <f t="shared" si="72"/>
        <v>11.806872498118393</v>
      </c>
    </row>
    <row r="1708" spans="1:31" hidden="1" x14ac:dyDescent="0.35">
      <c r="A1708" s="11" t="s">
        <v>2692</v>
      </c>
      <c r="B1708" s="11" t="s">
        <v>2516</v>
      </c>
      <c r="C1708" s="11" t="s">
        <v>2693</v>
      </c>
      <c r="D1708" s="188" t="s">
        <v>3022</v>
      </c>
      <c r="G1708" s="11" t="s">
        <v>2639</v>
      </c>
      <c r="H1708" s="11" t="s">
        <v>2640</v>
      </c>
      <c r="J1708" s="258" t="s">
        <v>2561</v>
      </c>
      <c r="K1708" s="258" t="s">
        <v>3017</v>
      </c>
      <c r="L1708" s="265" t="s">
        <v>1937</v>
      </c>
      <c r="M1708" s="265" t="s">
        <v>1941</v>
      </c>
      <c r="N1708" s="258" t="s">
        <v>3027</v>
      </c>
      <c r="O1708" s="258" t="s">
        <v>3040</v>
      </c>
      <c r="P1708" s="258"/>
      <c r="Q1708" s="258"/>
      <c r="R1708" s="258"/>
      <c r="S1708" s="258"/>
      <c r="T1708" s="11" t="s">
        <v>2696</v>
      </c>
      <c r="U1708" s="11" t="s">
        <v>2517</v>
      </c>
      <c r="V1708">
        <v>5.4255319148936199</v>
      </c>
      <c r="Z1708">
        <v>-3.1843434343434298</v>
      </c>
      <c r="AD1708" s="188">
        <f t="shared" si="72"/>
        <v>12.492748908797489</v>
      </c>
    </row>
    <row r="1709" spans="1:31" hidden="1" x14ac:dyDescent="0.35">
      <c r="A1709" s="11" t="s">
        <v>2697</v>
      </c>
      <c r="B1709" s="11" t="s">
        <v>2516</v>
      </c>
      <c r="C1709" s="11" t="s">
        <v>2693</v>
      </c>
      <c r="D1709" s="188" t="s">
        <v>3022</v>
      </c>
      <c r="G1709" s="11" t="s">
        <v>2698</v>
      </c>
      <c r="H1709" s="11" t="s">
        <v>2699</v>
      </c>
      <c r="I1709" s="11" t="s">
        <v>2700</v>
      </c>
      <c r="J1709" s="258" t="s">
        <v>2613</v>
      </c>
      <c r="K1709" s="258" t="s">
        <v>3029</v>
      </c>
      <c r="L1709" s="265" t="s">
        <v>3085</v>
      </c>
      <c r="M1709" s="265" t="s">
        <v>1941</v>
      </c>
      <c r="N1709" s="265" t="s">
        <v>3028</v>
      </c>
      <c r="O1709" s="265" t="s">
        <v>3028</v>
      </c>
      <c r="U1709" s="11" t="s">
        <v>2517</v>
      </c>
      <c r="V1709">
        <v>-0.43097014925373101</v>
      </c>
      <c r="Z1709">
        <v>-2.3768844221105501</v>
      </c>
      <c r="AD1709" s="188">
        <f t="shared" si="72"/>
        <v>-0.99234544119705992</v>
      </c>
      <c r="AE1709" s="265" t="s">
        <v>3072</v>
      </c>
    </row>
    <row r="1710" spans="1:31" hidden="1" x14ac:dyDescent="0.35">
      <c r="A1710" s="11" t="s">
        <v>2697</v>
      </c>
      <c r="B1710" s="11" t="s">
        <v>2516</v>
      </c>
      <c r="C1710" s="11" t="s">
        <v>2693</v>
      </c>
      <c r="D1710" s="188" t="s">
        <v>3022</v>
      </c>
      <c r="G1710" s="11" t="s">
        <v>2698</v>
      </c>
      <c r="H1710" s="11" t="s">
        <v>2699</v>
      </c>
      <c r="I1710" s="11" t="s">
        <v>2701</v>
      </c>
      <c r="J1710" s="258" t="s">
        <v>2617</v>
      </c>
      <c r="K1710" s="258" t="s">
        <v>3029</v>
      </c>
      <c r="L1710" s="265" t="s">
        <v>3085</v>
      </c>
      <c r="M1710" s="265" t="s">
        <v>1941</v>
      </c>
      <c r="N1710" s="265" t="s">
        <v>3028</v>
      </c>
      <c r="O1710" s="265" t="s">
        <v>3028</v>
      </c>
      <c r="U1710" s="11" t="s">
        <v>2517</v>
      </c>
      <c r="V1710">
        <v>1.52798507462686</v>
      </c>
      <c r="Z1710">
        <v>-1.19095477386934</v>
      </c>
      <c r="AD1710" s="188">
        <f t="shared" ref="AD1710:AD1741" si="74">LN(10^(V1710))</f>
        <v>3.5183156551532027</v>
      </c>
      <c r="AE1710" s="265" t="s">
        <v>3072</v>
      </c>
    </row>
    <row r="1711" spans="1:31" hidden="1" x14ac:dyDescent="0.35">
      <c r="A1711" s="11" t="s">
        <v>2697</v>
      </c>
      <c r="B1711" s="11" t="s">
        <v>2516</v>
      </c>
      <c r="C1711" s="11" t="s">
        <v>2693</v>
      </c>
      <c r="D1711" s="188" t="s">
        <v>3022</v>
      </c>
      <c r="G1711" s="11" t="s">
        <v>2698</v>
      </c>
      <c r="H1711" s="11" t="s">
        <v>2699</v>
      </c>
      <c r="I1711" s="11" t="s">
        <v>2598</v>
      </c>
      <c r="J1711" s="258" t="s">
        <v>3036</v>
      </c>
      <c r="K1711" s="258" t="s">
        <v>3029</v>
      </c>
      <c r="L1711" s="265" t="s">
        <v>3085</v>
      </c>
      <c r="M1711" s="265" t="s">
        <v>1941</v>
      </c>
      <c r="N1711" s="265" t="s">
        <v>3028</v>
      </c>
      <c r="O1711" s="265" t="s">
        <v>3028</v>
      </c>
      <c r="U1711" s="11" t="s">
        <v>2517</v>
      </c>
      <c r="V1711">
        <v>1.7332089552238801</v>
      </c>
      <c r="Z1711">
        <v>-0.50753768844221003</v>
      </c>
      <c r="AD1711" s="188">
        <f t="shared" si="74"/>
        <v>3.9908611033422909</v>
      </c>
      <c r="AE1711" s="265" t="s">
        <v>3072</v>
      </c>
    </row>
    <row r="1712" spans="1:31" hidden="1" x14ac:dyDescent="0.35">
      <c r="A1712" s="11" t="s">
        <v>2697</v>
      </c>
      <c r="B1712" s="11" t="s">
        <v>2516</v>
      </c>
      <c r="C1712" s="11" t="s">
        <v>2693</v>
      </c>
      <c r="D1712" s="188" t="s">
        <v>3022</v>
      </c>
      <c r="G1712" s="11" t="s">
        <v>2698</v>
      </c>
      <c r="H1712" s="11" t="s">
        <v>2699</v>
      </c>
      <c r="I1712" s="11" t="s">
        <v>2702</v>
      </c>
      <c r="J1712" s="258" t="s">
        <v>3038</v>
      </c>
      <c r="K1712" s="258" t="s">
        <v>3029</v>
      </c>
      <c r="L1712" s="265" t="s">
        <v>3085</v>
      </c>
      <c r="M1712" s="265" t="s">
        <v>1941</v>
      </c>
      <c r="N1712" s="265" t="s">
        <v>3028</v>
      </c>
      <c r="O1712" s="265" t="s">
        <v>3028</v>
      </c>
      <c r="U1712" s="11" t="s">
        <v>2517</v>
      </c>
      <c r="V1712">
        <v>2.0970149253731298</v>
      </c>
      <c r="Z1712">
        <v>-0.30653266331658202</v>
      </c>
      <c r="AD1712" s="188">
        <f t="shared" si="74"/>
        <v>4.8285553069501903</v>
      </c>
      <c r="AE1712" s="265" t="s">
        <v>3072</v>
      </c>
    </row>
    <row r="1713" spans="1:31" hidden="1" x14ac:dyDescent="0.35">
      <c r="A1713" s="11" t="s">
        <v>2697</v>
      </c>
      <c r="B1713" s="11" t="s">
        <v>2516</v>
      </c>
      <c r="C1713" s="11" t="s">
        <v>2693</v>
      </c>
      <c r="D1713" s="188" t="s">
        <v>3022</v>
      </c>
      <c r="G1713" s="11" t="s">
        <v>2698</v>
      </c>
      <c r="H1713" s="11" t="s">
        <v>2699</v>
      </c>
      <c r="I1713" s="11" t="s">
        <v>2703</v>
      </c>
      <c r="J1713" s="258" t="s">
        <v>3036</v>
      </c>
      <c r="K1713" s="258" t="s">
        <v>3029</v>
      </c>
      <c r="L1713" s="265" t="s">
        <v>3085</v>
      </c>
      <c r="M1713" s="265" t="s">
        <v>1941</v>
      </c>
      <c r="N1713" s="265" t="s">
        <v>3028</v>
      </c>
      <c r="O1713" s="265" t="s">
        <v>3028</v>
      </c>
      <c r="U1713" s="11" t="s">
        <v>2517</v>
      </c>
      <c r="V1713">
        <v>2.1063432835820799</v>
      </c>
      <c r="Z1713">
        <v>-6.5326633165829304E-2</v>
      </c>
      <c r="AD1713" s="188">
        <f t="shared" si="74"/>
        <v>4.8500346455042278</v>
      </c>
      <c r="AE1713" s="265" t="s">
        <v>3072</v>
      </c>
    </row>
    <row r="1714" spans="1:31" hidden="1" x14ac:dyDescent="0.35">
      <c r="A1714" s="11" t="s">
        <v>2697</v>
      </c>
      <c r="B1714" s="11" t="s">
        <v>2516</v>
      </c>
      <c r="C1714" s="11" t="s">
        <v>2693</v>
      </c>
      <c r="D1714" s="188" t="s">
        <v>3022</v>
      </c>
      <c r="G1714" s="11" t="s">
        <v>2698</v>
      </c>
      <c r="H1714" s="11" t="s">
        <v>2699</v>
      </c>
      <c r="I1714" s="11" t="s">
        <v>2704</v>
      </c>
      <c r="J1714" s="258" t="s">
        <v>3036</v>
      </c>
      <c r="K1714" s="258" t="s">
        <v>3029</v>
      </c>
      <c r="L1714" s="265" t="s">
        <v>3085</v>
      </c>
      <c r="M1714" s="265" t="s">
        <v>1941</v>
      </c>
      <c r="N1714" s="265" t="s">
        <v>3028</v>
      </c>
      <c r="O1714" s="265" t="s">
        <v>3028</v>
      </c>
      <c r="U1714" s="11" t="s">
        <v>2517</v>
      </c>
      <c r="V1714">
        <v>2.2649253731343202</v>
      </c>
      <c r="Z1714">
        <v>9.5477386934673406E-2</v>
      </c>
      <c r="AD1714" s="188">
        <f t="shared" si="74"/>
        <v>5.2151834009230624</v>
      </c>
      <c r="AE1714" s="265" t="s">
        <v>3072</v>
      </c>
    </row>
    <row r="1715" spans="1:31" hidden="1" x14ac:dyDescent="0.35">
      <c r="A1715" s="11" t="s">
        <v>2697</v>
      </c>
      <c r="B1715" s="11" t="s">
        <v>2516</v>
      </c>
      <c r="C1715" s="11" t="s">
        <v>2693</v>
      </c>
      <c r="D1715" s="188" t="s">
        <v>3022</v>
      </c>
      <c r="G1715" s="11" t="s">
        <v>2698</v>
      </c>
      <c r="H1715" s="11" t="s">
        <v>2699</v>
      </c>
      <c r="I1715" s="11" t="s">
        <v>2705</v>
      </c>
      <c r="J1715" s="258" t="s">
        <v>3036</v>
      </c>
      <c r="K1715" s="258" t="s">
        <v>3029</v>
      </c>
      <c r="L1715" s="265" t="s">
        <v>3085</v>
      </c>
      <c r="M1715" s="265" t="s">
        <v>1941</v>
      </c>
      <c r="N1715" s="265" t="s">
        <v>3028</v>
      </c>
      <c r="O1715" s="265" t="s">
        <v>3028</v>
      </c>
      <c r="U1715" s="11" t="s">
        <v>2517</v>
      </c>
      <c r="V1715">
        <v>2.30223880597014</v>
      </c>
      <c r="Z1715">
        <v>-0.20603015075376899</v>
      </c>
      <c r="AD1715" s="188">
        <f t="shared" si="74"/>
        <v>5.3011007551392559</v>
      </c>
      <c r="AE1715" s="265" t="s">
        <v>3072</v>
      </c>
    </row>
    <row r="1716" spans="1:31" hidden="1" x14ac:dyDescent="0.35">
      <c r="A1716" s="11" t="s">
        <v>2697</v>
      </c>
      <c r="B1716" s="11" t="s">
        <v>2516</v>
      </c>
      <c r="C1716" s="11" t="s">
        <v>2693</v>
      </c>
      <c r="D1716" s="188" t="s">
        <v>3022</v>
      </c>
      <c r="G1716" s="11" t="s">
        <v>2698</v>
      </c>
      <c r="H1716" s="11" t="s">
        <v>2699</v>
      </c>
      <c r="I1716" s="11" t="s">
        <v>2706</v>
      </c>
      <c r="J1716" s="258" t="s">
        <v>3036</v>
      </c>
      <c r="K1716" s="258" t="s">
        <v>3029</v>
      </c>
      <c r="L1716" s="265" t="s">
        <v>3085</v>
      </c>
      <c r="M1716" s="265" t="s">
        <v>1941</v>
      </c>
      <c r="N1716" s="265" t="s">
        <v>3028</v>
      </c>
      <c r="O1716" s="265" t="s">
        <v>3028</v>
      </c>
      <c r="U1716" s="11" t="s">
        <v>2517</v>
      </c>
      <c r="V1716">
        <v>3.7201492537313401</v>
      </c>
      <c r="Z1716">
        <v>0.83919597989949701</v>
      </c>
      <c r="AD1716" s="188">
        <f t="shared" si="74"/>
        <v>8.5659602153547088</v>
      </c>
      <c r="AE1716" s="265" t="s">
        <v>3072</v>
      </c>
    </row>
    <row r="1717" spans="1:31" x14ac:dyDescent="0.35">
      <c r="A1717" s="11" t="s">
        <v>2707</v>
      </c>
      <c r="B1717" s="11" t="s">
        <v>2516</v>
      </c>
      <c r="C1717" s="11" t="s">
        <v>2552</v>
      </c>
      <c r="D1717" s="188" t="s">
        <v>3022</v>
      </c>
      <c r="G1717" s="11" t="s">
        <v>2709</v>
      </c>
      <c r="H1717" s="11" t="s">
        <v>2710</v>
      </c>
      <c r="J1717" s="188" t="s">
        <v>3036</v>
      </c>
      <c r="K1717" s="265" t="s">
        <v>3101</v>
      </c>
      <c r="L1717" s="265" t="s">
        <v>1937</v>
      </c>
      <c r="M1717" s="265" t="s">
        <v>1937</v>
      </c>
      <c r="N1717" s="258" t="s">
        <v>3023</v>
      </c>
      <c r="O1717" s="261"/>
      <c r="P1717" s="188" t="s">
        <v>3100</v>
      </c>
      <c r="Q1717" s="265" t="s">
        <v>3093</v>
      </c>
      <c r="R1717" s="264" t="s">
        <v>3073</v>
      </c>
      <c r="S1717" s="265" t="s">
        <v>3116</v>
      </c>
      <c r="T1717" t="s">
        <v>2730</v>
      </c>
      <c r="U1717" s="11" t="s">
        <v>2595</v>
      </c>
      <c r="V1717">
        <v>1.11213814846661</v>
      </c>
      <c r="Z1717">
        <v>9.0710327696570108</v>
      </c>
      <c r="AC1717" s="218">
        <v>4</v>
      </c>
      <c r="AD1717" s="188">
        <f t="shared" si="74"/>
        <v>2.5607927220092153</v>
      </c>
      <c r="AE1717" s="188">
        <f t="shared" ref="AE1717:AE1722" si="75">LN(10^AD1717*893.5/(6.022*10^11))</f>
        <v>-14.432265970448498</v>
      </c>
    </row>
    <row r="1718" spans="1:31" x14ac:dyDescent="0.35">
      <c r="A1718" s="11" t="s">
        <v>2707</v>
      </c>
      <c r="B1718" s="11" t="s">
        <v>2516</v>
      </c>
      <c r="C1718" s="11" t="s">
        <v>2552</v>
      </c>
      <c r="D1718" s="188" t="s">
        <v>3022</v>
      </c>
      <c r="G1718" s="11" t="s">
        <v>2709</v>
      </c>
      <c r="H1718" s="11" t="s">
        <v>2710</v>
      </c>
      <c r="J1718" s="188" t="s">
        <v>3036</v>
      </c>
      <c r="K1718" s="265" t="s">
        <v>3101</v>
      </c>
      <c r="L1718" s="265" t="s">
        <v>1937</v>
      </c>
      <c r="M1718" s="265" t="s">
        <v>1937</v>
      </c>
      <c r="N1718" s="258" t="s">
        <v>3023</v>
      </c>
      <c r="O1718" s="261"/>
      <c r="P1718" s="188" t="s">
        <v>3100</v>
      </c>
      <c r="Q1718" s="265" t="s">
        <v>3093</v>
      </c>
      <c r="R1718" s="264" t="s">
        <v>3073</v>
      </c>
      <c r="S1718" s="265" t="s">
        <v>3116</v>
      </c>
      <c r="T1718" t="s">
        <v>2730</v>
      </c>
      <c r="U1718" s="11" t="s">
        <v>2595</v>
      </c>
      <c r="V1718">
        <v>1.6297649756377099</v>
      </c>
      <c r="Z1718">
        <v>8.8262634947931602</v>
      </c>
      <c r="AC1718" s="218">
        <v>4</v>
      </c>
      <c r="AD1718" s="188">
        <f t="shared" si="74"/>
        <v>3.7526725379871952</v>
      </c>
      <c r="AE1718" s="188">
        <f t="shared" si="75"/>
        <v>-11.687861273537113</v>
      </c>
    </row>
    <row r="1719" spans="1:31" x14ac:dyDescent="0.35">
      <c r="A1719" s="11" t="s">
        <v>2707</v>
      </c>
      <c r="B1719" s="11" t="s">
        <v>2516</v>
      </c>
      <c r="C1719" s="11" t="s">
        <v>2552</v>
      </c>
      <c r="D1719" s="188" t="s">
        <v>3022</v>
      </c>
      <c r="G1719" s="11" t="s">
        <v>2709</v>
      </c>
      <c r="H1719" s="11" t="s">
        <v>2710</v>
      </c>
      <c r="J1719" s="188" t="s">
        <v>3036</v>
      </c>
      <c r="K1719" s="265" t="s">
        <v>3101</v>
      </c>
      <c r="L1719" s="265" t="s">
        <v>1937</v>
      </c>
      <c r="M1719" s="265" t="s">
        <v>1937</v>
      </c>
      <c r="N1719" s="258" t="s">
        <v>3023</v>
      </c>
      <c r="O1719" s="261"/>
      <c r="P1719" s="188" t="s">
        <v>3100</v>
      </c>
      <c r="Q1719" s="265" t="s">
        <v>3093</v>
      </c>
      <c r="R1719" s="264" t="s">
        <v>3073</v>
      </c>
      <c r="S1719" s="265" t="s">
        <v>3116</v>
      </c>
      <c r="T1719" t="s">
        <v>2730</v>
      </c>
      <c r="U1719" s="11" t="s">
        <v>2595</v>
      </c>
      <c r="V1719">
        <v>2.9268415018629899</v>
      </c>
      <c r="Z1719">
        <v>9.4571032769657002</v>
      </c>
      <c r="AC1719" s="218">
        <v>4</v>
      </c>
      <c r="AD1719" s="188">
        <f t="shared" si="74"/>
        <v>6.7393016117460256</v>
      </c>
      <c r="AE1719" s="188">
        <f t="shared" si="75"/>
        <v>-4.8108936899974157</v>
      </c>
    </row>
    <row r="1720" spans="1:31" x14ac:dyDescent="0.35">
      <c r="A1720" s="11" t="s">
        <v>2707</v>
      </c>
      <c r="B1720" s="11" t="s">
        <v>2516</v>
      </c>
      <c r="C1720" s="11" t="s">
        <v>2552</v>
      </c>
      <c r="D1720" s="188" t="s">
        <v>3022</v>
      </c>
      <c r="G1720" s="11" t="s">
        <v>2709</v>
      </c>
      <c r="H1720" s="11" t="s">
        <v>2710</v>
      </c>
      <c r="J1720" s="188" t="s">
        <v>3036</v>
      </c>
      <c r="K1720" s="265" t="s">
        <v>3101</v>
      </c>
      <c r="L1720" s="265" t="s">
        <v>1937</v>
      </c>
      <c r="M1720" s="265" t="s">
        <v>1937</v>
      </c>
      <c r="N1720" s="258" t="s">
        <v>3023</v>
      </c>
      <c r="O1720" s="261"/>
      <c r="P1720" s="188" t="s">
        <v>3100</v>
      </c>
      <c r="Q1720" s="265" t="s">
        <v>3093</v>
      </c>
      <c r="R1720" s="264" t="s">
        <v>3073</v>
      </c>
      <c r="S1720" s="265" t="s">
        <v>3116</v>
      </c>
      <c r="T1720" t="s">
        <v>2730</v>
      </c>
      <c r="U1720" s="11" t="s">
        <v>2595</v>
      </c>
      <c r="V1720">
        <v>3.6427343078245902</v>
      </c>
      <c r="Z1720">
        <v>10.2057896245342</v>
      </c>
      <c r="AC1720" s="218">
        <v>4</v>
      </c>
      <c r="AD1720" s="188">
        <f t="shared" si="74"/>
        <v>8.387705714934885</v>
      </c>
      <c r="AE1720" s="188">
        <f t="shared" si="75"/>
        <v>-1.015302974764529</v>
      </c>
    </row>
    <row r="1721" spans="1:31" x14ac:dyDescent="0.35">
      <c r="A1721" s="11" t="s">
        <v>2707</v>
      </c>
      <c r="B1721" s="11" t="s">
        <v>2516</v>
      </c>
      <c r="C1721" s="11" t="s">
        <v>2552</v>
      </c>
      <c r="D1721" s="188" t="s">
        <v>3022</v>
      </c>
      <c r="G1721" s="11" t="s">
        <v>2709</v>
      </c>
      <c r="H1721" s="11" t="s">
        <v>2710</v>
      </c>
      <c r="J1721" s="188" t="s">
        <v>3036</v>
      </c>
      <c r="K1721" s="265" t="s">
        <v>3101</v>
      </c>
      <c r="L1721" s="265" t="s">
        <v>1937</v>
      </c>
      <c r="M1721" s="265" t="s">
        <v>1937</v>
      </c>
      <c r="N1721" s="258" t="s">
        <v>3023</v>
      </c>
      <c r="O1721" s="261"/>
      <c r="P1721" s="188" t="s">
        <v>3100</v>
      </c>
      <c r="Q1721" s="265" t="s">
        <v>3093</v>
      </c>
      <c r="R1721" s="264" t="s">
        <v>3073</v>
      </c>
      <c r="S1721" s="265" t="s">
        <v>3116</v>
      </c>
      <c r="T1721" t="s">
        <v>2730</v>
      </c>
      <c r="U1721" s="11" t="s">
        <v>2595</v>
      </c>
      <c r="V1721">
        <v>5.1913155631986196</v>
      </c>
      <c r="Z1721">
        <v>11.124677558039499</v>
      </c>
      <c r="AC1721" s="218">
        <v>4</v>
      </c>
      <c r="AD1721" s="188">
        <f t="shared" si="74"/>
        <v>11.953445828849132</v>
      </c>
      <c r="AE1721" s="188">
        <f t="shared" si="75"/>
        <v>7.1951170570253051</v>
      </c>
    </row>
    <row r="1722" spans="1:31" x14ac:dyDescent="0.35">
      <c r="A1722" s="11" t="s">
        <v>2707</v>
      </c>
      <c r="B1722" s="11" t="s">
        <v>2516</v>
      </c>
      <c r="C1722" s="11" t="s">
        <v>2552</v>
      </c>
      <c r="D1722" s="188" t="s">
        <v>3022</v>
      </c>
      <c r="G1722" s="11" t="s">
        <v>2709</v>
      </c>
      <c r="H1722" s="11" t="s">
        <v>2710</v>
      </c>
      <c r="J1722" s="188" t="s">
        <v>3036</v>
      </c>
      <c r="K1722" s="265" t="s">
        <v>3101</v>
      </c>
      <c r="L1722" s="265" t="s">
        <v>1937</v>
      </c>
      <c r="M1722" s="265" t="s">
        <v>1937</v>
      </c>
      <c r="N1722" s="258" t="s">
        <v>3023</v>
      </c>
      <c r="O1722" s="261"/>
      <c r="P1722" s="188" t="s">
        <v>3100</v>
      </c>
      <c r="Q1722" s="265" t="s">
        <v>3093</v>
      </c>
      <c r="R1722" s="264" t="s">
        <v>3073</v>
      </c>
      <c r="S1722" s="265" t="s">
        <v>3116</v>
      </c>
      <c r="T1722" t="s">
        <v>2730</v>
      </c>
      <c r="U1722" s="11" t="s">
        <v>2595</v>
      </c>
      <c r="V1722">
        <v>5.71381484666093</v>
      </c>
      <c r="Z1722">
        <v>11.272953090665901</v>
      </c>
      <c r="AC1722" s="218">
        <v>4</v>
      </c>
      <c r="AD1722" s="188">
        <f t="shared" si="74"/>
        <v>13.156544890049517</v>
      </c>
      <c r="AE1722" s="188">
        <f t="shared" si="75"/>
        <v>9.9653550207404447</v>
      </c>
    </row>
    <row r="1723" spans="1:31" x14ac:dyDescent="0.35">
      <c r="A1723" s="11" t="s">
        <v>2707</v>
      </c>
      <c r="B1723" s="11" t="s">
        <v>2516</v>
      </c>
      <c r="C1723" s="11" t="s">
        <v>2552</v>
      </c>
      <c r="D1723" s="188" t="s">
        <v>3022</v>
      </c>
      <c r="G1723" s="11" t="s">
        <v>2709</v>
      </c>
      <c r="H1723" s="11" t="s">
        <v>2710</v>
      </c>
      <c r="J1723" s="188" t="s">
        <v>3036</v>
      </c>
      <c r="K1723" s="265" t="s">
        <v>3101</v>
      </c>
      <c r="L1723" s="265" t="s">
        <v>1937</v>
      </c>
      <c r="M1723" s="265" t="s">
        <v>1937</v>
      </c>
      <c r="N1723" s="258" t="s">
        <v>3023</v>
      </c>
      <c r="O1723" s="261"/>
      <c r="P1723" s="188" t="s">
        <v>3100</v>
      </c>
      <c r="Q1723" s="265" t="s">
        <v>3093</v>
      </c>
      <c r="R1723" s="264" t="s">
        <v>3073</v>
      </c>
      <c r="S1723" s="265" t="s">
        <v>3116</v>
      </c>
      <c r="T1723" t="s">
        <v>2730</v>
      </c>
      <c r="U1723" s="11" t="s">
        <v>2595</v>
      </c>
      <c r="V1723">
        <v>7.3842075093149901</v>
      </c>
      <c r="Z1723">
        <v>12.0179612114263</v>
      </c>
      <c r="AC1723" s="218">
        <v>4</v>
      </c>
      <c r="AD1723" s="188">
        <f t="shared" si="74"/>
        <v>17.002766134523387</v>
      </c>
      <c r="AE1723" s="188">
        <f>LN(10^AD1723*893.5/(6.022*10^11))</f>
        <v>18.821606722622988</v>
      </c>
    </row>
    <row r="1724" spans="1:31" hidden="1" x14ac:dyDescent="0.35">
      <c r="A1724" s="11" t="s">
        <v>2708</v>
      </c>
      <c r="B1724" s="11" t="s">
        <v>2516</v>
      </c>
      <c r="C1724" s="11" t="s">
        <v>2552</v>
      </c>
      <c r="D1724" s="188" t="s">
        <v>3022</v>
      </c>
      <c r="G1724" t="s">
        <v>2712</v>
      </c>
      <c r="H1724" t="s">
        <v>2711</v>
      </c>
      <c r="J1724" s="188" t="s">
        <v>3036</v>
      </c>
      <c r="K1724" s="265" t="s">
        <v>3082</v>
      </c>
      <c r="L1724" s="265" t="s">
        <v>3085</v>
      </c>
      <c r="M1724" s="265" t="s">
        <v>1941</v>
      </c>
      <c r="N1724" s="265" t="s">
        <v>3069</v>
      </c>
      <c r="O1724" s="265" t="s">
        <v>3081</v>
      </c>
      <c r="P1724" s="265" t="s">
        <v>3071</v>
      </c>
      <c r="Q1724" s="265" t="s">
        <v>2153</v>
      </c>
      <c r="R1724" s="265" t="s">
        <v>3073</v>
      </c>
      <c r="S1724" s="265"/>
      <c r="T1724" t="s">
        <v>2731</v>
      </c>
      <c r="U1724" s="11" t="s">
        <v>2595</v>
      </c>
      <c r="V1724">
        <v>1.03617781169273</v>
      </c>
      <c r="Z1724">
        <v>4.5918862625643397</v>
      </c>
      <c r="AC1724" s="218">
        <v>4</v>
      </c>
      <c r="AD1724" s="188">
        <f t="shared" si="74"/>
        <v>2.3858875828948718</v>
      </c>
      <c r="AE1724" s="265" t="s">
        <v>3072</v>
      </c>
    </row>
    <row r="1725" spans="1:31" hidden="1" x14ac:dyDescent="0.35">
      <c r="A1725" s="11" t="s">
        <v>2708</v>
      </c>
      <c r="B1725" s="11" t="s">
        <v>2516</v>
      </c>
      <c r="C1725" s="11" t="s">
        <v>2552</v>
      </c>
      <c r="D1725" s="188" t="s">
        <v>3022</v>
      </c>
      <c r="G1725" t="s">
        <v>2712</v>
      </c>
      <c r="H1725" t="s">
        <v>2711</v>
      </c>
      <c r="J1725" s="188" t="s">
        <v>3036</v>
      </c>
      <c r="K1725" s="265" t="s">
        <v>3082</v>
      </c>
      <c r="L1725" s="265" t="s">
        <v>3085</v>
      </c>
      <c r="M1725" s="265" t="s">
        <v>1941</v>
      </c>
      <c r="N1725" s="265" t="s">
        <v>3069</v>
      </c>
      <c r="O1725" s="265" t="s">
        <v>3081</v>
      </c>
      <c r="P1725" s="265" t="s">
        <v>3071</v>
      </c>
      <c r="Q1725" s="265" t="s">
        <v>2153</v>
      </c>
      <c r="R1725" s="265" t="s">
        <v>3073</v>
      </c>
      <c r="S1725" s="265"/>
      <c r="T1725" t="s">
        <v>2731</v>
      </c>
      <c r="U1725" s="11" t="s">
        <v>2595</v>
      </c>
      <c r="V1725">
        <v>1.59426934455862</v>
      </c>
      <c r="Z1725">
        <v>4.60702289885349</v>
      </c>
      <c r="AC1725" s="218">
        <v>4</v>
      </c>
      <c r="AD1725" s="188">
        <f t="shared" si="74"/>
        <v>3.6709408269980668</v>
      </c>
      <c r="AE1725" s="265" t="s">
        <v>3072</v>
      </c>
    </row>
    <row r="1726" spans="1:31" hidden="1" x14ac:dyDescent="0.35">
      <c r="A1726" s="11" t="s">
        <v>2708</v>
      </c>
      <c r="B1726" s="11" t="s">
        <v>2516</v>
      </c>
      <c r="C1726" s="11" t="s">
        <v>2552</v>
      </c>
      <c r="D1726" s="188" t="s">
        <v>3022</v>
      </c>
      <c r="G1726" t="s">
        <v>2712</v>
      </c>
      <c r="H1726" t="s">
        <v>2711</v>
      </c>
      <c r="J1726" s="188" t="s">
        <v>3036</v>
      </c>
      <c r="K1726" s="265" t="s">
        <v>3082</v>
      </c>
      <c r="L1726" s="265" t="s">
        <v>3085</v>
      </c>
      <c r="M1726" s="265" t="s">
        <v>1941</v>
      </c>
      <c r="N1726" s="265" t="s">
        <v>3069</v>
      </c>
      <c r="O1726" s="265" t="s">
        <v>3081</v>
      </c>
      <c r="P1726" s="265" t="s">
        <v>3071</v>
      </c>
      <c r="Q1726" s="265" t="s">
        <v>2153</v>
      </c>
      <c r="R1726" s="265" t="s">
        <v>3073</v>
      </c>
      <c r="S1726" s="265"/>
      <c r="T1726" t="s">
        <v>2731</v>
      </c>
      <c r="U1726" s="11" t="s">
        <v>2595</v>
      </c>
      <c r="V1726">
        <v>2.8977964310063302</v>
      </c>
      <c r="Z1726">
        <v>5.5614816390099797</v>
      </c>
      <c r="AC1726" s="218">
        <v>4</v>
      </c>
      <c r="AD1726" s="188">
        <f t="shared" si="74"/>
        <v>6.6724228645665251</v>
      </c>
      <c r="AE1726" s="265" t="s">
        <v>3072</v>
      </c>
    </row>
    <row r="1727" spans="1:31" hidden="1" x14ac:dyDescent="0.35">
      <c r="A1727" s="11" t="s">
        <v>2708</v>
      </c>
      <c r="B1727" s="11" t="s">
        <v>2516</v>
      </c>
      <c r="C1727" s="11" t="s">
        <v>2552</v>
      </c>
      <c r="D1727" s="188" t="s">
        <v>3022</v>
      </c>
      <c r="G1727" t="s">
        <v>2712</v>
      </c>
      <c r="H1727" t="s">
        <v>2711</v>
      </c>
      <c r="J1727" s="188" t="s">
        <v>3036</v>
      </c>
      <c r="K1727" s="265" t="s">
        <v>3082</v>
      </c>
      <c r="L1727" s="265" t="s">
        <v>3085</v>
      </c>
      <c r="M1727" s="265" t="s">
        <v>1941</v>
      </c>
      <c r="N1727" s="265" t="s">
        <v>3069</v>
      </c>
      <c r="O1727" s="265" t="s">
        <v>3081</v>
      </c>
      <c r="P1727" s="265" t="s">
        <v>3071</v>
      </c>
      <c r="Q1727" s="265" t="s">
        <v>2153</v>
      </c>
      <c r="R1727" s="265" t="s">
        <v>3073</v>
      </c>
      <c r="S1727" s="265"/>
      <c r="T1727" t="s">
        <v>2731</v>
      </c>
      <c r="U1727" s="11" t="s">
        <v>2595</v>
      </c>
      <c r="V1727">
        <v>3.5794329390719102</v>
      </c>
      <c r="Z1727">
        <v>6.6187694289985401</v>
      </c>
      <c r="AC1727" s="218">
        <v>4</v>
      </c>
      <c r="AD1727" s="188">
        <f t="shared" si="74"/>
        <v>8.2419489268788446</v>
      </c>
      <c r="AE1727" s="265" t="s">
        <v>3072</v>
      </c>
    </row>
    <row r="1728" spans="1:31" hidden="1" x14ac:dyDescent="0.35">
      <c r="A1728" s="11" t="s">
        <v>2708</v>
      </c>
      <c r="B1728" s="11" t="s">
        <v>2516</v>
      </c>
      <c r="C1728" s="11" t="s">
        <v>2552</v>
      </c>
      <c r="D1728" s="188" t="s">
        <v>3022</v>
      </c>
      <c r="G1728" t="s">
        <v>2712</v>
      </c>
      <c r="H1728" t="s">
        <v>2711</v>
      </c>
      <c r="J1728" s="188" t="s">
        <v>3036</v>
      </c>
      <c r="K1728" s="265" t="s">
        <v>3082</v>
      </c>
      <c r="L1728" s="265" t="s">
        <v>3085</v>
      </c>
      <c r="M1728" s="265" t="s">
        <v>1941</v>
      </c>
      <c r="N1728" s="265" t="s">
        <v>3069</v>
      </c>
      <c r="O1728" s="265" t="s">
        <v>3081</v>
      </c>
      <c r="P1728" s="265" t="s">
        <v>3071</v>
      </c>
      <c r="Q1728" s="265" t="s">
        <v>2153</v>
      </c>
      <c r="R1728" s="265" t="s">
        <v>3073</v>
      </c>
      <c r="S1728" s="265"/>
      <c r="T1728" t="s">
        <v>2731</v>
      </c>
      <c r="U1728" s="11" t="s">
        <v>2595</v>
      </c>
      <c r="V1728">
        <v>5.1351914284105904</v>
      </c>
      <c r="Z1728">
        <v>8.0362591242017292</v>
      </c>
      <c r="AC1728" s="218">
        <v>4</v>
      </c>
      <c r="AD1728" s="188">
        <f t="shared" si="74"/>
        <v>11.824215232729026</v>
      </c>
      <c r="AE1728" s="265" t="s">
        <v>3072</v>
      </c>
    </row>
    <row r="1729" spans="1:31" hidden="1" x14ac:dyDescent="0.35">
      <c r="A1729" s="11" t="s">
        <v>2708</v>
      </c>
      <c r="B1729" s="11" t="s">
        <v>2516</v>
      </c>
      <c r="C1729" s="11" t="s">
        <v>2552</v>
      </c>
      <c r="D1729" s="188" t="s">
        <v>3022</v>
      </c>
      <c r="G1729" t="s">
        <v>2712</v>
      </c>
      <c r="H1729" t="s">
        <v>2711</v>
      </c>
      <c r="J1729" s="188" t="s">
        <v>3036</v>
      </c>
      <c r="K1729" s="265" t="s">
        <v>3082</v>
      </c>
      <c r="L1729" s="265" t="s">
        <v>3085</v>
      </c>
      <c r="M1729" s="265" t="s">
        <v>1941</v>
      </c>
      <c r="N1729" s="265" t="s">
        <v>3069</v>
      </c>
      <c r="O1729" s="265" t="s">
        <v>3081</v>
      </c>
      <c r="P1729" s="265" t="s">
        <v>3071</v>
      </c>
      <c r="Q1729" s="265" t="s">
        <v>2153</v>
      </c>
      <c r="R1729" s="265" t="s">
        <v>3073</v>
      </c>
      <c r="S1729" s="265"/>
      <c r="T1729" t="s">
        <v>2731</v>
      </c>
      <c r="U1729" s="11" t="s">
        <v>2595</v>
      </c>
      <c r="V1729">
        <v>5.6796975174665496</v>
      </c>
      <c r="Z1729">
        <v>8.3353390418884494</v>
      </c>
      <c r="AC1729" s="218">
        <v>4</v>
      </c>
      <c r="AD1729" s="188">
        <f t="shared" si="74"/>
        <v>13.077986836433766</v>
      </c>
      <c r="AE1729" s="265" t="s">
        <v>3072</v>
      </c>
    </row>
    <row r="1730" spans="1:31" hidden="1" x14ac:dyDescent="0.35">
      <c r="A1730" s="11" t="s">
        <v>2708</v>
      </c>
      <c r="B1730" s="11" t="s">
        <v>2516</v>
      </c>
      <c r="C1730" s="11" t="s">
        <v>2552</v>
      </c>
      <c r="D1730" s="188" t="s">
        <v>3022</v>
      </c>
      <c r="G1730" t="s">
        <v>2712</v>
      </c>
      <c r="H1730" t="s">
        <v>2711</v>
      </c>
      <c r="J1730" s="188" t="s">
        <v>3036</v>
      </c>
      <c r="K1730" s="265" t="s">
        <v>3082</v>
      </c>
      <c r="L1730" s="265" t="s">
        <v>3085</v>
      </c>
      <c r="M1730" s="265" t="s">
        <v>1941</v>
      </c>
      <c r="N1730" s="265" t="s">
        <v>3069</v>
      </c>
      <c r="O1730" s="265" t="s">
        <v>3081</v>
      </c>
      <c r="P1730" s="265" t="s">
        <v>3071</v>
      </c>
      <c r="Q1730" s="265" t="s">
        <v>2153</v>
      </c>
      <c r="R1730" s="265" t="s">
        <v>3073</v>
      </c>
      <c r="S1730" s="265"/>
      <c r="T1730" t="s">
        <v>2731</v>
      </c>
      <c r="U1730" s="11" t="s">
        <v>2595</v>
      </c>
      <c r="V1730">
        <v>7.32597559373768</v>
      </c>
      <c r="Z1730">
        <v>9.2089856577243694</v>
      </c>
      <c r="AC1730" s="218">
        <v>4</v>
      </c>
      <c r="AD1730" s="188">
        <f t="shared" si="74"/>
        <v>16.868682193778586</v>
      </c>
      <c r="AE1730" s="265" t="s">
        <v>3072</v>
      </c>
    </row>
    <row r="1731" spans="1:31" hidden="1" x14ac:dyDescent="0.35">
      <c r="A1731" s="11" t="s">
        <v>2714</v>
      </c>
      <c r="B1731" s="11" t="s">
        <v>2516</v>
      </c>
      <c r="C1731" s="11" t="s">
        <v>2552</v>
      </c>
      <c r="D1731" s="188" t="s">
        <v>3022</v>
      </c>
      <c r="G1731" t="s">
        <v>2715</v>
      </c>
      <c r="H1731" t="s">
        <v>2716</v>
      </c>
      <c r="J1731" s="188" t="s">
        <v>3036</v>
      </c>
      <c r="K1731" s="265" t="s">
        <v>3082</v>
      </c>
      <c r="L1731" s="265" t="s">
        <v>3085</v>
      </c>
      <c r="M1731" s="265" t="s">
        <v>1941</v>
      </c>
      <c r="N1731" s="265" t="s">
        <v>3069</v>
      </c>
      <c r="O1731" s="265" t="s">
        <v>3081</v>
      </c>
      <c r="P1731" s="265" t="s">
        <v>3071</v>
      </c>
      <c r="Q1731" s="265" t="s">
        <v>2153</v>
      </c>
      <c r="R1731" s="265" t="s">
        <v>3073</v>
      </c>
      <c r="S1731" s="265"/>
      <c r="T1731" t="s">
        <v>2732</v>
      </c>
      <c r="U1731" s="11" t="s">
        <v>2595</v>
      </c>
      <c r="V1731">
        <v>1.0829753239836599</v>
      </c>
      <c r="Z1731">
        <v>0.97302798982188299</v>
      </c>
      <c r="AC1731" s="218">
        <v>4</v>
      </c>
      <c r="AD1731" s="188">
        <f t="shared" si="74"/>
        <v>2.4936428370851726</v>
      </c>
      <c r="AE1731" s="265" t="s">
        <v>3072</v>
      </c>
    </row>
    <row r="1732" spans="1:31" hidden="1" x14ac:dyDescent="0.35">
      <c r="A1732" s="11" t="s">
        <v>2714</v>
      </c>
      <c r="B1732" s="11" t="s">
        <v>2516</v>
      </c>
      <c r="C1732" s="11" t="s">
        <v>2552</v>
      </c>
      <c r="D1732" s="188" t="s">
        <v>3022</v>
      </c>
      <c r="G1732" t="s">
        <v>2715</v>
      </c>
      <c r="H1732" t="s">
        <v>2716</v>
      </c>
      <c r="J1732" s="188" t="s">
        <v>3036</v>
      </c>
      <c r="K1732" s="265" t="s">
        <v>3082</v>
      </c>
      <c r="L1732" s="265" t="s">
        <v>3085</v>
      </c>
      <c r="M1732" s="265" t="s">
        <v>1941</v>
      </c>
      <c r="N1732" s="265" t="s">
        <v>3069</v>
      </c>
      <c r="O1732" s="265" t="s">
        <v>3081</v>
      </c>
      <c r="P1732" s="265" t="s">
        <v>3071</v>
      </c>
      <c r="Q1732" s="265" t="s">
        <v>2153</v>
      </c>
      <c r="R1732" s="265" t="s">
        <v>3073</v>
      </c>
      <c r="S1732" s="265"/>
      <c r="T1732" t="s">
        <v>2732</v>
      </c>
      <c r="U1732" s="11" t="s">
        <v>2595</v>
      </c>
      <c r="V1732">
        <v>1.5736552458725299</v>
      </c>
      <c r="Z1732">
        <v>0.62673530978164305</v>
      </c>
      <c r="AC1732" s="218">
        <v>4</v>
      </c>
      <c r="AD1732" s="188">
        <f t="shared" si="74"/>
        <v>3.6234751106579677</v>
      </c>
      <c r="AE1732" s="265" t="s">
        <v>3072</v>
      </c>
    </row>
    <row r="1733" spans="1:31" hidden="1" x14ac:dyDescent="0.35">
      <c r="A1733" s="11" t="s">
        <v>2714</v>
      </c>
      <c r="B1733" s="11" t="s">
        <v>2516</v>
      </c>
      <c r="C1733" s="11" t="s">
        <v>2552</v>
      </c>
      <c r="D1733" s="188" t="s">
        <v>3022</v>
      </c>
      <c r="G1733" t="s">
        <v>2715</v>
      </c>
      <c r="H1733" t="s">
        <v>2716</v>
      </c>
      <c r="J1733" s="188" t="s">
        <v>3036</v>
      </c>
      <c r="K1733" s="265" t="s">
        <v>3082</v>
      </c>
      <c r="L1733" s="265" t="s">
        <v>3085</v>
      </c>
      <c r="M1733" s="265" t="s">
        <v>1941</v>
      </c>
      <c r="N1733" s="265" t="s">
        <v>3069</v>
      </c>
      <c r="O1733" s="265" t="s">
        <v>3081</v>
      </c>
      <c r="P1733" s="265" t="s">
        <v>3071</v>
      </c>
      <c r="Q1733" s="265" t="s">
        <v>2153</v>
      </c>
      <c r="R1733" s="265" t="s">
        <v>3073</v>
      </c>
      <c r="S1733" s="265"/>
      <c r="T1733" t="s">
        <v>2732</v>
      </c>
      <c r="U1733" s="11" t="s">
        <v>2595</v>
      </c>
      <c r="V1733">
        <v>2.8819101721995302</v>
      </c>
      <c r="Z1733">
        <v>1.00011835019823</v>
      </c>
      <c r="AA1733">
        <v>0.13829220663945008</v>
      </c>
      <c r="AC1733" s="218">
        <v>4</v>
      </c>
      <c r="AD1733" s="188">
        <f t="shared" si="74"/>
        <v>6.635843401854542</v>
      </c>
      <c r="AE1733" s="265" t="s">
        <v>3072</v>
      </c>
    </row>
    <row r="1734" spans="1:31" hidden="1" x14ac:dyDescent="0.35">
      <c r="A1734" s="11" t="s">
        <v>2714</v>
      </c>
      <c r="B1734" s="11" t="s">
        <v>2516</v>
      </c>
      <c r="C1734" s="11" t="s">
        <v>2552</v>
      </c>
      <c r="D1734" s="188" t="s">
        <v>3022</v>
      </c>
      <c r="G1734" t="s">
        <v>2715</v>
      </c>
      <c r="H1734" t="s">
        <v>2716</v>
      </c>
      <c r="J1734" s="188" t="s">
        <v>3036</v>
      </c>
      <c r="K1734" s="265" t="s">
        <v>3082</v>
      </c>
      <c r="L1734" s="265" t="s">
        <v>3085</v>
      </c>
      <c r="M1734" s="265" t="s">
        <v>1941</v>
      </c>
      <c r="N1734" s="265" t="s">
        <v>3069</v>
      </c>
      <c r="O1734" s="265" t="s">
        <v>3081</v>
      </c>
      <c r="P1734" s="265" t="s">
        <v>3071</v>
      </c>
      <c r="Q1734" s="265" t="s">
        <v>2153</v>
      </c>
      <c r="R1734" s="265" t="s">
        <v>3073</v>
      </c>
      <c r="S1734" s="265"/>
      <c r="T1734" t="s">
        <v>2732</v>
      </c>
      <c r="U1734" s="11" t="s">
        <v>2595</v>
      </c>
      <c r="V1734">
        <v>3.5973016154802</v>
      </c>
      <c r="Z1734">
        <v>1.1319959760932501</v>
      </c>
      <c r="AA1734">
        <v>9.2218474465949996E-2</v>
      </c>
      <c r="AC1734" s="218">
        <v>4</v>
      </c>
      <c r="AD1734" s="188">
        <f t="shared" si="74"/>
        <v>8.2830930748081073</v>
      </c>
      <c r="AE1734" s="265" t="s">
        <v>3072</v>
      </c>
    </row>
    <row r="1735" spans="1:31" hidden="1" x14ac:dyDescent="0.35">
      <c r="A1735" s="11" t="s">
        <v>2714</v>
      </c>
      <c r="B1735" s="11" t="s">
        <v>2516</v>
      </c>
      <c r="C1735" s="11" t="s">
        <v>2552</v>
      </c>
      <c r="D1735" s="188" t="s">
        <v>3022</v>
      </c>
      <c r="G1735" t="s">
        <v>2715</v>
      </c>
      <c r="H1735" t="s">
        <v>2716</v>
      </c>
      <c r="J1735" s="188" t="s">
        <v>3036</v>
      </c>
      <c r="K1735" s="265" t="s">
        <v>3082</v>
      </c>
      <c r="L1735" s="265" t="s">
        <v>3085</v>
      </c>
      <c r="M1735" s="265" t="s">
        <v>1941</v>
      </c>
      <c r="N1735" s="265" t="s">
        <v>3069</v>
      </c>
      <c r="O1735" s="265" t="s">
        <v>3081</v>
      </c>
      <c r="P1735" s="265" t="s">
        <v>3071</v>
      </c>
      <c r="Q1735" s="265" t="s">
        <v>2153</v>
      </c>
      <c r="R1735" s="265" t="s">
        <v>3073</v>
      </c>
      <c r="S1735" s="265"/>
      <c r="T1735" t="s">
        <v>2732</v>
      </c>
      <c r="U1735" s="11" t="s">
        <v>2595</v>
      </c>
      <c r="V1735">
        <v>5.1761406000354997</v>
      </c>
      <c r="Z1735">
        <v>1.43019113557015</v>
      </c>
      <c r="AA1735">
        <v>7.495118054321992E-2</v>
      </c>
      <c r="AC1735" s="218">
        <v>4</v>
      </c>
      <c r="AD1735" s="188">
        <f t="shared" si="74"/>
        <v>11.918504184882998</v>
      </c>
      <c r="AE1735" s="265" t="s">
        <v>3072</v>
      </c>
    </row>
    <row r="1736" spans="1:31" hidden="1" x14ac:dyDescent="0.35">
      <c r="A1736" s="11" t="s">
        <v>2714</v>
      </c>
      <c r="B1736" s="11" t="s">
        <v>2516</v>
      </c>
      <c r="C1736" s="11" t="s">
        <v>2552</v>
      </c>
      <c r="D1736" s="188" t="s">
        <v>3022</v>
      </c>
      <c r="G1736" t="s">
        <v>2715</v>
      </c>
      <c r="H1736" t="s">
        <v>2716</v>
      </c>
      <c r="J1736" s="188" t="s">
        <v>3036</v>
      </c>
      <c r="K1736" s="265" t="s">
        <v>3082</v>
      </c>
      <c r="L1736" s="265" t="s">
        <v>3085</v>
      </c>
      <c r="M1736" s="265" t="s">
        <v>1941</v>
      </c>
      <c r="N1736" s="265" t="s">
        <v>3069</v>
      </c>
      <c r="O1736" s="265" t="s">
        <v>3081</v>
      </c>
      <c r="P1736" s="265" t="s">
        <v>3071</v>
      </c>
      <c r="Q1736" s="265" t="s">
        <v>2153</v>
      </c>
      <c r="R1736" s="265" t="s">
        <v>3073</v>
      </c>
      <c r="S1736" s="265"/>
      <c r="T1736" t="s">
        <v>2732</v>
      </c>
      <c r="U1736" s="11" t="s">
        <v>2595</v>
      </c>
      <c r="V1736">
        <v>5.6710456240014198</v>
      </c>
      <c r="Z1736">
        <v>1.7697733593703699</v>
      </c>
      <c r="AA1736">
        <v>7.4915675483760102E-2</v>
      </c>
      <c r="AC1736" s="218">
        <v>4</v>
      </c>
      <c r="AD1736" s="188">
        <f t="shared" si="74"/>
        <v>13.058065115514786</v>
      </c>
      <c r="AE1736" s="265" t="s">
        <v>3072</v>
      </c>
    </row>
    <row r="1737" spans="1:31" hidden="1" x14ac:dyDescent="0.35">
      <c r="A1737" s="11" t="s">
        <v>2714</v>
      </c>
      <c r="B1737" s="11" t="s">
        <v>2516</v>
      </c>
      <c r="C1737" s="11" t="s">
        <v>2552</v>
      </c>
      <c r="D1737" s="188" t="s">
        <v>3022</v>
      </c>
      <c r="G1737" t="s">
        <v>2715</v>
      </c>
      <c r="H1737" t="s">
        <v>2716</v>
      </c>
      <c r="J1737" s="188" t="s">
        <v>3036</v>
      </c>
      <c r="K1737" s="265" t="s">
        <v>3082</v>
      </c>
      <c r="L1737" s="265" t="s">
        <v>3085</v>
      </c>
      <c r="M1737" s="265" t="s">
        <v>1941</v>
      </c>
      <c r="N1737" s="265" t="s">
        <v>3069</v>
      </c>
      <c r="O1737" s="265" t="s">
        <v>3081</v>
      </c>
      <c r="P1737" s="265" t="s">
        <v>3071</v>
      </c>
      <c r="Q1737" s="265" t="s">
        <v>2153</v>
      </c>
      <c r="R1737" s="265" t="s">
        <v>3073</v>
      </c>
      <c r="S1737" s="265"/>
      <c r="T1737" t="s">
        <v>2732</v>
      </c>
      <c r="U1737" s="11" t="s">
        <v>2595</v>
      </c>
      <c r="V1737">
        <v>7.3336055387892696</v>
      </c>
      <c r="Z1737">
        <v>1.6586661932658699</v>
      </c>
      <c r="AC1737" s="218">
        <v>4</v>
      </c>
      <c r="AD1737" s="188">
        <f t="shared" si="74"/>
        <v>16.88625079151474</v>
      </c>
      <c r="AE1737" s="265" t="s">
        <v>3072</v>
      </c>
    </row>
    <row r="1738" spans="1:31" hidden="1" x14ac:dyDescent="0.35">
      <c r="A1738" s="11" t="s">
        <v>2717</v>
      </c>
      <c r="B1738" s="11" t="s">
        <v>2516</v>
      </c>
      <c r="C1738" s="11" t="s">
        <v>2552</v>
      </c>
      <c r="D1738" s="188" t="s">
        <v>3022</v>
      </c>
      <c r="G1738" t="s">
        <v>2721</v>
      </c>
      <c r="H1738" t="s">
        <v>2722</v>
      </c>
      <c r="J1738" s="188" t="s">
        <v>3036</v>
      </c>
      <c r="K1738" s="265" t="s">
        <v>3082</v>
      </c>
      <c r="L1738" s="265" t="s">
        <v>3085</v>
      </c>
      <c r="M1738" s="265" t="s">
        <v>1941</v>
      </c>
      <c r="N1738" s="265" t="s">
        <v>3069</v>
      </c>
      <c r="O1738" s="265" t="s">
        <v>3081</v>
      </c>
      <c r="P1738" s="265" t="s">
        <v>3071</v>
      </c>
      <c r="Q1738" s="265" t="s">
        <v>2153</v>
      </c>
      <c r="R1738" s="265" t="s">
        <v>3073</v>
      </c>
      <c r="S1738" s="265"/>
      <c r="T1738" t="s">
        <v>2733</v>
      </c>
      <c r="U1738" s="11" t="s">
        <v>2595</v>
      </c>
      <c r="V1738">
        <v>1.0768546066429301</v>
      </c>
      <c r="Z1738">
        <v>4.3092474272057704</v>
      </c>
      <c r="AA1738">
        <v>8.2073355118759572E-2</v>
      </c>
      <c r="AC1738" s="218">
        <v>4</v>
      </c>
      <c r="AD1738" s="188">
        <f t="shared" si="74"/>
        <v>2.479549364577978</v>
      </c>
      <c r="AE1738" s="265" t="s">
        <v>3072</v>
      </c>
    </row>
    <row r="1739" spans="1:31" hidden="1" x14ac:dyDescent="0.35">
      <c r="A1739" s="11" t="s">
        <v>2717</v>
      </c>
      <c r="B1739" s="11" t="s">
        <v>2516</v>
      </c>
      <c r="C1739" s="11" t="s">
        <v>2552</v>
      </c>
      <c r="D1739" s="188" t="s">
        <v>3022</v>
      </c>
      <c r="G1739" t="s">
        <v>2721</v>
      </c>
      <c r="H1739" t="s">
        <v>2722</v>
      </c>
      <c r="J1739" s="188" t="s">
        <v>3036</v>
      </c>
      <c r="K1739" s="265" t="s">
        <v>3082</v>
      </c>
      <c r="L1739" s="265" t="s">
        <v>3085</v>
      </c>
      <c r="M1739" s="265" t="s">
        <v>1941</v>
      </c>
      <c r="N1739" s="265" t="s">
        <v>3069</v>
      </c>
      <c r="O1739" s="265" t="s">
        <v>3081</v>
      </c>
      <c r="P1739" s="265" t="s">
        <v>3071</v>
      </c>
      <c r="Q1739" s="265" t="s">
        <v>2153</v>
      </c>
      <c r="R1739" s="265" t="s">
        <v>3073</v>
      </c>
      <c r="S1739" s="265"/>
      <c r="T1739" t="s">
        <v>2733</v>
      </c>
      <c r="U1739" s="11" t="s">
        <v>2595</v>
      </c>
      <c r="V1739">
        <v>1.6112154318880101</v>
      </c>
      <c r="Z1739">
        <v>3.9850997415012399</v>
      </c>
      <c r="AC1739" s="218">
        <v>4</v>
      </c>
      <c r="AD1739" s="188">
        <f t="shared" si="74"/>
        <v>3.7099606350672953</v>
      </c>
      <c r="AE1739" s="265" t="s">
        <v>3072</v>
      </c>
    </row>
    <row r="1740" spans="1:31" hidden="1" x14ac:dyDescent="0.35">
      <c r="A1740" s="11" t="s">
        <v>2717</v>
      </c>
      <c r="B1740" s="11" t="s">
        <v>2516</v>
      </c>
      <c r="C1740" s="11" t="s">
        <v>2552</v>
      </c>
      <c r="D1740" s="188" t="s">
        <v>3022</v>
      </c>
      <c r="G1740" t="s">
        <v>2721</v>
      </c>
      <c r="H1740" t="s">
        <v>2722</v>
      </c>
      <c r="J1740" s="188" t="s">
        <v>3036</v>
      </c>
      <c r="K1740" s="265" t="s">
        <v>3082</v>
      </c>
      <c r="L1740" s="265" t="s">
        <v>3085</v>
      </c>
      <c r="M1740" s="265" t="s">
        <v>1941</v>
      </c>
      <c r="N1740" s="265" t="s">
        <v>3069</v>
      </c>
      <c r="O1740" s="265" t="s">
        <v>3081</v>
      </c>
      <c r="P1740" s="265" t="s">
        <v>3071</v>
      </c>
      <c r="Q1740" s="265" t="s">
        <v>2153</v>
      </c>
      <c r="R1740" s="265" t="s">
        <v>3073</v>
      </c>
      <c r="S1740" s="265"/>
      <c r="T1740" t="s">
        <v>2733</v>
      </c>
      <c r="U1740" s="11" t="s">
        <v>2595</v>
      </c>
      <c r="V1740">
        <v>2.9193166853631101</v>
      </c>
      <c r="Z1740">
        <v>3.7173340486758</v>
      </c>
      <c r="AC1740" s="218">
        <v>4</v>
      </c>
      <c r="AD1740" s="188">
        <f t="shared" si="74"/>
        <v>6.721975081445887</v>
      </c>
      <c r="AE1740" s="265" t="s">
        <v>3072</v>
      </c>
    </row>
    <row r="1741" spans="1:31" hidden="1" x14ac:dyDescent="0.35">
      <c r="A1741" s="11" t="s">
        <v>2717</v>
      </c>
      <c r="B1741" s="11" t="s">
        <v>2516</v>
      </c>
      <c r="C1741" s="11" t="s">
        <v>2552</v>
      </c>
      <c r="D1741" s="188" t="s">
        <v>3022</v>
      </c>
      <c r="G1741" t="s">
        <v>2721</v>
      </c>
      <c r="H1741" t="s">
        <v>2722</v>
      </c>
      <c r="J1741" s="188" t="s">
        <v>3036</v>
      </c>
      <c r="K1741" s="265" t="s">
        <v>3082</v>
      </c>
      <c r="L1741" s="265" t="s">
        <v>3085</v>
      </c>
      <c r="M1741" s="265" t="s">
        <v>1941</v>
      </c>
      <c r="N1741" s="265" t="s">
        <v>3069</v>
      </c>
      <c r="O1741" s="265" t="s">
        <v>3081</v>
      </c>
      <c r="P1741" s="265" t="s">
        <v>3071</v>
      </c>
      <c r="Q1741" s="265" t="s">
        <v>2153</v>
      </c>
      <c r="R1741" s="265" t="s">
        <v>3073</v>
      </c>
      <c r="S1741" s="265"/>
      <c r="T1741" t="s">
        <v>2733</v>
      </c>
      <c r="U1741" s="11" t="s">
        <v>2595</v>
      </c>
      <c r="V1741">
        <v>3.6160196068867898</v>
      </c>
      <c r="Z1741">
        <v>3.4220357996390698</v>
      </c>
      <c r="AC1741" s="218">
        <v>4</v>
      </c>
      <c r="AD1741" s="188">
        <f t="shared" si="74"/>
        <v>8.3261928427917127</v>
      </c>
      <c r="AE1741" s="265" t="s">
        <v>3072</v>
      </c>
    </row>
    <row r="1742" spans="1:31" hidden="1" x14ac:dyDescent="0.35">
      <c r="A1742" s="11" t="s">
        <v>2717</v>
      </c>
      <c r="B1742" s="11" t="s">
        <v>2516</v>
      </c>
      <c r="C1742" s="11" t="s">
        <v>2552</v>
      </c>
      <c r="D1742" s="188" t="s">
        <v>3022</v>
      </c>
      <c r="G1742" t="s">
        <v>2721</v>
      </c>
      <c r="H1742" t="s">
        <v>2722</v>
      </c>
      <c r="J1742" s="188" t="s">
        <v>3036</v>
      </c>
      <c r="K1742" s="265" t="s">
        <v>3082</v>
      </c>
      <c r="L1742" s="265" t="s">
        <v>3085</v>
      </c>
      <c r="M1742" s="265" t="s">
        <v>1941</v>
      </c>
      <c r="N1742" s="265" t="s">
        <v>3069</v>
      </c>
      <c r="O1742" s="265" t="s">
        <v>3081</v>
      </c>
      <c r="P1742" s="265" t="s">
        <v>3071</v>
      </c>
      <c r="Q1742" s="265" t="s">
        <v>2153</v>
      </c>
      <c r="R1742" s="265" t="s">
        <v>3073</v>
      </c>
      <c r="S1742" s="265"/>
      <c r="T1742" t="s">
        <v>2733</v>
      </c>
      <c r="U1742" s="11" t="s">
        <v>2595</v>
      </c>
      <c r="V1742">
        <v>5.1352241135443597</v>
      </c>
      <c r="Z1742">
        <v>3.0011583670682298</v>
      </c>
      <c r="AC1742" s="218">
        <v>4</v>
      </c>
      <c r="AD1742" s="188">
        <f t="shared" ref="AD1742:AD1772" si="76">LN(10^(V1742))</f>
        <v>11.824290493030807</v>
      </c>
      <c r="AE1742" s="265" t="s">
        <v>3072</v>
      </c>
    </row>
    <row r="1743" spans="1:31" hidden="1" x14ac:dyDescent="0.35">
      <c r="A1743" s="11" t="s">
        <v>2717</v>
      </c>
      <c r="B1743" s="11" t="s">
        <v>2516</v>
      </c>
      <c r="C1743" s="11" t="s">
        <v>2552</v>
      </c>
      <c r="D1743" s="188" t="s">
        <v>3022</v>
      </c>
      <c r="G1743" t="s">
        <v>2721</v>
      </c>
      <c r="H1743" t="s">
        <v>2722</v>
      </c>
      <c r="J1743" s="188" t="s">
        <v>3036</v>
      </c>
      <c r="K1743" s="265" t="s">
        <v>3082</v>
      </c>
      <c r="L1743" s="265" t="s">
        <v>3085</v>
      </c>
      <c r="M1743" s="265" t="s">
        <v>1941</v>
      </c>
      <c r="N1743" s="265" t="s">
        <v>3069</v>
      </c>
      <c r="O1743" s="265" t="s">
        <v>3081</v>
      </c>
      <c r="P1743" s="265" t="s">
        <v>3071</v>
      </c>
      <c r="Q1743" s="265" t="s">
        <v>2153</v>
      </c>
      <c r="R1743" s="265" t="s">
        <v>3073</v>
      </c>
      <c r="S1743" s="265"/>
      <c r="T1743" t="s">
        <v>2733</v>
      </c>
      <c r="U1743" s="11" t="s">
        <v>2595</v>
      </c>
      <c r="V1743">
        <v>5.6951177876408297</v>
      </c>
      <c r="Z1743">
        <v>2.7707774472028399</v>
      </c>
      <c r="AC1743" s="218">
        <v>4</v>
      </c>
      <c r="AD1743" s="188">
        <f t="shared" si="76"/>
        <v>13.113493320667004</v>
      </c>
      <c r="AE1743" s="265" t="s">
        <v>3072</v>
      </c>
    </row>
    <row r="1744" spans="1:31" hidden="1" x14ac:dyDescent="0.35">
      <c r="A1744" s="11" t="s">
        <v>2717</v>
      </c>
      <c r="B1744" s="11" t="s">
        <v>2516</v>
      </c>
      <c r="C1744" s="11" t="s">
        <v>2552</v>
      </c>
      <c r="D1744" s="188" t="s">
        <v>3022</v>
      </c>
      <c r="G1744" t="s">
        <v>2721</v>
      </c>
      <c r="H1744" t="s">
        <v>2722</v>
      </c>
      <c r="J1744" s="188" t="s">
        <v>3036</v>
      </c>
      <c r="K1744" s="265" t="s">
        <v>3082</v>
      </c>
      <c r="L1744" s="265" t="s">
        <v>3085</v>
      </c>
      <c r="M1744" s="265" t="s">
        <v>1941</v>
      </c>
      <c r="N1744" s="265" t="s">
        <v>3069</v>
      </c>
      <c r="O1744" s="265" t="s">
        <v>3081</v>
      </c>
      <c r="P1744" s="265" t="s">
        <v>3071</v>
      </c>
      <c r="Q1744" s="265" t="s">
        <v>2153</v>
      </c>
      <c r="R1744" s="265" t="s">
        <v>3073</v>
      </c>
      <c r="S1744" s="265"/>
      <c r="T1744" t="s">
        <v>2733</v>
      </c>
      <c r="U1744" s="11" t="s">
        <v>2595</v>
      </c>
      <c r="V1744">
        <v>7.3412915183143896</v>
      </c>
      <c r="Z1744">
        <v>2.7072989318636198</v>
      </c>
      <c r="AC1744" s="218">
        <v>4</v>
      </c>
      <c r="AD1744" s="188">
        <f t="shared" si="76"/>
        <v>16.903948413394339</v>
      </c>
      <c r="AE1744" s="265" t="s">
        <v>3072</v>
      </c>
    </row>
    <row r="1745" spans="1:31" hidden="1" x14ac:dyDescent="0.35">
      <c r="A1745" s="11" t="s">
        <v>2720</v>
      </c>
      <c r="B1745" s="11" t="s">
        <v>2516</v>
      </c>
      <c r="C1745" s="11" t="s">
        <v>2552</v>
      </c>
      <c r="D1745" s="188" t="s">
        <v>3022</v>
      </c>
      <c r="G1745" s="11" t="s">
        <v>2740</v>
      </c>
      <c r="H1745" t="s">
        <v>2734</v>
      </c>
      <c r="J1745" s="188" t="s">
        <v>3036</v>
      </c>
      <c r="K1745" s="258" t="s">
        <v>3018</v>
      </c>
      <c r="L1745" s="265" t="s">
        <v>3085</v>
      </c>
      <c r="M1745" s="265" t="s">
        <v>1941</v>
      </c>
      <c r="N1745" s="265" t="s">
        <v>3028</v>
      </c>
      <c r="O1745" s="265" t="s">
        <v>3028</v>
      </c>
      <c r="Q1745" s="265" t="s">
        <v>3072</v>
      </c>
      <c r="R1745" s="265" t="s">
        <v>3072</v>
      </c>
      <c r="S1745" s="265"/>
      <c r="T1745" t="s">
        <v>2735</v>
      </c>
      <c r="U1745" s="11" t="s">
        <v>2595</v>
      </c>
      <c r="V1745">
        <v>1.0672634941699599</v>
      </c>
      <c r="Z1745">
        <v>2.4892068044756699</v>
      </c>
      <c r="AC1745" s="218">
        <v>4</v>
      </c>
      <c r="AD1745" s="188">
        <f t="shared" si="76"/>
        <v>2.4574650119724875</v>
      </c>
      <c r="AE1745" s="265" t="s">
        <v>3072</v>
      </c>
    </row>
    <row r="1746" spans="1:31" hidden="1" x14ac:dyDescent="0.35">
      <c r="A1746" s="11" t="s">
        <v>2720</v>
      </c>
      <c r="B1746" s="11" t="s">
        <v>2516</v>
      </c>
      <c r="C1746" s="11" t="s">
        <v>2552</v>
      </c>
      <c r="D1746" s="188" t="s">
        <v>3022</v>
      </c>
      <c r="G1746" s="11" t="s">
        <v>2740</v>
      </c>
      <c r="H1746" t="s">
        <v>2734</v>
      </c>
      <c r="J1746" s="188" t="s">
        <v>3036</v>
      </c>
      <c r="K1746" s="258" t="s">
        <v>3018</v>
      </c>
      <c r="L1746" s="265" t="s">
        <v>3085</v>
      </c>
      <c r="M1746" s="265" t="s">
        <v>1941</v>
      </c>
      <c r="N1746" s="265" t="s">
        <v>3028</v>
      </c>
      <c r="O1746" s="265" t="s">
        <v>3028</v>
      </c>
      <c r="Q1746" s="265" t="s">
        <v>3072</v>
      </c>
      <c r="R1746" s="265" t="s">
        <v>3072</v>
      </c>
      <c r="S1746" s="265"/>
      <c r="T1746" t="s">
        <v>2735</v>
      </c>
      <c r="U1746" s="11" t="s">
        <v>2595</v>
      </c>
      <c r="V1746">
        <v>1.5835389052692399</v>
      </c>
      <c r="Z1746">
        <v>2.6002102987526499</v>
      </c>
      <c r="AA1746">
        <v>9.866382700921017E-2</v>
      </c>
      <c r="AC1746" s="218">
        <v>4</v>
      </c>
      <c r="AD1746" s="188">
        <f t="shared" si="76"/>
        <v>3.6462330774490623</v>
      </c>
      <c r="AE1746" s="265" t="s">
        <v>3072</v>
      </c>
    </row>
    <row r="1747" spans="1:31" hidden="1" x14ac:dyDescent="0.35">
      <c r="A1747" s="11" t="s">
        <v>2720</v>
      </c>
      <c r="B1747" s="11" t="s">
        <v>2516</v>
      </c>
      <c r="C1747" s="11" t="s">
        <v>2552</v>
      </c>
      <c r="D1747" s="188" t="s">
        <v>3022</v>
      </c>
      <c r="G1747" s="11" t="s">
        <v>2740</v>
      </c>
      <c r="H1747" t="s">
        <v>2734</v>
      </c>
      <c r="J1747" s="188" t="s">
        <v>3036</v>
      </c>
      <c r="K1747" s="258" t="s">
        <v>3018</v>
      </c>
      <c r="L1747" s="265" t="s">
        <v>3085</v>
      </c>
      <c r="M1747" s="265" t="s">
        <v>1941</v>
      </c>
      <c r="N1747" s="265" t="s">
        <v>3028</v>
      </c>
      <c r="O1747" s="265" t="s">
        <v>3028</v>
      </c>
      <c r="Q1747" s="265" t="s">
        <v>3072</v>
      </c>
      <c r="R1747" s="265" t="s">
        <v>3072</v>
      </c>
      <c r="S1747" s="265"/>
      <c r="T1747" t="s">
        <v>2735</v>
      </c>
      <c r="U1747" s="11" t="s">
        <v>2595</v>
      </c>
      <c r="V1747">
        <v>2.90809998020088</v>
      </c>
      <c r="Z1747">
        <v>2.65863375375246</v>
      </c>
      <c r="AA1747">
        <v>5.4795400183009768E-2</v>
      </c>
      <c r="AC1747" s="218">
        <v>4</v>
      </c>
      <c r="AD1747" s="188">
        <f t="shared" si="76"/>
        <v>6.6961476633468262</v>
      </c>
      <c r="AE1747" s="265" t="s">
        <v>3072</v>
      </c>
    </row>
    <row r="1748" spans="1:31" hidden="1" x14ac:dyDescent="0.35">
      <c r="A1748" s="11" t="s">
        <v>2720</v>
      </c>
      <c r="B1748" s="11" t="s">
        <v>2516</v>
      </c>
      <c r="C1748" s="11" t="s">
        <v>2552</v>
      </c>
      <c r="D1748" s="188" t="s">
        <v>3022</v>
      </c>
      <c r="G1748" s="11" t="s">
        <v>2740</v>
      </c>
      <c r="H1748" t="s">
        <v>2734</v>
      </c>
      <c r="J1748" s="188" t="s">
        <v>3036</v>
      </c>
      <c r="K1748" s="258" t="s">
        <v>3018</v>
      </c>
      <c r="L1748" s="265" t="s">
        <v>3085</v>
      </c>
      <c r="M1748" s="265" t="s">
        <v>1941</v>
      </c>
      <c r="N1748" s="265" t="s">
        <v>3028</v>
      </c>
      <c r="O1748" s="265" t="s">
        <v>3028</v>
      </c>
      <c r="Q1748" s="265" t="s">
        <v>3072</v>
      </c>
      <c r="R1748" s="265" t="s">
        <v>3072</v>
      </c>
      <c r="S1748" s="265"/>
      <c r="T1748" t="s">
        <v>2735</v>
      </c>
      <c r="U1748" s="11" t="s">
        <v>2595</v>
      </c>
      <c r="V1748">
        <v>3.5854546038303199</v>
      </c>
      <c r="Z1748">
        <v>2.2604895198446</v>
      </c>
      <c r="AC1748" s="218">
        <v>4</v>
      </c>
      <c r="AD1748" s="188">
        <f t="shared" si="76"/>
        <v>8.2558143223865663</v>
      </c>
      <c r="AE1748" s="265" t="s">
        <v>3072</v>
      </c>
    </row>
    <row r="1749" spans="1:31" hidden="1" x14ac:dyDescent="0.35">
      <c r="A1749" s="11" t="s">
        <v>2720</v>
      </c>
      <c r="B1749" s="11" t="s">
        <v>2516</v>
      </c>
      <c r="C1749" s="11" t="s">
        <v>2552</v>
      </c>
      <c r="D1749" s="188" t="s">
        <v>3022</v>
      </c>
      <c r="G1749" s="11" t="s">
        <v>2740</v>
      </c>
      <c r="H1749" t="s">
        <v>2734</v>
      </c>
      <c r="J1749" s="188" t="s">
        <v>3036</v>
      </c>
      <c r="K1749" s="258" t="s">
        <v>3018</v>
      </c>
      <c r="L1749" s="265" t="s">
        <v>3085</v>
      </c>
      <c r="M1749" s="265" t="s">
        <v>1941</v>
      </c>
      <c r="N1749" s="265" t="s">
        <v>3028</v>
      </c>
      <c r="O1749" s="265" t="s">
        <v>3028</v>
      </c>
      <c r="Q1749" s="265" t="s">
        <v>3072</v>
      </c>
      <c r="R1749" s="265" t="s">
        <v>3072</v>
      </c>
      <c r="S1749" s="265"/>
      <c r="T1749" t="s">
        <v>2735</v>
      </c>
      <c r="U1749" s="11" t="s">
        <v>2595</v>
      </c>
      <c r="V1749">
        <v>5.1203786447770403</v>
      </c>
      <c r="Z1749">
        <v>2.2208591747513</v>
      </c>
      <c r="AC1749" s="218">
        <v>4</v>
      </c>
      <c r="AD1749" s="188">
        <f t="shared" si="76"/>
        <v>11.790107537948668</v>
      </c>
      <c r="AE1749" s="265" t="s">
        <v>3072</v>
      </c>
    </row>
    <row r="1750" spans="1:31" hidden="1" x14ac:dyDescent="0.35">
      <c r="A1750" s="11" t="s">
        <v>2720</v>
      </c>
      <c r="B1750" s="11" t="s">
        <v>2516</v>
      </c>
      <c r="C1750" s="11" t="s">
        <v>2552</v>
      </c>
      <c r="D1750" s="188" t="s">
        <v>3022</v>
      </c>
      <c r="G1750" s="11" t="s">
        <v>2740</v>
      </c>
      <c r="H1750" t="s">
        <v>2734</v>
      </c>
      <c r="J1750" s="188" t="s">
        <v>3036</v>
      </c>
      <c r="K1750" s="258" t="s">
        <v>3018</v>
      </c>
      <c r="L1750" s="265" t="s">
        <v>3085</v>
      </c>
      <c r="M1750" s="265" t="s">
        <v>1941</v>
      </c>
      <c r="N1750" s="265" t="s">
        <v>3028</v>
      </c>
      <c r="O1750" s="265" t="s">
        <v>3028</v>
      </c>
      <c r="Q1750" s="265" t="s">
        <v>3072</v>
      </c>
      <c r="R1750" s="265" t="s">
        <v>3072</v>
      </c>
      <c r="S1750" s="265"/>
      <c r="T1750" t="s">
        <v>2735</v>
      </c>
      <c r="U1750" s="11" t="s">
        <v>2595</v>
      </c>
      <c r="V1750">
        <v>5.6710082032566902</v>
      </c>
      <c r="Z1750">
        <v>2.1949704886101502</v>
      </c>
      <c r="AC1750" s="218">
        <v>4</v>
      </c>
      <c r="AD1750" s="188">
        <f t="shared" si="76"/>
        <v>13.057978951065802</v>
      </c>
      <c r="AE1750" s="265" t="s">
        <v>3072</v>
      </c>
    </row>
    <row r="1751" spans="1:31" hidden="1" x14ac:dyDescent="0.35">
      <c r="A1751" s="11" t="s">
        <v>2720</v>
      </c>
      <c r="B1751" s="11" t="s">
        <v>2516</v>
      </c>
      <c r="C1751" s="11" t="s">
        <v>2552</v>
      </c>
      <c r="D1751" s="188" t="s">
        <v>3022</v>
      </c>
      <c r="G1751" s="11" t="s">
        <v>2740</v>
      </c>
      <c r="H1751" t="s">
        <v>2734</v>
      </c>
      <c r="J1751" s="188" t="s">
        <v>3036</v>
      </c>
      <c r="K1751" s="258" t="s">
        <v>3018</v>
      </c>
      <c r="L1751" s="265" t="s">
        <v>3085</v>
      </c>
      <c r="M1751" s="265" t="s">
        <v>1941</v>
      </c>
      <c r="N1751" s="265" t="s">
        <v>3028</v>
      </c>
      <c r="O1751" s="265" t="s">
        <v>3028</v>
      </c>
      <c r="Q1751" s="265" t="s">
        <v>3072</v>
      </c>
      <c r="R1751" s="265" t="s">
        <v>3072</v>
      </c>
      <c r="S1751" s="265"/>
      <c r="T1751" t="s">
        <v>2735</v>
      </c>
      <c r="U1751" s="11" t="s">
        <v>2595</v>
      </c>
      <c r="V1751">
        <v>7.3338131498258203</v>
      </c>
      <c r="Z1751">
        <v>1.9803480364089701</v>
      </c>
      <c r="AA1751">
        <v>0.10955869368622007</v>
      </c>
      <c r="AC1751" s="218">
        <v>4</v>
      </c>
      <c r="AD1751" s="188">
        <f t="shared" si="76"/>
        <v>16.886728833592642</v>
      </c>
      <c r="AE1751" s="265" t="s">
        <v>3072</v>
      </c>
    </row>
    <row r="1752" spans="1:31" hidden="1" x14ac:dyDescent="0.35">
      <c r="A1752" s="11" t="s">
        <v>2736</v>
      </c>
      <c r="B1752" s="11" t="s">
        <v>2516</v>
      </c>
      <c r="C1752" s="11" t="s">
        <v>2552</v>
      </c>
      <c r="D1752" s="188" t="s">
        <v>3022</v>
      </c>
      <c r="G1752" s="11" t="s">
        <v>2741</v>
      </c>
      <c r="H1752" t="s">
        <v>2734</v>
      </c>
      <c r="J1752" s="188" t="s">
        <v>3036</v>
      </c>
      <c r="K1752" s="258" t="s">
        <v>3018</v>
      </c>
      <c r="L1752" s="265" t="s">
        <v>3085</v>
      </c>
      <c r="M1752" s="265" t="s">
        <v>1941</v>
      </c>
      <c r="N1752" s="265" t="s">
        <v>3028</v>
      </c>
      <c r="O1752" s="265" t="s">
        <v>3028</v>
      </c>
      <c r="Q1752" s="265" t="s">
        <v>3072</v>
      </c>
      <c r="R1752" s="265" t="s">
        <v>3072</v>
      </c>
      <c r="S1752" s="265"/>
      <c r="T1752" t="s">
        <v>2735</v>
      </c>
      <c r="U1752" s="11" t="s">
        <v>2595</v>
      </c>
      <c r="V1752">
        <v>1.0325259690264901</v>
      </c>
      <c r="Z1752">
        <v>-4.3706155574347703</v>
      </c>
      <c r="AC1752" s="218">
        <v>4</v>
      </c>
      <c r="AD1752" s="188">
        <f t="shared" si="76"/>
        <v>2.3774789044096281</v>
      </c>
      <c r="AE1752" s="265" t="s">
        <v>3072</v>
      </c>
    </row>
    <row r="1753" spans="1:31" hidden="1" x14ac:dyDescent="0.35">
      <c r="A1753" s="11" t="s">
        <v>2736</v>
      </c>
      <c r="B1753" s="11" t="s">
        <v>2516</v>
      </c>
      <c r="C1753" s="11" t="s">
        <v>2552</v>
      </c>
      <c r="D1753" s="188" t="s">
        <v>3022</v>
      </c>
      <c r="G1753" s="11" t="s">
        <v>2741</v>
      </c>
      <c r="H1753" t="s">
        <v>2734</v>
      </c>
      <c r="J1753" s="188" t="s">
        <v>3036</v>
      </c>
      <c r="K1753" s="258" t="s">
        <v>3018</v>
      </c>
      <c r="L1753" s="265" t="s">
        <v>3085</v>
      </c>
      <c r="M1753" s="265" t="s">
        <v>1941</v>
      </c>
      <c r="N1753" s="265" t="s">
        <v>3028</v>
      </c>
      <c r="O1753" s="265" t="s">
        <v>3028</v>
      </c>
      <c r="Q1753" s="265" t="s">
        <v>3072</v>
      </c>
      <c r="R1753" s="265" t="s">
        <v>3072</v>
      </c>
      <c r="S1753" s="265"/>
      <c r="T1753" t="s">
        <v>2735</v>
      </c>
      <c r="U1753" s="11" t="s">
        <v>2595</v>
      </c>
      <c r="V1753">
        <v>1.55305506821996</v>
      </c>
      <c r="Z1753">
        <v>-4.39397821504752</v>
      </c>
      <c r="AC1753" s="218">
        <v>4</v>
      </c>
      <c r="AD1753" s="188">
        <f t="shared" si="76"/>
        <v>3.576041448682131</v>
      </c>
      <c r="AE1753" s="265" t="s">
        <v>3072</v>
      </c>
    </row>
    <row r="1754" spans="1:31" hidden="1" x14ac:dyDescent="0.35">
      <c r="A1754" s="11" t="s">
        <v>2736</v>
      </c>
      <c r="B1754" s="11" t="s">
        <v>2516</v>
      </c>
      <c r="C1754" s="11" t="s">
        <v>2552</v>
      </c>
      <c r="D1754" s="188" t="s">
        <v>3022</v>
      </c>
      <c r="G1754" s="11" t="s">
        <v>2741</v>
      </c>
      <c r="H1754" t="s">
        <v>2734</v>
      </c>
      <c r="J1754" s="188" t="s">
        <v>3036</v>
      </c>
      <c r="K1754" s="258" t="s">
        <v>3018</v>
      </c>
      <c r="L1754" s="265" t="s">
        <v>3085</v>
      </c>
      <c r="M1754" s="265" t="s">
        <v>1941</v>
      </c>
      <c r="N1754" s="265" t="s">
        <v>3028</v>
      </c>
      <c r="O1754" s="265" t="s">
        <v>3028</v>
      </c>
      <c r="Q1754" s="265" t="s">
        <v>3072</v>
      </c>
      <c r="R1754" s="265" t="s">
        <v>3072</v>
      </c>
      <c r="S1754" s="265"/>
      <c r="T1754" t="s">
        <v>2735</v>
      </c>
      <c r="U1754" s="11" t="s">
        <v>2595</v>
      </c>
      <c r="V1754">
        <v>2.8857489050726302</v>
      </c>
      <c r="Z1754">
        <v>-4.4344431963043798</v>
      </c>
      <c r="AC1754" s="218">
        <v>4</v>
      </c>
      <c r="AD1754" s="188">
        <f t="shared" si="76"/>
        <v>6.644682410944128</v>
      </c>
      <c r="AE1754" s="265" t="s">
        <v>3072</v>
      </c>
    </row>
    <row r="1755" spans="1:31" hidden="1" x14ac:dyDescent="0.35">
      <c r="A1755" s="11" t="s">
        <v>2736</v>
      </c>
      <c r="B1755" s="11" t="s">
        <v>2516</v>
      </c>
      <c r="C1755" s="11" t="s">
        <v>2552</v>
      </c>
      <c r="D1755" s="188" t="s">
        <v>3022</v>
      </c>
      <c r="G1755" s="11" t="s">
        <v>2741</v>
      </c>
      <c r="H1755" t="s">
        <v>2734</v>
      </c>
      <c r="J1755" s="188" t="s">
        <v>3036</v>
      </c>
      <c r="K1755" s="258" t="s">
        <v>3018</v>
      </c>
      <c r="L1755" s="265" t="s">
        <v>3085</v>
      </c>
      <c r="M1755" s="265" t="s">
        <v>1941</v>
      </c>
      <c r="N1755" s="265" t="s">
        <v>3028</v>
      </c>
      <c r="O1755" s="265" t="s">
        <v>3028</v>
      </c>
      <c r="Q1755" s="265" t="s">
        <v>3072</v>
      </c>
      <c r="R1755" s="265" t="s">
        <v>3072</v>
      </c>
      <c r="S1755" s="265"/>
      <c r="T1755" t="s">
        <v>2735</v>
      </c>
      <c r="U1755" s="11" t="s">
        <v>2595</v>
      </c>
      <c r="V1755">
        <v>3.5451286776306601</v>
      </c>
      <c r="Z1755">
        <v>-4.4218467985207397</v>
      </c>
      <c r="AC1755" s="218">
        <v>4</v>
      </c>
      <c r="AD1755" s="188">
        <f t="shared" si="76"/>
        <v>8.1629604458580527</v>
      </c>
      <c r="AE1755" s="265" t="s">
        <v>3072</v>
      </c>
    </row>
    <row r="1756" spans="1:31" hidden="1" x14ac:dyDescent="0.35">
      <c r="A1756" s="11" t="s">
        <v>2736</v>
      </c>
      <c r="B1756" s="11" t="s">
        <v>2516</v>
      </c>
      <c r="C1756" s="11" t="s">
        <v>2552</v>
      </c>
      <c r="D1756" s="188" t="s">
        <v>3022</v>
      </c>
      <c r="G1756" s="11" t="s">
        <v>2741</v>
      </c>
      <c r="H1756" t="s">
        <v>2734</v>
      </c>
      <c r="J1756" s="188" t="s">
        <v>3036</v>
      </c>
      <c r="K1756" s="258" t="s">
        <v>3018</v>
      </c>
      <c r="L1756" s="265" t="s">
        <v>3085</v>
      </c>
      <c r="M1756" s="265" t="s">
        <v>1941</v>
      </c>
      <c r="N1756" s="265" t="s">
        <v>3028</v>
      </c>
      <c r="O1756" s="265" t="s">
        <v>3028</v>
      </c>
      <c r="Q1756" s="265" t="s">
        <v>3072</v>
      </c>
      <c r="R1756" s="265" t="s">
        <v>3072</v>
      </c>
      <c r="S1756" s="265"/>
      <c r="T1756" t="s">
        <v>2735</v>
      </c>
      <c r="U1756" s="11" t="s">
        <v>2595</v>
      </c>
      <c r="V1756">
        <v>5.1078519229070096</v>
      </c>
      <c r="Z1756">
        <v>-4.5516351336000698</v>
      </c>
      <c r="AC1756" s="218">
        <v>4</v>
      </c>
      <c r="AD1756" s="188">
        <f t="shared" si="76"/>
        <v>11.761263694906653</v>
      </c>
      <c r="AE1756" s="265" t="s">
        <v>3072</v>
      </c>
    </row>
    <row r="1757" spans="1:31" hidden="1" x14ac:dyDescent="0.35">
      <c r="A1757" s="11" t="s">
        <v>2736</v>
      </c>
      <c r="B1757" s="11" t="s">
        <v>2516</v>
      </c>
      <c r="C1757" s="11" t="s">
        <v>2552</v>
      </c>
      <c r="D1757" s="188" t="s">
        <v>3022</v>
      </c>
      <c r="G1757" s="11" t="s">
        <v>2741</v>
      </c>
      <c r="H1757" t="s">
        <v>2734</v>
      </c>
      <c r="J1757" s="188" t="s">
        <v>3036</v>
      </c>
      <c r="K1757" s="258" t="s">
        <v>3018</v>
      </c>
      <c r="L1757" s="265" t="s">
        <v>3085</v>
      </c>
      <c r="M1757" s="265" t="s">
        <v>1941</v>
      </c>
      <c r="N1757" s="265" t="s">
        <v>3028</v>
      </c>
      <c r="O1757" s="265" t="s">
        <v>3028</v>
      </c>
      <c r="Q1757" s="265" t="s">
        <v>3072</v>
      </c>
      <c r="R1757" s="265" t="s">
        <v>3072</v>
      </c>
      <c r="S1757" s="265"/>
      <c r="T1757" t="s">
        <v>2735</v>
      </c>
      <c r="U1757" s="11" t="s">
        <v>2595</v>
      </c>
      <c r="V1757">
        <v>5.6184225472996001</v>
      </c>
      <c r="Z1757">
        <v>-4.71829128223251</v>
      </c>
      <c r="AA1757">
        <v>5.9700362241099647E-2</v>
      </c>
      <c r="AC1757" s="218">
        <v>4</v>
      </c>
      <c r="AD1757" s="188">
        <f t="shared" si="76"/>
        <v>12.936896003553693</v>
      </c>
      <c r="AE1757" s="265" t="s">
        <v>3072</v>
      </c>
    </row>
    <row r="1758" spans="1:31" hidden="1" x14ac:dyDescent="0.35">
      <c r="A1758" s="11" t="s">
        <v>2736</v>
      </c>
      <c r="B1758" s="11" t="s">
        <v>2516</v>
      </c>
      <c r="C1758" s="11" t="s">
        <v>2552</v>
      </c>
      <c r="D1758" s="188" t="s">
        <v>3022</v>
      </c>
      <c r="G1758" s="11" t="s">
        <v>2741</v>
      </c>
      <c r="H1758" t="s">
        <v>2734</v>
      </c>
      <c r="J1758" s="188" t="s">
        <v>3036</v>
      </c>
      <c r="K1758" s="258" t="s">
        <v>3018</v>
      </c>
      <c r="L1758" s="265" t="s">
        <v>3085</v>
      </c>
      <c r="M1758" s="265" t="s">
        <v>1941</v>
      </c>
      <c r="N1758" s="265" t="s">
        <v>3028</v>
      </c>
      <c r="O1758" s="265" t="s">
        <v>3028</v>
      </c>
      <c r="Q1758" s="265" t="s">
        <v>3072</v>
      </c>
      <c r="R1758" s="265" t="s">
        <v>3072</v>
      </c>
      <c r="S1758" s="265"/>
      <c r="T1758" t="s">
        <v>2735</v>
      </c>
      <c r="U1758" s="11" t="s">
        <v>2595</v>
      </c>
      <c r="V1758">
        <v>7.2677807368513996</v>
      </c>
      <c r="Z1758">
        <v>-4.73456057756629</v>
      </c>
      <c r="AC1758" s="218">
        <v>4</v>
      </c>
      <c r="AD1758" s="188">
        <f t="shared" si="76"/>
        <v>16.734683583823315</v>
      </c>
      <c r="AE1758" s="265" t="s">
        <v>3072</v>
      </c>
    </row>
    <row r="1759" spans="1:31" hidden="1" x14ac:dyDescent="0.35">
      <c r="A1759" s="11" t="s">
        <v>2738</v>
      </c>
      <c r="B1759" s="11" t="s">
        <v>2516</v>
      </c>
      <c r="C1759" s="11" t="s">
        <v>2552</v>
      </c>
      <c r="D1759" s="188" t="s">
        <v>3022</v>
      </c>
      <c r="G1759" s="11" t="s">
        <v>2744</v>
      </c>
      <c r="H1759" s="11" t="s">
        <v>2742</v>
      </c>
      <c r="J1759" s="188" t="s">
        <v>3036</v>
      </c>
      <c r="K1759" s="258" t="s">
        <v>3018</v>
      </c>
      <c r="L1759" s="265" t="s">
        <v>3085</v>
      </c>
      <c r="M1759" s="265" t="s">
        <v>1941</v>
      </c>
      <c r="N1759" s="265" t="s">
        <v>3028</v>
      </c>
      <c r="O1759" s="265" t="s">
        <v>3028</v>
      </c>
      <c r="Q1759" s="265" t="s">
        <v>3072</v>
      </c>
      <c r="R1759" s="265" t="s">
        <v>3072</v>
      </c>
      <c r="S1759" s="265"/>
      <c r="T1759" s="11" t="s">
        <v>2743</v>
      </c>
      <c r="U1759" s="11" t="s">
        <v>2595</v>
      </c>
      <c r="V1759">
        <v>1.0754716981132</v>
      </c>
      <c r="Z1759">
        <v>6.9546971332167198</v>
      </c>
      <c r="AC1759" s="218">
        <v>4</v>
      </c>
      <c r="AD1759" s="188">
        <f t="shared" si="76"/>
        <v>2.4763651000124471</v>
      </c>
      <c r="AE1759" s="265" t="s">
        <v>3072</v>
      </c>
    </row>
    <row r="1760" spans="1:31" hidden="1" x14ac:dyDescent="0.35">
      <c r="A1760" s="11" t="s">
        <v>2738</v>
      </c>
      <c r="B1760" s="11" t="s">
        <v>2516</v>
      </c>
      <c r="C1760" s="11" t="s">
        <v>2552</v>
      </c>
      <c r="D1760" s="188" t="s">
        <v>3022</v>
      </c>
      <c r="G1760" s="11" t="s">
        <v>2744</v>
      </c>
      <c r="H1760" s="11" t="s">
        <v>2742</v>
      </c>
      <c r="J1760" s="188" t="s">
        <v>3036</v>
      </c>
      <c r="K1760" s="258" t="s">
        <v>3018</v>
      </c>
      <c r="L1760" s="265" t="s">
        <v>3085</v>
      </c>
      <c r="M1760" s="265" t="s">
        <v>1941</v>
      </c>
      <c r="N1760" s="265" t="s">
        <v>3028</v>
      </c>
      <c r="O1760" s="265" t="s">
        <v>3028</v>
      </c>
      <c r="Q1760" s="265" t="s">
        <v>3072</v>
      </c>
      <c r="R1760" s="265" t="s">
        <v>3072</v>
      </c>
      <c r="S1760" s="265"/>
      <c r="T1760" s="11" t="s">
        <v>2743</v>
      </c>
      <c r="U1760" s="11" t="s">
        <v>2595</v>
      </c>
      <c r="V1760">
        <v>1.60377358490566</v>
      </c>
      <c r="Z1760">
        <v>7.0267450659322899</v>
      </c>
      <c r="AA1760">
        <v>0.2248768809001005</v>
      </c>
      <c r="AC1760" s="218">
        <v>4</v>
      </c>
      <c r="AD1760" s="188">
        <f t="shared" si="76"/>
        <v>3.6928251491413935</v>
      </c>
      <c r="AE1760" s="265" t="s">
        <v>3072</v>
      </c>
    </row>
    <row r="1761" spans="1:31" hidden="1" x14ac:dyDescent="0.35">
      <c r="A1761" s="11" t="s">
        <v>2738</v>
      </c>
      <c r="B1761" s="11" t="s">
        <v>2516</v>
      </c>
      <c r="C1761" s="11" t="s">
        <v>2552</v>
      </c>
      <c r="D1761" s="188" t="s">
        <v>3022</v>
      </c>
      <c r="G1761" s="11" t="s">
        <v>2744</v>
      </c>
      <c r="H1761" s="11" t="s">
        <v>2742</v>
      </c>
      <c r="J1761" s="188" t="s">
        <v>3036</v>
      </c>
      <c r="K1761" s="258" t="s">
        <v>3018</v>
      </c>
      <c r="L1761" s="265" t="s">
        <v>3085</v>
      </c>
      <c r="M1761" s="265" t="s">
        <v>1941</v>
      </c>
      <c r="N1761" s="265" t="s">
        <v>3028</v>
      </c>
      <c r="O1761" s="265" t="s">
        <v>3028</v>
      </c>
      <c r="Q1761" s="265" t="s">
        <v>3072</v>
      </c>
      <c r="R1761" s="265" t="s">
        <v>3072</v>
      </c>
      <c r="S1761" s="265"/>
      <c r="T1761" s="11" t="s">
        <v>2743</v>
      </c>
      <c r="U1761" s="11" t="s">
        <v>2595</v>
      </c>
      <c r="V1761">
        <v>2.9245283018867898</v>
      </c>
      <c r="Z1761">
        <v>8.0826045426916195</v>
      </c>
      <c r="AC1761" s="218">
        <v>4</v>
      </c>
      <c r="AD1761" s="188">
        <f t="shared" si="76"/>
        <v>6.7339752719637129</v>
      </c>
      <c r="AE1761" s="265" t="s">
        <v>3072</v>
      </c>
    </row>
    <row r="1762" spans="1:31" hidden="1" x14ac:dyDescent="0.35">
      <c r="A1762" s="11" t="s">
        <v>2738</v>
      </c>
      <c r="B1762" s="11" t="s">
        <v>2516</v>
      </c>
      <c r="C1762" s="11" t="s">
        <v>2552</v>
      </c>
      <c r="D1762" s="188" t="s">
        <v>3022</v>
      </c>
      <c r="G1762" s="11" t="s">
        <v>2744</v>
      </c>
      <c r="H1762" s="11" t="s">
        <v>2742</v>
      </c>
      <c r="J1762" s="188" t="s">
        <v>3036</v>
      </c>
      <c r="K1762" s="258" t="s">
        <v>3018</v>
      </c>
      <c r="L1762" s="265" t="s">
        <v>3085</v>
      </c>
      <c r="M1762" s="265" t="s">
        <v>1941</v>
      </c>
      <c r="N1762" s="265" t="s">
        <v>3028</v>
      </c>
      <c r="O1762" s="265" t="s">
        <v>3028</v>
      </c>
      <c r="Q1762" s="265" t="s">
        <v>3072</v>
      </c>
      <c r="R1762" s="265" t="s">
        <v>3072</v>
      </c>
      <c r="S1762" s="265"/>
      <c r="T1762" s="11" t="s">
        <v>2743</v>
      </c>
      <c r="U1762" s="11" t="s">
        <v>2595</v>
      </c>
      <c r="V1762">
        <v>3.6037735849056598</v>
      </c>
      <c r="Z1762">
        <v>8.9360152828948092</v>
      </c>
      <c r="AA1762">
        <v>0.18932430253185117</v>
      </c>
      <c r="AC1762" s="218">
        <v>4</v>
      </c>
      <c r="AD1762" s="188">
        <f t="shared" si="76"/>
        <v>8.2979953351294853</v>
      </c>
      <c r="AE1762" s="265" t="s">
        <v>3072</v>
      </c>
    </row>
    <row r="1763" spans="1:31" hidden="1" x14ac:dyDescent="0.35">
      <c r="A1763" s="11" t="s">
        <v>2738</v>
      </c>
      <c r="B1763" s="11" t="s">
        <v>2516</v>
      </c>
      <c r="C1763" s="11" t="s">
        <v>2552</v>
      </c>
      <c r="D1763" s="188" t="s">
        <v>3022</v>
      </c>
      <c r="G1763" s="11" t="s">
        <v>2744</v>
      </c>
      <c r="H1763" s="11" t="s">
        <v>2742</v>
      </c>
      <c r="J1763" s="188" t="s">
        <v>3036</v>
      </c>
      <c r="K1763" s="258" t="s">
        <v>3018</v>
      </c>
      <c r="L1763" s="265" t="s">
        <v>3085</v>
      </c>
      <c r="M1763" s="265" t="s">
        <v>1941</v>
      </c>
      <c r="N1763" s="265" t="s">
        <v>3028</v>
      </c>
      <c r="O1763" s="265" t="s">
        <v>3028</v>
      </c>
      <c r="Q1763" s="265" t="s">
        <v>3072</v>
      </c>
      <c r="R1763" s="265" t="s">
        <v>3072</v>
      </c>
      <c r="S1763" s="265"/>
      <c r="T1763" s="11" t="s">
        <v>2743</v>
      </c>
      <c r="U1763" s="11" t="s">
        <v>2595</v>
      </c>
      <c r="V1763">
        <v>5.1509433962264097</v>
      </c>
      <c r="Z1763">
        <v>10.3710195626015</v>
      </c>
      <c r="AC1763" s="218">
        <v>4</v>
      </c>
      <c r="AD1763" s="188">
        <f t="shared" si="76"/>
        <v>11.860485479007055</v>
      </c>
      <c r="AE1763" s="265" t="s">
        <v>3072</v>
      </c>
    </row>
    <row r="1764" spans="1:31" hidden="1" x14ac:dyDescent="0.35">
      <c r="A1764" s="11" t="s">
        <v>2738</v>
      </c>
      <c r="B1764" s="11" t="s">
        <v>2516</v>
      </c>
      <c r="C1764" s="11" t="s">
        <v>2552</v>
      </c>
      <c r="D1764" s="188" t="s">
        <v>3022</v>
      </c>
      <c r="G1764" s="11" t="s">
        <v>2744</v>
      </c>
      <c r="H1764" s="11" t="s">
        <v>2742</v>
      </c>
      <c r="J1764" s="188" t="s">
        <v>3036</v>
      </c>
      <c r="K1764" s="258" t="s">
        <v>3018</v>
      </c>
      <c r="L1764" s="265" t="s">
        <v>3085</v>
      </c>
      <c r="M1764" s="265" t="s">
        <v>1941</v>
      </c>
      <c r="N1764" s="265" t="s">
        <v>3028</v>
      </c>
      <c r="O1764" s="265" t="s">
        <v>3028</v>
      </c>
      <c r="Q1764" s="265" t="s">
        <v>3072</v>
      </c>
      <c r="R1764" s="265" t="s">
        <v>3072</v>
      </c>
      <c r="S1764" s="265"/>
      <c r="T1764" s="11" t="s">
        <v>2743</v>
      </c>
      <c r="U1764" s="11" t="s">
        <v>2595</v>
      </c>
      <c r="V1764">
        <v>5.6666666666666599</v>
      </c>
      <c r="Z1764">
        <v>10.419374046369599</v>
      </c>
      <c r="AA1764">
        <v>0.14198702442540068</v>
      </c>
      <c r="AC1764" s="218">
        <v>4</v>
      </c>
      <c r="AD1764" s="188">
        <f t="shared" si="76"/>
        <v>13.047982193632912</v>
      </c>
      <c r="AE1764" s="265" t="s">
        <v>3072</v>
      </c>
    </row>
    <row r="1765" spans="1:31" hidden="1" x14ac:dyDescent="0.35">
      <c r="A1765" s="11" t="s">
        <v>2738</v>
      </c>
      <c r="B1765" s="11" t="s">
        <v>2516</v>
      </c>
      <c r="C1765" s="11" t="s">
        <v>2552</v>
      </c>
      <c r="D1765" s="188" t="s">
        <v>3022</v>
      </c>
      <c r="G1765" s="11" t="s">
        <v>2744</v>
      </c>
      <c r="H1765" s="11" t="s">
        <v>2742</v>
      </c>
      <c r="J1765" s="188" t="s">
        <v>3036</v>
      </c>
      <c r="K1765" s="258" t="s">
        <v>3018</v>
      </c>
      <c r="L1765" s="265" t="s">
        <v>3085</v>
      </c>
      <c r="M1765" s="265" t="s">
        <v>1941</v>
      </c>
      <c r="N1765" s="265" t="s">
        <v>3028</v>
      </c>
      <c r="O1765" s="265" t="s">
        <v>3028</v>
      </c>
      <c r="Q1765" s="265" t="s">
        <v>3072</v>
      </c>
      <c r="R1765" s="265" t="s">
        <v>3072</v>
      </c>
      <c r="S1765" s="265"/>
      <c r="T1765" s="11" t="s">
        <v>2743</v>
      </c>
      <c r="U1765" s="11" t="s">
        <v>2595</v>
      </c>
      <c r="V1765">
        <v>7.32704402515723</v>
      </c>
      <c r="Z1765">
        <v>11.1563767630531</v>
      </c>
      <c r="AA1765">
        <v>0.14201183431950071</v>
      </c>
      <c r="AC1765" s="218">
        <v>4</v>
      </c>
      <c r="AD1765" s="188">
        <f t="shared" si="76"/>
        <v>16.871142348038127</v>
      </c>
      <c r="AE1765" s="265" t="s">
        <v>3072</v>
      </c>
    </row>
    <row r="1766" spans="1:31" hidden="1" x14ac:dyDescent="0.35">
      <c r="A1766" s="11" t="s">
        <v>2739</v>
      </c>
      <c r="B1766" s="11" t="s">
        <v>2516</v>
      </c>
      <c r="C1766" s="11" t="s">
        <v>2552</v>
      </c>
      <c r="D1766" s="188" t="s">
        <v>3022</v>
      </c>
      <c r="G1766" s="11" t="s">
        <v>2745</v>
      </c>
      <c r="H1766" s="11" t="s">
        <v>2746</v>
      </c>
      <c r="J1766" s="188" t="s">
        <v>3036</v>
      </c>
      <c r="K1766" s="265" t="s">
        <v>3082</v>
      </c>
      <c r="L1766" s="265" t="s">
        <v>3085</v>
      </c>
      <c r="M1766" s="265" t="s">
        <v>1941</v>
      </c>
      <c r="N1766" s="265" t="s">
        <v>3028</v>
      </c>
      <c r="O1766" s="265" t="s">
        <v>3028</v>
      </c>
      <c r="Q1766" s="265" t="s">
        <v>3072</v>
      </c>
      <c r="R1766" s="265" t="s">
        <v>3072</v>
      </c>
      <c r="S1766" s="265"/>
      <c r="T1766" s="11" t="s">
        <v>2743</v>
      </c>
      <c r="U1766" s="11" t="s">
        <v>2595</v>
      </c>
      <c r="V1766">
        <v>1.07407407407407</v>
      </c>
      <c r="Z1766">
        <v>0.69254896411852795</v>
      </c>
      <c r="AC1766" s="218">
        <v>4</v>
      </c>
      <c r="AD1766" s="188">
        <f t="shared" si="76"/>
        <v>2.4731469517343361</v>
      </c>
      <c r="AE1766" s="265" t="s">
        <v>3072</v>
      </c>
    </row>
    <row r="1767" spans="1:31" hidden="1" x14ac:dyDescent="0.35">
      <c r="A1767" s="11" t="s">
        <v>2739</v>
      </c>
      <c r="B1767" s="11" t="s">
        <v>2516</v>
      </c>
      <c r="C1767" s="11" t="s">
        <v>2552</v>
      </c>
      <c r="D1767" s="188" t="s">
        <v>3022</v>
      </c>
      <c r="G1767" s="11" t="s">
        <v>2745</v>
      </c>
      <c r="H1767" s="11" t="s">
        <v>2746</v>
      </c>
      <c r="J1767" s="188" t="s">
        <v>3036</v>
      </c>
      <c r="K1767" s="265" t="s">
        <v>3082</v>
      </c>
      <c r="L1767" s="265" t="s">
        <v>3085</v>
      </c>
      <c r="M1767" s="265" t="s">
        <v>1941</v>
      </c>
      <c r="N1767" s="265" t="s">
        <v>3028</v>
      </c>
      <c r="O1767" s="265" t="s">
        <v>3028</v>
      </c>
      <c r="Q1767" s="265" t="s">
        <v>3072</v>
      </c>
      <c r="R1767" s="265" t="s">
        <v>3072</v>
      </c>
      <c r="S1767" s="265"/>
      <c r="T1767" s="11" t="s">
        <v>2743</v>
      </c>
      <c r="U1767" s="11" t="s">
        <v>2595</v>
      </c>
      <c r="V1767">
        <v>1.6049382716049301</v>
      </c>
      <c r="Z1767">
        <v>0.67064039525039099</v>
      </c>
      <c r="AC1767" s="218">
        <v>4</v>
      </c>
      <c r="AD1767" s="188">
        <f t="shared" si="76"/>
        <v>3.695506939373141</v>
      </c>
      <c r="AE1767" s="265" t="s">
        <v>3072</v>
      </c>
    </row>
    <row r="1768" spans="1:31" hidden="1" x14ac:dyDescent="0.35">
      <c r="A1768" s="11" t="s">
        <v>2739</v>
      </c>
      <c r="B1768" s="11" t="s">
        <v>2516</v>
      </c>
      <c r="C1768" s="11" t="s">
        <v>2552</v>
      </c>
      <c r="D1768" s="188" t="s">
        <v>3022</v>
      </c>
      <c r="G1768" s="11" t="s">
        <v>2745</v>
      </c>
      <c r="H1768" s="11" t="s">
        <v>2746</v>
      </c>
      <c r="J1768" s="188" t="s">
        <v>3036</v>
      </c>
      <c r="K1768" s="265" t="s">
        <v>3082</v>
      </c>
      <c r="L1768" s="265" t="s">
        <v>3085</v>
      </c>
      <c r="M1768" s="265" t="s">
        <v>1941</v>
      </c>
      <c r="N1768" s="265" t="s">
        <v>3028</v>
      </c>
      <c r="O1768" s="265" t="s">
        <v>3028</v>
      </c>
      <c r="Q1768" s="265" t="s">
        <v>3072</v>
      </c>
      <c r="R1768" s="265" t="s">
        <v>3072</v>
      </c>
      <c r="S1768" s="265"/>
      <c r="T1768" s="11" t="s">
        <v>2743</v>
      </c>
      <c r="U1768" s="11" t="s">
        <v>2595</v>
      </c>
      <c r="V1768">
        <v>2.9259259259259198</v>
      </c>
      <c r="Z1768">
        <v>1.3837654910561601</v>
      </c>
      <c r="AC1768" s="218">
        <v>4</v>
      </c>
      <c r="AD1768" s="188">
        <f t="shared" si="76"/>
        <v>6.737193420241824</v>
      </c>
      <c r="AE1768" s="265" t="s">
        <v>3072</v>
      </c>
    </row>
    <row r="1769" spans="1:31" hidden="1" x14ac:dyDescent="0.35">
      <c r="A1769" s="11" t="s">
        <v>2739</v>
      </c>
      <c r="B1769" s="11" t="s">
        <v>2516</v>
      </c>
      <c r="C1769" s="11" t="s">
        <v>2552</v>
      </c>
      <c r="D1769" s="188" t="s">
        <v>3022</v>
      </c>
      <c r="G1769" s="11" t="s">
        <v>2745</v>
      </c>
      <c r="H1769" s="11" t="s">
        <v>2746</v>
      </c>
      <c r="J1769" s="188" t="s">
        <v>3036</v>
      </c>
      <c r="K1769" s="265" t="s">
        <v>3082</v>
      </c>
      <c r="L1769" s="265" t="s">
        <v>3085</v>
      </c>
      <c r="M1769" s="265" t="s">
        <v>1941</v>
      </c>
      <c r="N1769" s="265" t="s">
        <v>3028</v>
      </c>
      <c r="O1769" s="265" t="s">
        <v>3028</v>
      </c>
      <c r="Q1769" s="265" t="s">
        <v>3072</v>
      </c>
      <c r="R1769" s="265" t="s">
        <v>3072</v>
      </c>
      <c r="S1769" s="265"/>
      <c r="T1769" s="11" t="s">
        <v>2743</v>
      </c>
      <c r="U1769" s="11" t="s">
        <v>2595</v>
      </c>
      <c r="V1769">
        <v>3.5925925925925899</v>
      </c>
      <c r="Z1769">
        <v>2.2331765066562901</v>
      </c>
      <c r="AC1769" s="218">
        <v>4</v>
      </c>
      <c r="AD1769" s="188">
        <f t="shared" si="76"/>
        <v>8.2722501489045293</v>
      </c>
      <c r="AE1769" s="265" t="s">
        <v>3072</v>
      </c>
    </row>
    <row r="1770" spans="1:31" hidden="1" x14ac:dyDescent="0.35">
      <c r="A1770" s="11" t="s">
        <v>2739</v>
      </c>
      <c r="B1770" s="11" t="s">
        <v>2516</v>
      </c>
      <c r="C1770" s="11" t="s">
        <v>2552</v>
      </c>
      <c r="D1770" s="188" t="s">
        <v>3022</v>
      </c>
      <c r="G1770" s="11" t="s">
        <v>2745</v>
      </c>
      <c r="H1770" s="11" t="s">
        <v>2746</v>
      </c>
      <c r="J1770" s="188" t="s">
        <v>3036</v>
      </c>
      <c r="K1770" s="265" t="s">
        <v>3082</v>
      </c>
      <c r="L1770" s="265" t="s">
        <v>3085</v>
      </c>
      <c r="M1770" s="265" t="s">
        <v>1941</v>
      </c>
      <c r="N1770" s="265" t="s">
        <v>3028</v>
      </c>
      <c r="O1770" s="265" t="s">
        <v>3028</v>
      </c>
      <c r="Q1770" s="265" t="s">
        <v>3072</v>
      </c>
      <c r="R1770" s="265" t="s">
        <v>3072</v>
      </c>
      <c r="S1770" s="265"/>
      <c r="T1770" s="11" t="s">
        <v>2743</v>
      </c>
      <c r="U1770" s="11" t="s">
        <v>2595</v>
      </c>
      <c r="V1770">
        <v>5.1481481481481399</v>
      </c>
      <c r="Z1770">
        <v>3.8063485325503699</v>
      </c>
      <c r="AC1770" s="218">
        <v>4</v>
      </c>
      <c r="AD1770" s="188">
        <f t="shared" si="76"/>
        <v>11.85404918245081</v>
      </c>
      <c r="AE1770" s="265" t="s">
        <v>3072</v>
      </c>
    </row>
    <row r="1771" spans="1:31" hidden="1" x14ac:dyDescent="0.35">
      <c r="A1771" s="11" t="s">
        <v>2739</v>
      </c>
      <c r="B1771" s="11" t="s">
        <v>2516</v>
      </c>
      <c r="C1771" s="11" t="s">
        <v>2552</v>
      </c>
      <c r="D1771" s="188" t="s">
        <v>3022</v>
      </c>
      <c r="G1771" s="11" t="s">
        <v>2745</v>
      </c>
      <c r="H1771" s="11" t="s">
        <v>2746</v>
      </c>
      <c r="J1771" s="188" t="s">
        <v>3036</v>
      </c>
      <c r="K1771" s="265" t="s">
        <v>3082</v>
      </c>
      <c r="L1771" s="265" t="s">
        <v>3085</v>
      </c>
      <c r="M1771" s="265" t="s">
        <v>1941</v>
      </c>
      <c r="N1771" s="265" t="s">
        <v>3028</v>
      </c>
      <c r="O1771" s="265" t="s">
        <v>3028</v>
      </c>
      <c r="Q1771" s="265" t="s">
        <v>3072</v>
      </c>
      <c r="R1771" s="265" t="s">
        <v>3072</v>
      </c>
      <c r="S1771" s="265"/>
      <c r="T1771" s="11" t="s">
        <v>2743</v>
      </c>
      <c r="U1771" s="11" t="s">
        <v>2595</v>
      </c>
      <c r="V1771">
        <v>5.6666666666666599</v>
      </c>
      <c r="Z1771">
        <v>3.8875682431874701</v>
      </c>
      <c r="AC1771" s="218">
        <v>4</v>
      </c>
      <c r="AD1771" s="188">
        <f t="shared" si="76"/>
        <v>13.047982193632912</v>
      </c>
      <c r="AE1771" s="265" t="s">
        <v>3072</v>
      </c>
    </row>
    <row r="1772" spans="1:31" hidden="1" x14ac:dyDescent="0.35">
      <c r="A1772" s="11" t="s">
        <v>2739</v>
      </c>
      <c r="B1772" s="11" t="s">
        <v>2516</v>
      </c>
      <c r="C1772" s="11" t="s">
        <v>2552</v>
      </c>
      <c r="D1772" s="188" t="s">
        <v>3022</v>
      </c>
      <c r="G1772" s="11" t="s">
        <v>2745</v>
      </c>
      <c r="H1772" s="11" t="s">
        <v>2746</v>
      </c>
      <c r="J1772" s="188" t="s">
        <v>3036</v>
      </c>
      <c r="K1772" s="265" t="s">
        <v>3082</v>
      </c>
      <c r="L1772" s="265" t="s">
        <v>3085</v>
      </c>
      <c r="M1772" s="265" t="s">
        <v>1941</v>
      </c>
      <c r="N1772" s="258" t="s">
        <v>3028</v>
      </c>
      <c r="O1772" s="265" t="s">
        <v>3081</v>
      </c>
      <c r="T1772" s="11" t="s">
        <v>2743</v>
      </c>
      <c r="U1772" s="11" t="s">
        <v>2595</v>
      </c>
      <c r="V1772">
        <v>7.3209876543209802</v>
      </c>
      <c r="Z1772">
        <v>4.0053415402030499</v>
      </c>
      <c r="AA1772">
        <v>0.32096407136203009</v>
      </c>
      <c r="AC1772" s="218">
        <v>4</v>
      </c>
      <c r="AD1772" s="188">
        <f t="shared" si="76"/>
        <v>16.857197038832936</v>
      </c>
    </row>
    <row r="1773" spans="1:31" hidden="1" x14ac:dyDescent="0.35">
      <c r="A1773" s="11" t="s">
        <v>2748</v>
      </c>
      <c r="B1773" s="11" t="s">
        <v>2516</v>
      </c>
      <c r="C1773" s="11" t="s">
        <v>2552</v>
      </c>
      <c r="D1773" s="188" t="s">
        <v>3022</v>
      </c>
      <c r="G1773" s="11" t="s">
        <v>2749</v>
      </c>
      <c r="H1773" s="11" t="s">
        <v>2640</v>
      </c>
      <c r="I1773" s="11" t="s">
        <v>2751</v>
      </c>
      <c r="J1773" s="258" t="s">
        <v>2561</v>
      </c>
      <c r="K1773" s="258" t="s">
        <v>3017</v>
      </c>
      <c r="L1773" s="265" t="s">
        <v>1937</v>
      </c>
      <c r="M1773" s="265" t="s">
        <v>1941</v>
      </c>
      <c r="N1773" s="258" t="s">
        <v>3027</v>
      </c>
      <c r="O1773" s="258" t="s">
        <v>3040</v>
      </c>
      <c r="P1773" s="258"/>
      <c r="Q1773" s="258"/>
      <c r="R1773" s="258"/>
      <c r="S1773" s="258"/>
      <c r="T1773" t="s">
        <v>2750</v>
      </c>
      <c r="U1773" s="11" t="s">
        <v>2517</v>
      </c>
      <c r="V1773">
        <v>0.62557924003707099</v>
      </c>
      <c r="Z1773">
        <v>3.57126163516944</v>
      </c>
      <c r="AD1773" s="188">
        <f t="shared" ref="AD1773:AD1836" si="77">LN(10^(V1773))</f>
        <v>1.4404494325959036</v>
      </c>
    </row>
    <row r="1774" spans="1:31" hidden="1" x14ac:dyDescent="0.35">
      <c r="A1774" s="11" t="s">
        <v>2748</v>
      </c>
      <c r="B1774" s="11" t="s">
        <v>2516</v>
      </c>
      <c r="C1774" s="11" t="s">
        <v>2552</v>
      </c>
      <c r="D1774" s="188" t="s">
        <v>3022</v>
      </c>
      <c r="G1774" s="11" t="s">
        <v>2749</v>
      </c>
      <c r="H1774" s="11" t="s">
        <v>2640</v>
      </c>
      <c r="I1774" s="11" t="s">
        <v>2751</v>
      </c>
      <c r="J1774" s="258" t="s">
        <v>2561</v>
      </c>
      <c r="K1774" s="258" t="s">
        <v>3017</v>
      </c>
      <c r="L1774" s="265" t="s">
        <v>1937</v>
      </c>
      <c r="M1774" s="265" t="s">
        <v>1941</v>
      </c>
      <c r="N1774" s="258" t="s">
        <v>3027</v>
      </c>
      <c r="O1774" s="258" t="s">
        <v>3040</v>
      </c>
      <c r="P1774" s="258"/>
      <c r="Q1774" s="258"/>
      <c r="R1774" s="258"/>
      <c r="S1774" s="258"/>
      <c r="T1774" t="s">
        <v>2750</v>
      </c>
      <c r="U1774" s="11" t="s">
        <v>2517</v>
      </c>
      <c r="V1774">
        <v>1.5365676753838</v>
      </c>
      <c r="Z1774">
        <v>2.8370874803562001</v>
      </c>
      <c r="AD1774" s="188">
        <f t="shared" si="77"/>
        <v>3.5380778237152519</v>
      </c>
    </row>
    <row r="1775" spans="1:31" hidden="1" x14ac:dyDescent="0.35">
      <c r="A1775" s="11" t="s">
        <v>2748</v>
      </c>
      <c r="B1775" s="11" t="s">
        <v>2516</v>
      </c>
      <c r="C1775" s="11" t="s">
        <v>2552</v>
      </c>
      <c r="D1775" s="188" t="s">
        <v>3022</v>
      </c>
      <c r="G1775" s="11" t="s">
        <v>2749</v>
      </c>
      <c r="H1775" s="11" t="s">
        <v>2640</v>
      </c>
      <c r="I1775" s="11" t="s">
        <v>2751</v>
      </c>
      <c r="J1775" s="258" t="s">
        <v>2561</v>
      </c>
      <c r="K1775" s="258" t="s">
        <v>3017</v>
      </c>
      <c r="L1775" s="265" t="s">
        <v>1937</v>
      </c>
      <c r="M1775" s="265" t="s">
        <v>1941</v>
      </c>
      <c r="N1775" s="258" t="s">
        <v>3027</v>
      </c>
      <c r="O1775" s="258" t="s">
        <v>3040</v>
      </c>
      <c r="P1775" s="258"/>
      <c r="Q1775" s="258"/>
      <c r="R1775" s="258"/>
      <c r="S1775" s="258"/>
      <c r="T1775" t="s">
        <v>2750</v>
      </c>
      <c r="U1775" s="11" t="s">
        <v>2517</v>
      </c>
      <c r="V1775">
        <v>1.82540194221702</v>
      </c>
      <c r="Z1775">
        <v>1.13792964500141</v>
      </c>
      <c r="AD1775" s="188">
        <f t="shared" si="77"/>
        <v>4.2031433008712886</v>
      </c>
    </row>
    <row r="1776" spans="1:31" hidden="1" x14ac:dyDescent="0.35">
      <c r="A1776" s="11" t="s">
        <v>2748</v>
      </c>
      <c r="B1776" s="11" t="s">
        <v>2516</v>
      </c>
      <c r="C1776" s="11" t="s">
        <v>2552</v>
      </c>
      <c r="D1776" s="188" t="s">
        <v>3022</v>
      </c>
      <c r="G1776" s="11" t="s">
        <v>2749</v>
      </c>
      <c r="H1776" s="11" t="s">
        <v>2640</v>
      </c>
      <c r="I1776" s="11" t="s">
        <v>2751</v>
      </c>
      <c r="J1776" s="258" t="s">
        <v>2561</v>
      </c>
      <c r="K1776" s="258" t="s">
        <v>3017</v>
      </c>
      <c r="L1776" s="265" t="s">
        <v>1937</v>
      </c>
      <c r="M1776" s="265" t="s">
        <v>1941</v>
      </c>
      <c r="N1776" s="258" t="s">
        <v>3027</v>
      </c>
      <c r="O1776" s="258" t="s">
        <v>3040</v>
      </c>
      <c r="P1776" s="258"/>
      <c r="Q1776" s="258"/>
      <c r="R1776" s="258"/>
      <c r="S1776" s="258"/>
      <c r="T1776" t="s">
        <v>2750</v>
      </c>
      <c r="U1776" s="11" t="s">
        <v>2517</v>
      </c>
      <c r="V1776">
        <v>2.1297094733448798</v>
      </c>
      <c r="Z1776">
        <v>2.34774549703832</v>
      </c>
      <c r="AD1776" s="188">
        <f t="shared" si="77"/>
        <v>4.9038372857321209</v>
      </c>
    </row>
    <row r="1777" spans="1:30" hidden="1" x14ac:dyDescent="0.35">
      <c r="A1777" s="11" t="s">
        <v>2748</v>
      </c>
      <c r="B1777" s="11" t="s">
        <v>2516</v>
      </c>
      <c r="C1777" s="11" t="s">
        <v>2552</v>
      </c>
      <c r="D1777" s="188" t="s">
        <v>3022</v>
      </c>
      <c r="G1777" s="11" t="s">
        <v>2749</v>
      </c>
      <c r="H1777" s="11" t="s">
        <v>2640</v>
      </c>
      <c r="I1777" s="11" t="s">
        <v>2751</v>
      </c>
      <c r="J1777" s="258" t="s">
        <v>2561</v>
      </c>
      <c r="K1777" s="258" t="s">
        <v>3017</v>
      </c>
      <c r="L1777" s="265" t="s">
        <v>1937</v>
      </c>
      <c r="M1777" s="265" t="s">
        <v>1941</v>
      </c>
      <c r="N1777" s="258" t="s">
        <v>3027</v>
      </c>
      <c r="O1777" s="258" t="s">
        <v>3040</v>
      </c>
      <c r="P1777" s="258"/>
      <c r="Q1777" s="258"/>
      <c r="R1777" s="258"/>
      <c r="S1777" s="258"/>
      <c r="T1777" t="s">
        <v>2750</v>
      </c>
      <c r="U1777" s="11" t="s">
        <v>2517</v>
      </c>
      <c r="V1777">
        <v>2.42466857396139</v>
      </c>
      <c r="Z1777">
        <v>1.8000564129427401</v>
      </c>
      <c r="AD1777" s="188">
        <f t="shared" si="77"/>
        <v>5.5830057138546278</v>
      </c>
    </row>
    <row r="1778" spans="1:30" hidden="1" x14ac:dyDescent="0.35">
      <c r="A1778" s="11" t="s">
        <v>2748</v>
      </c>
      <c r="B1778" s="11" t="s">
        <v>2516</v>
      </c>
      <c r="C1778" s="11" t="s">
        <v>2552</v>
      </c>
      <c r="D1778" s="188" t="s">
        <v>3022</v>
      </c>
      <c r="G1778" s="11" t="s">
        <v>2749</v>
      </c>
      <c r="H1778" s="11" t="s">
        <v>2640</v>
      </c>
      <c r="I1778" s="11" t="s">
        <v>2751</v>
      </c>
      <c r="J1778" s="258" t="s">
        <v>2561</v>
      </c>
      <c r="K1778" s="258" t="s">
        <v>3017</v>
      </c>
      <c r="L1778" s="265" t="s">
        <v>1937</v>
      </c>
      <c r="M1778" s="265" t="s">
        <v>1941</v>
      </c>
      <c r="N1778" s="258" t="s">
        <v>3027</v>
      </c>
      <c r="O1778" s="258" t="s">
        <v>3040</v>
      </c>
      <c r="P1778" s="258"/>
      <c r="Q1778" s="258"/>
      <c r="R1778" s="258"/>
      <c r="S1778" s="258"/>
      <c r="T1778" t="s">
        <v>2750</v>
      </c>
      <c r="U1778" s="11" t="s">
        <v>2517</v>
      </c>
      <c r="V1778">
        <v>3.0437603255832602</v>
      </c>
      <c r="Z1778">
        <v>2.18930571785469</v>
      </c>
      <c r="AD1778" s="188">
        <f t="shared" si="77"/>
        <v>7.0085171523347185</v>
      </c>
    </row>
    <row r="1779" spans="1:30" hidden="1" x14ac:dyDescent="0.35">
      <c r="A1779" s="11" t="s">
        <v>2748</v>
      </c>
      <c r="B1779" s="11" t="s">
        <v>2516</v>
      </c>
      <c r="C1779" s="11" t="s">
        <v>2552</v>
      </c>
      <c r="D1779" s="188" t="s">
        <v>3022</v>
      </c>
      <c r="G1779" s="11" t="s">
        <v>2749</v>
      </c>
      <c r="H1779" s="11" t="s">
        <v>2640</v>
      </c>
      <c r="I1779" s="11" t="s">
        <v>2751</v>
      </c>
      <c r="J1779" s="258" t="s">
        <v>2561</v>
      </c>
      <c r="K1779" s="258" t="s">
        <v>3017</v>
      </c>
      <c r="L1779" s="265" t="s">
        <v>1937</v>
      </c>
      <c r="M1779" s="265" t="s">
        <v>1941</v>
      </c>
      <c r="N1779" s="258" t="s">
        <v>3027</v>
      </c>
      <c r="O1779" s="258" t="s">
        <v>3040</v>
      </c>
      <c r="P1779" s="258"/>
      <c r="Q1779" s="258"/>
      <c r="R1779" s="258"/>
      <c r="S1779" s="258"/>
      <c r="T1779" t="s">
        <v>2750</v>
      </c>
      <c r="U1779" s="11" t="s">
        <v>2517</v>
      </c>
      <c r="V1779">
        <v>3.62981021074263</v>
      </c>
      <c r="Z1779">
        <v>0.36668412781560999</v>
      </c>
      <c r="AD1779" s="188">
        <f t="shared" si="77"/>
        <v>8.3579468816535556</v>
      </c>
    </row>
    <row r="1780" spans="1:30" hidden="1" x14ac:dyDescent="0.35">
      <c r="A1780" s="11" t="s">
        <v>2748</v>
      </c>
      <c r="B1780" s="11" t="s">
        <v>2516</v>
      </c>
      <c r="C1780" s="11" t="s">
        <v>2552</v>
      </c>
      <c r="D1780" s="188" t="s">
        <v>3022</v>
      </c>
      <c r="G1780" s="11" t="s">
        <v>2749</v>
      </c>
      <c r="H1780" s="11" t="s">
        <v>2640</v>
      </c>
      <c r="I1780" s="11" t="s">
        <v>2751</v>
      </c>
      <c r="J1780" s="258" t="s">
        <v>2561</v>
      </c>
      <c r="K1780" s="258" t="s">
        <v>3017</v>
      </c>
      <c r="L1780" s="265" t="s">
        <v>1937</v>
      </c>
      <c r="M1780" s="265" t="s">
        <v>1941</v>
      </c>
      <c r="N1780" s="258" t="s">
        <v>3027</v>
      </c>
      <c r="O1780" s="258" t="s">
        <v>3040</v>
      </c>
      <c r="P1780" s="258"/>
      <c r="Q1780" s="258"/>
      <c r="R1780" s="258"/>
      <c r="S1780" s="258"/>
      <c r="T1780" t="s">
        <v>2750</v>
      </c>
      <c r="U1780" s="11" t="s">
        <v>2517</v>
      </c>
      <c r="V1780">
        <v>3.9265422895595701</v>
      </c>
      <c r="Z1780">
        <v>0.15231494540033</v>
      </c>
      <c r="AD1780" s="188">
        <f t="shared" si="77"/>
        <v>9.0411977429505761</v>
      </c>
    </row>
    <row r="1781" spans="1:30" hidden="1" x14ac:dyDescent="0.35">
      <c r="A1781" s="11" t="s">
        <v>2748</v>
      </c>
      <c r="B1781" s="11" t="s">
        <v>2516</v>
      </c>
      <c r="C1781" s="11" t="s">
        <v>2552</v>
      </c>
      <c r="D1781" s="188" t="s">
        <v>3022</v>
      </c>
      <c r="G1781" s="11" t="s">
        <v>2749</v>
      </c>
      <c r="H1781" s="11" t="s">
        <v>2640</v>
      </c>
      <c r="I1781" s="11" t="s">
        <v>2751</v>
      </c>
      <c r="J1781" s="258" t="s">
        <v>2561</v>
      </c>
      <c r="K1781" s="258" t="s">
        <v>3017</v>
      </c>
      <c r="L1781" s="265" t="s">
        <v>1937</v>
      </c>
      <c r="M1781" s="265" t="s">
        <v>1941</v>
      </c>
      <c r="N1781" s="258" t="s">
        <v>3027</v>
      </c>
      <c r="O1781" s="258" t="s">
        <v>3040</v>
      </c>
      <c r="P1781" s="258"/>
      <c r="Q1781" s="258"/>
      <c r="R1781" s="258"/>
      <c r="S1781" s="258"/>
      <c r="T1781" t="s">
        <v>2750</v>
      </c>
      <c r="U1781" s="11" t="s">
        <v>2517</v>
      </c>
      <c r="V1781">
        <v>4.2226296490308997</v>
      </c>
      <c r="Z1781">
        <v>-0.18326147398960299</v>
      </c>
      <c r="AD1781" s="188">
        <f t="shared" si="77"/>
        <v>9.7229640830932293</v>
      </c>
    </row>
    <row r="1782" spans="1:30" hidden="1" x14ac:dyDescent="0.35">
      <c r="A1782" s="11" t="s">
        <v>2748</v>
      </c>
      <c r="B1782" s="11" t="s">
        <v>2516</v>
      </c>
      <c r="C1782" s="11" t="s">
        <v>2552</v>
      </c>
      <c r="D1782" s="188" t="s">
        <v>3022</v>
      </c>
      <c r="G1782" s="11" t="s">
        <v>2749</v>
      </c>
      <c r="H1782" s="11" t="s">
        <v>2640</v>
      </c>
      <c r="I1782" s="11" t="s">
        <v>2751</v>
      </c>
      <c r="J1782" s="258" t="s">
        <v>2561</v>
      </c>
      <c r="K1782" s="258" t="s">
        <v>3017</v>
      </c>
      <c r="L1782" s="265" t="s">
        <v>1937</v>
      </c>
      <c r="M1782" s="265" t="s">
        <v>1941</v>
      </c>
      <c r="N1782" s="258" t="s">
        <v>3027</v>
      </c>
      <c r="O1782" s="258" t="s">
        <v>3040</v>
      </c>
      <c r="P1782" s="258"/>
      <c r="Q1782" s="258"/>
      <c r="R1782" s="258"/>
      <c r="S1782" s="258"/>
      <c r="T1782" t="s">
        <v>2750</v>
      </c>
      <c r="U1782" s="11" t="s">
        <v>2517</v>
      </c>
      <c r="V1782">
        <v>4.8346294878510596</v>
      </c>
      <c r="Z1782">
        <v>-1.1272917757988401</v>
      </c>
      <c r="AD1782" s="188">
        <f t="shared" si="77"/>
        <v>11.132145788875288</v>
      </c>
    </row>
    <row r="1783" spans="1:30" hidden="1" x14ac:dyDescent="0.35">
      <c r="A1783" s="11" t="s">
        <v>2748</v>
      </c>
      <c r="B1783" s="11" t="s">
        <v>2516</v>
      </c>
      <c r="C1783" s="11" t="s">
        <v>2552</v>
      </c>
      <c r="D1783" s="188" t="s">
        <v>3022</v>
      </c>
      <c r="G1783" s="11" t="s">
        <v>2749</v>
      </c>
      <c r="H1783" s="11" t="s">
        <v>2640</v>
      </c>
      <c r="I1783" s="11" t="s">
        <v>2752</v>
      </c>
      <c r="J1783" s="258" t="s">
        <v>2561</v>
      </c>
      <c r="K1783" s="258" t="s">
        <v>3017</v>
      </c>
      <c r="L1783" s="265" t="s">
        <v>1937</v>
      </c>
      <c r="M1783" s="265" t="s">
        <v>1941</v>
      </c>
      <c r="N1783" s="258" t="s">
        <v>3027</v>
      </c>
      <c r="O1783" s="258" t="s">
        <v>3040</v>
      </c>
      <c r="P1783" s="258"/>
      <c r="Q1783" s="258"/>
      <c r="R1783" s="258"/>
      <c r="S1783" s="258"/>
      <c r="T1783" t="s">
        <v>2750</v>
      </c>
      <c r="U1783" s="11" t="s">
        <v>2517</v>
      </c>
      <c r="V1783">
        <v>0.59574468085106302</v>
      </c>
      <c r="Z1783">
        <v>3.3030303030303001</v>
      </c>
      <c r="AD1783" s="188">
        <f t="shared" si="77"/>
        <v>1.3717528213581531</v>
      </c>
    </row>
    <row r="1784" spans="1:30" hidden="1" x14ac:dyDescent="0.35">
      <c r="A1784" s="11" t="s">
        <v>2748</v>
      </c>
      <c r="B1784" s="11" t="s">
        <v>2516</v>
      </c>
      <c r="C1784" s="11" t="s">
        <v>2552</v>
      </c>
      <c r="D1784" s="188" t="s">
        <v>3022</v>
      </c>
      <c r="G1784" s="11" t="s">
        <v>2749</v>
      </c>
      <c r="H1784" s="11" t="s">
        <v>2640</v>
      </c>
      <c r="I1784" s="11" t="s">
        <v>2752</v>
      </c>
      <c r="J1784" s="258" t="s">
        <v>2561</v>
      </c>
      <c r="K1784" s="258" t="s">
        <v>3017</v>
      </c>
      <c r="L1784" s="265" t="s">
        <v>1937</v>
      </c>
      <c r="M1784" s="265" t="s">
        <v>1941</v>
      </c>
      <c r="N1784" s="258" t="s">
        <v>3027</v>
      </c>
      <c r="O1784" s="258" t="s">
        <v>3040</v>
      </c>
      <c r="P1784" s="258"/>
      <c r="Q1784" s="258"/>
      <c r="R1784" s="258"/>
      <c r="S1784" s="258"/>
      <c r="T1784" t="s">
        <v>2750</v>
      </c>
      <c r="U1784" s="11" t="s">
        <v>2517</v>
      </c>
      <c r="V1784">
        <v>1.5319148936170199</v>
      </c>
      <c r="Z1784">
        <v>2.9393939393939301</v>
      </c>
      <c r="AD1784" s="188">
        <f t="shared" si="77"/>
        <v>3.52736439777811</v>
      </c>
    </row>
    <row r="1785" spans="1:30" hidden="1" x14ac:dyDescent="0.35">
      <c r="A1785" s="11" t="s">
        <v>2748</v>
      </c>
      <c r="B1785" s="11" t="s">
        <v>2516</v>
      </c>
      <c r="C1785" s="11" t="s">
        <v>2552</v>
      </c>
      <c r="D1785" s="188" t="s">
        <v>3022</v>
      </c>
      <c r="G1785" s="11" t="s">
        <v>2749</v>
      </c>
      <c r="H1785" s="11" t="s">
        <v>2640</v>
      </c>
      <c r="I1785" s="11" t="s">
        <v>2752</v>
      </c>
      <c r="J1785" s="258" t="s">
        <v>2561</v>
      </c>
      <c r="K1785" s="258" t="s">
        <v>3017</v>
      </c>
      <c r="L1785" s="265" t="s">
        <v>1937</v>
      </c>
      <c r="M1785" s="265" t="s">
        <v>1941</v>
      </c>
      <c r="N1785" s="258" t="s">
        <v>3027</v>
      </c>
      <c r="O1785" s="258" t="s">
        <v>3040</v>
      </c>
      <c r="P1785" s="258"/>
      <c r="Q1785" s="258"/>
      <c r="R1785" s="258"/>
      <c r="S1785" s="258"/>
      <c r="T1785" t="s">
        <v>2750</v>
      </c>
      <c r="U1785" s="11" t="s">
        <v>2517</v>
      </c>
      <c r="V1785">
        <v>1.80851063829787</v>
      </c>
      <c r="Z1785">
        <v>1.2121212121212099</v>
      </c>
      <c r="AD1785" s="188">
        <f t="shared" si="77"/>
        <v>4.1642496362658221</v>
      </c>
    </row>
    <row r="1786" spans="1:30" hidden="1" x14ac:dyDescent="0.35">
      <c r="A1786" s="11" t="s">
        <v>2748</v>
      </c>
      <c r="B1786" s="11" t="s">
        <v>2516</v>
      </c>
      <c r="C1786" s="11" t="s">
        <v>2552</v>
      </c>
      <c r="D1786" s="188" t="s">
        <v>3022</v>
      </c>
      <c r="G1786" s="11" t="s">
        <v>2749</v>
      </c>
      <c r="H1786" s="11" t="s">
        <v>2640</v>
      </c>
      <c r="I1786" s="11" t="s">
        <v>2752</v>
      </c>
      <c r="J1786" s="258" t="s">
        <v>2561</v>
      </c>
      <c r="K1786" s="258" t="s">
        <v>3017</v>
      </c>
      <c r="L1786" s="265" t="s">
        <v>1937</v>
      </c>
      <c r="M1786" s="265" t="s">
        <v>1941</v>
      </c>
      <c r="N1786" s="258" t="s">
        <v>3027</v>
      </c>
      <c r="O1786" s="258" t="s">
        <v>3040</v>
      </c>
      <c r="P1786" s="258"/>
      <c r="Q1786" s="258"/>
      <c r="R1786" s="258"/>
      <c r="S1786" s="258"/>
      <c r="T1786" t="s">
        <v>2750</v>
      </c>
      <c r="U1786" s="11" t="s">
        <v>2517</v>
      </c>
      <c r="V1786">
        <v>2.1276595744680802</v>
      </c>
      <c r="Z1786">
        <v>2.5454545454545401</v>
      </c>
      <c r="AD1786" s="188">
        <f t="shared" si="77"/>
        <v>4.8991172191362562</v>
      </c>
    </row>
    <row r="1787" spans="1:30" hidden="1" x14ac:dyDescent="0.35">
      <c r="A1787" s="11" t="s">
        <v>2748</v>
      </c>
      <c r="B1787" s="11" t="s">
        <v>2516</v>
      </c>
      <c r="C1787" s="11" t="s">
        <v>2552</v>
      </c>
      <c r="D1787" s="188" t="s">
        <v>3022</v>
      </c>
      <c r="G1787" s="11" t="s">
        <v>2749</v>
      </c>
      <c r="H1787" s="11" t="s">
        <v>2640</v>
      </c>
      <c r="I1787" s="11" t="s">
        <v>2752</v>
      </c>
      <c r="J1787" s="258" t="s">
        <v>2561</v>
      </c>
      <c r="K1787" s="258" t="s">
        <v>3017</v>
      </c>
      <c r="L1787" s="265" t="s">
        <v>1937</v>
      </c>
      <c r="M1787" s="265" t="s">
        <v>1941</v>
      </c>
      <c r="N1787" s="258" t="s">
        <v>3027</v>
      </c>
      <c r="O1787" s="258" t="s">
        <v>3040</v>
      </c>
      <c r="P1787" s="258"/>
      <c r="Q1787" s="258"/>
      <c r="R1787" s="258"/>
      <c r="S1787" s="258"/>
      <c r="T1787" t="s">
        <v>2750</v>
      </c>
      <c r="U1787" s="11" t="s">
        <v>2517</v>
      </c>
      <c r="V1787">
        <v>2.4255319148936101</v>
      </c>
      <c r="Z1787">
        <v>1.4545454545454499</v>
      </c>
      <c r="AD1787" s="188">
        <f t="shared" si="77"/>
        <v>5.5849936298153295</v>
      </c>
    </row>
    <row r="1788" spans="1:30" hidden="1" x14ac:dyDescent="0.35">
      <c r="A1788" s="11" t="s">
        <v>2748</v>
      </c>
      <c r="B1788" s="11" t="s">
        <v>2516</v>
      </c>
      <c r="C1788" s="11" t="s">
        <v>2552</v>
      </c>
      <c r="D1788" s="188" t="s">
        <v>3022</v>
      </c>
      <c r="G1788" s="11" t="s">
        <v>2749</v>
      </c>
      <c r="H1788" s="11" t="s">
        <v>2640</v>
      </c>
      <c r="I1788" s="11" t="s">
        <v>2752</v>
      </c>
      <c r="J1788" s="258" t="s">
        <v>2561</v>
      </c>
      <c r="K1788" s="258" t="s">
        <v>3017</v>
      </c>
      <c r="L1788" s="265" t="s">
        <v>1937</v>
      </c>
      <c r="M1788" s="265" t="s">
        <v>1941</v>
      </c>
      <c r="N1788" s="258" t="s">
        <v>3027</v>
      </c>
      <c r="O1788" s="258" t="s">
        <v>3040</v>
      </c>
      <c r="P1788" s="258"/>
      <c r="Q1788" s="258"/>
      <c r="R1788" s="258"/>
      <c r="S1788" s="258"/>
      <c r="T1788" t="s">
        <v>2750</v>
      </c>
      <c r="U1788" s="11" t="s">
        <v>2517</v>
      </c>
      <c r="V1788">
        <v>2.7446808510638299</v>
      </c>
      <c r="Z1788">
        <v>6.0606060606059602E-2</v>
      </c>
      <c r="AD1788" s="188">
        <f t="shared" si="77"/>
        <v>6.3198612126857858</v>
      </c>
    </row>
    <row r="1789" spans="1:30" hidden="1" x14ac:dyDescent="0.35">
      <c r="A1789" s="11" t="s">
        <v>2748</v>
      </c>
      <c r="B1789" s="11" t="s">
        <v>2516</v>
      </c>
      <c r="C1789" s="11" t="s">
        <v>2552</v>
      </c>
      <c r="D1789" s="188" t="s">
        <v>3022</v>
      </c>
      <c r="G1789" s="11" t="s">
        <v>2749</v>
      </c>
      <c r="H1789" s="11" t="s">
        <v>2640</v>
      </c>
      <c r="I1789" s="11" t="s">
        <v>2752</v>
      </c>
      <c r="J1789" s="258" t="s">
        <v>2561</v>
      </c>
      <c r="K1789" s="258" t="s">
        <v>3017</v>
      </c>
      <c r="L1789" s="265" t="s">
        <v>1937</v>
      </c>
      <c r="M1789" s="265" t="s">
        <v>1941</v>
      </c>
      <c r="N1789" s="258" t="s">
        <v>3027</v>
      </c>
      <c r="O1789" s="258" t="s">
        <v>3040</v>
      </c>
      <c r="P1789" s="258"/>
      <c r="Q1789" s="258"/>
      <c r="R1789" s="258"/>
      <c r="S1789" s="258"/>
      <c r="T1789" t="s">
        <v>2750</v>
      </c>
      <c r="U1789" s="11" t="s">
        <v>2517</v>
      </c>
      <c r="V1789">
        <v>3.0212765957446699</v>
      </c>
      <c r="Z1789">
        <v>2.1212121212121202</v>
      </c>
      <c r="AD1789" s="188">
        <f t="shared" si="77"/>
        <v>6.9567464511734753</v>
      </c>
    </row>
    <row r="1790" spans="1:30" hidden="1" x14ac:dyDescent="0.35">
      <c r="A1790" s="11" t="s">
        <v>2748</v>
      </c>
      <c r="B1790" s="11" t="s">
        <v>2516</v>
      </c>
      <c r="C1790" s="11" t="s">
        <v>2552</v>
      </c>
      <c r="D1790" s="188" t="s">
        <v>3022</v>
      </c>
      <c r="G1790" s="11" t="s">
        <v>2749</v>
      </c>
      <c r="H1790" s="11" t="s">
        <v>2640</v>
      </c>
      <c r="I1790" s="11" t="s">
        <v>2752</v>
      </c>
      <c r="J1790" s="258" t="s">
        <v>2561</v>
      </c>
      <c r="K1790" s="258" t="s">
        <v>3017</v>
      </c>
      <c r="L1790" s="265" t="s">
        <v>1937</v>
      </c>
      <c r="M1790" s="265" t="s">
        <v>1941</v>
      </c>
      <c r="N1790" s="258" t="s">
        <v>3027</v>
      </c>
      <c r="O1790" s="258" t="s">
        <v>3040</v>
      </c>
      <c r="P1790" s="258"/>
      <c r="Q1790" s="258"/>
      <c r="R1790" s="258"/>
      <c r="S1790" s="258"/>
      <c r="T1790" t="s">
        <v>2750</v>
      </c>
      <c r="U1790" s="11" t="s">
        <v>2517</v>
      </c>
      <c r="V1790">
        <v>3.3404255319148901</v>
      </c>
      <c r="Z1790">
        <v>0.66666666666666596</v>
      </c>
      <c r="AD1790" s="188">
        <f t="shared" si="77"/>
        <v>7.6916140340439325</v>
      </c>
    </row>
    <row r="1791" spans="1:30" hidden="1" x14ac:dyDescent="0.35">
      <c r="A1791" s="11" t="s">
        <v>2748</v>
      </c>
      <c r="B1791" s="11" t="s">
        <v>2516</v>
      </c>
      <c r="C1791" s="11" t="s">
        <v>2552</v>
      </c>
      <c r="D1791" s="188" t="s">
        <v>3022</v>
      </c>
      <c r="G1791" s="11" t="s">
        <v>2749</v>
      </c>
      <c r="H1791" s="11" t="s">
        <v>2640</v>
      </c>
      <c r="I1791" s="11" t="s">
        <v>2752</v>
      </c>
      <c r="J1791" s="258" t="s">
        <v>2561</v>
      </c>
      <c r="K1791" s="258" t="s">
        <v>3017</v>
      </c>
      <c r="L1791" s="265" t="s">
        <v>1937</v>
      </c>
      <c r="M1791" s="265" t="s">
        <v>1941</v>
      </c>
      <c r="N1791" s="258" t="s">
        <v>3027</v>
      </c>
      <c r="O1791" s="258" t="s">
        <v>3040</v>
      </c>
      <c r="P1791" s="258"/>
      <c r="Q1791" s="258"/>
      <c r="R1791" s="258"/>
      <c r="S1791" s="258"/>
      <c r="T1791" t="s">
        <v>2750</v>
      </c>
      <c r="U1791" s="11" t="s">
        <v>2517</v>
      </c>
      <c r="V1791">
        <v>3.6595744680851001</v>
      </c>
      <c r="Z1791">
        <v>0.51515151515151303</v>
      </c>
      <c r="AD1791" s="188">
        <f t="shared" si="77"/>
        <v>8.4264816169143657</v>
      </c>
    </row>
    <row r="1792" spans="1:30" hidden="1" x14ac:dyDescent="0.35">
      <c r="A1792" s="11" t="s">
        <v>2748</v>
      </c>
      <c r="B1792" s="11" t="s">
        <v>2516</v>
      </c>
      <c r="C1792" s="11" t="s">
        <v>2552</v>
      </c>
      <c r="D1792" s="188" t="s">
        <v>3022</v>
      </c>
      <c r="G1792" s="11" t="s">
        <v>2749</v>
      </c>
      <c r="H1792" s="11" t="s">
        <v>2640</v>
      </c>
      <c r="I1792" s="11" t="s">
        <v>2752</v>
      </c>
      <c r="J1792" s="258" t="s">
        <v>2561</v>
      </c>
      <c r="K1792" s="258" t="s">
        <v>3017</v>
      </c>
      <c r="L1792" s="265" t="s">
        <v>1937</v>
      </c>
      <c r="M1792" s="265" t="s">
        <v>1941</v>
      </c>
      <c r="N1792" s="258" t="s">
        <v>3027</v>
      </c>
      <c r="O1792" s="258" t="s">
        <v>3040</v>
      </c>
      <c r="P1792" s="258"/>
      <c r="Q1792" s="258"/>
      <c r="R1792" s="258"/>
      <c r="S1792" s="258"/>
      <c r="T1792" t="s">
        <v>2750</v>
      </c>
      <c r="U1792" s="11" t="s">
        <v>2517</v>
      </c>
      <c r="V1792">
        <v>3.9574468085106398</v>
      </c>
      <c r="Z1792">
        <v>6.0606060606059602E-2</v>
      </c>
      <c r="AD1792" s="188">
        <f t="shared" si="77"/>
        <v>9.1123580275934621</v>
      </c>
    </row>
    <row r="1793" spans="1:30" hidden="1" x14ac:dyDescent="0.35">
      <c r="A1793" s="11" t="s">
        <v>2748</v>
      </c>
      <c r="B1793" s="11" t="s">
        <v>2516</v>
      </c>
      <c r="C1793" s="11" t="s">
        <v>2552</v>
      </c>
      <c r="D1793" s="188" t="s">
        <v>3022</v>
      </c>
      <c r="G1793" s="11" t="s">
        <v>2749</v>
      </c>
      <c r="H1793" s="11" t="s">
        <v>2640</v>
      </c>
      <c r="I1793" s="11" t="s">
        <v>2752</v>
      </c>
      <c r="J1793" s="258" t="s">
        <v>2561</v>
      </c>
      <c r="K1793" s="258" t="s">
        <v>3017</v>
      </c>
      <c r="L1793" s="265" t="s">
        <v>1937</v>
      </c>
      <c r="M1793" s="265" t="s">
        <v>1941</v>
      </c>
      <c r="N1793" s="258" t="s">
        <v>3027</v>
      </c>
      <c r="O1793" s="258" t="s">
        <v>3040</v>
      </c>
      <c r="P1793" s="258"/>
      <c r="Q1793" s="258"/>
      <c r="R1793" s="258"/>
      <c r="S1793" s="258"/>
      <c r="T1793" t="s">
        <v>2750</v>
      </c>
      <c r="U1793" s="11" t="s">
        <v>2517</v>
      </c>
      <c r="V1793">
        <v>4.2340425531914798</v>
      </c>
      <c r="Z1793">
        <v>9.0909090909089899E-2</v>
      </c>
      <c r="AD1793" s="188">
        <f t="shared" si="77"/>
        <v>9.7492432660811517</v>
      </c>
    </row>
    <row r="1794" spans="1:30" hidden="1" x14ac:dyDescent="0.35">
      <c r="A1794" s="11" t="s">
        <v>2748</v>
      </c>
      <c r="B1794" s="11" t="s">
        <v>2516</v>
      </c>
      <c r="C1794" s="11" t="s">
        <v>2552</v>
      </c>
      <c r="D1794" s="188" t="s">
        <v>3022</v>
      </c>
      <c r="G1794" s="11" t="s">
        <v>2749</v>
      </c>
      <c r="H1794" s="11" t="s">
        <v>2640</v>
      </c>
      <c r="I1794" s="11" t="s">
        <v>2753</v>
      </c>
      <c r="J1794" s="258" t="s">
        <v>2561</v>
      </c>
      <c r="K1794" s="258" t="s">
        <v>3017</v>
      </c>
      <c r="L1794" s="265" t="s">
        <v>1937</v>
      </c>
      <c r="M1794" s="265" t="s">
        <v>1941</v>
      </c>
      <c r="N1794" s="258" t="s">
        <v>3027</v>
      </c>
      <c r="O1794" s="258" t="s">
        <v>3040</v>
      </c>
      <c r="P1794" s="258"/>
      <c r="Q1794" s="258"/>
      <c r="R1794" s="258"/>
      <c r="S1794" s="258"/>
      <c r="T1794" t="s">
        <v>2750</v>
      </c>
      <c r="U1794" s="11" t="s">
        <v>2517</v>
      </c>
      <c r="V1794">
        <v>0.62755727909461301</v>
      </c>
      <c r="Z1794">
        <v>3.2434015274425199</v>
      </c>
      <c r="AD1794" s="188">
        <f t="shared" si="77"/>
        <v>1.44500403584316</v>
      </c>
    </row>
    <row r="1795" spans="1:30" hidden="1" x14ac:dyDescent="0.35">
      <c r="A1795" s="11" t="s">
        <v>2748</v>
      </c>
      <c r="B1795" s="11" t="s">
        <v>2516</v>
      </c>
      <c r="C1795" s="11" t="s">
        <v>2552</v>
      </c>
      <c r="D1795" s="188" t="s">
        <v>3022</v>
      </c>
      <c r="G1795" s="11" t="s">
        <v>2749</v>
      </c>
      <c r="H1795" s="11" t="s">
        <v>2640</v>
      </c>
      <c r="I1795" s="11" t="s">
        <v>2753</v>
      </c>
      <c r="J1795" s="258" t="s">
        <v>2561</v>
      </c>
      <c r="K1795" s="258" t="s">
        <v>3017</v>
      </c>
      <c r="L1795" s="265" t="s">
        <v>1937</v>
      </c>
      <c r="M1795" s="265" t="s">
        <v>1941</v>
      </c>
      <c r="N1795" s="258" t="s">
        <v>3027</v>
      </c>
      <c r="O1795" s="258" t="s">
        <v>3040</v>
      </c>
      <c r="P1795" s="258"/>
      <c r="Q1795" s="258"/>
      <c r="R1795" s="258"/>
      <c r="S1795" s="258"/>
      <c r="T1795" t="s">
        <v>2750</v>
      </c>
      <c r="U1795" s="11" t="s">
        <v>2517</v>
      </c>
      <c r="V1795">
        <v>1.5096751216809701</v>
      </c>
      <c r="Z1795">
        <v>2.8457916188516399</v>
      </c>
      <c r="AD1795" s="188">
        <f t="shared" si="77"/>
        <v>3.4761554304465738</v>
      </c>
    </row>
    <row r="1796" spans="1:30" hidden="1" x14ac:dyDescent="0.35">
      <c r="A1796" s="11" t="s">
        <v>2748</v>
      </c>
      <c r="B1796" s="11" t="s">
        <v>2516</v>
      </c>
      <c r="C1796" s="11" t="s">
        <v>2552</v>
      </c>
      <c r="D1796" s="188" t="s">
        <v>3022</v>
      </c>
      <c r="G1796" s="11" t="s">
        <v>2749</v>
      </c>
      <c r="H1796" s="11" t="s">
        <v>2640</v>
      </c>
      <c r="I1796" s="11" t="s">
        <v>2753</v>
      </c>
      <c r="J1796" s="258" t="s">
        <v>2561</v>
      </c>
      <c r="K1796" s="258" t="s">
        <v>3017</v>
      </c>
      <c r="L1796" s="265" t="s">
        <v>1937</v>
      </c>
      <c r="M1796" s="265" t="s">
        <v>1941</v>
      </c>
      <c r="N1796" s="258" t="s">
        <v>3027</v>
      </c>
      <c r="O1796" s="258" t="s">
        <v>3040</v>
      </c>
      <c r="P1796" s="258"/>
      <c r="Q1796" s="258"/>
      <c r="R1796" s="258"/>
      <c r="S1796" s="258"/>
      <c r="T1796" t="s">
        <v>2750</v>
      </c>
      <c r="U1796" s="11" t="s">
        <v>2517</v>
      </c>
      <c r="V1796">
        <v>1.8351074354002599</v>
      </c>
      <c r="Z1796">
        <v>0.67793122551541196</v>
      </c>
      <c r="AD1796" s="188">
        <f t="shared" si="77"/>
        <v>4.2254910247951729</v>
      </c>
    </row>
    <row r="1797" spans="1:30" hidden="1" x14ac:dyDescent="0.35">
      <c r="A1797" s="11" t="s">
        <v>2748</v>
      </c>
      <c r="B1797" s="11" t="s">
        <v>2516</v>
      </c>
      <c r="C1797" s="11" t="s">
        <v>2552</v>
      </c>
      <c r="D1797" s="188" t="s">
        <v>3022</v>
      </c>
      <c r="G1797" s="11" t="s">
        <v>2749</v>
      </c>
      <c r="H1797" s="11" t="s">
        <v>2640</v>
      </c>
      <c r="I1797" s="11" t="s">
        <v>2753</v>
      </c>
      <c r="J1797" s="258" t="s">
        <v>2561</v>
      </c>
      <c r="K1797" s="258" t="s">
        <v>3017</v>
      </c>
      <c r="L1797" s="265" t="s">
        <v>1937</v>
      </c>
      <c r="M1797" s="265" t="s">
        <v>1941</v>
      </c>
      <c r="N1797" s="258" t="s">
        <v>3027</v>
      </c>
      <c r="O1797" s="258" t="s">
        <v>3040</v>
      </c>
      <c r="P1797" s="258"/>
      <c r="Q1797" s="258"/>
      <c r="R1797" s="258"/>
      <c r="S1797" s="258"/>
      <c r="T1797" t="s">
        <v>2750</v>
      </c>
      <c r="U1797" s="11" t="s">
        <v>2517</v>
      </c>
      <c r="V1797">
        <v>2.1388548138182002</v>
      </c>
      <c r="Z1797">
        <v>2.3899331249258</v>
      </c>
      <c r="AD1797" s="188">
        <f t="shared" si="77"/>
        <v>4.9248952103763433</v>
      </c>
    </row>
    <row r="1798" spans="1:30" hidden="1" x14ac:dyDescent="0.35">
      <c r="A1798" s="11" t="s">
        <v>2748</v>
      </c>
      <c r="B1798" s="11" t="s">
        <v>2516</v>
      </c>
      <c r="C1798" s="11" t="s">
        <v>2552</v>
      </c>
      <c r="D1798" s="188" t="s">
        <v>3022</v>
      </c>
      <c r="G1798" s="11" t="s">
        <v>2749</v>
      </c>
      <c r="H1798" s="11" t="s">
        <v>2640</v>
      </c>
      <c r="I1798" s="11" t="s">
        <v>2753</v>
      </c>
      <c r="J1798" s="258" t="s">
        <v>2561</v>
      </c>
      <c r="K1798" s="258" t="s">
        <v>3017</v>
      </c>
      <c r="L1798" s="265" t="s">
        <v>1937</v>
      </c>
      <c r="M1798" s="265" t="s">
        <v>1941</v>
      </c>
      <c r="N1798" s="258" t="s">
        <v>3027</v>
      </c>
      <c r="O1798" s="258" t="s">
        <v>3040</v>
      </c>
      <c r="P1798" s="258"/>
      <c r="Q1798" s="258"/>
      <c r="R1798" s="258"/>
      <c r="S1798" s="258"/>
      <c r="T1798" t="s">
        <v>2750</v>
      </c>
      <c r="U1798" s="11" t="s">
        <v>2517</v>
      </c>
      <c r="V1798">
        <v>2.4300977404930499</v>
      </c>
      <c r="Z1798">
        <v>1.7260891931462901</v>
      </c>
      <c r="AD1798" s="188">
        <f t="shared" si="77"/>
        <v>5.5955068317778105</v>
      </c>
    </row>
    <row r="1799" spans="1:30" hidden="1" x14ac:dyDescent="0.35">
      <c r="A1799" s="11" t="s">
        <v>2748</v>
      </c>
      <c r="B1799" s="11" t="s">
        <v>2516</v>
      </c>
      <c r="C1799" s="11" t="s">
        <v>2552</v>
      </c>
      <c r="D1799" s="188" t="s">
        <v>3022</v>
      </c>
      <c r="G1799" s="11" t="s">
        <v>2749</v>
      </c>
      <c r="H1799" s="11" t="s">
        <v>2640</v>
      </c>
      <c r="I1799" s="11" t="s">
        <v>2753</v>
      </c>
      <c r="J1799" s="258" t="s">
        <v>2561</v>
      </c>
      <c r="K1799" s="258" t="s">
        <v>3017</v>
      </c>
      <c r="L1799" s="265" t="s">
        <v>1937</v>
      </c>
      <c r="M1799" s="265" t="s">
        <v>1941</v>
      </c>
      <c r="N1799" s="258" t="s">
        <v>3027</v>
      </c>
      <c r="O1799" s="258" t="s">
        <v>3040</v>
      </c>
      <c r="P1799" s="258"/>
      <c r="Q1799" s="258"/>
      <c r="R1799" s="258"/>
      <c r="S1799" s="258"/>
      <c r="T1799" t="s">
        <v>2750</v>
      </c>
      <c r="U1799" s="11" t="s">
        <v>2517</v>
      </c>
      <c r="V1799">
        <v>3.0652922322029101</v>
      </c>
      <c r="Z1799">
        <v>2.4130426180206501</v>
      </c>
      <c r="AD1799" s="188">
        <f t="shared" si="77"/>
        <v>7.0580961995408646</v>
      </c>
    </row>
    <row r="1800" spans="1:30" hidden="1" x14ac:dyDescent="0.35">
      <c r="A1800" s="11" t="s">
        <v>2748</v>
      </c>
      <c r="B1800" s="11" t="s">
        <v>2516</v>
      </c>
      <c r="C1800" s="11" t="s">
        <v>2552</v>
      </c>
      <c r="D1800" s="188" t="s">
        <v>3022</v>
      </c>
      <c r="G1800" s="11" t="s">
        <v>2749</v>
      </c>
      <c r="H1800" s="11" t="s">
        <v>2640</v>
      </c>
      <c r="I1800" s="11" t="s">
        <v>2753</v>
      </c>
      <c r="J1800" s="258" t="s">
        <v>2561</v>
      </c>
      <c r="K1800" s="258" t="s">
        <v>3017</v>
      </c>
      <c r="L1800" s="265" t="s">
        <v>1937</v>
      </c>
      <c r="M1800" s="265" t="s">
        <v>1941</v>
      </c>
      <c r="N1800" s="258" t="s">
        <v>3027</v>
      </c>
      <c r="O1800" s="258" t="s">
        <v>3040</v>
      </c>
      <c r="P1800" s="258"/>
      <c r="Q1800" s="258"/>
      <c r="R1800" s="258"/>
      <c r="S1800" s="258"/>
      <c r="T1800" t="s">
        <v>2750</v>
      </c>
      <c r="U1800" s="11" t="s">
        <v>2517</v>
      </c>
      <c r="V1800">
        <v>3.3062007835067799</v>
      </c>
      <c r="Z1800">
        <v>0.185667365755214</v>
      </c>
      <c r="AD1800" s="188">
        <f t="shared" si="77"/>
        <v>7.6128086385479463</v>
      </c>
    </row>
    <row r="1801" spans="1:30" hidden="1" x14ac:dyDescent="0.35">
      <c r="A1801" s="11" t="s">
        <v>2748</v>
      </c>
      <c r="B1801" s="11" t="s">
        <v>2516</v>
      </c>
      <c r="C1801" s="11" t="s">
        <v>2552</v>
      </c>
      <c r="D1801" s="188" t="s">
        <v>3022</v>
      </c>
      <c r="G1801" s="11" t="s">
        <v>2749</v>
      </c>
      <c r="H1801" s="11" t="s">
        <v>2640</v>
      </c>
      <c r="I1801" s="11" t="s">
        <v>2753</v>
      </c>
      <c r="J1801" s="258" t="s">
        <v>2561</v>
      </c>
      <c r="K1801" s="258" t="s">
        <v>3017</v>
      </c>
      <c r="L1801" s="265" t="s">
        <v>1937</v>
      </c>
      <c r="M1801" s="265" t="s">
        <v>1941</v>
      </c>
      <c r="N1801" s="258" t="s">
        <v>3027</v>
      </c>
      <c r="O1801" s="258" t="s">
        <v>3040</v>
      </c>
      <c r="P1801" s="258"/>
      <c r="Q1801" s="258"/>
      <c r="R1801" s="258"/>
      <c r="S1801" s="258"/>
      <c r="T1801" t="s">
        <v>2750</v>
      </c>
      <c r="U1801" s="11" t="s">
        <v>2517</v>
      </c>
      <c r="V1801">
        <v>3.6245103082584702</v>
      </c>
      <c r="Z1801">
        <v>0.66447706857662903</v>
      </c>
      <c r="AD1801" s="188">
        <f t="shared" si="77"/>
        <v>8.3457434051992081</v>
      </c>
    </row>
    <row r="1802" spans="1:30" hidden="1" x14ac:dyDescent="0.35">
      <c r="A1802" s="11" t="s">
        <v>2748</v>
      </c>
      <c r="B1802" s="11" t="s">
        <v>2516</v>
      </c>
      <c r="C1802" s="11" t="s">
        <v>2552</v>
      </c>
      <c r="D1802" s="188" t="s">
        <v>3022</v>
      </c>
      <c r="G1802" s="11" t="s">
        <v>2749</v>
      </c>
      <c r="H1802" s="11" t="s">
        <v>2640</v>
      </c>
      <c r="I1802" s="11" t="s">
        <v>2753</v>
      </c>
      <c r="J1802" s="258" t="s">
        <v>2561</v>
      </c>
      <c r="K1802" s="258" t="s">
        <v>3017</v>
      </c>
      <c r="L1802" s="265" t="s">
        <v>1937</v>
      </c>
      <c r="M1802" s="265" t="s">
        <v>1941</v>
      </c>
      <c r="N1802" s="258" t="s">
        <v>3027</v>
      </c>
      <c r="O1802" s="258" t="s">
        <v>3040</v>
      </c>
      <c r="P1802" s="258"/>
      <c r="Q1802" s="258"/>
      <c r="R1802" s="258"/>
      <c r="S1802" s="258"/>
      <c r="T1802" t="s">
        <v>2750</v>
      </c>
      <c r="U1802" s="11" t="s">
        <v>2517</v>
      </c>
      <c r="V1802">
        <v>3.9377547386332101</v>
      </c>
      <c r="Z1802">
        <v>0.180918839776819</v>
      </c>
      <c r="AD1802" s="188">
        <f t="shared" si="77"/>
        <v>9.0670153610434951</v>
      </c>
    </row>
    <row r="1803" spans="1:30" hidden="1" x14ac:dyDescent="0.35">
      <c r="A1803" s="11" t="s">
        <v>2748</v>
      </c>
      <c r="B1803" s="11" t="s">
        <v>2516</v>
      </c>
      <c r="C1803" s="11" t="s">
        <v>2552</v>
      </c>
      <c r="D1803" s="188" t="s">
        <v>3022</v>
      </c>
      <c r="G1803" s="11" t="s">
        <v>2749</v>
      </c>
      <c r="H1803" s="11" t="s">
        <v>2640</v>
      </c>
      <c r="I1803" s="11" t="s">
        <v>2753</v>
      </c>
      <c r="J1803" s="258" t="s">
        <v>2561</v>
      </c>
      <c r="K1803" s="258" t="s">
        <v>3017</v>
      </c>
      <c r="L1803" s="265" t="s">
        <v>1937</v>
      </c>
      <c r="M1803" s="265" t="s">
        <v>1941</v>
      </c>
      <c r="N1803" s="258" t="s">
        <v>3027</v>
      </c>
      <c r="O1803" s="258" t="s">
        <v>3040</v>
      </c>
      <c r="P1803" s="258"/>
      <c r="Q1803" s="258"/>
      <c r="R1803" s="258"/>
      <c r="S1803" s="258"/>
      <c r="T1803" t="s">
        <v>2750</v>
      </c>
      <c r="U1803" s="11" t="s">
        <v>2517</v>
      </c>
      <c r="V1803">
        <v>4.25147402160579</v>
      </c>
      <c r="Z1803">
        <v>-0.21241739543349999</v>
      </c>
      <c r="AD1803" s="188">
        <f t="shared" si="77"/>
        <v>9.789380705400939</v>
      </c>
    </row>
    <row r="1804" spans="1:30" hidden="1" x14ac:dyDescent="0.35">
      <c r="A1804" s="11" t="s">
        <v>2755</v>
      </c>
      <c r="B1804" s="11" t="s">
        <v>2516</v>
      </c>
      <c r="C1804" s="11" t="s">
        <v>2552</v>
      </c>
      <c r="D1804" s="188" t="s">
        <v>3022</v>
      </c>
      <c r="G1804" s="11" t="s">
        <v>2749</v>
      </c>
      <c r="H1804" s="11" t="s">
        <v>2640</v>
      </c>
      <c r="I1804" s="11" t="s">
        <v>2756</v>
      </c>
      <c r="J1804" s="258" t="s">
        <v>2561</v>
      </c>
      <c r="K1804" s="258" t="s">
        <v>3017</v>
      </c>
      <c r="L1804" s="265" t="s">
        <v>1937</v>
      </c>
      <c r="M1804" s="265" t="s">
        <v>1941</v>
      </c>
      <c r="N1804" s="258" t="s">
        <v>3027</v>
      </c>
      <c r="O1804" s="258" t="s">
        <v>3040</v>
      </c>
      <c r="P1804" s="258"/>
      <c r="Q1804" s="258"/>
      <c r="R1804" s="258"/>
      <c r="S1804" s="258"/>
      <c r="T1804" s="11" t="s">
        <v>2761</v>
      </c>
      <c r="U1804" s="11" t="s">
        <v>2517</v>
      </c>
      <c r="V1804">
        <v>0.61904761904761896</v>
      </c>
      <c r="Z1804">
        <v>2.5641025641025599</v>
      </c>
      <c r="AD1804" s="188">
        <f t="shared" si="77"/>
        <v>1.4254098194725044</v>
      </c>
    </row>
    <row r="1805" spans="1:30" hidden="1" x14ac:dyDescent="0.35">
      <c r="A1805" s="11" t="s">
        <v>2755</v>
      </c>
      <c r="B1805" s="11" t="s">
        <v>2516</v>
      </c>
      <c r="C1805" s="11" t="s">
        <v>2552</v>
      </c>
      <c r="D1805" s="188" t="s">
        <v>3022</v>
      </c>
      <c r="G1805" s="11" t="s">
        <v>2749</v>
      </c>
      <c r="H1805" s="11" t="s">
        <v>2640</v>
      </c>
      <c r="I1805" s="11" t="s">
        <v>2756</v>
      </c>
      <c r="J1805" s="258" t="s">
        <v>2561</v>
      </c>
      <c r="K1805" s="258" t="s">
        <v>3017</v>
      </c>
      <c r="L1805" s="265" t="s">
        <v>1937</v>
      </c>
      <c r="M1805" s="265" t="s">
        <v>1941</v>
      </c>
      <c r="N1805" s="258" t="s">
        <v>3027</v>
      </c>
      <c r="O1805" s="258" t="s">
        <v>3040</v>
      </c>
      <c r="P1805" s="258"/>
      <c r="Q1805" s="258"/>
      <c r="R1805" s="258"/>
      <c r="S1805" s="258"/>
      <c r="T1805" s="11" t="s">
        <v>2761</v>
      </c>
      <c r="U1805" s="11" t="s">
        <v>2517</v>
      </c>
      <c r="V1805">
        <v>0.61904761904761896</v>
      </c>
      <c r="Z1805">
        <v>2.87179487179487</v>
      </c>
      <c r="AD1805" s="188">
        <f t="shared" si="77"/>
        <v>1.4254098194725044</v>
      </c>
    </row>
    <row r="1806" spans="1:30" hidden="1" x14ac:dyDescent="0.35">
      <c r="A1806" s="11" t="s">
        <v>2755</v>
      </c>
      <c r="B1806" s="11" t="s">
        <v>2516</v>
      </c>
      <c r="C1806" s="11" t="s">
        <v>2552</v>
      </c>
      <c r="D1806" s="188" t="s">
        <v>3022</v>
      </c>
      <c r="G1806" s="11" t="s">
        <v>2749</v>
      </c>
      <c r="H1806" s="11" t="s">
        <v>2640</v>
      </c>
      <c r="I1806" s="11" t="s">
        <v>2756</v>
      </c>
      <c r="J1806" s="258" t="s">
        <v>2561</v>
      </c>
      <c r="K1806" s="258" t="s">
        <v>3017</v>
      </c>
      <c r="L1806" s="265" t="s">
        <v>1937</v>
      </c>
      <c r="M1806" s="265" t="s">
        <v>1941</v>
      </c>
      <c r="N1806" s="258" t="s">
        <v>3027</v>
      </c>
      <c r="O1806" s="258" t="s">
        <v>3040</v>
      </c>
      <c r="P1806" s="258"/>
      <c r="Q1806" s="258"/>
      <c r="R1806" s="258"/>
      <c r="S1806" s="258"/>
      <c r="T1806" s="11" t="s">
        <v>2761</v>
      </c>
      <c r="U1806" s="11" t="s">
        <v>2517</v>
      </c>
      <c r="V1806">
        <v>0.61904761904761896</v>
      </c>
      <c r="Z1806">
        <v>2.97435897435897</v>
      </c>
      <c r="AD1806" s="188">
        <f t="shared" si="77"/>
        <v>1.4254098194725044</v>
      </c>
    </row>
    <row r="1807" spans="1:30" hidden="1" x14ac:dyDescent="0.35">
      <c r="A1807" s="11" t="s">
        <v>2755</v>
      </c>
      <c r="B1807" s="11" t="s">
        <v>2516</v>
      </c>
      <c r="C1807" s="11" t="s">
        <v>2552</v>
      </c>
      <c r="D1807" s="188" t="s">
        <v>3022</v>
      </c>
      <c r="G1807" s="11" t="s">
        <v>2749</v>
      </c>
      <c r="H1807" s="11" t="s">
        <v>2640</v>
      </c>
      <c r="I1807" s="11" t="s">
        <v>2756</v>
      </c>
      <c r="J1807" s="258" t="s">
        <v>2561</v>
      </c>
      <c r="K1807" s="258" t="s">
        <v>3017</v>
      </c>
      <c r="L1807" s="265" t="s">
        <v>1937</v>
      </c>
      <c r="M1807" s="265" t="s">
        <v>1941</v>
      </c>
      <c r="N1807" s="258" t="s">
        <v>3027</v>
      </c>
      <c r="O1807" s="258" t="s">
        <v>3040</v>
      </c>
      <c r="P1807" s="258"/>
      <c r="Q1807" s="258"/>
      <c r="R1807" s="258"/>
      <c r="S1807" s="258"/>
      <c r="T1807" s="11" t="s">
        <v>2761</v>
      </c>
      <c r="U1807" s="11" t="s">
        <v>2517</v>
      </c>
      <c r="V1807">
        <v>1.52380952380952</v>
      </c>
      <c r="Z1807">
        <v>2.4615384615384599</v>
      </c>
      <c r="AD1807" s="188">
        <f t="shared" si="77"/>
        <v>3.5087010940861565</v>
      </c>
    </row>
    <row r="1808" spans="1:30" hidden="1" x14ac:dyDescent="0.35">
      <c r="A1808" s="11" t="s">
        <v>2755</v>
      </c>
      <c r="B1808" s="11" t="s">
        <v>2516</v>
      </c>
      <c r="C1808" s="11" t="s">
        <v>2552</v>
      </c>
      <c r="D1808" s="188" t="s">
        <v>3022</v>
      </c>
      <c r="G1808" s="11" t="s">
        <v>2749</v>
      </c>
      <c r="H1808" s="11" t="s">
        <v>2640</v>
      </c>
      <c r="I1808" s="11" t="s">
        <v>2756</v>
      </c>
      <c r="J1808" s="258" t="s">
        <v>2561</v>
      </c>
      <c r="K1808" s="258" t="s">
        <v>3017</v>
      </c>
      <c r="L1808" s="265" t="s">
        <v>1937</v>
      </c>
      <c r="M1808" s="265" t="s">
        <v>1941</v>
      </c>
      <c r="N1808" s="258" t="s">
        <v>3027</v>
      </c>
      <c r="O1808" s="258" t="s">
        <v>3040</v>
      </c>
      <c r="P1808" s="258"/>
      <c r="Q1808" s="258"/>
      <c r="R1808" s="258"/>
      <c r="S1808" s="258"/>
      <c r="T1808" s="11" t="s">
        <v>2761</v>
      </c>
      <c r="U1808" s="11" t="s">
        <v>2517</v>
      </c>
      <c r="V1808">
        <v>1.52380952380952</v>
      </c>
      <c r="Z1808">
        <v>2.5641025641025599</v>
      </c>
      <c r="AD1808" s="188">
        <f t="shared" si="77"/>
        <v>3.5087010940861565</v>
      </c>
    </row>
    <row r="1809" spans="1:30" hidden="1" x14ac:dyDescent="0.35">
      <c r="A1809" s="11" t="s">
        <v>2755</v>
      </c>
      <c r="B1809" s="11" t="s">
        <v>2516</v>
      </c>
      <c r="C1809" s="11" t="s">
        <v>2552</v>
      </c>
      <c r="D1809" s="188" t="s">
        <v>3022</v>
      </c>
      <c r="G1809" s="11" t="s">
        <v>2749</v>
      </c>
      <c r="H1809" s="11" t="s">
        <v>2640</v>
      </c>
      <c r="I1809" s="11" t="s">
        <v>2756</v>
      </c>
      <c r="J1809" s="258" t="s">
        <v>2561</v>
      </c>
      <c r="K1809" s="258" t="s">
        <v>3017</v>
      </c>
      <c r="L1809" s="265" t="s">
        <v>1937</v>
      </c>
      <c r="M1809" s="265" t="s">
        <v>1941</v>
      </c>
      <c r="N1809" s="258" t="s">
        <v>3027</v>
      </c>
      <c r="O1809" s="258" t="s">
        <v>3040</v>
      </c>
      <c r="P1809" s="258"/>
      <c r="Q1809" s="258"/>
      <c r="R1809" s="258"/>
      <c r="S1809" s="258"/>
      <c r="T1809" s="11" t="s">
        <v>2761</v>
      </c>
      <c r="U1809" s="11" t="s">
        <v>2517</v>
      </c>
      <c r="V1809">
        <v>1.52380952380952</v>
      </c>
      <c r="Z1809">
        <v>2.7692307692307598</v>
      </c>
      <c r="AD1809" s="188">
        <f t="shared" si="77"/>
        <v>3.5087010940861565</v>
      </c>
    </row>
    <row r="1810" spans="1:30" hidden="1" x14ac:dyDescent="0.35">
      <c r="A1810" s="11" t="s">
        <v>2755</v>
      </c>
      <c r="B1810" s="11" t="s">
        <v>2516</v>
      </c>
      <c r="C1810" s="11" t="s">
        <v>2552</v>
      </c>
      <c r="D1810" s="188" t="s">
        <v>3022</v>
      </c>
      <c r="G1810" s="11" t="s">
        <v>2749</v>
      </c>
      <c r="H1810" s="11" t="s">
        <v>2640</v>
      </c>
      <c r="I1810" s="11" t="s">
        <v>2756</v>
      </c>
      <c r="J1810" s="258" t="s">
        <v>2561</v>
      </c>
      <c r="K1810" s="258" t="s">
        <v>3017</v>
      </c>
      <c r="L1810" s="265" t="s">
        <v>1937</v>
      </c>
      <c r="M1810" s="265" t="s">
        <v>1941</v>
      </c>
      <c r="N1810" s="258" t="s">
        <v>3027</v>
      </c>
      <c r="O1810" s="258" t="s">
        <v>3040</v>
      </c>
      <c r="P1810" s="258"/>
      <c r="Q1810" s="258"/>
      <c r="R1810" s="258"/>
      <c r="S1810" s="258"/>
      <c r="T1810" s="11" t="s">
        <v>2761</v>
      </c>
      <c r="U1810" s="11" t="s">
        <v>2517</v>
      </c>
      <c r="V1810">
        <v>2.09523809523809</v>
      </c>
      <c r="Z1810">
        <v>1.6410256410256401</v>
      </c>
      <c r="AD1810" s="188">
        <f t="shared" si="77"/>
        <v>4.8244640043684655</v>
      </c>
    </row>
    <row r="1811" spans="1:30" hidden="1" x14ac:dyDescent="0.35">
      <c r="A1811" s="11" t="s">
        <v>2755</v>
      </c>
      <c r="B1811" s="11" t="s">
        <v>2516</v>
      </c>
      <c r="C1811" s="11" t="s">
        <v>2552</v>
      </c>
      <c r="D1811" s="188" t="s">
        <v>3022</v>
      </c>
      <c r="G1811" s="11" t="s">
        <v>2749</v>
      </c>
      <c r="H1811" s="11" t="s">
        <v>2640</v>
      </c>
      <c r="I1811" s="11" t="s">
        <v>2756</v>
      </c>
      <c r="J1811" s="258" t="s">
        <v>2561</v>
      </c>
      <c r="K1811" s="258" t="s">
        <v>3017</v>
      </c>
      <c r="L1811" s="265" t="s">
        <v>1937</v>
      </c>
      <c r="M1811" s="265" t="s">
        <v>1941</v>
      </c>
      <c r="N1811" s="258" t="s">
        <v>3027</v>
      </c>
      <c r="O1811" s="258" t="s">
        <v>3040</v>
      </c>
      <c r="P1811" s="258"/>
      <c r="Q1811" s="258"/>
      <c r="R1811" s="258"/>
      <c r="S1811" s="258"/>
      <c r="T1811" s="11" t="s">
        <v>2761</v>
      </c>
      <c r="U1811" s="11" t="s">
        <v>2517</v>
      </c>
      <c r="V1811">
        <v>2.09523809523809</v>
      </c>
      <c r="Z1811">
        <v>1.7435897435897401</v>
      </c>
      <c r="AD1811" s="188">
        <f t="shared" si="77"/>
        <v>4.8244640043684655</v>
      </c>
    </row>
    <row r="1812" spans="1:30" hidden="1" x14ac:dyDescent="0.35">
      <c r="A1812" s="11" t="s">
        <v>2755</v>
      </c>
      <c r="B1812" s="11" t="s">
        <v>2516</v>
      </c>
      <c r="C1812" s="11" t="s">
        <v>2552</v>
      </c>
      <c r="D1812" s="188" t="s">
        <v>3022</v>
      </c>
      <c r="G1812" s="11" t="s">
        <v>2749</v>
      </c>
      <c r="H1812" s="11" t="s">
        <v>2640</v>
      </c>
      <c r="I1812" s="11" t="s">
        <v>2756</v>
      </c>
      <c r="J1812" s="258" t="s">
        <v>2561</v>
      </c>
      <c r="K1812" s="258" t="s">
        <v>3017</v>
      </c>
      <c r="L1812" s="265" t="s">
        <v>1937</v>
      </c>
      <c r="M1812" s="265" t="s">
        <v>1941</v>
      </c>
      <c r="N1812" s="258" t="s">
        <v>3027</v>
      </c>
      <c r="O1812" s="258" t="s">
        <v>3040</v>
      </c>
      <c r="P1812" s="258"/>
      <c r="Q1812" s="258"/>
      <c r="R1812" s="258"/>
      <c r="S1812" s="258"/>
      <c r="T1812" s="11" t="s">
        <v>2761</v>
      </c>
      <c r="U1812" s="11" t="s">
        <v>2517</v>
      </c>
      <c r="V1812">
        <v>2.09523809523809</v>
      </c>
      <c r="Z1812">
        <v>1.8803418803418701</v>
      </c>
      <c r="AD1812" s="188">
        <f t="shared" si="77"/>
        <v>4.8244640043684655</v>
      </c>
    </row>
    <row r="1813" spans="1:30" hidden="1" x14ac:dyDescent="0.35">
      <c r="A1813" s="11" t="s">
        <v>2755</v>
      </c>
      <c r="B1813" s="11" t="s">
        <v>2516</v>
      </c>
      <c r="C1813" s="11" t="s">
        <v>2552</v>
      </c>
      <c r="D1813" s="188" t="s">
        <v>3022</v>
      </c>
      <c r="G1813" s="11" t="s">
        <v>2749</v>
      </c>
      <c r="H1813" s="11" t="s">
        <v>2640</v>
      </c>
      <c r="I1813" s="11" t="s">
        <v>2756</v>
      </c>
      <c r="J1813" s="258" t="s">
        <v>2561</v>
      </c>
      <c r="K1813" s="258" t="s">
        <v>3017</v>
      </c>
      <c r="L1813" s="265" t="s">
        <v>1937</v>
      </c>
      <c r="M1813" s="265" t="s">
        <v>1941</v>
      </c>
      <c r="N1813" s="258" t="s">
        <v>3027</v>
      </c>
      <c r="O1813" s="258" t="s">
        <v>3040</v>
      </c>
      <c r="P1813" s="258"/>
      <c r="Q1813" s="258"/>
      <c r="R1813" s="258"/>
      <c r="S1813" s="258"/>
      <c r="T1813" s="11" t="s">
        <v>2761</v>
      </c>
      <c r="U1813" s="11" t="s">
        <v>2517</v>
      </c>
      <c r="V1813">
        <v>2.09523809523809</v>
      </c>
      <c r="Z1813">
        <v>2.0170940170940099</v>
      </c>
      <c r="AD1813" s="188">
        <f t="shared" si="77"/>
        <v>4.8244640043684655</v>
      </c>
    </row>
    <row r="1814" spans="1:30" hidden="1" x14ac:dyDescent="0.35">
      <c r="A1814" s="11" t="s">
        <v>2755</v>
      </c>
      <c r="B1814" s="11" t="s">
        <v>2516</v>
      </c>
      <c r="C1814" s="11" t="s">
        <v>2552</v>
      </c>
      <c r="D1814" s="188" t="s">
        <v>3022</v>
      </c>
      <c r="G1814" s="11" t="s">
        <v>2749</v>
      </c>
      <c r="H1814" s="11" t="s">
        <v>2640</v>
      </c>
      <c r="I1814" s="11" t="s">
        <v>2756</v>
      </c>
      <c r="J1814" s="258" t="s">
        <v>2561</v>
      </c>
      <c r="K1814" s="258" t="s">
        <v>3017</v>
      </c>
      <c r="L1814" s="265" t="s">
        <v>1937</v>
      </c>
      <c r="M1814" s="265" t="s">
        <v>1941</v>
      </c>
      <c r="N1814" s="258" t="s">
        <v>3027</v>
      </c>
      <c r="O1814" s="258" t="s">
        <v>3040</v>
      </c>
      <c r="P1814" s="258"/>
      <c r="Q1814" s="258"/>
      <c r="R1814" s="258"/>
      <c r="S1814" s="258"/>
      <c r="T1814" s="11" t="s">
        <v>2761</v>
      </c>
      <c r="U1814" s="11" t="s">
        <v>2517</v>
      </c>
      <c r="V1814">
        <v>2.4285714285714199</v>
      </c>
      <c r="Z1814">
        <v>1.2307692307692299</v>
      </c>
      <c r="AD1814" s="188">
        <f t="shared" si="77"/>
        <v>5.5919923686998061</v>
      </c>
    </row>
    <row r="1815" spans="1:30" hidden="1" x14ac:dyDescent="0.35">
      <c r="A1815" s="11" t="s">
        <v>2755</v>
      </c>
      <c r="B1815" s="11" t="s">
        <v>2516</v>
      </c>
      <c r="C1815" s="11" t="s">
        <v>2552</v>
      </c>
      <c r="D1815" s="188" t="s">
        <v>3022</v>
      </c>
      <c r="G1815" s="11" t="s">
        <v>2749</v>
      </c>
      <c r="H1815" s="11" t="s">
        <v>2640</v>
      </c>
      <c r="I1815" s="11" t="s">
        <v>2756</v>
      </c>
      <c r="J1815" s="258" t="s">
        <v>2561</v>
      </c>
      <c r="K1815" s="258" t="s">
        <v>3017</v>
      </c>
      <c r="L1815" s="265" t="s">
        <v>1937</v>
      </c>
      <c r="M1815" s="265" t="s">
        <v>1941</v>
      </c>
      <c r="N1815" s="258" t="s">
        <v>3027</v>
      </c>
      <c r="O1815" s="258" t="s">
        <v>3040</v>
      </c>
      <c r="P1815" s="258"/>
      <c r="Q1815" s="258"/>
      <c r="R1815" s="258"/>
      <c r="S1815" s="258"/>
      <c r="T1815" s="11" t="s">
        <v>2761</v>
      </c>
      <c r="U1815" s="11" t="s">
        <v>2517</v>
      </c>
      <c r="V1815">
        <v>2.4285714285714199</v>
      </c>
      <c r="Z1815">
        <v>1.3333333333333299</v>
      </c>
      <c r="AD1815" s="188">
        <f t="shared" si="77"/>
        <v>5.5919923686998061</v>
      </c>
    </row>
    <row r="1816" spans="1:30" hidden="1" x14ac:dyDescent="0.35">
      <c r="A1816" s="11" t="s">
        <v>2755</v>
      </c>
      <c r="B1816" s="11" t="s">
        <v>2516</v>
      </c>
      <c r="C1816" s="11" t="s">
        <v>2552</v>
      </c>
      <c r="D1816" s="188" t="s">
        <v>3022</v>
      </c>
      <c r="G1816" s="11" t="s">
        <v>2749</v>
      </c>
      <c r="H1816" s="11" t="s">
        <v>2640</v>
      </c>
      <c r="I1816" s="11" t="s">
        <v>2756</v>
      </c>
      <c r="J1816" s="258" t="s">
        <v>2561</v>
      </c>
      <c r="K1816" s="258" t="s">
        <v>3017</v>
      </c>
      <c r="L1816" s="265" t="s">
        <v>1937</v>
      </c>
      <c r="M1816" s="265" t="s">
        <v>1941</v>
      </c>
      <c r="N1816" s="258" t="s">
        <v>3027</v>
      </c>
      <c r="O1816" s="258" t="s">
        <v>3040</v>
      </c>
      <c r="P1816" s="258"/>
      <c r="Q1816" s="258"/>
      <c r="R1816" s="258"/>
      <c r="S1816" s="258"/>
      <c r="T1816" s="11" t="s">
        <v>2761</v>
      </c>
      <c r="U1816" s="11" t="s">
        <v>2517</v>
      </c>
      <c r="V1816">
        <v>2.4285714285714199</v>
      </c>
      <c r="Z1816">
        <v>1.47008547008546</v>
      </c>
      <c r="AD1816" s="188">
        <f t="shared" si="77"/>
        <v>5.5919923686998061</v>
      </c>
    </row>
    <row r="1817" spans="1:30" hidden="1" x14ac:dyDescent="0.35">
      <c r="A1817" s="11" t="s">
        <v>2755</v>
      </c>
      <c r="B1817" s="11" t="s">
        <v>2516</v>
      </c>
      <c r="C1817" s="11" t="s">
        <v>2552</v>
      </c>
      <c r="D1817" s="188" t="s">
        <v>3022</v>
      </c>
      <c r="G1817" s="11" t="s">
        <v>2749</v>
      </c>
      <c r="H1817" s="11" t="s">
        <v>2640</v>
      </c>
      <c r="I1817" s="11" t="s">
        <v>2756</v>
      </c>
      <c r="J1817" s="258" t="s">
        <v>2561</v>
      </c>
      <c r="K1817" s="258" t="s">
        <v>3017</v>
      </c>
      <c r="L1817" s="265" t="s">
        <v>1937</v>
      </c>
      <c r="M1817" s="265" t="s">
        <v>1941</v>
      </c>
      <c r="N1817" s="258" t="s">
        <v>3027</v>
      </c>
      <c r="O1817" s="258" t="s">
        <v>3040</v>
      </c>
      <c r="P1817" s="258"/>
      <c r="Q1817" s="258"/>
      <c r="R1817" s="258"/>
      <c r="S1817" s="258"/>
      <c r="T1817" s="11" t="s">
        <v>2761</v>
      </c>
      <c r="U1817" s="11" t="s">
        <v>2517</v>
      </c>
      <c r="V1817">
        <v>2.4047619047619002</v>
      </c>
      <c r="Z1817">
        <v>1.6410256410256401</v>
      </c>
      <c r="AD1817" s="188">
        <f t="shared" si="77"/>
        <v>5.5371689141047193</v>
      </c>
    </row>
    <row r="1818" spans="1:30" hidden="1" x14ac:dyDescent="0.35">
      <c r="A1818" s="11" t="s">
        <v>2755</v>
      </c>
      <c r="B1818" s="11" t="s">
        <v>2516</v>
      </c>
      <c r="C1818" s="11" t="s">
        <v>2552</v>
      </c>
      <c r="D1818" s="188" t="s">
        <v>3022</v>
      </c>
      <c r="G1818" s="11" t="s">
        <v>2749</v>
      </c>
      <c r="H1818" s="11" t="s">
        <v>2640</v>
      </c>
      <c r="I1818" s="11" t="s">
        <v>2756</v>
      </c>
      <c r="J1818" s="258" t="s">
        <v>2561</v>
      </c>
      <c r="K1818" s="258" t="s">
        <v>3017</v>
      </c>
      <c r="L1818" s="265" t="s">
        <v>1937</v>
      </c>
      <c r="M1818" s="265" t="s">
        <v>1941</v>
      </c>
      <c r="N1818" s="258" t="s">
        <v>3027</v>
      </c>
      <c r="O1818" s="258" t="s">
        <v>3040</v>
      </c>
      <c r="P1818" s="258"/>
      <c r="Q1818" s="258"/>
      <c r="R1818" s="258"/>
      <c r="S1818" s="258"/>
      <c r="T1818" s="11" t="s">
        <v>2761</v>
      </c>
      <c r="U1818" s="11" t="s">
        <v>2517</v>
      </c>
      <c r="V1818">
        <v>3.0238095238095202</v>
      </c>
      <c r="Z1818">
        <v>1.1965811965811901</v>
      </c>
      <c r="AD1818" s="188">
        <f t="shared" si="77"/>
        <v>6.9625787335772253</v>
      </c>
    </row>
    <row r="1819" spans="1:30" hidden="1" x14ac:dyDescent="0.35">
      <c r="A1819" s="11" t="s">
        <v>2755</v>
      </c>
      <c r="B1819" s="11" t="s">
        <v>2516</v>
      </c>
      <c r="C1819" s="11" t="s">
        <v>2552</v>
      </c>
      <c r="D1819" s="188" t="s">
        <v>3022</v>
      </c>
      <c r="G1819" s="11" t="s">
        <v>2749</v>
      </c>
      <c r="H1819" s="11" t="s">
        <v>2640</v>
      </c>
      <c r="I1819" s="11" t="s">
        <v>2756</v>
      </c>
      <c r="J1819" s="258" t="s">
        <v>2561</v>
      </c>
      <c r="K1819" s="258" t="s">
        <v>3017</v>
      </c>
      <c r="L1819" s="265" t="s">
        <v>1937</v>
      </c>
      <c r="M1819" s="265" t="s">
        <v>1941</v>
      </c>
      <c r="N1819" s="258" t="s">
        <v>3027</v>
      </c>
      <c r="O1819" s="258" t="s">
        <v>3040</v>
      </c>
      <c r="P1819" s="258"/>
      <c r="Q1819" s="258"/>
      <c r="R1819" s="258"/>
      <c r="S1819" s="258"/>
      <c r="T1819" s="11" t="s">
        <v>2761</v>
      </c>
      <c r="U1819" s="11" t="s">
        <v>2517</v>
      </c>
      <c r="V1819">
        <v>3.0238095238095202</v>
      </c>
      <c r="Z1819">
        <v>1.4017094017094001</v>
      </c>
      <c r="AD1819" s="188">
        <f t="shared" si="77"/>
        <v>6.9625787335772253</v>
      </c>
    </row>
    <row r="1820" spans="1:30" hidden="1" x14ac:dyDescent="0.35">
      <c r="A1820" s="11" t="s">
        <v>2755</v>
      </c>
      <c r="B1820" s="11" t="s">
        <v>2516</v>
      </c>
      <c r="C1820" s="11" t="s">
        <v>2552</v>
      </c>
      <c r="D1820" s="188" t="s">
        <v>3022</v>
      </c>
      <c r="G1820" s="11" t="s">
        <v>2749</v>
      </c>
      <c r="H1820" s="11" t="s">
        <v>2640</v>
      </c>
      <c r="I1820" s="11" t="s">
        <v>2756</v>
      </c>
      <c r="J1820" s="258" t="s">
        <v>2561</v>
      </c>
      <c r="K1820" s="258" t="s">
        <v>3017</v>
      </c>
      <c r="L1820" s="265" t="s">
        <v>1937</v>
      </c>
      <c r="M1820" s="265" t="s">
        <v>1941</v>
      </c>
      <c r="N1820" s="258" t="s">
        <v>3027</v>
      </c>
      <c r="O1820" s="258" t="s">
        <v>3040</v>
      </c>
      <c r="P1820" s="258"/>
      <c r="Q1820" s="258"/>
      <c r="R1820" s="258"/>
      <c r="S1820" s="258"/>
      <c r="T1820" s="11" t="s">
        <v>2761</v>
      </c>
      <c r="U1820" s="11" t="s">
        <v>2517</v>
      </c>
      <c r="V1820">
        <v>3.0238095238095202</v>
      </c>
      <c r="Z1820">
        <v>1.47008547008546</v>
      </c>
      <c r="AD1820" s="188">
        <f t="shared" si="77"/>
        <v>6.9625787335772253</v>
      </c>
    </row>
    <row r="1821" spans="1:30" hidden="1" x14ac:dyDescent="0.35">
      <c r="A1821" s="11" t="s">
        <v>2755</v>
      </c>
      <c r="B1821" s="11" t="s">
        <v>2516</v>
      </c>
      <c r="C1821" s="11" t="s">
        <v>2552</v>
      </c>
      <c r="D1821" s="188" t="s">
        <v>3022</v>
      </c>
      <c r="G1821" s="11" t="s">
        <v>2749</v>
      </c>
      <c r="H1821" s="11" t="s">
        <v>2640</v>
      </c>
      <c r="I1821" s="11" t="s">
        <v>2756</v>
      </c>
      <c r="J1821" s="258" t="s">
        <v>2561</v>
      </c>
      <c r="K1821" s="258" t="s">
        <v>3017</v>
      </c>
      <c r="L1821" s="265" t="s">
        <v>1937</v>
      </c>
      <c r="M1821" s="265" t="s">
        <v>1941</v>
      </c>
      <c r="N1821" s="258" t="s">
        <v>3027</v>
      </c>
      <c r="O1821" s="258" t="s">
        <v>3040</v>
      </c>
      <c r="P1821" s="258"/>
      <c r="Q1821" s="258"/>
      <c r="R1821" s="258"/>
      <c r="S1821" s="258"/>
      <c r="T1821" s="11" t="s">
        <v>2761</v>
      </c>
      <c r="U1821" s="11" t="s">
        <v>2517</v>
      </c>
      <c r="V1821">
        <v>3.0238095238095202</v>
      </c>
      <c r="Z1821">
        <v>1.6068376068376</v>
      </c>
      <c r="AD1821" s="188">
        <f t="shared" si="77"/>
        <v>6.9625787335772253</v>
      </c>
    </row>
    <row r="1822" spans="1:30" hidden="1" x14ac:dyDescent="0.35">
      <c r="A1822" s="11" t="s">
        <v>2755</v>
      </c>
      <c r="B1822" s="11" t="s">
        <v>2516</v>
      </c>
      <c r="C1822" s="11" t="s">
        <v>2552</v>
      </c>
      <c r="D1822" s="188" t="s">
        <v>3022</v>
      </c>
      <c r="G1822" s="11" t="s">
        <v>2749</v>
      </c>
      <c r="H1822" s="11" t="s">
        <v>2640</v>
      </c>
      <c r="I1822" s="11" t="s">
        <v>2756</v>
      </c>
      <c r="J1822" s="258" t="s">
        <v>2561</v>
      </c>
      <c r="K1822" s="258" t="s">
        <v>3017</v>
      </c>
      <c r="L1822" s="265" t="s">
        <v>1937</v>
      </c>
      <c r="M1822" s="265" t="s">
        <v>1941</v>
      </c>
      <c r="N1822" s="258" t="s">
        <v>3027</v>
      </c>
      <c r="O1822" s="258" t="s">
        <v>3040</v>
      </c>
      <c r="P1822" s="258"/>
      <c r="Q1822" s="258"/>
      <c r="R1822" s="258"/>
      <c r="S1822" s="258"/>
      <c r="T1822" s="11" t="s">
        <v>2761</v>
      </c>
      <c r="U1822" s="11" t="s">
        <v>2517</v>
      </c>
      <c r="V1822">
        <v>3.3095238095238</v>
      </c>
      <c r="Z1822">
        <v>0.47863247863247799</v>
      </c>
      <c r="AD1822" s="188">
        <f t="shared" si="77"/>
        <v>7.6204601887183676</v>
      </c>
    </row>
    <row r="1823" spans="1:30" hidden="1" x14ac:dyDescent="0.35">
      <c r="A1823" s="11" t="s">
        <v>2755</v>
      </c>
      <c r="B1823" s="11" t="s">
        <v>2516</v>
      </c>
      <c r="C1823" s="11" t="s">
        <v>2552</v>
      </c>
      <c r="D1823" s="188" t="s">
        <v>3022</v>
      </c>
      <c r="G1823" s="11" t="s">
        <v>2749</v>
      </c>
      <c r="H1823" s="11" t="s">
        <v>2640</v>
      </c>
      <c r="I1823" s="11" t="s">
        <v>2756</v>
      </c>
      <c r="J1823" s="258" t="s">
        <v>2561</v>
      </c>
      <c r="K1823" s="258" t="s">
        <v>3017</v>
      </c>
      <c r="L1823" s="265" t="s">
        <v>1937</v>
      </c>
      <c r="M1823" s="265" t="s">
        <v>1941</v>
      </c>
      <c r="N1823" s="258" t="s">
        <v>3027</v>
      </c>
      <c r="O1823" s="258" t="s">
        <v>3040</v>
      </c>
      <c r="P1823" s="258"/>
      <c r="Q1823" s="258"/>
      <c r="R1823" s="258"/>
      <c r="S1823" s="258"/>
      <c r="T1823" s="11" t="s">
        <v>2761</v>
      </c>
      <c r="U1823" s="11" t="s">
        <v>2517</v>
      </c>
      <c r="V1823">
        <v>3.3095238095238</v>
      </c>
      <c r="Z1823">
        <v>0.71794871794871795</v>
      </c>
      <c r="AD1823" s="188">
        <f t="shared" si="77"/>
        <v>7.6204601887183676</v>
      </c>
    </row>
    <row r="1824" spans="1:30" hidden="1" x14ac:dyDescent="0.35">
      <c r="A1824" s="11" t="s">
        <v>2755</v>
      </c>
      <c r="B1824" s="11" t="s">
        <v>2516</v>
      </c>
      <c r="C1824" s="11" t="s">
        <v>2552</v>
      </c>
      <c r="D1824" s="188" t="s">
        <v>3022</v>
      </c>
      <c r="G1824" s="11" t="s">
        <v>2749</v>
      </c>
      <c r="H1824" s="11" t="s">
        <v>2640</v>
      </c>
      <c r="I1824" s="11" t="s">
        <v>2756</v>
      </c>
      <c r="J1824" s="258" t="s">
        <v>2561</v>
      </c>
      <c r="K1824" s="258" t="s">
        <v>3017</v>
      </c>
      <c r="L1824" s="265" t="s">
        <v>1937</v>
      </c>
      <c r="M1824" s="265" t="s">
        <v>1941</v>
      </c>
      <c r="N1824" s="258" t="s">
        <v>3027</v>
      </c>
      <c r="O1824" s="258" t="s">
        <v>3040</v>
      </c>
      <c r="P1824" s="258"/>
      <c r="Q1824" s="258"/>
      <c r="R1824" s="258"/>
      <c r="S1824" s="258"/>
      <c r="T1824" s="11" t="s">
        <v>2761</v>
      </c>
      <c r="U1824" s="11" t="s">
        <v>2517</v>
      </c>
      <c r="V1824">
        <v>3.3095238095238</v>
      </c>
      <c r="Z1824">
        <v>0.854700854700854</v>
      </c>
      <c r="AD1824" s="188">
        <f t="shared" si="77"/>
        <v>7.6204601887183676</v>
      </c>
    </row>
    <row r="1825" spans="1:30" hidden="1" x14ac:dyDescent="0.35">
      <c r="A1825" s="11" t="s">
        <v>2755</v>
      </c>
      <c r="B1825" s="11" t="s">
        <v>2516</v>
      </c>
      <c r="C1825" s="11" t="s">
        <v>2552</v>
      </c>
      <c r="D1825" s="188" t="s">
        <v>3022</v>
      </c>
      <c r="G1825" s="11" t="s">
        <v>2749</v>
      </c>
      <c r="H1825" s="11" t="s">
        <v>2640</v>
      </c>
      <c r="I1825" s="11" t="s">
        <v>2756</v>
      </c>
      <c r="J1825" s="258" t="s">
        <v>2561</v>
      </c>
      <c r="K1825" s="258" t="s">
        <v>3017</v>
      </c>
      <c r="L1825" s="265" t="s">
        <v>1937</v>
      </c>
      <c r="M1825" s="265" t="s">
        <v>1941</v>
      </c>
      <c r="N1825" s="258" t="s">
        <v>3027</v>
      </c>
      <c r="O1825" s="258" t="s">
        <v>3040</v>
      </c>
      <c r="P1825" s="258"/>
      <c r="Q1825" s="258"/>
      <c r="R1825" s="258"/>
      <c r="S1825" s="258"/>
      <c r="T1825" s="11" t="s">
        <v>2761</v>
      </c>
      <c r="U1825" s="11" t="s">
        <v>2517</v>
      </c>
      <c r="V1825">
        <v>3.3095238095238</v>
      </c>
      <c r="Z1825">
        <v>-0.170940170940171</v>
      </c>
      <c r="AD1825" s="188">
        <f t="shared" si="77"/>
        <v>7.6204601887183676</v>
      </c>
    </row>
    <row r="1826" spans="1:30" hidden="1" x14ac:dyDescent="0.35">
      <c r="A1826" s="11" t="s">
        <v>2755</v>
      </c>
      <c r="B1826" s="11" t="s">
        <v>2516</v>
      </c>
      <c r="C1826" s="11" t="s">
        <v>2552</v>
      </c>
      <c r="D1826" s="188" t="s">
        <v>3022</v>
      </c>
      <c r="G1826" s="11" t="s">
        <v>2749</v>
      </c>
      <c r="H1826" s="11" t="s">
        <v>2640</v>
      </c>
      <c r="I1826" s="11" t="s">
        <v>2756</v>
      </c>
      <c r="J1826" s="258" t="s">
        <v>2561</v>
      </c>
      <c r="K1826" s="258" t="s">
        <v>3017</v>
      </c>
      <c r="L1826" s="265" t="s">
        <v>1937</v>
      </c>
      <c r="M1826" s="265" t="s">
        <v>1941</v>
      </c>
      <c r="N1826" s="258" t="s">
        <v>3027</v>
      </c>
      <c r="O1826" s="258" t="s">
        <v>3040</v>
      </c>
      <c r="P1826" s="258"/>
      <c r="Q1826" s="258"/>
      <c r="R1826" s="258"/>
      <c r="S1826" s="258"/>
      <c r="T1826" s="11" t="s">
        <v>2761</v>
      </c>
      <c r="U1826" s="11" t="s">
        <v>2517</v>
      </c>
      <c r="V1826">
        <v>3.6190476190476102</v>
      </c>
      <c r="Z1826">
        <v>-1.4017094017094001</v>
      </c>
      <c r="AD1826" s="188">
        <f t="shared" si="77"/>
        <v>8.3331650984546215</v>
      </c>
    </row>
    <row r="1827" spans="1:30" hidden="1" x14ac:dyDescent="0.35">
      <c r="A1827" s="11" t="s">
        <v>2755</v>
      </c>
      <c r="B1827" s="11" t="s">
        <v>2516</v>
      </c>
      <c r="C1827" s="11" t="s">
        <v>2552</v>
      </c>
      <c r="D1827" s="188" t="s">
        <v>3022</v>
      </c>
      <c r="G1827" s="11" t="s">
        <v>2749</v>
      </c>
      <c r="H1827" s="11" t="s">
        <v>2640</v>
      </c>
      <c r="I1827" s="11" t="s">
        <v>2756</v>
      </c>
      <c r="J1827" s="258" t="s">
        <v>2561</v>
      </c>
      <c r="K1827" s="258" t="s">
        <v>3017</v>
      </c>
      <c r="L1827" s="265" t="s">
        <v>1937</v>
      </c>
      <c r="M1827" s="265" t="s">
        <v>1941</v>
      </c>
      <c r="N1827" s="258" t="s">
        <v>3027</v>
      </c>
      <c r="O1827" s="258" t="s">
        <v>3040</v>
      </c>
      <c r="P1827" s="258"/>
      <c r="Q1827" s="258"/>
      <c r="R1827" s="258"/>
      <c r="S1827" s="258"/>
      <c r="T1827" s="11" t="s">
        <v>2761</v>
      </c>
      <c r="U1827" s="11" t="s">
        <v>2517</v>
      </c>
      <c r="V1827">
        <v>3.6190476190476102</v>
      </c>
      <c r="Z1827">
        <v>-0.854700854700854</v>
      </c>
      <c r="AD1827" s="188">
        <f t="shared" si="77"/>
        <v>8.3331650984546215</v>
      </c>
    </row>
    <row r="1828" spans="1:30" hidden="1" x14ac:dyDescent="0.35">
      <c r="A1828" s="11" t="s">
        <v>2755</v>
      </c>
      <c r="B1828" s="11" t="s">
        <v>2516</v>
      </c>
      <c r="C1828" s="11" t="s">
        <v>2552</v>
      </c>
      <c r="D1828" s="188" t="s">
        <v>3022</v>
      </c>
      <c r="G1828" s="11" t="s">
        <v>2749</v>
      </c>
      <c r="H1828" s="11" t="s">
        <v>2640</v>
      </c>
      <c r="I1828" s="11" t="s">
        <v>2756</v>
      </c>
      <c r="J1828" s="258" t="s">
        <v>2561</v>
      </c>
      <c r="K1828" s="258" t="s">
        <v>3017</v>
      </c>
      <c r="L1828" s="265" t="s">
        <v>1937</v>
      </c>
      <c r="M1828" s="265" t="s">
        <v>1941</v>
      </c>
      <c r="N1828" s="258" t="s">
        <v>3027</v>
      </c>
      <c r="O1828" s="258" t="s">
        <v>3040</v>
      </c>
      <c r="P1828" s="258"/>
      <c r="Q1828" s="258"/>
      <c r="R1828" s="258"/>
      <c r="S1828" s="258"/>
      <c r="T1828" s="11" t="s">
        <v>2761</v>
      </c>
      <c r="U1828" s="11" t="s">
        <v>2517</v>
      </c>
      <c r="V1828">
        <v>3.6190476190476102</v>
      </c>
      <c r="Z1828">
        <v>0</v>
      </c>
      <c r="AD1828" s="188">
        <f t="shared" si="77"/>
        <v>8.3331650984546215</v>
      </c>
    </row>
    <row r="1829" spans="1:30" hidden="1" x14ac:dyDescent="0.35">
      <c r="A1829" s="11" t="s">
        <v>2755</v>
      </c>
      <c r="B1829" s="11" t="s">
        <v>2516</v>
      </c>
      <c r="C1829" s="11" t="s">
        <v>2552</v>
      </c>
      <c r="D1829" s="188" t="s">
        <v>3022</v>
      </c>
      <c r="G1829" s="11" t="s">
        <v>2749</v>
      </c>
      <c r="H1829" s="11" t="s">
        <v>2640</v>
      </c>
      <c r="I1829" s="11" t="s">
        <v>2756</v>
      </c>
      <c r="J1829" s="258" t="s">
        <v>2561</v>
      </c>
      <c r="K1829" s="258" t="s">
        <v>3017</v>
      </c>
      <c r="L1829" s="265" t="s">
        <v>1937</v>
      </c>
      <c r="M1829" s="265" t="s">
        <v>1941</v>
      </c>
      <c r="N1829" s="258" t="s">
        <v>3027</v>
      </c>
      <c r="O1829" s="258" t="s">
        <v>3040</v>
      </c>
      <c r="P1829" s="258"/>
      <c r="Q1829" s="258"/>
      <c r="R1829" s="258"/>
      <c r="S1829" s="258"/>
      <c r="T1829" s="11" t="s">
        <v>2761</v>
      </c>
      <c r="U1829" s="11" t="s">
        <v>2517</v>
      </c>
      <c r="V1829">
        <v>3.6190476190476102</v>
      </c>
      <c r="Z1829">
        <v>0.13675213675213599</v>
      </c>
      <c r="AD1829" s="188">
        <f t="shared" si="77"/>
        <v>8.3331650984546215</v>
      </c>
    </row>
    <row r="1830" spans="1:30" hidden="1" x14ac:dyDescent="0.35">
      <c r="A1830" s="11" t="s">
        <v>2755</v>
      </c>
      <c r="B1830" s="11" t="s">
        <v>2516</v>
      </c>
      <c r="C1830" s="11" t="s">
        <v>2552</v>
      </c>
      <c r="D1830" s="188" t="s">
        <v>3022</v>
      </c>
      <c r="G1830" s="11" t="s">
        <v>2749</v>
      </c>
      <c r="H1830" s="11" t="s">
        <v>2640</v>
      </c>
      <c r="I1830" s="11" t="s">
        <v>2756</v>
      </c>
      <c r="J1830" s="258" t="s">
        <v>2561</v>
      </c>
      <c r="K1830" s="258" t="s">
        <v>3017</v>
      </c>
      <c r="L1830" s="265" t="s">
        <v>1937</v>
      </c>
      <c r="M1830" s="265" t="s">
        <v>1941</v>
      </c>
      <c r="N1830" s="258" t="s">
        <v>3027</v>
      </c>
      <c r="O1830" s="258" t="s">
        <v>3040</v>
      </c>
      <c r="P1830" s="258"/>
      <c r="Q1830" s="258"/>
      <c r="R1830" s="258"/>
      <c r="S1830" s="258"/>
      <c r="T1830" s="11" t="s">
        <v>2761</v>
      </c>
      <c r="U1830" s="11" t="s">
        <v>2517</v>
      </c>
      <c r="V1830">
        <v>3.9047619047619002</v>
      </c>
      <c r="Z1830">
        <v>-0.27350427350427398</v>
      </c>
      <c r="AD1830" s="188">
        <f t="shared" si="77"/>
        <v>8.9910465535957886</v>
      </c>
    </row>
    <row r="1831" spans="1:30" hidden="1" x14ac:dyDescent="0.35">
      <c r="A1831" s="11" t="s">
        <v>2755</v>
      </c>
      <c r="B1831" s="11" t="s">
        <v>2516</v>
      </c>
      <c r="C1831" s="11" t="s">
        <v>2552</v>
      </c>
      <c r="D1831" s="188" t="s">
        <v>3022</v>
      </c>
      <c r="G1831" s="11" t="s">
        <v>2749</v>
      </c>
      <c r="H1831" s="11" t="s">
        <v>2640</v>
      </c>
      <c r="I1831" s="11" t="s">
        <v>2756</v>
      </c>
      <c r="J1831" s="258" t="s">
        <v>2561</v>
      </c>
      <c r="K1831" s="258" t="s">
        <v>3017</v>
      </c>
      <c r="L1831" s="265" t="s">
        <v>1937</v>
      </c>
      <c r="M1831" s="265" t="s">
        <v>1941</v>
      </c>
      <c r="N1831" s="258" t="s">
        <v>3027</v>
      </c>
      <c r="O1831" s="258" t="s">
        <v>3040</v>
      </c>
      <c r="P1831" s="258"/>
      <c r="Q1831" s="258"/>
      <c r="R1831" s="258"/>
      <c r="S1831" s="258"/>
      <c r="T1831" s="11" t="s">
        <v>2761</v>
      </c>
      <c r="U1831" s="11" t="s">
        <v>2517</v>
      </c>
      <c r="V1831">
        <v>3.9047619047619002</v>
      </c>
      <c r="Z1831">
        <v>-3.4188034188034899E-2</v>
      </c>
      <c r="AD1831" s="188">
        <f t="shared" si="77"/>
        <v>8.9910465535957886</v>
      </c>
    </row>
    <row r="1832" spans="1:30" hidden="1" x14ac:dyDescent="0.35">
      <c r="A1832" s="11" t="s">
        <v>2755</v>
      </c>
      <c r="B1832" s="11" t="s">
        <v>2516</v>
      </c>
      <c r="C1832" s="11" t="s">
        <v>2552</v>
      </c>
      <c r="D1832" s="188" t="s">
        <v>3022</v>
      </c>
      <c r="G1832" s="11" t="s">
        <v>2749</v>
      </c>
      <c r="H1832" s="11" t="s">
        <v>2640</v>
      </c>
      <c r="I1832" s="11" t="s">
        <v>2756</v>
      </c>
      <c r="J1832" s="258" t="s">
        <v>2561</v>
      </c>
      <c r="K1832" s="258" t="s">
        <v>3017</v>
      </c>
      <c r="L1832" s="265" t="s">
        <v>1937</v>
      </c>
      <c r="M1832" s="265" t="s">
        <v>1941</v>
      </c>
      <c r="N1832" s="258" t="s">
        <v>3027</v>
      </c>
      <c r="O1832" s="258" t="s">
        <v>3040</v>
      </c>
      <c r="P1832" s="258"/>
      <c r="Q1832" s="258"/>
      <c r="R1832" s="258"/>
      <c r="S1832" s="258"/>
      <c r="T1832" s="11" t="s">
        <v>2761</v>
      </c>
      <c r="U1832" s="11" t="s">
        <v>2517</v>
      </c>
      <c r="V1832">
        <v>3.9285714285714199</v>
      </c>
      <c r="Z1832">
        <v>0.10256410256410201</v>
      </c>
      <c r="AD1832" s="188">
        <f t="shared" si="77"/>
        <v>9.0458700081908745</v>
      </c>
    </row>
    <row r="1833" spans="1:30" hidden="1" x14ac:dyDescent="0.35">
      <c r="A1833" s="11" t="s">
        <v>2755</v>
      </c>
      <c r="B1833" s="11" t="s">
        <v>2516</v>
      </c>
      <c r="C1833" s="11" t="s">
        <v>2552</v>
      </c>
      <c r="D1833" s="188" t="s">
        <v>3022</v>
      </c>
      <c r="G1833" s="11" t="s">
        <v>2749</v>
      </c>
      <c r="H1833" s="11" t="s">
        <v>2640</v>
      </c>
      <c r="I1833" s="11" t="s">
        <v>2756</v>
      </c>
      <c r="J1833" s="258" t="s">
        <v>2561</v>
      </c>
      <c r="K1833" s="258" t="s">
        <v>3017</v>
      </c>
      <c r="L1833" s="265" t="s">
        <v>1937</v>
      </c>
      <c r="M1833" s="265" t="s">
        <v>1941</v>
      </c>
      <c r="N1833" s="258" t="s">
        <v>3027</v>
      </c>
      <c r="O1833" s="258" t="s">
        <v>3040</v>
      </c>
      <c r="P1833" s="258"/>
      <c r="Q1833" s="258"/>
      <c r="R1833" s="258"/>
      <c r="S1833" s="258"/>
      <c r="T1833" s="11" t="s">
        <v>2761</v>
      </c>
      <c r="U1833" s="11" t="s">
        <v>2517</v>
      </c>
      <c r="V1833">
        <v>3.9047619047619002</v>
      </c>
      <c r="Z1833">
        <v>0.20512820512820501</v>
      </c>
      <c r="AD1833" s="188">
        <f t="shared" si="77"/>
        <v>8.9910465535957886</v>
      </c>
    </row>
    <row r="1834" spans="1:30" hidden="1" x14ac:dyDescent="0.35">
      <c r="A1834" s="11" t="s">
        <v>2755</v>
      </c>
      <c r="B1834" s="11" t="s">
        <v>2516</v>
      </c>
      <c r="C1834" s="11" t="s">
        <v>2552</v>
      </c>
      <c r="D1834" s="188" t="s">
        <v>3022</v>
      </c>
      <c r="G1834" s="11" t="s">
        <v>2749</v>
      </c>
      <c r="H1834" s="11" t="s">
        <v>2640</v>
      </c>
      <c r="I1834" s="11" t="s">
        <v>2756</v>
      </c>
      <c r="J1834" s="258" t="s">
        <v>2561</v>
      </c>
      <c r="K1834" s="258" t="s">
        <v>3017</v>
      </c>
      <c r="L1834" s="265" t="s">
        <v>1937</v>
      </c>
      <c r="M1834" s="265" t="s">
        <v>1941</v>
      </c>
      <c r="N1834" s="258" t="s">
        <v>3027</v>
      </c>
      <c r="O1834" s="258" t="s">
        <v>3040</v>
      </c>
      <c r="P1834" s="258"/>
      <c r="Q1834" s="258"/>
      <c r="R1834" s="258"/>
      <c r="S1834" s="258"/>
      <c r="T1834" s="11" t="s">
        <v>2761</v>
      </c>
      <c r="U1834" s="11" t="s">
        <v>2517</v>
      </c>
      <c r="V1834">
        <v>3.9047619047619002</v>
      </c>
      <c r="Z1834">
        <v>0.341880341880341</v>
      </c>
      <c r="AD1834" s="188">
        <f t="shared" si="77"/>
        <v>8.9910465535957886</v>
      </c>
    </row>
    <row r="1835" spans="1:30" hidden="1" x14ac:dyDescent="0.35">
      <c r="A1835" s="11" t="s">
        <v>2755</v>
      </c>
      <c r="B1835" s="11" t="s">
        <v>2516</v>
      </c>
      <c r="C1835" s="11" t="s">
        <v>2552</v>
      </c>
      <c r="D1835" s="188" t="s">
        <v>3022</v>
      </c>
      <c r="G1835" s="11" t="s">
        <v>2749</v>
      </c>
      <c r="H1835" s="11" t="s">
        <v>2640</v>
      </c>
      <c r="I1835" s="11" t="s">
        <v>2756</v>
      </c>
      <c r="J1835" s="258" t="s">
        <v>2561</v>
      </c>
      <c r="K1835" s="258" t="s">
        <v>3017</v>
      </c>
      <c r="L1835" s="265" t="s">
        <v>1937</v>
      </c>
      <c r="M1835" s="265" t="s">
        <v>1941</v>
      </c>
      <c r="N1835" s="258" t="s">
        <v>3027</v>
      </c>
      <c r="O1835" s="258" t="s">
        <v>3040</v>
      </c>
      <c r="P1835" s="258"/>
      <c r="Q1835" s="258"/>
      <c r="R1835" s="258"/>
      <c r="S1835" s="258"/>
      <c r="T1835" s="11" t="s">
        <v>2761</v>
      </c>
      <c r="U1835" s="11" t="s">
        <v>2517</v>
      </c>
      <c r="V1835">
        <v>4.21428571428571</v>
      </c>
      <c r="Z1835">
        <v>-0.61538461538461497</v>
      </c>
      <c r="AD1835" s="188">
        <f t="shared" si="77"/>
        <v>9.7037514633320399</v>
      </c>
    </row>
    <row r="1836" spans="1:30" hidden="1" x14ac:dyDescent="0.35">
      <c r="A1836" s="11" t="s">
        <v>2755</v>
      </c>
      <c r="B1836" s="11" t="s">
        <v>2516</v>
      </c>
      <c r="C1836" s="11" t="s">
        <v>2552</v>
      </c>
      <c r="D1836" s="188" t="s">
        <v>3022</v>
      </c>
      <c r="G1836" s="11" t="s">
        <v>2749</v>
      </c>
      <c r="H1836" s="11" t="s">
        <v>2640</v>
      </c>
      <c r="I1836" s="11" t="s">
        <v>2756</v>
      </c>
      <c r="J1836" s="258" t="s">
        <v>2561</v>
      </c>
      <c r="K1836" s="258" t="s">
        <v>3017</v>
      </c>
      <c r="L1836" s="265" t="s">
        <v>1937</v>
      </c>
      <c r="M1836" s="265" t="s">
        <v>1941</v>
      </c>
      <c r="N1836" s="258" t="s">
        <v>3027</v>
      </c>
      <c r="O1836" s="258" t="s">
        <v>3040</v>
      </c>
      <c r="P1836" s="258"/>
      <c r="Q1836" s="258"/>
      <c r="R1836" s="258"/>
      <c r="S1836" s="258"/>
      <c r="T1836" s="11" t="s">
        <v>2761</v>
      </c>
      <c r="U1836" s="11" t="s">
        <v>2517</v>
      </c>
      <c r="V1836">
        <v>4.21428571428571</v>
      </c>
      <c r="Z1836">
        <v>-0.341880341880342</v>
      </c>
      <c r="AD1836" s="188">
        <f t="shared" si="77"/>
        <v>9.7037514633320399</v>
      </c>
    </row>
    <row r="1837" spans="1:30" hidden="1" x14ac:dyDescent="0.35">
      <c r="A1837" s="11" t="s">
        <v>2755</v>
      </c>
      <c r="B1837" s="11" t="s">
        <v>2516</v>
      </c>
      <c r="C1837" s="11" t="s">
        <v>2552</v>
      </c>
      <c r="D1837" s="188" t="s">
        <v>3022</v>
      </c>
      <c r="G1837" s="11" t="s">
        <v>2749</v>
      </c>
      <c r="H1837" s="11" t="s">
        <v>2640</v>
      </c>
      <c r="I1837" s="11" t="s">
        <v>2756</v>
      </c>
      <c r="J1837" s="258" t="s">
        <v>2561</v>
      </c>
      <c r="K1837" s="258" t="s">
        <v>3017</v>
      </c>
      <c r="L1837" s="265" t="s">
        <v>1937</v>
      </c>
      <c r="M1837" s="265" t="s">
        <v>1941</v>
      </c>
      <c r="N1837" s="258" t="s">
        <v>3027</v>
      </c>
      <c r="O1837" s="258" t="s">
        <v>3040</v>
      </c>
      <c r="P1837" s="258"/>
      <c r="Q1837" s="258"/>
      <c r="R1837" s="258"/>
      <c r="S1837" s="258"/>
      <c r="T1837" s="11" t="s">
        <v>2761</v>
      </c>
      <c r="U1837" s="11" t="s">
        <v>2517</v>
      </c>
      <c r="V1837">
        <v>4.8095238095238102</v>
      </c>
      <c r="Z1837">
        <v>-1.4017094017094001</v>
      </c>
      <c r="AD1837" s="188">
        <f t="shared" ref="AD1837:AD1900" si="78">LN(10^(V1837))</f>
        <v>11.07433782820946</v>
      </c>
    </row>
    <row r="1838" spans="1:30" hidden="1" x14ac:dyDescent="0.35">
      <c r="A1838" s="11" t="s">
        <v>2755</v>
      </c>
      <c r="B1838" s="11" t="s">
        <v>2516</v>
      </c>
      <c r="C1838" s="11" t="s">
        <v>2552</v>
      </c>
      <c r="D1838" s="188" t="s">
        <v>3022</v>
      </c>
      <c r="G1838" s="11" t="s">
        <v>2749</v>
      </c>
      <c r="H1838" s="11" t="s">
        <v>2640</v>
      </c>
      <c r="I1838" s="11" t="s">
        <v>2757</v>
      </c>
      <c r="J1838" s="258" t="s">
        <v>2561</v>
      </c>
      <c r="K1838" s="258" t="s">
        <v>3017</v>
      </c>
      <c r="L1838" s="265" t="s">
        <v>1937</v>
      </c>
      <c r="M1838" s="265" t="s">
        <v>1941</v>
      </c>
      <c r="N1838" s="258" t="s">
        <v>3027</v>
      </c>
      <c r="O1838" s="258" t="s">
        <v>3040</v>
      </c>
      <c r="P1838" s="258"/>
      <c r="Q1838" s="258"/>
      <c r="R1838" s="258"/>
      <c r="S1838" s="258"/>
      <c r="T1838" s="11" t="s">
        <v>2761</v>
      </c>
      <c r="U1838" s="11" t="s">
        <v>2517</v>
      </c>
      <c r="V1838">
        <v>0.56803412867701597</v>
      </c>
      <c r="Z1838">
        <v>2.6283049754452099</v>
      </c>
      <c r="AD1838" s="188">
        <f t="shared" si="78"/>
        <v>1.3079469170035587</v>
      </c>
    </row>
    <row r="1839" spans="1:30" hidden="1" x14ac:dyDescent="0.35">
      <c r="A1839" s="11" t="s">
        <v>2755</v>
      </c>
      <c r="B1839" s="11" t="s">
        <v>2516</v>
      </c>
      <c r="C1839" s="11" t="s">
        <v>2552</v>
      </c>
      <c r="D1839" s="188" t="s">
        <v>3022</v>
      </c>
      <c r="G1839" s="11" t="s">
        <v>2749</v>
      </c>
      <c r="H1839" s="11" t="s">
        <v>2640</v>
      </c>
      <c r="I1839" s="11" t="s">
        <v>2757</v>
      </c>
      <c r="J1839" s="258" t="s">
        <v>2561</v>
      </c>
      <c r="K1839" s="258" t="s">
        <v>3017</v>
      </c>
      <c r="L1839" s="265" t="s">
        <v>1937</v>
      </c>
      <c r="M1839" s="265" t="s">
        <v>1941</v>
      </c>
      <c r="N1839" s="258" t="s">
        <v>3027</v>
      </c>
      <c r="O1839" s="258" t="s">
        <v>3040</v>
      </c>
      <c r="P1839" s="258"/>
      <c r="Q1839" s="258"/>
      <c r="R1839" s="258"/>
      <c r="S1839" s="258"/>
      <c r="T1839" s="11" t="s">
        <v>2761</v>
      </c>
      <c r="U1839" s="11" t="s">
        <v>2517</v>
      </c>
      <c r="V1839">
        <v>0.54382657869934004</v>
      </c>
      <c r="Z1839">
        <v>2.6951733716950201</v>
      </c>
      <c r="AD1839" s="188">
        <f t="shared" si="78"/>
        <v>1.2522069732870538</v>
      </c>
    </row>
    <row r="1840" spans="1:30" hidden="1" x14ac:dyDescent="0.35">
      <c r="A1840" s="11" t="s">
        <v>2755</v>
      </c>
      <c r="B1840" s="11" t="s">
        <v>2516</v>
      </c>
      <c r="C1840" s="11" t="s">
        <v>2552</v>
      </c>
      <c r="D1840" s="188" t="s">
        <v>3022</v>
      </c>
      <c r="G1840" s="11" t="s">
        <v>2749</v>
      </c>
      <c r="H1840" s="11" t="s">
        <v>2640</v>
      </c>
      <c r="I1840" s="11" t="s">
        <v>2757</v>
      </c>
      <c r="J1840" s="258" t="s">
        <v>2561</v>
      </c>
      <c r="K1840" s="258" t="s">
        <v>3017</v>
      </c>
      <c r="L1840" s="265" t="s">
        <v>1937</v>
      </c>
      <c r="M1840" s="265" t="s">
        <v>1941</v>
      </c>
      <c r="N1840" s="258" t="s">
        <v>3027</v>
      </c>
      <c r="O1840" s="258" t="s">
        <v>3040</v>
      </c>
      <c r="P1840" s="258"/>
      <c r="Q1840" s="258"/>
      <c r="R1840" s="258"/>
      <c r="S1840" s="258"/>
      <c r="T1840" s="11" t="s">
        <v>2761</v>
      </c>
      <c r="U1840" s="11" t="s">
        <v>2517</v>
      </c>
      <c r="V1840">
        <v>0.54104866312813005</v>
      </c>
      <c r="Z1840">
        <v>3.1618631876581098</v>
      </c>
      <c r="AD1840" s="188">
        <f t="shared" si="78"/>
        <v>1.2458105863031896</v>
      </c>
    </row>
    <row r="1841" spans="1:30" hidden="1" x14ac:dyDescent="0.35">
      <c r="A1841" s="11" t="s">
        <v>2755</v>
      </c>
      <c r="B1841" s="11" t="s">
        <v>2516</v>
      </c>
      <c r="C1841" s="11" t="s">
        <v>2552</v>
      </c>
      <c r="D1841" s="188" t="s">
        <v>3022</v>
      </c>
      <c r="G1841" s="11" t="s">
        <v>2749</v>
      </c>
      <c r="H1841" s="11" t="s">
        <v>2640</v>
      </c>
      <c r="I1841" s="11" t="s">
        <v>2757</v>
      </c>
      <c r="J1841" s="258" t="s">
        <v>2561</v>
      </c>
      <c r="K1841" s="258" t="s">
        <v>3017</v>
      </c>
      <c r="L1841" s="265" t="s">
        <v>1937</v>
      </c>
      <c r="M1841" s="265" t="s">
        <v>1941</v>
      </c>
      <c r="N1841" s="258" t="s">
        <v>3027</v>
      </c>
      <c r="O1841" s="258" t="s">
        <v>3040</v>
      </c>
      <c r="P1841" s="258"/>
      <c r="Q1841" s="258"/>
      <c r="R1841" s="258"/>
      <c r="S1841" s="258"/>
      <c r="T1841" s="11" t="s">
        <v>2761</v>
      </c>
      <c r="U1841" s="11" t="s">
        <v>2517</v>
      </c>
      <c r="V1841">
        <v>0.53965970534252605</v>
      </c>
      <c r="Z1841">
        <v>3.39520809563966</v>
      </c>
      <c r="AD1841" s="188">
        <f t="shared" si="78"/>
        <v>1.2426123928112598</v>
      </c>
    </row>
    <row r="1842" spans="1:30" hidden="1" x14ac:dyDescent="0.35">
      <c r="A1842" s="11" t="s">
        <v>2755</v>
      </c>
      <c r="B1842" s="11" t="s">
        <v>2516</v>
      </c>
      <c r="C1842" s="11" t="s">
        <v>2552</v>
      </c>
      <c r="D1842" s="188" t="s">
        <v>3022</v>
      </c>
      <c r="G1842" s="11" t="s">
        <v>2749</v>
      </c>
      <c r="H1842" s="11" t="s">
        <v>2640</v>
      </c>
      <c r="I1842" s="11" t="s">
        <v>2757</v>
      </c>
      <c r="J1842" s="258" t="s">
        <v>2561</v>
      </c>
      <c r="K1842" s="258" t="s">
        <v>3017</v>
      </c>
      <c r="L1842" s="265" t="s">
        <v>1937</v>
      </c>
      <c r="M1842" s="265" t="s">
        <v>1941</v>
      </c>
      <c r="N1842" s="258" t="s">
        <v>3027</v>
      </c>
      <c r="O1842" s="258" t="s">
        <v>3040</v>
      </c>
      <c r="P1842" s="258"/>
      <c r="Q1842" s="258"/>
      <c r="R1842" s="258"/>
      <c r="S1842" s="258"/>
      <c r="T1842" s="11" t="s">
        <v>2761</v>
      </c>
      <c r="U1842" s="11" t="s">
        <v>2517</v>
      </c>
      <c r="V1842">
        <v>0.56287514261619898</v>
      </c>
      <c r="Z1842">
        <v>3.4950146336623802</v>
      </c>
      <c r="AD1842" s="188">
        <f t="shared" si="78"/>
        <v>1.2960679126049575</v>
      </c>
    </row>
    <row r="1843" spans="1:30" hidden="1" x14ac:dyDescent="0.35">
      <c r="A1843" s="11" t="s">
        <v>2755</v>
      </c>
      <c r="B1843" s="11" t="s">
        <v>2516</v>
      </c>
      <c r="C1843" s="11" t="s">
        <v>2552</v>
      </c>
      <c r="D1843" s="188" t="s">
        <v>3022</v>
      </c>
      <c r="G1843" s="11" t="s">
        <v>2749</v>
      </c>
      <c r="H1843" s="11" t="s">
        <v>2640</v>
      </c>
      <c r="I1843" s="11" t="s">
        <v>2757</v>
      </c>
      <c r="J1843" s="258" t="s">
        <v>2561</v>
      </c>
      <c r="K1843" s="258" t="s">
        <v>3017</v>
      </c>
      <c r="L1843" s="265" t="s">
        <v>1937</v>
      </c>
      <c r="M1843" s="265" t="s">
        <v>1941</v>
      </c>
      <c r="N1843" s="258" t="s">
        <v>3027</v>
      </c>
      <c r="O1843" s="258" t="s">
        <v>3040</v>
      </c>
      <c r="P1843" s="258"/>
      <c r="Q1843" s="258"/>
      <c r="R1843" s="258"/>
      <c r="S1843" s="258"/>
      <c r="T1843" s="11" t="s">
        <v>2761</v>
      </c>
      <c r="U1843" s="11" t="s">
        <v>2517</v>
      </c>
      <c r="V1843">
        <v>1.47383302743191</v>
      </c>
      <c r="Z1843">
        <v>2.4540899846222501</v>
      </c>
      <c r="AD1843" s="188">
        <f t="shared" si="78"/>
        <v>3.3936259585270006</v>
      </c>
    </row>
    <row r="1844" spans="1:30" hidden="1" x14ac:dyDescent="0.35">
      <c r="A1844" s="11" t="s">
        <v>2755</v>
      </c>
      <c r="B1844" s="11" t="s">
        <v>2516</v>
      </c>
      <c r="C1844" s="11" t="s">
        <v>2552</v>
      </c>
      <c r="D1844" s="188" t="s">
        <v>3022</v>
      </c>
      <c r="G1844" s="11" t="s">
        <v>2749</v>
      </c>
      <c r="H1844" s="11" t="s">
        <v>2640</v>
      </c>
      <c r="I1844" s="11" t="s">
        <v>2757</v>
      </c>
      <c r="J1844" s="258" t="s">
        <v>2561</v>
      </c>
      <c r="K1844" s="258" t="s">
        <v>3017</v>
      </c>
      <c r="L1844" s="265" t="s">
        <v>1937</v>
      </c>
      <c r="M1844" s="265" t="s">
        <v>1941</v>
      </c>
      <c r="N1844" s="258" t="s">
        <v>3027</v>
      </c>
      <c r="O1844" s="258" t="s">
        <v>3040</v>
      </c>
      <c r="P1844" s="258"/>
      <c r="Q1844" s="258"/>
      <c r="R1844" s="258"/>
      <c r="S1844" s="258"/>
      <c r="T1844" s="11" t="s">
        <v>2761</v>
      </c>
      <c r="U1844" s="11" t="s">
        <v>2517</v>
      </c>
      <c r="V1844">
        <v>1.4720472245647001</v>
      </c>
      <c r="Z1844">
        <v>2.7541048663128098</v>
      </c>
      <c r="AD1844" s="188">
        <f t="shared" si="78"/>
        <v>3.3895139954659372</v>
      </c>
    </row>
    <row r="1845" spans="1:30" hidden="1" x14ac:dyDescent="0.35">
      <c r="A1845" s="11" t="s">
        <v>2755</v>
      </c>
      <c r="B1845" s="11" t="s">
        <v>2516</v>
      </c>
      <c r="C1845" s="11" t="s">
        <v>2552</v>
      </c>
      <c r="D1845" s="188" t="s">
        <v>3022</v>
      </c>
      <c r="G1845" s="11" t="s">
        <v>2749</v>
      </c>
      <c r="H1845" s="11" t="s">
        <v>2640</v>
      </c>
      <c r="I1845" s="11" t="s">
        <v>2757</v>
      </c>
      <c r="J1845" s="258" t="s">
        <v>2561</v>
      </c>
      <c r="K1845" s="258" t="s">
        <v>3017</v>
      </c>
      <c r="L1845" s="265" t="s">
        <v>1937</v>
      </c>
      <c r="M1845" s="265" t="s">
        <v>1941</v>
      </c>
      <c r="N1845" s="258" t="s">
        <v>3027</v>
      </c>
      <c r="O1845" s="258" t="s">
        <v>3040</v>
      </c>
      <c r="P1845" s="258"/>
      <c r="Q1845" s="258"/>
      <c r="R1845" s="258"/>
      <c r="S1845" s="258"/>
      <c r="T1845" s="11" t="s">
        <v>2761</v>
      </c>
      <c r="U1845" s="11" t="s">
        <v>2517</v>
      </c>
      <c r="V1845">
        <v>1.4714519569422999</v>
      </c>
      <c r="Z1845">
        <v>2.8541098268763299</v>
      </c>
      <c r="AD1845" s="188">
        <f t="shared" si="78"/>
        <v>3.3881433411122566</v>
      </c>
    </row>
    <row r="1846" spans="1:30" hidden="1" x14ac:dyDescent="0.35">
      <c r="A1846" s="11" t="s">
        <v>2755</v>
      </c>
      <c r="B1846" s="11" t="s">
        <v>2516</v>
      </c>
      <c r="C1846" s="11" t="s">
        <v>2552</v>
      </c>
      <c r="D1846" s="188" t="s">
        <v>3022</v>
      </c>
      <c r="G1846" s="11" t="s">
        <v>2749</v>
      </c>
      <c r="H1846" s="11" t="s">
        <v>2640</v>
      </c>
      <c r="I1846" s="11" t="s">
        <v>2757</v>
      </c>
      <c r="J1846" s="258" t="s">
        <v>2561</v>
      </c>
      <c r="K1846" s="258" t="s">
        <v>3017</v>
      </c>
      <c r="L1846" s="265" t="s">
        <v>1937</v>
      </c>
      <c r="M1846" s="265" t="s">
        <v>1941</v>
      </c>
      <c r="N1846" s="258" t="s">
        <v>3027</v>
      </c>
      <c r="O1846" s="258" t="s">
        <v>3040</v>
      </c>
      <c r="P1846" s="258"/>
      <c r="Q1846" s="258"/>
      <c r="R1846" s="258"/>
      <c r="S1846" s="258"/>
      <c r="T1846" s="11" t="s">
        <v>2761</v>
      </c>
      <c r="U1846" s="11" t="s">
        <v>2517</v>
      </c>
      <c r="V1846">
        <v>1.4706582667790999</v>
      </c>
      <c r="Z1846">
        <v>2.98744977429436</v>
      </c>
      <c r="AD1846" s="188">
        <f t="shared" si="78"/>
        <v>3.3863158019740163</v>
      </c>
    </row>
    <row r="1847" spans="1:30" hidden="1" x14ac:dyDescent="0.35">
      <c r="A1847" s="11" t="s">
        <v>2755</v>
      </c>
      <c r="B1847" s="11" t="s">
        <v>2516</v>
      </c>
      <c r="C1847" s="11" t="s">
        <v>2552</v>
      </c>
      <c r="D1847" s="188" t="s">
        <v>3022</v>
      </c>
      <c r="G1847" s="11" t="s">
        <v>2749</v>
      </c>
      <c r="H1847" s="11" t="s">
        <v>2640</v>
      </c>
      <c r="I1847" s="11" t="s">
        <v>2757</v>
      </c>
      <c r="J1847" s="258" t="s">
        <v>2561</v>
      </c>
      <c r="K1847" s="258" t="s">
        <v>3017</v>
      </c>
      <c r="L1847" s="265" t="s">
        <v>1937</v>
      </c>
      <c r="M1847" s="265" t="s">
        <v>1941</v>
      </c>
      <c r="N1847" s="258" t="s">
        <v>3027</v>
      </c>
      <c r="O1847" s="258" t="s">
        <v>3040</v>
      </c>
      <c r="P1847" s="258"/>
      <c r="Q1847" s="258"/>
      <c r="R1847" s="258"/>
      <c r="S1847" s="258"/>
      <c r="T1847" s="11" t="s">
        <v>2761</v>
      </c>
      <c r="U1847" s="11" t="s">
        <v>2517</v>
      </c>
      <c r="V1847">
        <v>1.7909122476313299</v>
      </c>
      <c r="Z1847">
        <v>1.18478099112059</v>
      </c>
      <c r="AD1847" s="188">
        <f t="shared" si="78"/>
        <v>4.1237278442563614</v>
      </c>
    </row>
    <row r="1848" spans="1:30" hidden="1" x14ac:dyDescent="0.35">
      <c r="A1848" s="11" t="s">
        <v>2755</v>
      </c>
      <c r="B1848" s="11" t="s">
        <v>2516</v>
      </c>
      <c r="C1848" s="11" t="s">
        <v>2552</v>
      </c>
      <c r="D1848" s="188" t="s">
        <v>3022</v>
      </c>
      <c r="G1848" s="11" t="s">
        <v>2749</v>
      </c>
      <c r="H1848" s="11" t="s">
        <v>2640</v>
      </c>
      <c r="I1848" s="11" t="s">
        <v>2757</v>
      </c>
      <c r="J1848" s="258" t="s">
        <v>2561</v>
      </c>
      <c r="K1848" s="258" t="s">
        <v>3017</v>
      </c>
      <c r="L1848" s="265" t="s">
        <v>1937</v>
      </c>
      <c r="M1848" s="265" t="s">
        <v>1941</v>
      </c>
      <c r="N1848" s="258" t="s">
        <v>3027</v>
      </c>
      <c r="O1848" s="258" t="s">
        <v>3040</v>
      </c>
      <c r="P1848" s="258"/>
      <c r="Q1848" s="258"/>
      <c r="R1848" s="258"/>
      <c r="S1848" s="258"/>
      <c r="T1848" s="11" t="s">
        <v>2761</v>
      </c>
      <c r="U1848" s="11" t="s">
        <v>2517</v>
      </c>
      <c r="V1848">
        <v>2.0482662830497498</v>
      </c>
      <c r="Z1848">
        <v>1.9493030408254299</v>
      </c>
      <c r="AD1848" s="188">
        <f t="shared" si="78"/>
        <v>4.7163074098326767</v>
      </c>
    </row>
    <row r="1849" spans="1:30" hidden="1" x14ac:dyDescent="0.35">
      <c r="A1849" s="11" t="s">
        <v>2755</v>
      </c>
      <c r="B1849" s="11" t="s">
        <v>2516</v>
      </c>
      <c r="C1849" s="11" t="s">
        <v>2552</v>
      </c>
      <c r="D1849" s="188" t="s">
        <v>3022</v>
      </c>
      <c r="G1849" s="11" t="s">
        <v>2749</v>
      </c>
      <c r="H1849" s="11" t="s">
        <v>2640</v>
      </c>
      <c r="I1849" s="11" t="s">
        <v>2757</v>
      </c>
      <c r="J1849" s="258" t="s">
        <v>2561</v>
      </c>
      <c r="K1849" s="258" t="s">
        <v>3017</v>
      </c>
      <c r="L1849" s="265" t="s">
        <v>1937</v>
      </c>
      <c r="M1849" s="265" t="s">
        <v>1941</v>
      </c>
      <c r="N1849" s="258" t="s">
        <v>3027</v>
      </c>
      <c r="O1849" s="258" t="s">
        <v>3040</v>
      </c>
      <c r="P1849" s="258"/>
      <c r="Q1849" s="258"/>
      <c r="R1849" s="258"/>
      <c r="S1849" s="258"/>
      <c r="T1849" s="11" t="s">
        <v>2761</v>
      </c>
      <c r="U1849" s="11" t="s">
        <v>2517</v>
      </c>
      <c r="V1849">
        <v>2.0466789027233401</v>
      </c>
      <c r="Z1849">
        <v>2.21598293566149</v>
      </c>
      <c r="AD1849" s="188">
        <f t="shared" si="78"/>
        <v>4.7126523315561739</v>
      </c>
    </row>
    <row r="1850" spans="1:30" hidden="1" x14ac:dyDescent="0.35">
      <c r="A1850" s="11" t="s">
        <v>2755</v>
      </c>
      <c r="B1850" s="11" t="s">
        <v>2516</v>
      </c>
      <c r="C1850" s="11" t="s">
        <v>2552</v>
      </c>
      <c r="D1850" s="188" t="s">
        <v>3022</v>
      </c>
      <c r="G1850" s="11" t="s">
        <v>2749</v>
      </c>
      <c r="H1850" s="11" t="s">
        <v>2640</v>
      </c>
      <c r="I1850" s="11" t="s">
        <v>2757</v>
      </c>
      <c r="J1850" s="258" t="s">
        <v>2561</v>
      </c>
      <c r="K1850" s="258" t="s">
        <v>3017</v>
      </c>
      <c r="L1850" s="265" t="s">
        <v>1937</v>
      </c>
      <c r="M1850" s="265" t="s">
        <v>1941</v>
      </c>
      <c r="N1850" s="258" t="s">
        <v>3027</v>
      </c>
      <c r="O1850" s="258" t="s">
        <v>3040</v>
      </c>
      <c r="P1850" s="258"/>
      <c r="Q1850" s="258"/>
      <c r="R1850" s="258"/>
      <c r="S1850" s="258"/>
      <c r="T1850" s="11" t="s">
        <v>2761</v>
      </c>
      <c r="U1850" s="11" t="s">
        <v>2517</v>
      </c>
      <c r="V1850">
        <v>2.04429783223374</v>
      </c>
      <c r="Z1850">
        <v>2.6160027779155701</v>
      </c>
      <c r="AD1850" s="188">
        <f t="shared" si="78"/>
        <v>4.7071697141414521</v>
      </c>
    </row>
    <row r="1851" spans="1:30" hidden="1" x14ac:dyDescent="0.35">
      <c r="A1851" s="11" t="s">
        <v>2755</v>
      </c>
      <c r="B1851" s="11" t="s">
        <v>2516</v>
      </c>
      <c r="C1851" s="11" t="s">
        <v>2552</v>
      </c>
      <c r="D1851" s="188" t="s">
        <v>3022</v>
      </c>
      <c r="G1851" s="11" t="s">
        <v>2749</v>
      </c>
      <c r="H1851" s="11" t="s">
        <v>2640</v>
      </c>
      <c r="I1851" s="11" t="s">
        <v>2757</v>
      </c>
      <c r="J1851" s="258" t="s">
        <v>2561</v>
      </c>
      <c r="K1851" s="258" t="s">
        <v>3017</v>
      </c>
      <c r="L1851" s="265" t="s">
        <v>1937</v>
      </c>
      <c r="M1851" s="265" t="s">
        <v>1941</v>
      </c>
      <c r="N1851" s="258" t="s">
        <v>3027</v>
      </c>
      <c r="O1851" s="258" t="s">
        <v>3040</v>
      </c>
      <c r="P1851" s="258"/>
      <c r="Q1851" s="258"/>
      <c r="R1851" s="258"/>
      <c r="S1851" s="258"/>
      <c r="T1851" s="11" t="s">
        <v>2761</v>
      </c>
      <c r="U1851" s="11" t="s">
        <v>2517</v>
      </c>
      <c r="V1851">
        <v>2.3869735601964299</v>
      </c>
      <c r="Z1851">
        <v>1.04648048018254</v>
      </c>
      <c r="AD1851" s="188">
        <f t="shared" si="78"/>
        <v>5.4962097370792256</v>
      </c>
    </row>
    <row r="1852" spans="1:30" hidden="1" x14ac:dyDescent="0.35">
      <c r="A1852" s="11" t="s">
        <v>2755</v>
      </c>
      <c r="B1852" s="11" t="s">
        <v>2516</v>
      </c>
      <c r="C1852" s="11" t="s">
        <v>2552</v>
      </c>
      <c r="D1852" s="188" t="s">
        <v>3022</v>
      </c>
      <c r="G1852" s="11" t="s">
        <v>2749</v>
      </c>
      <c r="H1852" s="11" t="s">
        <v>2640</v>
      </c>
      <c r="I1852" s="11" t="s">
        <v>2757</v>
      </c>
      <c r="J1852" s="258" t="s">
        <v>2561</v>
      </c>
      <c r="K1852" s="258" t="s">
        <v>3017</v>
      </c>
      <c r="L1852" s="265" t="s">
        <v>1937</v>
      </c>
      <c r="M1852" s="265" t="s">
        <v>1941</v>
      </c>
      <c r="N1852" s="258" t="s">
        <v>3027</v>
      </c>
      <c r="O1852" s="258" t="s">
        <v>3040</v>
      </c>
      <c r="P1852" s="258"/>
      <c r="Q1852" s="258"/>
      <c r="R1852" s="258"/>
      <c r="S1852" s="258"/>
      <c r="T1852" s="11" t="s">
        <v>2761</v>
      </c>
      <c r="U1852" s="11" t="s">
        <v>2517</v>
      </c>
      <c r="V1852">
        <v>2.36177389751475</v>
      </c>
      <c r="Z1852">
        <v>1.28002381070489</v>
      </c>
      <c r="AD1852" s="188">
        <f t="shared" si="78"/>
        <v>5.4381853694399105</v>
      </c>
    </row>
    <row r="1853" spans="1:30" hidden="1" x14ac:dyDescent="0.35">
      <c r="A1853" s="11" t="s">
        <v>2755</v>
      </c>
      <c r="B1853" s="11" t="s">
        <v>2516</v>
      </c>
      <c r="C1853" s="11" t="s">
        <v>2552</v>
      </c>
      <c r="D1853" s="188" t="s">
        <v>3022</v>
      </c>
      <c r="G1853" s="11" t="s">
        <v>2749</v>
      </c>
      <c r="H1853" s="11" t="s">
        <v>2640</v>
      </c>
      <c r="I1853" s="11" t="s">
        <v>2757</v>
      </c>
      <c r="J1853" s="258" t="s">
        <v>2561</v>
      </c>
      <c r="K1853" s="258" t="s">
        <v>3017</v>
      </c>
      <c r="L1853" s="265" t="s">
        <v>1937</v>
      </c>
      <c r="M1853" s="265" t="s">
        <v>1941</v>
      </c>
      <c r="N1853" s="258" t="s">
        <v>3027</v>
      </c>
      <c r="O1853" s="258" t="s">
        <v>3040</v>
      </c>
      <c r="P1853" s="258"/>
      <c r="Q1853" s="258"/>
      <c r="R1853" s="258"/>
      <c r="S1853" s="258"/>
      <c r="T1853" s="11" t="s">
        <v>2761</v>
      </c>
      <c r="U1853" s="11" t="s">
        <v>2517</v>
      </c>
      <c r="V1853">
        <v>2.3828066868396198</v>
      </c>
      <c r="Z1853">
        <v>1.7465152041271801</v>
      </c>
      <c r="AD1853" s="188">
        <f t="shared" si="78"/>
        <v>5.48661515660344</v>
      </c>
    </row>
    <row r="1854" spans="1:30" hidden="1" x14ac:dyDescent="0.35">
      <c r="A1854" s="11" t="s">
        <v>2755</v>
      </c>
      <c r="B1854" s="11" t="s">
        <v>2516</v>
      </c>
      <c r="C1854" s="11" t="s">
        <v>2552</v>
      </c>
      <c r="D1854" s="188" t="s">
        <v>3022</v>
      </c>
      <c r="G1854" s="11" t="s">
        <v>2749</v>
      </c>
      <c r="H1854" s="11" t="s">
        <v>2640</v>
      </c>
      <c r="I1854" s="11" t="s">
        <v>2757</v>
      </c>
      <c r="J1854" s="258" t="s">
        <v>2561</v>
      </c>
      <c r="K1854" s="258" t="s">
        <v>3017</v>
      </c>
      <c r="L1854" s="265" t="s">
        <v>1937</v>
      </c>
      <c r="M1854" s="265" t="s">
        <v>1941</v>
      </c>
      <c r="N1854" s="258" t="s">
        <v>3027</v>
      </c>
      <c r="O1854" s="258" t="s">
        <v>3040</v>
      </c>
      <c r="P1854" s="258"/>
      <c r="Q1854" s="258"/>
      <c r="R1854" s="258"/>
      <c r="S1854" s="258"/>
      <c r="T1854" s="11" t="s">
        <v>2761</v>
      </c>
      <c r="U1854" s="11" t="s">
        <v>2517</v>
      </c>
      <c r="V1854">
        <v>2.3816161515948102</v>
      </c>
      <c r="Z1854">
        <v>1.9465251252542299</v>
      </c>
      <c r="AD1854" s="188">
        <f t="shared" si="78"/>
        <v>5.4838738478960574</v>
      </c>
    </row>
    <row r="1855" spans="1:30" hidden="1" x14ac:dyDescent="0.35">
      <c r="A1855" s="11" t="s">
        <v>2755</v>
      </c>
      <c r="B1855" s="11" t="s">
        <v>2516</v>
      </c>
      <c r="C1855" s="11" t="s">
        <v>2552</v>
      </c>
      <c r="D1855" s="188" t="s">
        <v>3022</v>
      </c>
      <c r="G1855" s="11" t="s">
        <v>2749</v>
      </c>
      <c r="H1855" s="11" t="s">
        <v>2640</v>
      </c>
      <c r="I1855" s="11" t="s">
        <v>2757</v>
      </c>
      <c r="J1855" s="258" t="s">
        <v>2561</v>
      </c>
      <c r="K1855" s="258" t="s">
        <v>3017</v>
      </c>
      <c r="L1855" s="265" t="s">
        <v>1937</v>
      </c>
      <c r="M1855" s="265" t="s">
        <v>1941</v>
      </c>
      <c r="N1855" s="258" t="s">
        <v>3027</v>
      </c>
      <c r="O1855" s="258" t="s">
        <v>3040</v>
      </c>
      <c r="P1855" s="258"/>
      <c r="Q1855" s="258"/>
      <c r="R1855" s="258"/>
      <c r="S1855" s="258"/>
      <c r="T1855" s="11" t="s">
        <v>2761</v>
      </c>
      <c r="U1855" s="11" t="s">
        <v>2517</v>
      </c>
      <c r="V1855">
        <v>2.9808522248127298</v>
      </c>
      <c r="Z1855">
        <v>1.2748648246440799</v>
      </c>
      <c r="AD1855" s="188">
        <f t="shared" si="78"/>
        <v>6.863665897271928</v>
      </c>
    </row>
    <row r="1856" spans="1:30" hidden="1" x14ac:dyDescent="0.35">
      <c r="A1856" s="11" t="s">
        <v>2755</v>
      </c>
      <c r="B1856" s="11" t="s">
        <v>2516</v>
      </c>
      <c r="C1856" s="11" t="s">
        <v>2552</v>
      </c>
      <c r="D1856" s="188" t="s">
        <v>3022</v>
      </c>
      <c r="G1856" s="11" t="s">
        <v>2749</v>
      </c>
      <c r="H1856" s="11" t="s">
        <v>2640</v>
      </c>
      <c r="I1856" s="11" t="s">
        <v>2757</v>
      </c>
      <c r="J1856" s="258" t="s">
        <v>2561</v>
      </c>
      <c r="K1856" s="258" t="s">
        <v>3017</v>
      </c>
      <c r="L1856" s="265" t="s">
        <v>1937</v>
      </c>
      <c r="M1856" s="265" t="s">
        <v>1941</v>
      </c>
      <c r="N1856" s="258" t="s">
        <v>3027</v>
      </c>
      <c r="O1856" s="258" t="s">
        <v>3040</v>
      </c>
      <c r="P1856" s="258"/>
      <c r="Q1856" s="258"/>
      <c r="R1856" s="258"/>
      <c r="S1856" s="258"/>
      <c r="T1856" s="11" t="s">
        <v>2761</v>
      </c>
      <c r="U1856" s="11" t="s">
        <v>2517</v>
      </c>
      <c r="V1856">
        <v>2.9792648444863299</v>
      </c>
      <c r="Z1856">
        <v>1.5415447194801299</v>
      </c>
      <c r="AD1856" s="188">
        <f t="shared" si="78"/>
        <v>6.8600108189954474</v>
      </c>
    </row>
    <row r="1857" spans="1:30" hidden="1" x14ac:dyDescent="0.35">
      <c r="A1857" s="11" t="s">
        <v>2755</v>
      </c>
      <c r="B1857" s="11" t="s">
        <v>2516</v>
      </c>
      <c r="C1857" s="11" t="s">
        <v>2552</v>
      </c>
      <c r="D1857" s="188" t="s">
        <v>3022</v>
      </c>
      <c r="G1857" s="11" t="s">
        <v>2749</v>
      </c>
      <c r="H1857" s="11" t="s">
        <v>2640</v>
      </c>
      <c r="I1857" s="11" t="s">
        <v>2757</v>
      </c>
      <c r="J1857" s="258" t="s">
        <v>2561</v>
      </c>
      <c r="K1857" s="258" t="s">
        <v>3017</v>
      </c>
      <c r="L1857" s="265" t="s">
        <v>1937</v>
      </c>
      <c r="M1857" s="265" t="s">
        <v>1941</v>
      </c>
      <c r="N1857" s="258" t="s">
        <v>3027</v>
      </c>
      <c r="O1857" s="258" t="s">
        <v>3040</v>
      </c>
      <c r="P1857" s="258"/>
      <c r="Q1857" s="258"/>
      <c r="R1857" s="258"/>
      <c r="S1857" s="258"/>
      <c r="T1857" s="11" t="s">
        <v>2761</v>
      </c>
      <c r="U1857" s="11" t="s">
        <v>2517</v>
      </c>
      <c r="V1857">
        <v>2.9772806190783201</v>
      </c>
      <c r="Z1857">
        <v>1.8748945880251999</v>
      </c>
      <c r="AD1857" s="188">
        <f t="shared" si="78"/>
        <v>6.8554419711498245</v>
      </c>
    </row>
    <row r="1858" spans="1:30" hidden="1" x14ac:dyDescent="0.35">
      <c r="A1858" s="11" t="s">
        <v>2755</v>
      </c>
      <c r="B1858" s="11" t="s">
        <v>2516</v>
      </c>
      <c r="C1858" s="11" t="s">
        <v>2552</v>
      </c>
      <c r="D1858" s="188" t="s">
        <v>3022</v>
      </c>
      <c r="G1858" s="11" t="s">
        <v>2749</v>
      </c>
      <c r="H1858" s="11" t="s">
        <v>2640</v>
      </c>
      <c r="I1858" s="11" t="s">
        <v>2757</v>
      </c>
      <c r="J1858" s="258" t="s">
        <v>2561</v>
      </c>
      <c r="K1858" s="258" t="s">
        <v>3017</v>
      </c>
      <c r="L1858" s="265" t="s">
        <v>1937</v>
      </c>
      <c r="M1858" s="265" t="s">
        <v>1941</v>
      </c>
      <c r="N1858" s="258" t="s">
        <v>3027</v>
      </c>
      <c r="O1858" s="258" t="s">
        <v>3040</v>
      </c>
      <c r="P1858" s="258"/>
      <c r="Q1858" s="258"/>
      <c r="R1858" s="258"/>
      <c r="S1858" s="258"/>
      <c r="T1858" s="11" t="s">
        <v>2761</v>
      </c>
      <c r="U1858" s="11" t="s">
        <v>2517</v>
      </c>
      <c r="V1858">
        <v>2.9762885063743201</v>
      </c>
      <c r="Z1858">
        <v>2.0415695222977299</v>
      </c>
      <c r="AD1858" s="188">
        <f t="shared" si="78"/>
        <v>6.8531575472270241</v>
      </c>
    </row>
    <row r="1859" spans="1:30" hidden="1" x14ac:dyDescent="0.35">
      <c r="A1859" s="11" t="s">
        <v>2755</v>
      </c>
      <c r="B1859" s="11" t="s">
        <v>2516</v>
      </c>
      <c r="C1859" s="11" t="s">
        <v>2552</v>
      </c>
      <c r="D1859" s="188" t="s">
        <v>3022</v>
      </c>
      <c r="G1859" s="11" t="s">
        <v>2749</v>
      </c>
      <c r="H1859" s="11" t="s">
        <v>2640</v>
      </c>
      <c r="I1859" s="11" t="s">
        <v>2757</v>
      </c>
      <c r="J1859" s="258" t="s">
        <v>2561</v>
      </c>
      <c r="K1859" s="258" t="s">
        <v>3017</v>
      </c>
      <c r="L1859" s="265" t="s">
        <v>1937</v>
      </c>
      <c r="M1859" s="265" t="s">
        <v>1941</v>
      </c>
      <c r="N1859" s="258" t="s">
        <v>3027</v>
      </c>
      <c r="O1859" s="258" t="s">
        <v>3040</v>
      </c>
      <c r="P1859" s="258"/>
      <c r="Q1859" s="258"/>
      <c r="R1859" s="258"/>
      <c r="S1859" s="258"/>
      <c r="T1859" s="11" t="s">
        <v>2761</v>
      </c>
      <c r="U1859" s="11" t="s">
        <v>2517</v>
      </c>
      <c r="V1859">
        <v>3.2747160077384798</v>
      </c>
      <c r="Z1859">
        <v>-9.42507068803006E-2</v>
      </c>
      <c r="AD1859" s="188">
        <f t="shared" si="78"/>
        <v>7.5403122632075981</v>
      </c>
    </row>
    <row r="1860" spans="1:30" hidden="1" x14ac:dyDescent="0.35">
      <c r="A1860" s="11" t="s">
        <v>2755</v>
      </c>
      <c r="B1860" s="11" t="s">
        <v>2516</v>
      </c>
      <c r="C1860" s="11" t="s">
        <v>2552</v>
      </c>
      <c r="D1860" s="188" t="s">
        <v>3022</v>
      </c>
      <c r="G1860" s="11" t="s">
        <v>2749</v>
      </c>
      <c r="H1860" s="11" t="s">
        <v>2640</v>
      </c>
      <c r="I1860" s="11" t="s">
        <v>2757</v>
      </c>
      <c r="J1860" s="258" t="s">
        <v>2561</v>
      </c>
      <c r="K1860" s="258" t="s">
        <v>3017</v>
      </c>
      <c r="L1860" s="265" t="s">
        <v>1937</v>
      </c>
      <c r="M1860" s="265" t="s">
        <v>1941</v>
      </c>
      <c r="N1860" s="258" t="s">
        <v>3027</v>
      </c>
      <c r="O1860" s="258" t="s">
        <v>3040</v>
      </c>
      <c r="P1860" s="258"/>
      <c r="Q1860" s="258"/>
      <c r="R1860" s="258"/>
      <c r="S1860" s="258"/>
      <c r="T1860" s="11" t="s">
        <v>2761</v>
      </c>
      <c r="U1860" s="11" t="s">
        <v>2517</v>
      </c>
      <c r="V1860">
        <v>3.2945582618185401</v>
      </c>
      <c r="Z1860">
        <v>0.57225060766903202</v>
      </c>
      <c r="AD1860" s="188">
        <f t="shared" si="78"/>
        <v>7.5860007416637449</v>
      </c>
    </row>
    <row r="1861" spans="1:30" hidden="1" x14ac:dyDescent="0.35">
      <c r="A1861" s="11" t="s">
        <v>2755</v>
      </c>
      <c r="B1861" s="11" t="s">
        <v>2516</v>
      </c>
      <c r="C1861" s="11" t="s">
        <v>2552</v>
      </c>
      <c r="D1861" s="188" t="s">
        <v>3022</v>
      </c>
      <c r="G1861" s="11" t="s">
        <v>2749</v>
      </c>
      <c r="H1861" s="11" t="s">
        <v>2640</v>
      </c>
      <c r="I1861" s="11" t="s">
        <v>2757</v>
      </c>
      <c r="J1861" s="258" t="s">
        <v>2561</v>
      </c>
      <c r="K1861" s="258" t="s">
        <v>3017</v>
      </c>
      <c r="L1861" s="265" t="s">
        <v>1937</v>
      </c>
      <c r="M1861" s="265" t="s">
        <v>1941</v>
      </c>
      <c r="N1861" s="258" t="s">
        <v>3027</v>
      </c>
      <c r="O1861" s="258" t="s">
        <v>3040</v>
      </c>
      <c r="P1861" s="258"/>
      <c r="Q1861" s="258"/>
      <c r="R1861" s="258"/>
      <c r="S1861" s="258"/>
      <c r="T1861" s="11" t="s">
        <v>2761</v>
      </c>
      <c r="U1861" s="11" t="s">
        <v>2517</v>
      </c>
      <c r="V1861">
        <v>3.2697554442184602</v>
      </c>
      <c r="Z1861">
        <v>0.73912396448236595</v>
      </c>
      <c r="AD1861" s="188">
        <f t="shared" si="78"/>
        <v>7.5288901435935509</v>
      </c>
    </row>
    <row r="1862" spans="1:30" hidden="1" x14ac:dyDescent="0.35">
      <c r="A1862" s="11" t="s">
        <v>2755</v>
      </c>
      <c r="B1862" s="11" t="s">
        <v>2516</v>
      </c>
      <c r="C1862" s="11" t="s">
        <v>2552</v>
      </c>
      <c r="D1862" s="188" t="s">
        <v>3022</v>
      </c>
      <c r="G1862" s="11" t="s">
        <v>2749</v>
      </c>
      <c r="H1862" s="11" t="s">
        <v>2640</v>
      </c>
      <c r="I1862" s="11" t="s">
        <v>2757</v>
      </c>
      <c r="J1862" s="258" t="s">
        <v>2561</v>
      </c>
      <c r="K1862" s="258" t="s">
        <v>3017</v>
      </c>
      <c r="L1862" s="265" t="s">
        <v>1937</v>
      </c>
      <c r="M1862" s="265" t="s">
        <v>1941</v>
      </c>
      <c r="N1862" s="258" t="s">
        <v>3027</v>
      </c>
      <c r="O1862" s="258" t="s">
        <v>3040</v>
      </c>
      <c r="P1862" s="258"/>
      <c r="Q1862" s="258"/>
      <c r="R1862" s="258"/>
      <c r="S1862" s="258"/>
      <c r="T1862" s="11" t="s">
        <v>2761</v>
      </c>
      <c r="U1862" s="11" t="s">
        <v>2517</v>
      </c>
      <c r="V1862">
        <v>3.5844535939282598</v>
      </c>
      <c r="Z1862">
        <v>-0.13016518676521499</v>
      </c>
      <c r="AD1862" s="188">
        <f t="shared" si="78"/>
        <v>8.2535094119081442</v>
      </c>
    </row>
    <row r="1863" spans="1:30" hidden="1" x14ac:dyDescent="0.35">
      <c r="A1863" s="11" t="s">
        <v>2755</v>
      </c>
      <c r="B1863" s="11" t="s">
        <v>2516</v>
      </c>
      <c r="C1863" s="11" t="s">
        <v>2552</v>
      </c>
      <c r="D1863" s="188" t="s">
        <v>3022</v>
      </c>
      <c r="G1863" s="11" t="s">
        <v>2749</v>
      </c>
      <c r="H1863" s="11" t="s">
        <v>2640</v>
      </c>
      <c r="I1863" s="11" t="s">
        <v>2757</v>
      </c>
      <c r="J1863" s="258" t="s">
        <v>2561</v>
      </c>
      <c r="K1863" s="258" t="s">
        <v>3017</v>
      </c>
      <c r="L1863" s="265" t="s">
        <v>1937</v>
      </c>
      <c r="M1863" s="265" t="s">
        <v>1941</v>
      </c>
      <c r="N1863" s="258" t="s">
        <v>3027</v>
      </c>
      <c r="O1863" s="258" t="s">
        <v>3040</v>
      </c>
      <c r="P1863" s="258"/>
      <c r="Q1863" s="258"/>
      <c r="R1863" s="258"/>
      <c r="S1863" s="258"/>
      <c r="T1863" s="11" t="s">
        <v>2761</v>
      </c>
      <c r="U1863" s="11" t="s">
        <v>2517</v>
      </c>
      <c r="V1863">
        <v>3.5836599037650601</v>
      </c>
      <c r="Z1863">
        <v>3.17476065281141E-3</v>
      </c>
      <c r="AD1863" s="188">
        <f t="shared" si="78"/>
        <v>8.2516818727699039</v>
      </c>
    </row>
    <row r="1864" spans="1:30" hidden="1" x14ac:dyDescent="0.35">
      <c r="A1864" s="11" t="s">
        <v>2755</v>
      </c>
      <c r="B1864" s="11" t="s">
        <v>2516</v>
      </c>
      <c r="C1864" s="11" t="s">
        <v>2552</v>
      </c>
      <c r="D1864" s="188" t="s">
        <v>3022</v>
      </c>
      <c r="G1864" s="11" t="s">
        <v>2749</v>
      </c>
      <c r="H1864" s="11" t="s">
        <v>2640</v>
      </c>
      <c r="I1864" s="11" t="s">
        <v>2757</v>
      </c>
      <c r="J1864" s="258" t="s">
        <v>2561</v>
      </c>
      <c r="K1864" s="258" t="s">
        <v>3017</v>
      </c>
      <c r="L1864" s="265" t="s">
        <v>1937</v>
      </c>
      <c r="M1864" s="265" t="s">
        <v>1941</v>
      </c>
      <c r="N1864" s="258" t="s">
        <v>3027</v>
      </c>
      <c r="O1864" s="258" t="s">
        <v>3040</v>
      </c>
      <c r="P1864" s="258"/>
      <c r="Q1864" s="258"/>
      <c r="R1864" s="258"/>
      <c r="S1864" s="258"/>
      <c r="T1864" s="11" t="s">
        <v>2761</v>
      </c>
      <c r="U1864" s="11" t="s">
        <v>2517</v>
      </c>
      <c r="V1864">
        <v>3.5812788332754502</v>
      </c>
      <c r="Z1864">
        <v>0.40319460290689102</v>
      </c>
      <c r="AD1864" s="188">
        <f t="shared" si="78"/>
        <v>8.24619925535516</v>
      </c>
    </row>
    <row r="1865" spans="1:30" hidden="1" x14ac:dyDescent="0.35">
      <c r="A1865" s="11" t="s">
        <v>2755</v>
      </c>
      <c r="B1865" s="11" t="s">
        <v>2516</v>
      </c>
      <c r="C1865" s="11" t="s">
        <v>2552</v>
      </c>
      <c r="D1865" s="188" t="s">
        <v>3022</v>
      </c>
      <c r="G1865" s="11" t="s">
        <v>2749</v>
      </c>
      <c r="H1865" s="11" t="s">
        <v>2640</v>
      </c>
      <c r="I1865" s="11" t="s">
        <v>2757</v>
      </c>
      <c r="J1865" s="258" t="s">
        <v>2561</v>
      </c>
      <c r="K1865" s="258" t="s">
        <v>3017</v>
      </c>
      <c r="L1865" s="265" t="s">
        <v>1937</v>
      </c>
      <c r="M1865" s="265" t="s">
        <v>1941</v>
      </c>
      <c r="N1865" s="258" t="s">
        <v>3027</v>
      </c>
      <c r="O1865" s="258" t="s">
        <v>3040</v>
      </c>
      <c r="P1865" s="258"/>
      <c r="Q1865" s="258"/>
      <c r="R1865" s="258"/>
      <c r="S1865" s="258"/>
      <c r="T1865" s="11" t="s">
        <v>2761</v>
      </c>
      <c r="U1865" s="11" t="s">
        <v>2517</v>
      </c>
      <c r="V1865">
        <v>3.9172081948509301</v>
      </c>
      <c r="Z1865">
        <v>-3.2938141772905098E-2</v>
      </c>
      <c r="AD1865" s="188">
        <f t="shared" si="78"/>
        <v>9.0197051956178669</v>
      </c>
    </row>
    <row r="1866" spans="1:30" hidden="1" x14ac:dyDescent="0.35">
      <c r="A1866" s="11" t="s">
        <v>2755</v>
      </c>
      <c r="B1866" s="11" t="s">
        <v>2516</v>
      </c>
      <c r="C1866" s="11" t="s">
        <v>2552</v>
      </c>
      <c r="D1866" s="188" t="s">
        <v>3022</v>
      </c>
      <c r="G1866" s="11" t="s">
        <v>2749</v>
      </c>
      <c r="H1866" s="11" t="s">
        <v>2640</v>
      </c>
      <c r="I1866" s="11" t="s">
        <v>2757</v>
      </c>
      <c r="J1866" s="258" t="s">
        <v>2561</v>
      </c>
      <c r="K1866" s="258" t="s">
        <v>3017</v>
      </c>
      <c r="L1866" s="265" t="s">
        <v>1937</v>
      </c>
      <c r="M1866" s="265" t="s">
        <v>1941</v>
      </c>
      <c r="N1866" s="258" t="s">
        <v>3027</v>
      </c>
      <c r="O1866" s="258" t="s">
        <v>3040</v>
      </c>
      <c r="P1866" s="258"/>
      <c r="Q1866" s="258"/>
      <c r="R1866" s="258"/>
      <c r="S1866" s="258"/>
      <c r="T1866" s="11" t="s">
        <v>2761</v>
      </c>
      <c r="U1866" s="11" t="s">
        <v>2517</v>
      </c>
      <c r="V1866">
        <v>3.8683962498139701</v>
      </c>
      <c r="Z1866">
        <v>0.16746862443573601</v>
      </c>
      <c r="AD1866" s="188">
        <f t="shared" si="78"/>
        <v>8.9073115386157191</v>
      </c>
    </row>
    <row r="1867" spans="1:30" hidden="1" x14ac:dyDescent="0.35">
      <c r="A1867" s="11" t="s">
        <v>2755</v>
      </c>
      <c r="B1867" s="11" t="s">
        <v>2516</v>
      </c>
      <c r="C1867" s="11" t="s">
        <v>2552</v>
      </c>
      <c r="D1867" s="188" t="s">
        <v>3022</v>
      </c>
      <c r="G1867" s="11" t="s">
        <v>2749</v>
      </c>
      <c r="H1867" s="11" t="s">
        <v>2640</v>
      </c>
      <c r="I1867" s="11" t="s">
        <v>2757</v>
      </c>
      <c r="J1867" s="258" t="s">
        <v>2561</v>
      </c>
      <c r="K1867" s="258" t="s">
        <v>3017</v>
      </c>
      <c r="L1867" s="265" t="s">
        <v>1937</v>
      </c>
      <c r="M1867" s="265" t="s">
        <v>1941</v>
      </c>
      <c r="N1867" s="258" t="s">
        <v>3027</v>
      </c>
      <c r="O1867" s="258" t="s">
        <v>3040</v>
      </c>
      <c r="P1867" s="258"/>
      <c r="Q1867" s="258"/>
      <c r="R1867" s="258"/>
      <c r="S1867" s="258"/>
      <c r="T1867" s="11" t="s">
        <v>2761</v>
      </c>
      <c r="U1867" s="11" t="s">
        <v>2517</v>
      </c>
      <c r="V1867">
        <v>3.86799940473237</v>
      </c>
      <c r="Z1867">
        <v>0.23413859814474999</v>
      </c>
      <c r="AD1867" s="188">
        <f t="shared" si="78"/>
        <v>8.906397769046599</v>
      </c>
    </row>
    <row r="1868" spans="1:30" hidden="1" x14ac:dyDescent="0.35">
      <c r="A1868" s="11" t="s">
        <v>2755</v>
      </c>
      <c r="B1868" s="11" t="s">
        <v>2516</v>
      </c>
      <c r="C1868" s="11" t="s">
        <v>2552</v>
      </c>
      <c r="D1868" s="188" t="s">
        <v>3022</v>
      </c>
      <c r="G1868" s="11" t="s">
        <v>2749</v>
      </c>
      <c r="H1868" s="11" t="s">
        <v>2640</v>
      </c>
      <c r="I1868" s="11" t="s">
        <v>2757</v>
      </c>
      <c r="J1868" s="258" t="s">
        <v>2561</v>
      </c>
      <c r="K1868" s="258" t="s">
        <v>3017</v>
      </c>
      <c r="L1868" s="265" t="s">
        <v>1937</v>
      </c>
      <c r="M1868" s="265" t="s">
        <v>1941</v>
      </c>
      <c r="N1868" s="258" t="s">
        <v>3027</v>
      </c>
      <c r="O1868" s="258" t="s">
        <v>3040</v>
      </c>
      <c r="P1868" s="258"/>
      <c r="Q1868" s="258"/>
      <c r="R1868" s="258"/>
      <c r="S1868" s="258"/>
      <c r="T1868" s="11" t="s">
        <v>2761</v>
      </c>
      <c r="U1868" s="11" t="s">
        <v>2517</v>
      </c>
      <c r="V1868">
        <v>4.1870628503397898</v>
      </c>
      <c r="Z1868">
        <v>-1.36852026390197</v>
      </c>
      <c r="AD1868" s="188">
        <f t="shared" si="78"/>
        <v>9.6410685026215592</v>
      </c>
    </row>
    <row r="1869" spans="1:30" hidden="1" x14ac:dyDescent="0.35">
      <c r="A1869" s="11" t="s">
        <v>2755</v>
      </c>
      <c r="B1869" s="11" t="s">
        <v>2516</v>
      </c>
      <c r="C1869" s="11" t="s">
        <v>2552</v>
      </c>
      <c r="D1869" s="188" t="s">
        <v>3022</v>
      </c>
      <c r="G1869" s="11" t="s">
        <v>2749</v>
      </c>
      <c r="H1869" s="11" t="s">
        <v>2640</v>
      </c>
      <c r="I1869" s="11" t="s">
        <v>2757</v>
      </c>
      <c r="J1869" s="258" t="s">
        <v>2561</v>
      </c>
      <c r="K1869" s="258" t="s">
        <v>3017</v>
      </c>
      <c r="L1869" s="265" t="s">
        <v>1937</v>
      </c>
      <c r="M1869" s="265" t="s">
        <v>1941</v>
      </c>
      <c r="N1869" s="258" t="s">
        <v>3027</v>
      </c>
      <c r="O1869" s="258" t="s">
        <v>3040</v>
      </c>
      <c r="P1869" s="258"/>
      <c r="Q1869" s="258"/>
      <c r="R1869" s="258"/>
      <c r="S1869" s="258"/>
      <c r="T1869" s="11" t="s">
        <v>2761</v>
      </c>
      <c r="U1869" s="11" t="s">
        <v>2517</v>
      </c>
      <c r="V1869">
        <v>4.1809117515749703</v>
      </c>
      <c r="Z1869">
        <v>-0.33513567141227102</v>
      </c>
      <c r="AD1869" s="188">
        <f t="shared" si="78"/>
        <v>9.6269050743001525</v>
      </c>
    </row>
    <row r="1870" spans="1:30" hidden="1" x14ac:dyDescent="0.35">
      <c r="A1870" s="11" t="s">
        <v>2755</v>
      </c>
      <c r="B1870" s="11" t="s">
        <v>2516</v>
      </c>
      <c r="C1870" s="11" t="s">
        <v>2552</v>
      </c>
      <c r="D1870" s="188" t="s">
        <v>3022</v>
      </c>
      <c r="G1870" s="11" t="s">
        <v>2749</v>
      </c>
      <c r="H1870" s="11" t="s">
        <v>2640</v>
      </c>
      <c r="I1870" s="11" t="s">
        <v>2757</v>
      </c>
      <c r="J1870" s="258" t="s">
        <v>2561</v>
      </c>
      <c r="K1870" s="258" t="s">
        <v>3017</v>
      </c>
      <c r="L1870" s="265" t="s">
        <v>1937</v>
      </c>
      <c r="M1870" s="265" t="s">
        <v>1941</v>
      </c>
      <c r="N1870" s="258" t="s">
        <v>3027</v>
      </c>
      <c r="O1870" s="258" t="s">
        <v>3040</v>
      </c>
      <c r="P1870" s="258"/>
      <c r="Q1870" s="258"/>
      <c r="R1870" s="258"/>
      <c r="S1870" s="258"/>
      <c r="T1870" s="11" t="s">
        <v>2761</v>
      </c>
      <c r="U1870" s="11" t="s">
        <v>2517</v>
      </c>
      <c r="V1870">
        <v>4.1807133290341696</v>
      </c>
      <c r="Z1870">
        <v>-0.30180068455776499</v>
      </c>
      <c r="AD1870" s="188">
        <f t="shared" si="78"/>
        <v>9.6264481895155907</v>
      </c>
    </row>
    <row r="1871" spans="1:30" hidden="1" x14ac:dyDescent="0.35">
      <c r="A1871" s="11" t="s">
        <v>2755</v>
      </c>
      <c r="B1871" s="11" t="s">
        <v>2516</v>
      </c>
      <c r="C1871" s="11" t="s">
        <v>2552</v>
      </c>
      <c r="D1871" s="188" t="s">
        <v>3022</v>
      </c>
      <c r="G1871" s="11" t="s">
        <v>2749</v>
      </c>
      <c r="H1871" s="11" t="s">
        <v>2640</v>
      </c>
      <c r="I1871" s="11" t="s">
        <v>2757</v>
      </c>
      <c r="J1871" s="258" t="s">
        <v>2561</v>
      </c>
      <c r="K1871" s="258" t="s">
        <v>3017</v>
      </c>
      <c r="L1871" s="265" t="s">
        <v>1937</v>
      </c>
      <c r="M1871" s="265" t="s">
        <v>1941</v>
      </c>
      <c r="N1871" s="258" t="s">
        <v>3027</v>
      </c>
      <c r="O1871" s="258" t="s">
        <v>3040</v>
      </c>
      <c r="P1871" s="258"/>
      <c r="Q1871" s="258"/>
      <c r="R1871" s="258"/>
      <c r="S1871" s="258"/>
      <c r="T1871" s="11" t="s">
        <v>2761</v>
      </c>
      <c r="U1871" s="11" t="s">
        <v>2517</v>
      </c>
      <c r="V1871">
        <v>4.4698149709806998</v>
      </c>
      <c r="Z1871">
        <v>-0.87087653157398504</v>
      </c>
      <c r="AD1871" s="188">
        <f t="shared" si="78"/>
        <v>10.292129320621774</v>
      </c>
    </row>
    <row r="1872" spans="1:30" hidden="1" x14ac:dyDescent="0.35">
      <c r="A1872" s="11" t="s">
        <v>2755</v>
      </c>
      <c r="B1872" s="11" t="s">
        <v>2516</v>
      </c>
      <c r="C1872" s="11" t="s">
        <v>2552</v>
      </c>
      <c r="D1872" s="188" t="s">
        <v>3022</v>
      </c>
      <c r="G1872" s="11" t="s">
        <v>2749</v>
      </c>
      <c r="H1872" s="11" t="s">
        <v>2640</v>
      </c>
      <c r="I1872" s="11" t="s">
        <v>2757</v>
      </c>
      <c r="J1872" s="258" t="s">
        <v>2561</v>
      </c>
      <c r="K1872" s="258" t="s">
        <v>3017</v>
      </c>
      <c r="L1872" s="265" t="s">
        <v>1937</v>
      </c>
      <c r="M1872" s="265" t="s">
        <v>1941</v>
      </c>
      <c r="N1872" s="258" t="s">
        <v>3027</v>
      </c>
      <c r="O1872" s="258" t="s">
        <v>3040</v>
      </c>
      <c r="P1872" s="258"/>
      <c r="Q1872" s="258"/>
      <c r="R1872" s="258"/>
      <c r="S1872" s="258"/>
      <c r="T1872" s="11" t="s">
        <v>2761</v>
      </c>
      <c r="U1872" s="11" t="s">
        <v>2517</v>
      </c>
      <c r="V1872">
        <v>4.4904509152239704</v>
      </c>
      <c r="Z1872">
        <v>-0.33771516444268002</v>
      </c>
      <c r="AD1872" s="188">
        <f t="shared" si="78"/>
        <v>10.339645338216185</v>
      </c>
    </row>
    <row r="1873" spans="1:30" hidden="1" x14ac:dyDescent="0.35">
      <c r="A1873" s="11" t="s">
        <v>2755</v>
      </c>
      <c r="B1873" s="11" t="s">
        <v>2516</v>
      </c>
      <c r="C1873" s="11" t="s">
        <v>2552</v>
      </c>
      <c r="D1873" s="188" t="s">
        <v>3022</v>
      </c>
      <c r="G1873" s="11" t="s">
        <v>2749</v>
      </c>
      <c r="H1873" s="11" t="s">
        <v>2640</v>
      </c>
      <c r="I1873" s="11" t="s">
        <v>2757</v>
      </c>
      <c r="J1873" s="258" t="s">
        <v>2561</v>
      </c>
      <c r="K1873" s="258" t="s">
        <v>3017</v>
      </c>
      <c r="L1873" s="265" t="s">
        <v>1937</v>
      </c>
      <c r="M1873" s="265" t="s">
        <v>1941</v>
      </c>
      <c r="N1873" s="258" t="s">
        <v>3027</v>
      </c>
      <c r="O1873" s="258" t="s">
        <v>3040</v>
      </c>
      <c r="P1873" s="258"/>
      <c r="Q1873" s="258"/>
      <c r="R1873" s="258"/>
      <c r="S1873" s="258"/>
      <c r="T1873" s="11" t="s">
        <v>2761</v>
      </c>
      <c r="U1873" s="11" t="s">
        <v>2517</v>
      </c>
      <c r="V1873">
        <v>4.8063396001785801</v>
      </c>
      <c r="Z1873">
        <v>-1.4070142368173</v>
      </c>
      <c r="AD1873" s="188">
        <f t="shared" si="78"/>
        <v>11.067005915238161</v>
      </c>
    </row>
    <row r="1874" spans="1:30" hidden="1" x14ac:dyDescent="0.35">
      <c r="A1874" s="11" t="s">
        <v>2755</v>
      </c>
      <c r="B1874" s="11" t="s">
        <v>2516</v>
      </c>
      <c r="C1874" s="11" t="s">
        <v>2552</v>
      </c>
      <c r="D1874" s="188" t="s">
        <v>3022</v>
      </c>
      <c r="G1874" s="11" t="s">
        <v>2749</v>
      </c>
      <c r="H1874" s="11" t="s">
        <v>2640</v>
      </c>
      <c r="I1874" s="11" t="s">
        <v>2757</v>
      </c>
      <c r="J1874" s="258" t="s">
        <v>2561</v>
      </c>
      <c r="K1874" s="258" t="s">
        <v>3017</v>
      </c>
      <c r="L1874" s="265" t="s">
        <v>1937</v>
      </c>
      <c r="M1874" s="265" t="s">
        <v>1941</v>
      </c>
      <c r="N1874" s="258" t="s">
        <v>3027</v>
      </c>
      <c r="O1874" s="258" t="s">
        <v>3040</v>
      </c>
      <c r="P1874" s="258"/>
      <c r="Q1874" s="258"/>
      <c r="R1874" s="258"/>
      <c r="S1874" s="258"/>
      <c r="T1874" s="11" t="s">
        <v>2761</v>
      </c>
      <c r="U1874" s="11" t="s">
        <v>2517</v>
      </c>
      <c r="V1874">
        <v>4.8015774591993603</v>
      </c>
      <c r="Z1874">
        <v>-0.60697455230914199</v>
      </c>
      <c r="AD1874" s="188">
        <f t="shared" si="78"/>
        <v>11.056040680408673</v>
      </c>
    </row>
    <row r="1875" spans="1:30" hidden="1" x14ac:dyDescent="0.35">
      <c r="A1875" s="11" t="s">
        <v>2755</v>
      </c>
      <c r="B1875" s="11" t="s">
        <v>2516</v>
      </c>
      <c r="C1875" s="11" t="s">
        <v>2552</v>
      </c>
      <c r="D1875" s="188" t="s">
        <v>3022</v>
      </c>
      <c r="G1875" s="11" t="s">
        <v>2749</v>
      </c>
      <c r="H1875" s="11" t="s">
        <v>2640</v>
      </c>
      <c r="I1875" s="212" t="s">
        <v>2758</v>
      </c>
      <c r="J1875" s="258" t="s">
        <v>2561</v>
      </c>
      <c r="K1875" s="258" t="s">
        <v>3017</v>
      </c>
      <c r="L1875" s="265" t="s">
        <v>1937</v>
      </c>
      <c r="M1875" s="265" t="s">
        <v>1941</v>
      </c>
      <c r="N1875" s="258" t="s">
        <v>3027</v>
      </c>
      <c r="O1875" s="258" t="s">
        <v>3040</v>
      </c>
      <c r="P1875" s="258"/>
      <c r="Q1875" s="258"/>
      <c r="R1875" s="258"/>
      <c r="S1875" s="258"/>
      <c r="T1875" s="11" t="s">
        <v>2761</v>
      </c>
      <c r="U1875" s="11" t="s">
        <v>2517</v>
      </c>
      <c r="V1875">
        <v>0.59763313609467095</v>
      </c>
      <c r="Z1875">
        <v>3.5593220338983</v>
      </c>
      <c r="AD1875" s="188">
        <f t="shared" si="78"/>
        <v>1.3761011502508711</v>
      </c>
    </row>
    <row r="1876" spans="1:30" hidden="1" x14ac:dyDescent="0.35">
      <c r="A1876" s="11" t="s">
        <v>2755</v>
      </c>
      <c r="B1876" s="11" t="s">
        <v>2516</v>
      </c>
      <c r="C1876" s="11" t="s">
        <v>2552</v>
      </c>
      <c r="D1876" s="188" t="s">
        <v>3022</v>
      </c>
      <c r="G1876" s="11" t="s">
        <v>2749</v>
      </c>
      <c r="H1876" s="11" t="s">
        <v>2640</v>
      </c>
      <c r="I1876" s="212" t="s">
        <v>2758</v>
      </c>
      <c r="J1876" s="258" t="s">
        <v>2561</v>
      </c>
      <c r="K1876" s="258" t="s">
        <v>3017</v>
      </c>
      <c r="L1876" s="265" t="s">
        <v>1937</v>
      </c>
      <c r="M1876" s="265" t="s">
        <v>1941</v>
      </c>
      <c r="N1876" s="258" t="s">
        <v>3027</v>
      </c>
      <c r="O1876" s="258" t="s">
        <v>3040</v>
      </c>
      <c r="P1876" s="258"/>
      <c r="Q1876" s="258"/>
      <c r="R1876" s="258"/>
      <c r="S1876" s="258"/>
      <c r="T1876" s="11" t="s">
        <v>2761</v>
      </c>
      <c r="U1876" s="11" t="s">
        <v>2517</v>
      </c>
      <c r="V1876">
        <v>0.59763313609467095</v>
      </c>
      <c r="Z1876">
        <v>3.7288135593220302</v>
      </c>
      <c r="AD1876" s="188">
        <f t="shared" si="78"/>
        <v>1.3761011502508711</v>
      </c>
    </row>
    <row r="1877" spans="1:30" hidden="1" x14ac:dyDescent="0.35">
      <c r="A1877" s="11" t="s">
        <v>2755</v>
      </c>
      <c r="B1877" s="11" t="s">
        <v>2516</v>
      </c>
      <c r="C1877" s="11" t="s">
        <v>2552</v>
      </c>
      <c r="D1877" s="188" t="s">
        <v>3022</v>
      </c>
      <c r="G1877" s="11" t="s">
        <v>2749</v>
      </c>
      <c r="H1877" s="11" t="s">
        <v>2640</v>
      </c>
      <c r="I1877" s="212" t="s">
        <v>2758</v>
      </c>
      <c r="J1877" s="258" t="s">
        <v>2561</v>
      </c>
      <c r="K1877" s="258" t="s">
        <v>3017</v>
      </c>
      <c r="L1877" s="265" t="s">
        <v>1937</v>
      </c>
      <c r="M1877" s="265" t="s">
        <v>1941</v>
      </c>
      <c r="N1877" s="258" t="s">
        <v>3027</v>
      </c>
      <c r="O1877" s="258" t="s">
        <v>3040</v>
      </c>
      <c r="P1877" s="258"/>
      <c r="Q1877" s="258"/>
      <c r="R1877" s="258"/>
      <c r="S1877" s="258"/>
      <c r="T1877" s="11" t="s">
        <v>2761</v>
      </c>
      <c r="U1877" s="11" t="s">
        <v>2517</v>
      </c>
      <c r="V1877">
        <v>0.90532544378697999</v>
      </c>
      <c r="Z1877">
        <v>2.3728813559322002</v>
      </c>
      <c r="AD1877" s="188">
        <f t="shared" si="78"/>
        <v>2.084588871172119</v>
      </c>
    </row>
    <row r="1878" spans="1:30" hidden="1" x14ac:dyDescent="0.35">
      <c r="A1878" s="11" t="s">
        <v>2755</v>
      </c>
      <c r="B1878" s="11" t="s">
        <v>2516</v>
      </c>
      <c r="C1878" s="11" t="s">
        <v>2552</v>
      </c>
      <c r="D1878" s="188" t="s">
        <v>3022</v>
      </c>
      <c r="G1878" s="11" t="s">
        <v>2749</v>
      </c>
      <c r="H1878" s="11" t="s">
        <v>2640</v>
      </c>
      <c r="I1878" s="212" t="s">
        <v>2758</v>
      </c>
      <c r="J1878" s="258" t="s">
        <v>2561</v>
      </c>
      <c r="K1878" s="258" t="s">
        <v>3017</v>
      </c>
      <c r="L1878" s="265" t="s">
        <v>1937</v>
      </c>
      <c r="M1878" s="265" t="s">
        <v>1941</v>
      </c>
      <c r="N1878" s="258" t="s">
        <v>3027</v>
      </c>
      <c r="O1878" s="258" t="s">
        <v>3040</v>
      </c>
      <c r="P1878" s="258"/>
      <c r="Q1878" s="258"/>
      <c r="R1878" s="258"/>
      <c r="S1878" s="258"/>
      <c r="T1878" s="11" t="s">
        <v>2761</v>
      </c>
      <c r="U1878" s="11" t="s">
        <v>2517</v>
      </c>
      <c r="V1878">
        <v>1.49704142011833</v>
      </c>
      <c r="Z1878">
        <v>3.2881355932203302</v>
      </c>
      <c r="AD1878" s="188">
        <f t="shared" si="78"/>
        <v>3.4470652575591032</v>
      </c>
    </row>
    <row r="1879" spans="1:30" hidden="1" x14ac:dyDescent="0.35">
      <c r="A1879" s="11" t="s">
        <v>2755</v>
      </c>
      <c r="B1879" s="11" t="s">
        <v>2516</v>
      </c>
      <c r="C1879" s="11" t="s">
        <v>2552</v>
      </c>
      <c r="D1879" s="188" t="s">
        <v>3022</v>
      </c>
      <c r="G1879" s="11" t="s">
        <v>2749</v>
      </c>
      <c r="H1879" s="11" t="s">
        <v>2640</v>
      </c>
      <c r="I1879" s="212" t="s">
        <v>2758</v>
      </c>
      <c r="J1879" s="258" t="s">
        <v>2561</v>
      </c>
      <c r="K1879" s="258" t="s">
        <v>3017</v>
      </c>
      <c r="L1879" s="265" t="s">
        <v>1937</v>
      </c>
      <c r="M1879" s="265" t="s">
        <v>1941</v>
      </c>
      <c r="N1879" s="258" t="s">
        <v>3027</v>
      </c>
      <c r="O1879" s="258" t="s">
        <v>3040</v>
      </c>
      <c r="P1879" s="258"/>
      <c r="Q1879" s="258"/>
      <c r="R1879" s="258"/>
      <c r="S1879" s="258"/>
      <c r="T1879" s="11" t="s">
        <v>2761</v>
      </c>
      <c r="U1879" s="11" t="s">
        <v>2517</v>
      </c>
      <c r="V1879">
        <v>1.49704142011833</v>
      </c>
      <c r="Z1879">
        <v>3.5593220338983</v>
      </c>
      <c r="AD1879" s="188">
        <f t="shared" si="78"/>
        <v>3.4470652575591032</v>
      </c>
    </row>
    <row r="1880" spans="1:30" hidden="1" x14ac:dyDescent="0.35">
      <c r="A1880" s="11" t="s">
        <v>2755</v>
      </c>
      <c r="B1880" s="11" t="s">
        <v>2516</v>
      </c>
      <c r="C1880" s="11" t="s">
        <v>2552</v>
      </c>
      <c r="D1880" s="188" t="s">
        <v>3022</v>
      </c>
      <c r="G1880" s="11" t="s">
        <v>2749</v>
      </c>
      <c r="H1880" s="11" t="s">
        <v>2640</v>
      </c>
      <c r="I1880" s="212" t="s">
        <v>2758</v>
      </c>
      <c r="J1880" s="258" t="s">
        <v>2561</v>
      </c>
      <c r="K1880" s="258" t="s">
        <v>3017</v>
      </c>
      <c r="L1880" s="265" t="s">
        <v>1937</v>
      </c>
      <c r="M1880" s="265" t="s">
        <v>1941</v>
      </c>
      <c r="N1880" s="258" t="s">
        <v>3027</v>
      </c>
      <c r="O1880" s="258" t="s">
        <v>3040</v>
      </c>
      <c r="P1880" s="258"/>
      <c r="Q1880" s="258"/>
      <c r="R1880" s="258"/>
      <c r="S1880" s="258"/>
      <c r="T1880" s="11" t="s">
        <v>2761</v>
      </c>
      <c r="U1880" s="11" t="s">
        <v>2517</v>
      </c>
      <c r="V1880">
        <v>1.49704142011833</v>
      </c>
      <c r="Z1880">
        <v>3.7288135593220302</v>
      </c>
      <c r="AD1880" s="188">
        <f t="shared" si="78"/>
        <v>3.4470652575591032</v>
      </c>
    </row>
    <row r="1881" spans="1:30" hidden="1" x14ac:dyDescent="0.35">
      <c r="A1881" s="11" t="s">
        <v>2755</v>
      </c>
      <c r="B1881" s="11" t="s">
        <v>2516</v>
      </c>
      <c r="C1881" s="11" t="s">
        <v>2552</v>
      </c>
      <c r="D1881" s="188" t="s">
        <v>3022</v>
      </c>
      <c r="G1881" s="11" t="s">
        <v>2749</v>
      </c>
      <c r="H1881" s="11" t="s">
        <v>2640</v>
      </c>
      <c r="I1881" s="212" t="s">
        <v>2758</v>
      </c>
      <c r="J1881" s="258" t="s">
        <v>2561</v>
      </c>
      <c r="K1881" s="258" t="s">
        <v>3017</v>
      </c>
      <c r="L1881" s="265" t="s">
        <v>1937</v>
      </c>
      <c r="M1881" s="265" t="s">
        <v>1941</v>
      </c>
      <c r="N1881" s="258" t="s">
        <v>3027</v>
      </c>
      <c r="O1881" s="258" t="s">
        <v>3040</v>
      </c>
      <c r="P1881" s="258"/>
      <c r="Q1881" s="258"/>
      <c r="R1881" s="258"/>
      <c r="S1881" s="258"/>
      <c r="T1881" s="11" t="s">
        <v>2761</v>
      </c>
      <c r="U1881" s="11" t="s">
        <v>2517</v>
      </c>
      <c r="V1881">
        <v>1.49704142011833</v>
      </c>
      <c r="Z1881">
        <v>3.8983050847457599</v>
      </c>
      <c r="AD1881" s="188">
        <f t="shared" si="78"/>
        <v>3.4470652575591032</v>
      </c>
    </row>
    <row r="1882" spans="1:30" hidden="1" x14ac:dyDescent="0.35">
      <c r="A1882" s="11" t="s">
        <v>2755</v>
      </c>
      <c r="B1882" s="11" t="s">
        <v>2516</v>
      </c>
      <c r="C1882" s="11" t="s">
        <v>2552</v>
      </c>
      <c r="D1882" s="188" t="s">
        <v>3022</v>
      </c>
      <c r="G1882" s="11" t="s">
        <v>2749</v>
      </c>
      <c r="H1882" s="11" t="s">
        <v>2640</v>
      </c>
      <c r="I1882" s="212" t="s">
        <v>2758</v>
      </c>
      <c r="J1882" s="258" t="s">
        <v>2561</v>
      </c>
      <c r="K1882" s="258" t="s">
        <v>3017</v>
      </c>
      <c r="L1882" s="265" t="s">
        <v>1937</v>
      </c>
      <c r="M1882" s="265" t="s">
        <v>1941</v>
      </c>
      <c r="N1882" s="258" t="s">
        <v>3027</v>
      </c>
      <c r="O1882" s="258" t="s">
        <v>3040</v>
      </c>
      <c r="P1882" s="258"/>
      <c r="Q1882" s="258"/>
      <c r="R1882" s="258"/>
      <c r="S1882" s="258"/>
      <c r="T1882" s="11" t="s">
        <v>2761</v>
      </c>
      <c r="U1882" s="11" t="s">
        <v>2517</v>
      </c>
      <c r="V1882">
        <v>1.8284023668639</v>
      </c>
      <c r="Z1882">
        <v>1.6949152542372801</v>
      </c>
      <c r="AD1882" s="188">
        <f t="shared" si="78"/>
        <v>4.2100520339358471</v>
      </c>
    </row>
    <row r="1883" spans="1:30" hidden="1" x14ac:dyDescent="0.35">
      <c r="A1883" s="11" t="s">
        <v>2755</v>
      </c>
      <c r="B1883" s="11" t="s">
        <v>2516</v>
      </c>
      <c r="C1883" s="11" t="s">
        <v>2552</v>
      </c>
      <c r="D1883" s="188" t="s">
        <v>3022</v>
      </c>
      <c r="G1883" s="11" t="s">
        <v>2749</v>
      </c>
      <c r="H1883" s="11" t="s">
        <v>2640</v>
      </c>
      <c r="I1883" s="212" t="s">
        <v>2758</v>
      </c>
      <c r="J1883" s="258" t="s">
        <v>2561</v>
      </c>
      <c r="K1883" s="258" t="s">
        <v>3017</v>
      </c>
      <c r="L1883" s="265" t="s">
        <v>1937</v>
      </c>
      <c r="M1883" s="265" t="s">
        <v>1941</v>
      </c>
      <c r="N1883" s="258" t="s">
        <v>3027</v>
      </c>
      <c r="O1883" s="258" t="s">
        <v>3040</v>
      </c>
      <c r="P1883" s="258"/>
      <c r="Q1883" s="258"/>
      <c r="R1883" s="258"/>
      <c r="S1883" s="258"/>
      <c r="T1883" s="11" t="s">
        <v>2761</v>
      </c>
      <c r="U1883" s="11" t="s">
        <v>2517</v>
      </c>
      <c r="V1883">
        <v>1.8284023668639</v>
      </c>
      <c r="Z1883">
        <v>1.8305084745762701</v>
      </c>
      <c r="AD1883" s="188">
        <f t="shared" si="78"/>
        <v>4.2100520339358471</v>
      </c>
    </row>
    <row r="1884" spans="1:30" hidden="1" x14ac:dyDescent="0.35">
      <c r="A1884" s="11" t="s">
        <v>2755</v>
      </c>
      <c r="B1884" s="11" t="s">
        <v>2516</v>
      </c>
      <c r="C1884" s="11" t="s">
        <v>2552</v>
      </c>
      <c r="D1884" s="188" t="s">
        <v>3022</v>
      </c>
      <c r="G1884" s="11" t="s">
        <v>2749</v>
      </c>
      <c r="H1884" s="11" t="s">
        <v>2640</v>
      </c>
      <c r="I1884" s="212" t="s">
        <v>2758</v>
      </c>
      <c r="J1884" s="258" t="s">
        <v>2561</v>
      </c>
      <c r="K1884" s="258" t="s">
        <v>3017</v>
      </c>
      <c r="L1884" s="265" t="s">
        <v>1937</v>
      </c>
      <c r="M1884" s="265" t="s">
        <v>1941</v>
      </c>
      <c r="N1884" s="258" t="s">
        <v>3027</v>
      </c>
      <c r="O1884" s="258" t="s">
        <v>3040</v>
      </c>
      <c r="P1884" s="258"/>
      <c r="Q1884" s="258"/>
      <c r="R1884" s="258"/>
      <c r="S1884" s="258"/>
      <c r="T1884" s="11" t="s">
        <v>2761</v>
      </c>
      <c r="U1884" s="11" t="s">
        <v>2517</v>
      </c>
      <c r="V1884">
        <v>1.8047337278106399</v>
      </c>
      <c r="Z1884">
        <v>2.06779661016949</v>
      </c>
      <c r="AD1884" s="188">
        <f t="shared" si="78"/>
        <v>4.1555529784803538</v>
      </c>
    </row>
    <row r="1885" spans="1:30" hidden="1" x14ac:dyDescent="0.35">
      <c r="A1885" s="11" t="s">
        <v>2755</v>
      </c>
      <c r="B1885" s="11" t="s">
        <v>2516</v>
      </c>
      <c r="C1885" s="11" t="s">
        <v>2552</v>
      </c>
      <c r="D1885" s="188" t="s">
        <v>3022</v>
      </c>
      <c r="G1885" s="11" t="s">
        <v>2749</v>
      </c>
      <c r="H1885" s="11" t="s">
        <v>2640</v>
      </c>
      <c r="I1885" s="212" t="s">
        <v>2758</v>
      </c>
      <c r="J1885" s="258" t="s">
        <v>2561</v>
      </c>
      <c r="K1885" s="258" t="s">
        <v>3017</v>
      </c>
      <c r="L1885" s="265" t="s">
        <v>1937</v>
      </c>
      <c r="M1885" s="265" t="s">
        <v>1941</v>
      </c>
      <c r="N1885" s="258" t="s">
        <v>3027</v>
      </c>
      <c r="O1885" s="258" t="s">
        <v>3040</v>
      </c>
      <c r="P1885" s="258"/>
      <c r="Q1885" s="258"/>
      <c r="R1885" s="258"/>
      <c r="S1885" s="258"/>
      <c r="T1885" s="11" t="s">
        <v>2761</v>
      </c>
      <c r="U1885" s="11" t="s">
        <v>2517</v>
      </c>
      <c r="V1885">
        <v>1.8284023668639</v>
      </c>
      <c r="Z1885">
        <v>2.2372881355932202</v>
      </c>
      <c r="AD1885" s="188">
        <f t="shared" si="78"/>
        <v>4.2100520339358471</v>
      </c>
    </row>
    <row r="1886" spans="1:30" hidden="1" x14ac:dyDescent="0.35">
      <c r="A1886" s="11" t="s">
        <v>2755</v>
      </c>
      <c r="B1886" s="11" t="s">
        <v>2516</v>
      </c>
      <c r="C1886" s="11" t="s">
        <v>2552</v>
      </c>
      <c r="D1886" s="188" t="s">
        <v>3022</v>
      </c>
      <c r="G1886" s="11" t="s">
        <v>2749</v>
      </c>
      <c r="H1886" s="11" t="s">
        <v>2640</v>
      </c>
      <c r="I1886" s="212" t="s">
        <v>2758</v>
      </c>
      <c r="J1886" s="258" t="s">
        <v>2561</v>
      </c>
      <c r="K1886" s="258" t="s">
        <v>3017</v>
      </c>
      <c r="L1886" s="265" t="s">
        <v>1937</v>
      </c>
      <c r="M1886" s="265" t="s">
        <v>1941</v>
      </c>
      <c r="N1886" s="258" t="s">
        <v>3027</v>
      </c>
      <c r="O1886" s="258" t="s">
        <v>3040</v>
      </c>
      <c r="P1886" s="258"/>
      <c r="Q1886" s="258"/>
      <c r="R1886" s="258"/>
      <c r="S1886" s="258"/>
      <c r="T1886" s="11" t="s">
        <v>2761</v>
      </c>
      <c r="U1886" s="11" t="s">
        <v>2517</v>
      </c>
      <c r="V1886">
        <v>2.1124260355029501</v>
      </c>
      <c r="Z1886">
        <v>2.6101694915254199</v>
      </c>
      <c r="AD1886" s="188">
        <f t="shared" si="78"/>
        <v>4.8640406994016043</v>
      </c>
    </row>
    <row r="1887" spans="1:30" hidden="1" x14ac:dyDescent="0.35">
      <c r="A1887" s="11" t="s">
        <v>2755</v>
      </c>
      <c r="B1887" s="11" t="s">
        <v>2516</v>
      </c>
      <c r="C1887" s="11" t="s">
        <v>2552</v>
      </c>
      <c r="D1887" s="188" t="s">
        <v>3022</v>
      </c>
      <c r="G1887" s="11" t="s">
        <v>2749</v>
      </c>
      <c r="H1887" s="11" t="s">
        <v>2640</v>
      </c>
      <c r="I1887" s="212" t="s">
        <v>2758</v>
      </c>
      <c r="J1887" s="258" t="s">
        <v>2561</v>
      </c>
      <c r="K1887" s="258" t="s">
        <v>3017</v>
      </c>
      <c r="L1887" s="265" t="s">
        <v>1937</v>
      </c>
      <c r="M1887" s="265" t="s">
        <v>1941</v>
      </c>
      <c r="N1887" s="258" t="s">
        <v>3027</v>
      </c>
      <c r="O1887" s="258" t="s">
        <v>3040</v>
      </c>
      <c r="P1887" s="258"/>
      <c r="Q1887" s="258"/>
      <c r="R1887" s="258"/>
      <c r="S1887" s="258"/>
      <c r="T1887" s="11" t="s">
        <v>2761</v>
      </c>
      <c r="U1887" s="11" t="s">
        <v>2517</v>
      </c>
      <c r="V1887">
        <v>2.1124260355029501</v>
      </c>
      <c r="Z1887">
        <v>3.42372881355932</v>
      </c>
      <c r="AD1887" s="188">
        <f t="shared" si="78"/>
        <v>4.8640406994016043</v>
      </c>
    </row>
    <row r="1888" spans="1:30" hidden="1" x14ac:dyDescent="0.35">
      <c r="A1888" s="11" t="s">
        <v>2755</v>
      </c>
      <c r="B1888" s="11" t="s">
        <v>2516</v>
      </c>
      <c r="C1888" s="11" t="s">
        <v>2552</v>
      </c>
      <c r="D1888" s="188" t="s">
        <v>3022</v>
      </c>
      <c r="G1888" s="11" t="s">
        <v>2749</v>
      </c>
      <c r="H1888" s="11" t="s">
        <v>2640</v>
      </c>
      <c r="I1888" s="212" t="s">
        <v>2758</v>
      </c>
      <c r="J1888" s="258" t="s">
        <v>2561</v>
      </c>
      <c r="K1888" s="258" t="s">
        <v>3017</v>
      </c>
      <c r="L1888" s="265" t="s">
        <v>1937</v>
      </c>
      <c r="M1888" s="265" t="s">
        <v>1941</v>
      </c>
      <c r="N1888" s="258" t="s">
        <v>3027</v>
      </c>
      <c r="O1888" s="258" t="s">
        <v>3040</v>
      </c>
      <c r="P1888" s="258"/>
      <c r="Q1888" s="258"/>
      <c r="R1888" s="258"/>
      <c r="S1888" s="258"/>
      <c r="T1888" s="11" t="s">
        <v>2761</v>
      </c>
      <c r="U1888" s="11" t="s">
        <v>2517</v>
      </c>
      <c r="V1888">
        <v>2.1124260355029501</v>
      </c>
      <c r="Z1888">
        <v>3.6271186440677901</v>
      </c>
      <c r="AD1888" s="188">
        <f t="shared" si="78"/>
        <v>4.8640406994016043</v>
      </c>
    </row>
    <row r="1889" spans="1:30" hidden="1" x14ac:dyDescent="0.35">
      <c r="A1889" s="11" t="s">
        <v>2755</v>
      </c>
      <c r="B1889" s="11" t="s">
        <v>2516</v>
      </c>
      <c r="C1889" s="11" t="s">
        <v>2552</v>
      </c>
      <c r="D1889" s="188" t="s">
        <v>3022</v>
      </c>
      <c r="G1889" s="11" t="s">
        <v>2749</v>
      </c>
      <c r="H1889" s="11" t="s">
        <v>2640</v>
      </c>
      <c r="I1889" s="212" t="s">
        <v>2758</v>
      </c>
      <c r="J1889" s="258" t="s">
        <v>2561</v>
      </c>
      <c r="K1889" s="258" t="s">
        <v>3017</v>
      </c>
      <c r="L1889" s="265" t="s">
        <v>1937</v>
      </c>
      <c r="M1889" s="265" t="s">
        <v>1941</v>
      </c>
      <c r="N1889" s="258" t="s">
        <v>3027</v>
      </c>
      <c r="O1889" s="258" t="s">
        <v>3040</v>
      </c>
      <c r="P1889" s="258"/>
      <c r="Q1889" s="258"/>
      <c r="R1889" s="258"/>
      <c r="S1889" s="258"/>
      <c r="T1889" s="11" t="s">
        <v>2761</v>
      </c>
      <c r="U1889" s="11" t="s">
        <v>2517</v>
      </c>
      <c r="V1889">
        <v>2.3964497041420101</v>
      </c>
      <c r="Z1889">
        <v>1.5593220338983</v>
      </c>
      <c r="AD1889" s="188">
        <f t="shared" si="78"/>
        <v>5.5180293648673837</v>
      </c>
    </row>
    <row r="1890" spans="1:30" hidden="1" x14ac:dyDescent="0.35">
      <c r="A1890" s="11" t="s">
        <v>2755</v>
      </c>
      <c r="B1890" s="11" t="s">
        <v>2516</v>
      </c>
      <c r="C1890" s="11" t="s">
        <v>2552</v>
      </c>
      <c r="D1890" s="188" t="s">
        <v>3022</v>
      </c>
      <c r="G1890" s="11" t="s">
        <v>2749</v>
      </c>
      <c r="H1890" s="11" t="s">
        <v>2640</v>
      </c>
      <c r="I1890" s="212" t="s">
        <v>2758</v>
      </c>
      <c r="J1890" s="258" t="s">
        <v>2561</v>
      </c>
      <c r="K1890" s="258" t="s">
        <v>3017</v>
      </c>
      <c r="L1890" s="265" t="s">
        <v>1937</v>
      </c>
      <c r="M1890" s="265" t="s">
        <v>1941</v>
      </c>
      <c r="N1890" s="258" t="s">
        <v>3027</v>
      </c>
      <c r="O1890" s="258" t="s">
        <v>3040</v>
      </c>
      <c r="P1890" s="258"/>
      <c r="Q1890" s="258"/>
      <c r="R1890" s="258"/>
      <c r="S1890" s="258"/>
      <c r="T1890" s="11" t="s">
        <v>2761</v>
      </c>
      <c r="U1890" s="11" t="s">
        <v>2517</v>
      </c>
      <c r="V1890">
        <v>2.3964497041420101</v>
      </c>
      <c r="Z1890">
        <v>2.1694915254237199</v>
      </c>
      <c r="AD1890" s="188">
        <f t="shared" si="78"/>
        <v>5.5180293648673837</v>
      </c>
    </row>
    <row r="1891" spans="1:30" hidden="1" x14ac:dyDescent="0.35">
      <c r="A1891" s="11" t="s">
        <v>2755</v>
      </c>
      <c r="B1891" s="11" t="s">
        <v>2516</v>
      </c>
      <c r="C1891" s="11" t="s">
        <v>2552</v>
      </c>
      <c r="D1891" s="188" t="s">
        <v>3022</v>
      </c>
      <c r="G1891" s="11" t="s">
        <v>2749</v>
      </c>
      <c r="H1891" s="11" t="s">
        <v>2640</v>
      </c>
      <c r="I1891" s="212" t="s">
        <v>2758</v>
      </c>
      <c r="J1891" s="258" t="s">
        <v>2561</v>
      </c>
      <c r="K1891" s="258" t="s">
        <v>3017</v>
      </c>
      <c r="L1891" s="265" t="s">
        <v>1937</v>
      </c>
      <c r="M1891" s="265" t="s">
        <v>1941</v>
      </c>
      <c r="N1891" s="258" t="s">
        <v>3027</v>
      </c>
      <c r="O1891" s="258" t="s">
        <v>3040</v>
      </c>
      <c r="P1891" s="258"/>
      <c r="Q1891" s="258"/>
      <c r="R1891" s="258"/>
      <c r="S1891" s="258"/>
      <c r="T1891" s="11" t="s">
        <v>2761</v>
      </c>
      <c r="U1891" s="11" t="s">
        <v>2517</v>
      </c>
      <c r="V1891">
        <v>2.3964497041420101</v>
      </c>
      <c r="Z1891">
        <v>2.4745762711864399</v>
      </c>
      <c r="AD1891" s="188">
        <f t="shared" si="78"/>
        <v>5.5180293648673837</v>
      </c>
    </row>
    <row r="1892" spans="1:30" hidden="1" x14ac:dyDescent="0.35">
      <c r="A1892" s="11" t="s">
        <v>2755</v>
      </c>
      <c r="B1892" s="11" t="s">
        <v>2516</v>
      </c>
      <c r="C1892" s="11" t="s">
        <v>2552</v>
      </c>
      <c r="D1892" s="188" t="s">
        <v>3022</v>
      </c>
      <c r="G1892" s="11" t="s">
        <v>2749</v>
      </c>
      <c r="H1892" s="11" t="s">
        <v>2640</v>
      </c>
      <c r="I1892" s="212" t="s">
        <v>2758</v>
      </c>
      <c r="J1892" s="258" t="s">
        <v>2561</v>
      </c>
      <c r="K1892" s="258" t="s">
        <v>3017</v>
      </c>
      <c r="L1892" s="265" t="s">
        <v>1937</v>
      </c>
      <c r="M1892" s="265" t="s">
        <v>1941</v>
      </c>
      <c r="N1892" s="258" t="s">
        <v>3027</v>
      </c>
      <c r="O1892" s="258" t="s">
        <v>3040</v>
      </c>
      <c r="P1892" s="258"/>
      <c r="Q1892" s="258"/>
      <c r="R1892" s="258"/>
      <c r="S1892" s="258"/>
      <c r="T1892" s="11" t="s">
        <v>2761</v>
      </c>
      <c r="U1892" s="11" t="s">
        <v>2517</v>
      </c>
      <c r="V1892">
        <v>2.4201183431952602</v>
      </c>
      <c r="Z1892">
        <v>2.5762711864406702</v>
      </c>
      <c r="AD1892" s="188">
        <f t="shared" si="78"/>
        <v>5.5725284203228549</v>
      </c>
    </row>
    <row r="1893" spans="1:30" hidden="1" x14ac:dyDescent="0.35">
      <c r="A1893" s="11" t="s">
        <v>2755</v>
      </c>
      <c r="B1893" s="11" t="s">
        <v>2516</v>
      </c>
      <c r="C1893" s="11" t="s">
        <v>2552</v>
      </c>
      <c r="D1893" s="188" t="s">
        <v>3022</v>
      </c>
      <c r="G1893" s="11" t="s">
        <v>2749</v>
      </c>
      <c r="H1893" s="11" t="s">
        <v>2640</v>
      </c>
      <c r="I1893" s="212" t="s">
        <v>2758</v>
      </c>
      <c r="J1893" s="258" t="s">
        <v>2561</v>
      </c>
      <c r="K1893" s="258" t="s">
        <v>3017</v>
      </c>
      <c r="L1893" s="265" t="s">
        <v>1937</v>
      </c>
      <c r="M1893" s="265" t="s">
        <v>1941</v>
      </c>
      <c r="N1893" s="258" t="s">
        <v>3027</v>
      </c>
      <c r="O1893" s="258" t="s">
        <v>3040</v>
      </c>
      <c r="P1893" s="258"/>
      <c r="Q1893" s="258"/>
      <c r="R1893" s="258"/>
      <c r="S1893" s="258"/>
      <c r="T1893" s="11" t="s">
        <v>2761</v>
      </c>
      <c r="U1893" s="11" t="s">
        <v>2517</v>
      </c>
      <c r="V1893">
        <v>2.4201183431952602</v>
      </c>
      <c r="Z1893">
        <v>2.6779661016949099</v>
      </c>
      <c r="AD1893" s="188">
        <f t="shared" si="78"/>
        <v>5.5725284203228549</v>
      </c>
    </row>
    <row r="1894" spans="1:30" hidden="1" x14ac:dyDescent="0.35">
      <c r="A1894" s="11" t="s">
        <v>2755</v>
      </c>
      <c r="B1894" s="11" t="s">
        <v>2516</v>
      </c>
      <c r="C1894" s="11" t="s">
        <v>2552</v>
      </c>
      <c r="D1894" s="188" t="s">
        <v>3022</v>
      </c>
      <c r="G1894" s="11" t="s">
        <v>2749</v>
      </c>
      <c r="H1894" s="11" t="s">
        <v>2640</v>
      </c>
      <c r="I1894" s="212" t="s">
        <v>2758</v>
      </c>
      <c r="J1894" s="258" t="s">
        <v>2561</v>
      </c>
      <c r="K1894" s="258" t="s">
        <v>3017</v>
      </c>
      <c r="L1894" s="265" t="s">
        <v>1937</v>
      </c>
      <c r="M1894" s="265" t="s">
        <v>1941</v>
      </c>
      <c r="N1894" s="258" t="s">
        <v>3027</v>
      </c>
      <c r="O1894" s="258" t="s">
        <v>3040</v>
      </c>
      <c r="P1894" s="258"/>
      <c r="Q1894" s="258"/>
      <c r="R1894" s="258"/>
      <c r="S1894" s="258"/>
      <c r="T1894" s="11" t="s">
        <v>2761</v>
      </c>
      <c r="U1894" s="11" t="s">
        <v>2517</v>
      </c>
      <c r="V1894">
        <v>2.7278106508875699</v>
      </c>
      <c r="Z1894">
        <v>1.28813559322033</v>
      </c>
      <c r="AD1894" s="188">
        <f t="shared" si="78"/>
        <v>6.2810161412441037</v>
      </c>
    </row>
    <row r="1895" spans="1:30" hidden="1" x14ac:dyDescent="0.35">
      <c r="A1895" s="11" t="s">
        <v>2755</v>
      </c>
      <c r="B1895" s="11" t="s">
        <v>2516</v>
      </c>
      <c r="C1895" s="11" t="s">
        <v>2552</v>
      </c>
      <c r="D1895" s="188" t="s">
        <v>3022</v>
      </c>
      <c r="G1895" s="11" t="s">
        <v>2749</v>
      </c>
      <c r="H1895" s="11" t="s">
        <v>2640</v>
      </c>
      <c r="I1895" s="212" t="s">
        <v>2758</v>
      </c>
      <c r="J1895" s="258" t="s">
        <v>2561</v>
      </c>
      <c r="K1895" s="258" t="s">
        <v>3017</v>
      </c>
      <c r="L1895" s="265" t="s">
        <v>1937</v>
      </c>
      <c r="M1895" s="265" t="s">
        <v>1941</v>
      </c>
      <c r="N1895" s="258" t="s">
        <v>3027</v>
      </c>
      <c r="O1895" s="258" t="s">
        <v>3040</v>
      </c>
      <c r="P1895" s="258"/>
      <c r="Q1895" s="258"/>
      <c r="R1895" s="258"/>
      <c r="S1895" s="258"/>
      <c r="T1895" s="11" t="s">
        <v>2761</v>
      </c>
      <c r="U1895" s="11" t="s">
        <v>2517</v>
      </c>
      <c r="V1895">
        <v>2.70414201183431</v>
      </c>
      <c r="Z1895">
        <v>2.3050847457627102</v>
      </c>
      <c r="AD1895" s="188">
        <f t="shared" si="78"/>
        <v>6.2265170857886112</v>
      </c>
    </row>
    <row r="1896" spans="1:30" hidden="1" x14ac:dyDescent="0.35">
      <c r="A1896" s="11" t="s">
        <v>2755</v>
      </c>
      <c r="B1896" s="11" t="s">
        <v>2516</v>
      </c>
      <c r="C1896" s="11" t="s">
        <v>2552</v>
      </c>
      <c r="D1896" s="188" t="s">
        <v>3022</v>
      </c>
      <c r="G1896" s="11" t="s">
        <v>2749</v>
      </c>
      <c r="H1896" s="11" t="s">
        <v>2640</v>
      </c>
      <c r="I1896" s="212" t="s">
        <v>2758</v>
      </c>
      <c r="J1896" s="258" t="s">
        <v>2561</v>
      </c>
      <c r="K1896" s="258" t="s">
        <v>3017</v>
      </c>
      <c r="L1896" s="265" t="s">
        <v>1937</v>
      </c>
      <c r="M1896" s="265" t="s">
        <v>1941</v>
      </c>
      <c r="N1896" s="258" t="s">
        <v>3027</v>
      </c>
      <c r="O1896" s="258" t="s">
        <v>3040</v>
      </c>
      <c r="P1896" s="258"/>
      <c r="Q1896" s="258"/>
      <c r="R1896" s="258"/>
      <c r="S1896" s="258"/>
      <c r="T1896" s="11" t="s">
        <v>2761</v>
      </c>
      <c r="U1896" s="11" t="s">
        <v>2517</v>
      </c>
      <c r="V1896">
        <v>2.70414201183431</v>
      </c>
      <c r="Z1896">
        <v>2.4406779661016902</v>
      </c>
      <c r="AD1896" s="188">
        <f t="shared" si="78"/>
        <v>6.2265170857886112</v>
      </c>
    </row>
    <row r="1897" spans="1:30" hidden="1" x14ac:dyDescent="0.35">
      <c r="A1897" s="11" t="s">
        <v>2755</v>
      </c>
      <c r="B1897" s="11" t="s">
        <v>2516</v>
      </c>
      <c r="C1897" s="11" t="s">
        <v>2552</v>
      </c>
      <c r="D1897" s="188" t="s">
        <v>3022</v>
      </c>
      <c r="G1897" s="11" t="s">
        <v>2749</v>
      </c>
      <c r="H1897" s="11" t="s">
        <v>2640</v>
      </c>
      <c r="I1897" s="212" t="s">
        <v>2758</v>
      </c>
      <c r="J1897" s="258" t="s">
        <v>2561</v>
      </c>
      <c r="K1897" s="258" t="s">
        <v>3017</v>
      </c>
      <c r="L1897" s="265" t="s">
        <v>1937</v>
      </c>
      <c r="M1897" s="265" t="s">
        <v>1941</v>
      </c>
      <c r="N1897" s="258" t="s">
        <v>3027</v>
      </c>
      <c r="O1897" s="258" t="s">
        <v>3040</v>
      </c>
      <c r="P1897" s="258"/>
      <c r="Q1897" s="258"/>
      <c r="R1897" s="258"/>
      <c r="S1897" s="258"/>
      <c r="T1897" s="11" t="s">
        <v>2761</v>
      </c>
      <c r="U1897" s="11" t="s">
        <v>2517</v>
      </c>
      <c r="V1897">
        <v>2.70414201183431</v>
      </c>
      <c r="Z1897">
        <v>2.6779661016949099</v>
      </c>
      <c r="AD1897" s="188">
        <f t="shared" si="78"/>
        <v>6.2265170857886112</v>
      </c>
    </row>
    <row r="1898" spans="1:30" hidden="1" x14ac:dyDescent="0.35">
      <c r="A1898" s="11" t="s">
        <v>2755</v>
      </c>
      <c r="B1898" s="11" t="s">
        <v>2516</v>
      </c>
      <c r="C1898" s="11" t="s">
        <v>2552</v>
      </c>
      <c r="D1898" s="188" t="s">
        <v>3022</v>
      </c>
      <c r="G1898" s="11" t="s">
        <v>2749</v>
      </c>
      <c r="H1898" s="11" t="s">
        <v>2640</v>
      </c>
      <c r="I1898" s="212" t="s">
        <v>2758</v>
      </c>
      <c r="J1898" s="258" t="s">
        <v>2561</v>
      </c>
      <c r="K1898" s="258" t="s">
        <v>3017</v>
      </c>
      <c r="L1898" s="265" t="s">
        <v>1937</v>
      </c>
      <c r="M1898" s="265" t="s">
        <v>1941</v>
      </c>
      <c r="N1898" s="258" t="s">
        <v>3027</v>
      </c>
      <c r="O1898" s="258" t="s">
        <v>3040</v>
      </c>
      <c r="P1898" s="258"/>
      <c r="Q1898" s="258"/>
      <c r="R1898" s="258"/>
      <c r="S1898" s="258"/>
      <c r="T1898" s="11" t="s">
        <v>2761</v>
      </c>
      <c r="U1898" s="11" t="s">
        <v>2517</v>
      </c>
      <c r="V1898">
        <v>3.0118343195266202</v>
      </c>
      <c r="Z1898">
        <v>2.3389830508474501</v>
      </c>
      <c r="AD1898" s="188">
        <f t="shared" si="78"/>
        <v>6.9350048067098617</v>
      </c>
    </row>
    <row r="1899" spans="1:30" hidden="1" x14ac:dyDescent="0.35">
      <c r="A1899" s="11" t="s">
        <v>2755</v>
      </c>
      <c r="B1899" s="11" t="s">
        <v>2516</v>
      </c>
      <c r="C1899" s="11" t="s">
        <v>2552</v>
      </c>
      <c r="D1899" s="188" t="s">
        <v>3022</v>
      </c>
      <c r="G1899" s="11" t="s">
        <v>2749</v>
      </c>
      <c r="H1899" s="11" t="s">
        <v>2640</v>
      </c>
      <c r="I1899" s="212" t="s">
        <v>2758</v>
      </c>
      <c r="J1899" s="258" t="s">
        <v>2561</v>
      </c>
      <c r="K1899" s="258" t="s">
        <v>3017</v>
      </c>
      <c r="L1899" s="265" t="s">
        <v>1937</v>
      </c>
      <c r="M1899" s="265" t="s">
        <v>1941</v>
      </c>
      <c r="N1899" s="258" t="s">
        <v>3027</v>
      </c>
      <c r="O1899" s="258" t="s">
        <v>3040</v>
      </c>
      <c r="P1899" s="258"/>
      <c r="Q1899" s="258"/>
      <c r="R1899" s="258"/>
      <c r="S1899" s="258"/>
      <c r="T1899" s="11" t="s">
        <v>2761</v>
      </c>
      <c r="U1899" s="11" t="s">
        <v>2517</v>
      </c>
      <c r="V1899">
        <v>3.0118343195266202</v>
      </c>
      <c r="Z1899">
        <v>2.6101694915254199</v>
      </c>
      <c r="AD1899" s="188">
        <f t="shared" si="78"/>
        <v>6.9350048067098617</v>
      </c>
    </row>
    <row r="1900" spans="1:30" hidden="1" x14ac:dyDescent="0.35">
      <c r="A1900" s="11" t="s">
        <v>2755</v>
      </c>
      <c r="B1900" s="11" t="s">
        <v>2516</v>
      </c>
      <c r="C1900" s="11" t="s">
        <v>2552</v>
      </c>
      <c r="D1900" s="188" t="s">
        <v>3022</v>
      </c>
      <c r="G1900" s="11" t="s">
        <v>2749</v>
      </c>
      <c r="H1900" s="11" t="s">
        <v>2640</v>
      </c>
      <c r="I1900" s="212" t="s">
        <v>2758</v>
      </c>
      <c r="J1900" s="258" t="s">
        <v>2561</v>
      </c>
      <c r="K1900" s="258" t="s">
        <v>3017</v>
      </c>
      <c r="L1900" s="265" t="s">
        <v>1937</v>
      </c>
      <c r="M1900" s="265" t="s">
        <v>1941</v>
      </c>
      <c r="N1900" s="258" t="s">
        <v>3027</v>
      </c>
      <c r="O1900" s="258" t="s">
        <v>3040</v>
      </c>
      <c r="P1900" s="258"/>
      <c r="Q1900" s="258"/>
      <c r="R1900" s="258"/>
      <c r="S1900" s="258"/>
      <c r="T1900" s="11" t="s">
        <v>2761</v>
      </c>
      <c r="U1900" s="11" t="s">
        <v>2517</v>
      </c>
      <c r="V1900">
        <v>3.0118343195266202</v>
      </c>
      <c r="Z1900">
        <v>2.7457627118643999</v>
      </c>
      <c r="AD1900" s="188">
        <f t="shared" si="78"/>
        <v>6.9350048067098617</v>
      </c>
    </row>
    <row r="1901" spans="1:30" hidden="1" x14ac:dyDescent="0.35">
      <c r="A1901" s="11" t="s">
        <v>2755</v>
      </c>
      <c r="B1901" s="11" t="s">
        <v>2516</v>
      </c>
      <c r="C1901" s="11" t="s">
        <v>2552</v>
      </c>
      <c r="D1901" s="188" t="s">
        <v>3022</v>
      </c>
      <c r="G1901" s="11" t="s">
        <v>2749</v>
      </c>
      <c r="H1901" s="11" t="s">
        <v>2640</v>
      </c>
      <c r="I1901" s="212" t="s">
        <v>2758</v>
      </c>
      <c r="J1901" s="258" t="s">
        <v>2561</v>
      </c>
      <c r="K1901" s="258" t="s">
        <v>3017</v>
      </c>
      <c r="L1901" s="265" t="s">
        <v>1937</v>
      </c>
      <c r="M1901" s="265" t="s">
        <v>1941</v>
      </c>
      <c r="N1901" s="258" t="s">
        <v>3027</v>
      </c>
      <c r="O1901" s="258" t="s">
        <v>3040</v>
      </c>
      <c r="P1901" s="258"/>
      <c r="Q1901" s="258"/>
      <c r="R1901" s="258"/>
      <c r="S1901" s="258"/>
      <c r="T1901" s="11" t="s">
        <v>2761</v>
      </c>
      <c r="U1901" s="11" t="s">
        <v>2517</v>
      </c>
      <c r="V1901">
        <v>3.29585798816567</v>
      </c>
      <c r="Z1901">
        <v>1.6949152542372801</v>
      </c>
      <c r="AD1901" s="188">
        <f t="shared" ref="AD1901:AD1964" si="79">LN(10^(V1901))</f>
        <v>7.588993472175618</v>
      </c>
    </row>
    <row r="1902" spans="1:30" hidden="1" x14ac:dyDescent="0.35">
      <c r="A1902" s="11" t="s">
        <v>2755</v>
      </c>
      <c r="B1902" s="11" t="s">
        <v>2516</v>
      </c>
      <c r="C1902" s="11" t="s">
        <v>2552</v>
      </c>
      <c r="D1902" s="188" t="s">
        <v>3022</v>
      </c>
      <c r="G1902" s="11" t="s">
        <v>2749</v>
      </c>
      <c r="H1902" s="11" t="s">
        <v>2640</v>
      </c>
      <c r="I1902" s="212" t="s">
        <v>2758</v>
      </c>
      <c r="J1902" s="258" t="s">
        <v>2561</v>
      </c>
      <c r="K1902" s="258" t="s">
        <v>3017</v>
      </c>
      <c r="L1902" s="265" t="s">
        <v>1937</v>
      </c>
      <c r="M1902" s="265" t="s">
        <v>1941</v>
      </c>
      <c r="N1902" s="258" t="s">
        <v>3027</v>
      </c>
      <c r="O1902" s="258" t="s">
        <v>3040</v>
      </c>
      <c r="P1902" s="258"/>
      <c r="Q1902" s="258"/>
      <c r="R1902" s="258"/>
      <c r="S1902" s="258"/>
      <c r="T1902" s="11" t="s">
        <v>2761</v>
      </c>
      <c r="U1902" s="11" t="s">
        <v>2517</v>
      </c>
      <c r="V1902">
        <v>3.29585798816567</v>
      </c>
      <c r="Z1902">
        <v>1.79661016949152</v>
      </c>
      <c r="AD1902" s="188">
        <f t="shared" si="79"/>
        <v>7.588993472175618</v>
      </c>
    </row>
    <row r="1903" spans="1:30" hidden="1" x14ac:dyDescent="0.35">
      <c r="A1903" s="11" t="s">
        <v>2755</v>
      </c>
      <c r="B1903" s="11" t="s">
        <v>2516</v>
      </c>
      <c r="C1903" s="11" t="s">
        <v>2552</v>
      </c>
      <c r="D1903" s="188" t="s">
        <v>3022</v>
      </c>
      <c r="G1903" s="11" t="s">
        <v>2749</v>
      </c>
      <c r="H1903" s="11" t="s">
        <v>2640</v>
      </c>
      <c r="I1903" s="212" t="s">
        <v>2758</v>
      </c>
      <c r="J1903" s="258" t="s">
        <v>2561</v>
      </c>
      <c r="K1903" s="258" t="s">
        <v>3017</v>
      </c>
      <c r="L1903" s="265" t="s">
        <v>1937</v>
      </c>
      <c r="M1903" s="265" t="s">
        <v>1941</v>
      </c>
      <c r="N1903" s="258" t="s">
        <v>3027</v>
      </c>
      <c r="O1903" s="258" t="s">
        <v>3040</v>
      </c>
      <c r="P1903" s="258"/>
      <c r="Q1903" s="258"/>
      <c r="R1903" s="258"/>
      <c r="S1903" s="258"/>
      <c r="T1903" s="11" t="s">
        <v>2761</v>
      </c>
      <c r="U1903" s="11" t="s">
        <v>2517</v>
      </c>
      <c r="V1903">
        <v>3.29585798816567</v>
      </c>
      <c r="Z1903">
        <v>1.9661016949152501</v>
      </c>
      <c r="AD1903" s="188">
        <f t="shared" si="79"/>
        <v>7.588993472175618</v>
      </c>
    </row>
    <row r="1904" spans="1:30" hidden="1" x14ac:dyDescent="0.35">
      <c r="A1904" s="11" t="s">
        <v>2755</v>
      </c>
      <c r="B1904" s="11" t="s">
        <v>2516</v>
      </c>
      <c r="C1904" s="11" t="s">
        <v>2552</v>
      </c>
      <c r="D1904" s="188" t="s">
        <v>3022</v>
      </c>
      <c r="G1904" s="11" t="s">
        <v>2749</v>
      </c>
      <c r="H1904" s="11" t="s">
        <v>2640</v>
      </c>
      <c r="I1904" s="212" t="s">
        <v>2758</v>
      </c>
      <c r="J1904" s="258" t="s">
        <v>2561</v>
      </c>
      <c r="K1904" s="258" t="s">
        <v>3017</v>
      </c>
      <c r="L1904" s="265" t="s">
        <v>1937</v>
      </c>
      <c r="M1904" s="265" t="s">
        <v>1941</v>
      </c>
      <c r="N1904" s="258" t="s">
        <v>3027</v>
      </c>
      <c r="O1904" s="258" t="s">
        <v>3040</v>
      </c>
      <c r="P1904" s="258"/>
      <c r="Q1904" s="258"/>
      <c r="R1904" s="258"/>
      <c r="S1904" s="258"/>
      <c r="T1904" s="11" t="s">
        <v>2761</v>
      </c>
      <c r="U1904" s="11" t="s">
        <v>2517</v>
      </c>
      <c r="V1904">
        <v>3.6035502958579801</v>
      </c>
      <c r="Z1904">
        <v>0.57627118644067798</v>
      </c>
      <c r="AD1904" s="188">
        <f t="shared" si="79"/>
        <v>8.2974811930968695</v>
      </c>
    </row>
    <row r="1905" spans="1:30" hidden="1" x14ac:dyDescent="0.35">
      <c r="A1905" s="11" t="s">
        <v>2755</v>
      </c>
      <c r="B1905" s="11" t="s">
        <v>2516</v>
      </c>
      <c r="C1905" s="11" t="s">
        <v>2552</v>
      </c>
      <c r="D1905" s="188" t="s">
        <v>3022</v>
      </c>
      <c r="G1905" s="11" t="s">
        <v>2749</v>
      </c>
      <c r="H1905" s="11" t="s">
        <v>2640</v>
      </c>
      <c r="I1905" s="212" t="s">
        <v>2758</v>
      </c>
      <c r="J1905" s="258" t="s">
        <v>2561</v>
      </c>
      <c r="K1905" s="258" t="s">
        <v>3017</v>
      </c>
      <c r="L1905" s="265" t="s">
        <v>1937</v>
      </c>
      <c r="M1905" s="265" t="s">
        <v>1941</v>
      </c>
      <c r="N1905" s="258" t="s">
        <v>3027</v>
      </c>
      <c r="O1905" s="258" t="s">
        <v>3040</v>
      </c>
      <c r="P1905" s="258"/>
      <c r="Q1905" s="258"/>
      <c r="R1905" s="258"/>
      <c r="S1905" s="258"/>
      <c r="T1905" s="11" t="s">
        <v>2761</v>
      </c>
      <c r="U1905" s="11" t="s">
        <v>2517</v>
      </c>
      <c r="V1905">
        <v>3.6035502958579801</v>
      </c>
      <c r="Z1905">
        <v>0.84745762711864403</v>
      </c>
      <c r="AD1905" s="188">
        <f t="shared" si="79"/>
        <v>8.2974811930968695</v>
      </c>
    </row>
    <row r="1906" spans="1:30" hidden="1" x14ac:dyDescent="0.35">
      <c r="A1906" s="11" t="s">
        <v>2755</v>
      </c>
      <c r="B1906" s="11" t="s">
        <v>2516</v>
      </c>
      <c r="C1906" s="11" t="s">
        <v>2552</v>
      </c>
      <c r="D1906" s="188" t="s">
        <v>3022</v>
      </c>
      <c r="G1906" s="11" t="s">
        <v>2749</v>
      </c>
      <c r="H1906" s="11" t="s">
        <v>2640</v>
      </c>
      <c r="I1906" s="212" t="s">
        <v>2758</v>
      </c>
      <c r="J1906" s="258" t="s">
        <v>2561</v>
      </c>
      <c r="K1906" s="258" t="s">
        <v>3017</v>
      </c>
      <c r="L1906" s="265" t="s">
        <v>1937</v>
      </c>
      <c r="M1906" s="265" t="s">
        <v>1941</v>
      </c>
      <c r="N1906" s="258" t="s">
        <v>3027</v>
      </c>
      <c r="O1906" s="258" t="s">
        <v>3040</v>
      </c>
      <c r="P1906" s="258"/>
      <c r="Q1906" s="258"/>
      <c r="R1906" s="258"/>
      <c r="S1906" s="258"/>
      <c r="T1906" s="11" t="s">
        <v>2761</v>
      </c>
      <c r="U1906" s="11" t="s">
        <v>2517</v>
      </c>
      <c r="V1906">
        <v>3.6035502958579801</v>
      </c>
      <c r="Z1906">
        <v>1.08474576271186</v>
      </c>
      <c r="AD1906" s="188">
        <f t="shared" si="79"/>
        <v>8.2974811930968695</v>
      </c>
    </row>
    <row r="1907" spans="1:30" hidden="1" x14ac:dyDescent="0.35">
      <c r="A1907" s="11" t="s">
        <v>2755</v>
      </c>
      <c r="B1907" s="11" t="s">
        <v>2516</v>
      </c>
      <c r="C1907" s="11" t="s">
        <v>2552</v>
      </c>
      <c r="D1907" s="188" t="s">
        <v>3022</v>
      </c>
      <c r="G1907" s="11" t="s">
        <v>2749</v>
      </c>
      <c r="H1907" s="11" t="s">
        <v>2640</v>
      </c>
      <c r="I1907" s="212" t="s">
        <v>2758</v>
      </c>
      <c r="J1907" s="258" t="s">
        <v>2561</v>
      </c>
      <c r="K1907" s="258" t="s">
        <v>3017</v>
      </c>
      <c r="L1907" s="265" t="s">
        <v>1937</v>
      </c>
      <c r="M1907" s="265" t="s">
        <v>1941</v>
      </c>
      <c r="N1907" s="258" t="s">
        <v>3027</v>
      </c>
      <c r="O1907" s="258" t="s">
        <v>3040</v>
      </c>
      <c r="P1907" s="258"/>
      <c r="Q1907" s="258"/>
      <c r="R1907" s="258"/>
      <c r="S1907" s="258"/>
      <c r="T1907" s="11" t="s">
        <v>2761</v>
      </c>
      <c r="U1907" s="11" t="s">
        <v>2517</v>
      </c>
      <c r="V1907">
        <v>3.6035502958579801</v>
      </c>
      <c r="Z1907">
        <v>1.22033898305084</v>
      </c>
      <c r="AD1907" s="188">
        <f t="shared" si="79"/>
        <v>8.2974811930968695</v>
      </c>
    </row>
    <row r="1908" spans="1:30" hidden="1" x14ac:dyDescent="0.35">
      <c r="A1908" s="11" t="s">
        <v>2755</v>
      </c>
      <c r="B1908" s="11" t="s">
        <v>2516</v>
      </c>
      <c r="C1908" s="11" t="s">
        <v>2552</v>
      </c>
      <c r="D1908" s="188" t="s">
        <v>3022</v>
      </c>
      <c r="G1908" s="11" t="s">
        <v>2749</v>
      </c>
      <c r="H1908" s="11" t="s">
        <v>2640</v>
      </c>
      <c r="I1908" s="212" t="s">
        <v>2758</v>
      </c>
      <c r="J1908" s="258" t="s">
        <v>2561</v>
      </c>
      <c r="K1908" s="258" t="s">
        <v>3017</v>
      </c>
      <c r="L1908" s="265" t="s">
        <v>1937</v>
      </c>
      <c r="M1908" s="265" t="s">
        <v>1941</v>
      </c>
      <c r="N1908" s="258" t="s">
        <v>3027</v>
      </c>
      <c r="O1908" s="258" t="s">
        <v>3040</v>
      </c>
      <c r="P1908" s="258"/>
      <c r="Q1908" s="258"/>
      <c r="R1908" s="258"/>
      <c r="S1908" s="258"/>
      <c r="T1908" s="11" t="s">
        <v>2761</v>
      </c>
      <c r="U1908" s="11" t="s">
        <v>2517</v>
      </c>
      <c r="V1908">
        <v>3.9112426035502899</v>
      </c>
      <c r="Z1908">
        <v>-0.305084745762711</v>
      </c>
      <c r="AD1908" s="188">
        <f t="shared" si="79"/>
        <v>9.0059689140181192</v>
      </c>
    </row>
    <row r="1909" spans="1:30" hidden="1" x14ac:dyDescent="0.35">
      <c r="A1909" s="11" t="s">
        <v>2755</v>
      </c>
      <c r="B1909" s="11" t="s">
        <v>2516</v>
      </c>
      <c r="C1909" s="11" t="s">
        <v>2552</v>
      </c>
      <c r="D1909" s="188" t="s">
        <v>3022</v>
      </c>
      <c r="G1909" s="11" t="s">
        <v>2749</v>
      </c>
      <c r="H1909" s="11" t="s">
        <v>2640</v>
      </c>
      <c r="I1909" s="212" t="s">
        <v>2758</v>
      </c>
      <c r="J1909" s="258" t="s">
        <v>2561</v>
      </c>
      <c r="K1909" s="258" t="s">
        <v>3017</v>
      </c>
      <c r="L1909" s="265" t="s">
        <v>1937</v>
      </c>
      <c r="M1909" s="265" t="s">
        <v>1941</v>
      </c>
      <c r="N1909" s="258" t="s">
        <v>3027</v>
      </c>
      <c r="O1909" s="258" t="s">
        <v>3040</v>
      </c>
      <c r="P1909" s="258"/>
      <c r="Q1909" s="258"/>
      <c r="R1909" s="258"/>
      <c r="S1909" s="258"/>
      <c r="T1909" s="11" t="s">
        <v>2761</v>
      </c>
      <c r="U1909" s="11" t="s">
        <v>2517</v>
      </c>
      <c r="V1909">
        <v>3.9112426035502899</v>
      </c>
      <c r="Z1909">
        <v>3.3898305084745603E-2</v>
      </c>
      <c r="AD1909" s="188">
        <f t="shared" si="79"/>
        <v>9.0059689140181192</v>
      </c>
    </row>
    <row r="1910" spans="1:30" hidden="1" x14ac:dyDescent="0.35">
      <c r="A1910" s="11" t="s">
        <v>2755</v>
      </c>
      <c r="B1910" s="11" t="s">
        <v>2516</v>
      </c>
      <c r="C1910" s="11" t="s">
        <v>2552</v>
      </c>
      <c r="D1910" s="188" t="s">
        <v>3022</v>
      </c>
      <c r="G1910" s="11" t="s">
        <v>2749</v>
      </c>
      <c r="H1910" s="11" t="s">
        <v>2640</v>
      </c>
      <c r="I1910" s="212" t="s">
        <v>2758</v>
      </c>
      <c r="J1910" s="258" t="s">
        <v>2561</v>
      </c>
      <c r="K1910" s="258" t="s">
        <v>3017</v>
      </c>
      <c r="L1910" s="265" t="s">
        <v>1937</v>
      </c>
      <c r="M1910" s="265" t="s">
        <v>1941</v>
      </c>
      <c r="N1910" s="258" t="s">
        <v>3027</v>
      </c>
      <c r="O1910" s="258" t="s">
        <v>3040</v>
      </c>
      <c r="P1910" s="258"/>
      <c r="Q1910" s="258"/>
      <c r="R1910" s="258"/>
      <c r="S1910" s="258"/>
      <c r="T1910" s="11" t="s">
        <v>2761</v>
      </c>
      <c r="U1910" s="11" t="s">
        <v>2517</v>
      </c>
      <c r="V1910">
        <v>3.9112426035502899</v>
      </c>
      <c r="Z1910">
        <v>0.169491525423729</v>
      </c>
      <c r="AD1910" s="188">
        <f t="shared" si="79"/>
        <v>9.0059689140181192</v>
      </c>
    </row>
    <row r="1911" spans="1:30" hidden="1" x14ac:dyDescent="0.35">
      <c r="A1911" s="11" t="s">
        <v>2755</v>
      </c>
      <c r="B1911" s="11" t="s">
        <v>2516</v>
      </c>
      <c r="C1911" s="11" t="s">
        <v>2552</v>
      </c>
      <c r="D1911" s="188" t="s">
        <v>3022</v>
      </c>
      <c r="G1911" s="11" t="s">
        <v>2749</v>
      </c>
      <c r="H1911" s="11" t="s">
        <v>2640</v>
      </c>
      <c r="I1911" s="212" t="s">
        <v>2758</v>
      </c>
      <c r="J1911" s="258" t="s">
        <v>2561</v>
      </c>
      <c r="K1911" s="258" t="s">
        <v>3017</v>
      </c>
      <c r="L1911" s="265" t="s">
        <v>1937</v>
      </c>
      <c r="M1911" s="265" t="s">
        <v>1941</v>
      </c>
      <c r="N1911" s="258" t="s">
        <v>3027</v>
      </c>
      <c r="O1911" s="258" t="s">
        <v>3040</v>
      </c>
      <c r="P1911" s="258"/>
      <c r="Q1911" s="258"/>
      <c r="R1911" s="258"/>
      <c r="S1911" s="258"/>
      <c r="T1911" s="11" t="s">
        <v>2761</v>
      </c>
      <c r="U1911" s="11" t="s">
        <v>2517</v>
      </c>
      <c r="V1911">
        <v>3.9112426035502899</v>
      </c>
      <c r="Z1911">
        <v>0.37288135593220401</v>
      </c>
      <c r="AD1911" s="188">
        <f t="shared" si="79"/>
        <v>9.0059689140181192</v>
      </c>
    </row>
    <row r="1912" spans="1:30" hidden="1" x14ac:dyDescent="0.35">
      <c r="A1912" s="11" t="s">
        <v>2755</v>
      </c>
      <c r="B1912" s="11" t="s">
        <v>2516</v>
      </c>
      <c r="C1912" s="11" t="s">
        <v>2552</v>
      </c>
      <c r="D1912" s="188" t="s">
        <v>3022</v>
      </c>
      <c r="G1912" s="11" t="s">
        <v>2749</v>
      </c>
      <c r="H1912" s="11" t="s">
        <v>2640</v>
      </c>
      <c r="I1912" s="212" t="s">
        <v>2758</v>
      </c>
      <c r="J1912" s="258" t="s">
        <v>2561</v>
      </c>
      <c r="K1912" s="258" t="s">
        <v>3017</v>
      </c>
      <c r="L1912" s="265" t="s">
        <v>1937</v>
      </c>
      <c r="M1912" s="265" t="s">
        <v>1941</v>
      </c>
      <c r="N1912" s="258" t="s">
        <v>3027</v>
      </c>
      <c r="O1912" s="258" t="s">
        <v>3040</v>
      </c>
      <c r="P1912" s="258"/>
      <c r="Q1912" s="258"/>
      <c r="R1912" s="258"/>
      <c r="S1912" s="258"/>
      <c r="T1912" s="11" t="s">
        <v>2761</v>
      </c>
      <c r="U1912" s="11" t="s">
        <v>2517</v>
      </c>
      <c r="V1912">
        <v>4.2189349112425996</v>
      </c>
      <c r="Z1912">
        <v>-0.40677966101694801</v>
      </c>
      <c r="AD1912" s="188">
        <f t="shared" si="79"/>
        <v>9.7144566349393671</v>
      </c>
    </row>
    <row r="1913" spans="1:30" hidden="1" x14ac:dyDescent="0.35">
      <c r="A1913" s="11" t="s">
        <v>2755</v>
      </c>
      <c r="B1913" s="11" t="s">
        <v>2516</v>
      </c>
      <c r="C1913" s="11" t="s">
        <v>2552</v>
      </c>
      <c r="D1913" s="188" t="s">
        <v>3022</v>
      </c>
      <c r="G1913" s="11" t="s">
        <v>2749</v>
      </c>
      <c r="H1913" s="11" t="s">
        <v>2640</v>
      </c>
      <c r="I1913" s="212" t="s">
        <v>2758</v>
      </c>
      <c r="J1913" s="258" t="s">
        <v>2561</v>
      </c>
      <c r="K1913" s="258" t="s">
        <v>3017</v>
      </c>
      <c r="L1913" s="265" t="s">
        <v>1937</v>
      </c>
      <c r="M1913" s="265" t="s">
        <v>1941</v>
      </c>
      <c r="N1913" s="258" t="s">
        <v>3027</v>
      </c>
      <c r="O1913" s="258" t="s">
        <v>3040</v>
      </c>
      <c r="P1913" s="258"/>
      <c r="Q1913" s="258"/>
      <c r="R1913" s="258"/>
      <c r="S1913" s="258"/>
      <c r="T1913" s="11" t="s">
        <v>2761</v>
      </c>
      <c r="U1913" s="11" t="s">
        <v>2517</v>
      </c>
      <c r="V1913">
        <v>4.1952662721893397</v>
      </c>
      <c r="Z1913">
        <v>0.61016949152542299</v>
      </c>
      <c r="AD1913" s="188">
        <f t="shared" si="79"/>
        <v>9.6599575794838746</v>
      </c>
    </row>
    <row r="1914" spans="1:30" hidden="1" x14ac:dyDescent="0.35">
      <c r="A1914" s="11" t="s">
        <v>2755</v>
      </c>
      <c r="B1914" s="11" t="s">
        <v>2516</v>
      </c>
      <c r="C1914" s="11" t="s">
        <v>2552</v>
      </c>
      <c r="D1914" s="188" t="s">
        <v>3022</v>
      </c>
      <c r="G1914" s="11" t="s">
        <v>2749</v>
      </c>
      <c r="H1914" s="11" t="s">
        <v>2640</v>
      </c>
      <c r="I1914" s="212" t="s">
        <v>2758</v>
      </c>
      <c r="J1914" s="258" t="s">
        <v>2561</v>
      </c>
      <c r="K1914" s="258" t="s">
        <v>3017</v>
      </c>
      <c r="L1914" s="265" t="s">
        <v>1937</v>
      </c>
      <c r="M1914" s="265" t="s">
        <v>1941</v>
      </c>
      <c r="N1914" s="258" t="s">
        <v>3027</v>
      </c>
      <c r="O1914" s="258" t="s">
        <v>3040</v>
      </c>
      <c r="P1914" s="258"/>
      <c r="Q1914" s="258"/>
      <c r="R1914" s="258"/>
      <c r="S1914" s="258"/>
      <c r="T1914" s="11" t="s">
        <v>2761</v>
      </c>
      <c r="U1914" s="11" t="s">
        <v>2517</v>
      </c>
      <c r="V1914">
        <v>4.5266272189348999</v>
      </c>
      <c r="Z1914">
        <v>6.7796610169492205E-2</v>
      </c>
      <c r="AD1914" s="188">
        <f t="shared" si="79"/>
        <v>10.422944355860595</v>
      </c>
    </row>
    <row r="1915" spans="1:30" hidden="1" x14ac:dyDescent="0.35">
      <c r="A1915" s="11" t="s">
        <v>2755</v>
      </c>
      <c r="B1915" s="11" t="s">
        <v>2516</v>
      </c>
      <c r="C1915" s="11" t="s">
        <v>2552</v>
      </c>
      <c r="D1915" s="188" t="s">
        <v>3022</v>
      </c>
      <c r="G1915" s="11" t="s">
        <v>2749</v>
      </c>
      <c r="H1915" s="11" t="s">
        <v>2640</v>
      </c>
      <c r="I1915" s="212" t="s">
        <v>2758</v>
      </c>
      <c r="J1915" s="258" t="s">
        <v>2561</v>
      </c>
      <c r="K1915" s="258" t="s">
        <v>3017</v>
      </c>
      <c r="L1915" s="265" t="s">
        <v>1937</v>
      </c>
      <c r="M1915" s="265" t="s">
        <v>1941</v>
      </c>
      <c r="N1915" s="258" t="s">
        <v>3027</v>
      </c>
      <c r="O1915" s="258" t="s">
        <v>3040</v>
      </c>
      <c r="P1915" s="258"/>
      <c r="Q1915" s="258"/>
      <c r="R1915" s="258"/>
      <c r="S1915" s="258"/>
      <c r="T1915" s="11" t="s">
        <v>2761</v>
      </c>
      <c r="U1915" s="11" t="s">
        <v>2517</v>
      </c>
      <c r="V1915">
        <v>4.5029585798816498</v>
      </c>
      <c r="Z1915">
        <v>0.50847457627118597</v>
      </c>
      <c r="AD1915" s="188">
        <f t="shared" si="79"/>
        <v>10.368445300405126</v>
      </c>
    </row>
    <row r="1916" spans="1:30" hidden="1" x14ac:dyDescent="0.35">
      <c r="A1916" s="11" t="s">
        <v>2755</v>
      </c>
      <c r="B1916" s="11" t="s">
        <v>2516</v>
      </c>
      <c r="C1916" s="11" t="s">
        <v>2552</v>
      </c>
      <c r="D1916" s="188" t="s">
        <v>3022</v>
      </c>
      <c r="G1916" s="11" t="s">
        <v>2749</v>
      </c>
      <c r="H1916" s="11" t="s">
        <v>2640</v>
      </c>
      <c r="I1916" s="212" t="s">
        <v>2758</v>
      </c>
      <c r="J1916" s="258" t="s">
        <v>2561</v>
      </c>
      <c r="K1916" s="258" t="s">
        <v>3017</v>
      </c>
      <c r="L1916" s="265" t="s">
        <v>1937</v>
      </c>
      <c r="M1916" s="265" t="s">
        <v>1941</v>
      </c>
      <c r="N1916" s="258" t="s">
        <v>3027</v>
      </c>
      <c r="O1916" s="258" t="s">
        <v>3040</v>
      </c>
      <c r="P1916" s="258"/>
      <c r="Q1916" s="258"/>
      <c r="R1916" s="258"/>
      <c r="S1916" s="258"/>
      <c r="T1916" s="11" t="s">
        <v>2761</v>
      </c>
      <c r="U1916" s="11" t="s">
        <v>2517</v>
      </c>
      <c r="V1916">
        <v>4.5029585798816498</v>
      </c>
      <c r="Z1916">
        <v>0.677966101694916</v>
      </c>
      <c r="AD1916" s="188">
        <f t="shared" si="79"/>
        <v>10.368445300405126</v>
      </c>
    </row>
    <row r="1917" spans="1:30" hidden="1" x14ac:dyDescent="0.35">
      <c r="A1917" s="11" t="s">
        <v>2755</v>
      </c>
      <c r="B1917" s="11" t="s">
        <v>2516</v>
      </c>
      <c r="C1917" s="11" t="s">
        <v>2552</v>
      </c>
      <c r="D1917" s="188" t="s">
        <v>3022</v>
      </c>
      <c r="G1917" s="11" t="s">
        <v>2749</v>
      </c>
      <c r="H1917" s="11" t="s">
        <v>2640</v>
      </c>
      <c r="I1917" s="212" t="s">
        <v>2758</v>
      </c>
      <c r="J1917" s="258" t="s">
        <v>2561</v>
      </c>
      <c r="K1917" s="258" t="s">
        <v>3017</v>
      </c>
      <c r="L1917" s="265" t="s">
        <v>1937</v>
      </c>
      <c r="M1917" s="265" t="s">
        <v>1941</v>
      </c>
      <c r="N1917" s="258" t="s">
        <v>3027</v>
      </c>
      <c r="O1917" s="258" t="s">
        <v>3040</v>
      </c>
      <c r="P1917" s="258"/>
      <c r="Q1917" s="258"/>
      <c r="R1917" s="258"/>
      <c r="S1917" s="258"/>
      <c r="T1917" s="11" t="s">
        <v>2761</v>
      </c>
      <c r="U1917" s="11" t="s">
        <v>2517</v>
      </c>
      <c r="V1917">
        <v>4.5029585798816498</v>
      </c>
      <c r="Z1917">
        <v>0.91525423728813504</v>
      </c>
      <c r="AD1917" s="188">
        <f t="shared" si="79"/>
        <v>10.368445300405126</v>
      </c>
    </row>
    <row r="1918" spans="1:30" hidden="1" x14ac:dyDescent="0.35">
      <c r="A1918" s="11" t="s">
        <v>2755</v>
      </c>
      <c r="B1918" s="11" t="s">
        <v>2516</v>
      </c>
      <c r="C1918" s="11" t="s">
        <v>2552</v>
      </c>
      <c r="D1918" s="188" t="s">
        <v>3022</v>
      </c>
      <c r="G1918" s="11" t="s">
        <v>2749</v>
      </c>
      <c r="H1918" s="11" t="s">
        <v>2640</v>
      </c>
      <c r="I1918" s="212" t="s">
        <v>2758</v>
      </c>
      <c r="J1918" s="258" t="s">
        <v>2561</v>
      </c>
      <c r="K1918" s="258" t="s">
        <v>3017</v>
      </c>
      <c r="L1918" s="265" t="s">
        <v>1937</v>
      </c>
      <c r="M1918" s="265" t="s">
        <v>1941</v>
      </c>
      <c r="N1918" s="258" t="s">
        <v>3027</v>
      </c>
      <c r="O1918" s="258" t="s">
        <v>3040</v>
      </c>
      <c r="P1918" s="258"/>
      <c r="Q1918" s="258"/>
      <c r="R1918" s="258"/>
      <c r="S1918" s="258"/>
      <c r="T1918" s="11" t="s">
        <v>2761</v>
      </c>
      <c r="U1918" s="11" t="s">
        <v>2517</v>
      </c>
      <c r="V1918">
        <v>4.81065088757396</v>
      </c>
      <c r="Z1918">
        <v>-0.98305084745762605</v>
      </c>
      <c r="AD1918" s="188">
        <f t="shared" si="79"/>
        <v>11.076933021326376</v>
      </c>
    </row>
    <row r="1919" spans="1:30" hidden="1" x14ac:dyDescent="0.35">
      <c r="A1919" s="11" t="s">
        <v>2755</v>
      </c>
      <c r="B1919" s="11" t="s">
        <v>2516</v>
      </c>
      <c r="C1919" s="11" t="s">
        <v>2552</v>
      </c>
      <c r="D1919" s="188" t="s">
        <v>3022</v>
      </c>
      <c r="G1919" s="11" t="s">
        <v>2749</v>
      </c>
      <c r="H1919" s="11" t="s">
        <v>2640</v>
      </c>
      <c r="I1919" s="212" t="s">
        <v>2758</v>
      </c>
      <c r="J1919" s="258" t="s">
        <v>2561</v>
      </c>
      <c r="K1919" s="258" t="s">
        <v>3017</v>
      </c>
      <c r="L1919" s="265" t="s">
        <v>1937</v>
      </c>
      <c r="M1919" s="265" t="s">
        <v>1941</v>
      </c>
      <c r="N1919" s="258" t="s">
        <v>3027</v>
      </c>
      <c r="O1919" s="258" t="s">
        <v>3040</v>
      </c>
      <c r="P1919" s="258"/>
      <c r="Q1919" s="258"/>
      <c r="R1919" s="258"/>
      <c r="S1919" s="258"/>
      <c r="T1919" s="11" t="s">
        <v>2761</v>
      </c>
      <c r="U1919" s="11" t="s">
        <v>2517</v>
      </c>
      <c r="V1919">
        <v>4.81065088757396</v>
      </c>
      <c r="Z1919">
        <v>0.169491525423729</v>
      </c>
      <c r="AD1919" s="188">
        <f t="shared" si="79"/>
        <v>11.076933021326376</v>
      </c>
    </row>
    <row r="1920" spans="1:30" hidden="1" x14ac:dyDescent="0.35">
      <c r="A1920" s="11" t="s">
        <v>2760</v>
      </c>
      <c r="B1920" s="11" t="s">
        <v>2516</v>
      </c>
      <c r="C1920" s="11" t="s">
        <v>2552</v>
      </c>
      <c r="D1920" s="188" t="s">
        <v>3022</v>
      </c>
      <c r="G1920" s="11" t="s">
        <v>2749</v>
      </c>
      <c r="H1920" s="11" t="s">
        <v>2640</v>
      </c>
      <c r="I1920">
        <v>1995</v>
      </c>
      <c r="J1920" s="258" t="s">
        <v>2561</v>
      </c>
      <c r="K1920" s="258" t="s">
        <v>3017</v>
      </c>
      <c r="L1920" s="265" t="s">
        <v>1937</v>
      </c>
      <c r="M1920" s="265" t="s">
        <v>1941</v>
      </c>
      <c r="N1920" s="258" t="s">
        <v>3027</v>
      </c>
      <c r="O1920" s="258" t="s">
        <v>3040</v>
      </c>
      <c r="P1920" s="258"/>
      <c r="Q1920" s="258"/>
      <c r="R1920" s="258"/>
      <c r="S1920" s="258"/>
      <c r="T1920" s="11" t="s">
        <v>2762</v>
      </c>
      <c r="U1920" s="11" t="s">
        <v>2517</v>
      </c>
      <c r="V1920">
        <v>0.60233918128654995</v>
      </c>
      <c r="Z1920">
        <v>2.2527669034845998</v>
      </c>
      <c r="AD1920" s="188">
        <f t="shared" si="79"/>
        <v>1.3869372197566481</v>
      </c>
    </row>
    <row r="1921" spans="1:30" hidden="1" x14ac:dyDescent="0.35">
      <c r="A1921" s="11" t="s">
        <v>2760</v>
      </c>
      <c r="B1921" s="11" t="s">
        <v>2516</v>
      </c>
      <c r="C1921" s="11" t="s">
        <v>2552</v>
      </c>
      <c r="D1921" s="188" t="s">
        <v>3022</v>
      </c>
      <c r="G1921" s="11" t="s">
        <v>2749</v>
      </c>
      <c r="H1921" s="11" t="s">
        <v>2640</v>
      </c>
      <c r="I1921">
        <v>1995</v>
      </c>
      <c r="J1921" s="258" t="s">
        <v>2561</v>
      </c>
      <c r="K1921" s="258" t="s">
        <v>3017</v>
      </c>
      <c r="L1921" s="265" t="s">
        <v>1937</v>
      </c>
      <c r="M1921" s="265" t="s">
        <v>1941</v>
      </c>
      <c r="N1921" s="258" t="s">
        <v>3027</v>
      </c>
      <c r="O1921" s="258" t="s">
        <v>3040</v>
      </c>
      <c r="P1921" s="258"/>
      <c r="Q1921" s="258"/>
      <c r="R1921" s="258"/>
      <c r="S1921" s="258"/>
      <c r="T1921" s="11" t="s">
        <v>2762</v>
      </c>
      <c r="U1921" s="11" t="s">
        <v>2517</v>
      </c>
      <c r="V1921">
        <v>0.60233918128654995</v>
      </c>
      <c r="Z1921">
        <v>2.4841718621622899</v>
      </c>
      <c r="AD1921" s="188">
        <f t="shared" si="79"/>
        <v>1.3869372197566481</v>
      </c>
    </row>
    <row r="1922" spans="1:30" hidden="1" x14ac:dyDescent="0.35">
      <c r="A1922" s="11" t="s">
        <v>2760</v>
      </c>
      <c r="B1922" s="11" t="s">
        <v>2516</v>
      </c>
      <c r="C1922" s="11" t="s">
        <v>2552</v>
      </c>
      <c r="D1922" s="188" t="s">
        <v>3022</v>
      </c>
      <c r="G1922" s="11" t="s">
        <v>2749</v>
      </c>
      <c r="H1922" s="11" t="s">
        <v>2640</v>
      </c>
      <c r="I1922">
        <v>1995</v>
      </c>
      <c r="J1922" s="258" t="s">
        <v>2561</v>
      </c>
      <c r="K1922" s="258" t="s">
        <v>3017</v>
      </c>
      <c r="L1922" s="265" t="s">
        <v>1937</v>
      </c>
      <c r="M1922" s="265" t="s">
        <v>1941</v>
      </c>
      <c r="N1922" s="258" t="s">
        <v>3027</v>
      </c>
      <c r="O1922" s="258" t="s">
        <v>3040</v>
      </c>
      <c r="P1922" s="258"/>
      <c r="Q1922" s="258"/>
      <c r="R1922" s="258"/>
      <c r="S1922" s="258"/>
      <c r="T1922" s="11" t="s">
        <v>2762</v>
      </c>
      <c r="U1922" s="11" t="s">
        <v>2517</v>
      </c>
      <c r="V1922">
        <v>0.60233918128654995</v>
      </c>
      <c r="Z1922">
        <v>2.5502875646416299</v>
      </c>
      <c r="AD1922" s="188">
        <f t="shared" si="79"/>
        <v>1.3869372197566481</v>
      </c>
    </row>
    <row r="1923" spans="1:30" hidden="1" x14ac:dyDescent="0.35">
      <c r="A1923" s="11" t="s">
        <v>2760</v>
      </c>
      <c r="B1923" s="11" t="s">
        <v>2516</v>
      </c>
      <c r="C1923" s="11" t="s">
        <v>2552</v>
      </c>
      <c r="D1923" s="188" t="s">
        <v>3022</v>
      </c>
      <c r="G1923" s="11" t="s">
        <v>2749</v>
      </c>
      <c r="H1923" s="11" t="s">
        <v>2640</v>
      </c>
      <c r="I1923">
        <v>1995</v>
      </c>
      <c r="J1923" s="258" t="s">
        <v>2561</v>
      </c>
      <c r="K1923" s="258" t="s">
        <v>3017</v>
      </c>
      <c r="L1923" s="265" t="s">
        <v>1937</v>
      </c>
      <c r="M1923" s="265" t="s">
        <v>1941</v>
      </c>
      <c r="N1923" s="258" t="s">
        <v>3027</v>
      </c>
      <c r="O1923" s="258" t="s">
        <v>3040</v>
      </c>
      <c r="P1923" s="258"/>
      <c r="Q1923" s="258"/>
      <c r="R1923" s="258"/>
      <c r="S1923" s="258"/>
      <c r="T1923" s="11" t="s">
        <v>2762</v>
      </c>
      <c r="U1923" s="11" t="s">
        <v>2517</v>
      </c>
      <c r="V1923">
        <v>0.60233918128654995</v>
      </c>
      <c r="Z1923">
        <v>2.6825189696003</v>
      </c>
      <c r="AD1923" s="188">
        <f t="shared" si="79"/>
        <v>1.3869372197566481</v>
      </c>
    </row>
    <row r="1924" spans="1:30" hidden="1" x14ac:dyDescent="0.35">
      <c r="A1924" s="11" t="s">
        <v>2760</v>
      </c>
      <c r="B1924" s="11" t="s">
        <v>2516</v>
      </c>
      <c r="C1924" s="11" t="s">
        <v>2552</v>
      </c>
      <c r="D1924" s="188" t="s">
        <v>3022</v>
      </c>
      <c r="G1924" s="11" t="s">
        <v>2749</v>
      </c>
      <c r="H1924" s="11" t="s">
        <v>2640</v>
      </c>
      <c r="I1924">
        <v>1995</v>
      </c>
      <c r="J1924" s="258" t="s">
        <v>2561</v>
      </c>
      <c r="K1924" s="258" t="s">
        <v>3017</v>
      </c>
      <c r="L1924" s="265" t="s">
        <v>1937</v>
      </c>
      <c r="M1924" s="265" t="s">
        <v>1941</v>
      </c>
      <c r="N1924" s="258" t="s">
        <v>3027</v>
      </c>
      <c r="O1924" s="258" t="s">
        <v>3040</v>
      </c>
      <c r="P1924" s="258"/>
      <c r="Q1924" s="258"/>
      <c r="R1924" s="258"/>
      <c r="S1924" s="258"/>
      <c r="T1924" s="11" t="s">
        <v>2762</v>
      </c>
      <c r="U1924" s="11" t="s">
        <v>2517</v>
      </c>
      <c r="V1924">
        <v>0.60233918128654995</v>
      </c>
      <c r="Z1924">
        <v>2.7816925233193102</v>
      </c>
      <c r="AD1924" s="188">
        <f t="shared" si="79"/>
        <v>1.3869372197566481</v>
      </c>
    </row>
    <row r="1925" spans="1:30" hidden="1" x14ac:dyDescent="0.35">
      <c r="A1925" s="11" t="s">
        <v>2760</v>
      </c>
      <c r="B1925" s="11" t="s">
        <v>2516</v>
      </c>
      <c r="C1925" s="11" t="s">
        <v>2552</v>
      </c>
      <c r="D1925" s="188" t="s">
        <v>3022</v>
      </c>
      <c r="G1925" s="11" t="s">
        <v>2749</v>
      </c>
      <c r="H1925" s="11" t="s">
        <v>2640</v>
      </c>
      <c r="I1925">
        <v>1995</v>
      </c>
      <c r="J1925" s="258" t="s">
        <v>2561</v>
      </c>
      <c r="K1925" s="258" t="s">
        <v>3017</v>
      </c>
      <c r="L1925" s="265" t="s">
        <v>1937</v>
      </c>
      <c r="M1925" s="265" t="s">
        <v>1941</v>
      </c>
      <c r="N1925" s="258" t="s">
        <v>3027</v>
      </c>
      <c r="O1925" s="258" t="s">
        <v>3040</v>
      </c>
      <c r="P1925" s="258"/>
      <c r="Q1925" s="258"/>
      <c r="R1925" s="258"/>
      <c r="S1925" s="258"/>
      <c r="T1925" s="11" t="s">
        <v>2762</v>
      </c>
      <c r="U1925" s="11" t="s">
        <v>2517</v>
      </c>
      <c r="V1925">
        <v>0.60233918128654995</v>
      </c>
      <c r="Z1925">
        <v>2.9139239282779901</v>
      </c>
      <c r="AD1925" s="188">
        <f t="shared" si="79"/>
        <v>1.3869372197566481</v>
      </c>
    </row>
    <row r="1926" spans="1:30" hidden="1" x14ac:dyDescent="0.35">
      <c r="A1926" s="11" t="s">
        <v>2760</v>
      </c>
      <c r="B1926" s="11" t="s">
        <v>2516</v>
      </c>
      <c r="C1926" s="11" t="s">
        <v>2552</v>
      </c>
      <c r="D1926" s="188" t="s">
        <v>3022</v>
      </c>
      <c r="G1926" s="11" t="s">
        <v>2749</v>
      </c>
      <c r="H1926" s="11" t="s">
        <v>2640</v>
      </c>
      <c r="I1926">
        <v>1995</v>
      </c>
      <c r="J1926" s="258" t="s">
        <v>2561</v>
      </c>
      <c r="K1926" s="258" t="s">
        <v>3017</v>
      </c>
      <c r="L1926" s="265" t="s">
        <v>1937</v>
      </c>
      <c r="M1926" s="265" t="s">
        <v>1941</v>
      </c>
      <c r="N1926" s="258" t="s">
        <v>3027</v>
      </c>
      <c r="O1926" s="258" t="s">
        <v>3040</v>
      </c>
      <c r="P1926" s="258"/>
      <c r="Q1926" s="258"/>
      <c r="R1926" s="258"/>
      <c r="S1926" s="258"/>
      <c r="T1926" s="11" t="s">
        <v>2762</v>
      </c>
      <c r="U1926" s="11" t="s">
        <v>2517</v>
      </c>
      <c r="V1926">
        <v>0.60233918128654995</v>
      </c>
      <c r="Z1926">
        <v>3.04615533323667</v>
      </c>
      <c r="AD1926" s="188">
        <f t="shared" si="79"/>
        <v>1.3869372197566481</v>
      </c>
    </row>
    <row r="1927" spans="1:30" hidden="1" x14ac:dyDescent="0.35">
      <c r="A1927" s="11" t="s">
        <v>2760</v>
      </c>
      <c r="B1927" s="11" t="s">
        <v>2516</v>
      </c>
      <c r="C1927" s="11" t="s">
        <v>2552</v>
      </c>
      <c r="D1927" s="188" t="s">
        <v>3022</v>
      </c>
      <c r="G1927" s="11" t="s">
        <v>2749</v>
      </c>
      <c r="H1927" s="11" t="s">
        <v>2640</v>
      </c>
      <c r="I1927">
        <v>1995</v>
      </c>
      <c r="J1927" s="258" t="s">
        <v>2561</v>
      </c>
      <c r="K1927" s="258" t="s">
        <v>3017</v>
      </c>
      <c r="L1927" s="265" t="s">
        <v>1937</v>
      </c>
      <c r="M1927" s="265" t="s">
        <v>1941</v>
      </c>
      <c r="N1927" s="258" t="s">
        <v>3027</v>
      </c>
      <c r="O1927" s="258" t="s">
        <v>3040</v>
      </c>
      <c r="P1927" s="258"/>
      <c r="Q1927" s="258"/>
      <c r="R1927" s="258"/>
      <c r="S1927" s="258"/>
      <c r="T1927" s="11" t="s">
        <v>2762</v>
      </c>
      <c r="U1927" s="11" t="s">
        <v>2517</v>
      </c>
      <c r="V1927">
        <v>0.60233918128654995</v>
      </c>
      <c r="Z1927">
        <v>3.1453288869556801</v>
      </c>
      <c r="AD1927" s="188">
        <f t="shared" si="79"/>
        <v>1.3869372197566481</v>
      </c>
    </row>
    <row r="1928" spans="1:30" hidden="1" x14ac:dyDescent="0.35">
      <c r="A1928" s="11" t="s">
        <v>2760</v>
      </c>
      <c r="B1928" s="11" t="s">
        <v>2516</v>
      </c>
      <c r="C1928" s="11" t="s">
        <v>2552</v>
      </c>
      <c r="D1928" s="188" t="s">
        <v>3022</v>
      </c>
      <c r="G1928" s="11" t="s">
        <v>2749</v>
      </c>
      <c r="H1928" s="11" t="s">
        <v>2640</v>
      </c>
      <c r="I1928">
        <v>1995</v>
      </c>
      <c r="J1928" s="258" t="s">
        <v>2561</v>
      </c>
      <c r="K1928" s="258" t="s">
        <v>3017</v>
      </c>
      <c r="L1928" s="265" t="s">
        <v>1937</v>
      </c>
      <c r="M1928" s="265" t="s">
        <v>1941</v>
      </c>
      <c r="N1928" s="258" t="s">
        <v>3027</v>
      </c>
      <c r="O1928" s="258" t="s">
        <v>3040</v>
      </c>
      <c r="P1928" s="258"/>
      <c r="Q1928" s="258"/>
      <c r="R1928" s="258"/>
      <c r="S1928" s="258"/>
      <c r="T1928" s="11" t="s">
        <v>2762</v>
      </c>
      <c r="U1928" s="11" t="s">
        <v>2517</v>
      </c>
      <c r="V1928">
        <v>0.60233918128654995</v>
      </c>
      <c r="Z1928">
        <v>3.2445024406746801</v>
      </c>
      <c r="AD1928" s="188">
        <f t="shared" si="79"/>
        <v>1.3869372197566481</v>
      </c>
    </row>
    <row r="1929" spans="1:30" hidden="1" x14ac:dyDescent="0.35">
      <c r="A1929" s="11" t="s">
        <v>2760</v>
      </c>
      <c r="B1929" s="11" t="s">
        <v>2516</v>
      </c>
      <c r="C1929" s="11" t="s">
        <v>2552</v>
      </c>
      <c r="D1929" s="188" t="s">
        <v>3022</v>
      </c>
      <c r="G1929" s="11" t="s">
        <v>2749</v>
      </c>
      <c r="H1929" s="11" t="s">
        <v>2640</v>
      </c>
      <c r="I1929">
        <v>1995</v>
      </c>
      <c r="J1929" s="258" t="s">
        <v>2561</v>
      </c>
      <c r="K1929" s="258" t="s">
        <v>3017</v>
      </c>
      <c r="L1929" s="265" t="s">
        <v>1937</v>
      </c>
      <c r="M1929" s="265" t="s">
        <v>1941</v>
      </c>
      <c r="N1929" s="258" t="s">
        <v>3027</v>
      </c>
      <c r="O1929" s="258" t="s">
        <v>3040</v>
      </c>
      <c r="P1929" s="258"/>
      <c r="Q1929" s="258"/>
      <c r="R1929" s="258"/>
      <c r="S1929" s="258"/>
      <c r="T1929" s="11" t="s">
        <v>2762</v>
      </c>
      <c r="U1929" s="11" t="s">
        <v>2517</v>
      </c>
      <c r="V1929">
        <v>0.60233918128654995</v>
      </c>
      <c r="Z1929">
        <v>3.31061814315402</v>
      </c>
      <c r="AD1929" s="188">
        <f t="shared" si="79"/>
        <v>1.3869372197566481</v>
      </c>
    </row>
    <row r="1930" spans="1:30" hidden="1" x14ac:dyDescent="0.35">
      <c r="A1930" s="11" t="s">
        <v>2760</v>
      </c>
      <c r="B1930" s="11" t="s">
        <v>2516</v>
      </c>
      <c r="C1930" s="11" t="s">
        <v>2552</v>
      </c>
      <c r="D1930" s="188" t="s">
        <v>3022</v>
      </c>
      <c r="G1930" s="11" t="s">
        <v>2749</v>
      </c>
      <c r="H1930" s="11" t="s">
        <v>2640</v>
      </c>
      <c r="I1930">
        <v>1995</v>
      </c>
      <c r="J1930" s="258" t="s">
        <v>2561</v>
      </c>
      <c r="K1930" s="258" t="s">
        <v>3017</v>
      </c>
      <c r="L1930" s="265" t="s">
        <v>1937</v>
      </c>
      <c r="M1930" s="265" t="s">
        <v>1941</v>
      </c>
      <c r="N1930" s="258" t="s">
        <v>3027</v>
      </c>
      <c r="O1930" s="258" t="s">
        <v>3040</v>
      </c>
      <c r="P1930" s="258"/>
      <c r="Q1930" s="258"/>
      <c r="R1930" s="258"/>
      <c r="S1930" s="258"/>
      <c r="T1930" s="11" t="s">
        <v>2762</v>
      </c>
      <c r="U1930" s="11" t="s">
        <v>2517</v>
      </c>
      <c r="V1930">
        <v>0.60233918128654995</v>
      </c>
      <c r="Z1930">
        <v>3.4428495481126999</v>
      </c>
      <c r="AD1930" s="188">
        <f t="shared" si="79"/>
        <v>1.3869372197566481</v>
      </c>
    </row>
    <row r="1931" spans="1:30" hidden="1" x14ac:dyDescent="0.35">
      <c r="A1931" s="11" t="s">
        <v>2760</v>
      </c>
      <c r="B1931" s="11" t="s">
        <v>2516</v>
      </c>
      <c r="C1931" s="11" t="s">
        <v>2552</v>
      </c>
      <c r="D1931" s="188" t="s">
        <v>3022</v>
      </c>
      <c r="G1931" s="11" t="s">
        <v>2749</v>
      </c>
      <c r="H1931" s="11" t="s">
        <v>2640</v>
      </c>
      <c r="I1931">
        <v>1995</v>
      </c>
      <c r="J1931" s="258" t="s">
        <v>2561</v>
      </c>
      <c r="K1931" s="258" t="s">
        <v>3017</v>
      </c>
      <c r="L1931" s="265" t="s">
        <v>1937</v>
      </c>
      <c r="M1931" s="265" t="s">
        <v>1941</v>
      </c>
      <c r="N1931" s="258" t="s">
        <v>3027</v>
      </c>
      <c r="O1931" s="258" t="s">
        <v>3040</v>
      </c>
      <c r="P1931" s="258"/>
      <c r="Q1931" s="258"/>
      <c r="R1931" s="258"/>
      <c r="S1931" s="258"/>
      <c r="T1931" s="11" t="s">
        <v>2762</v>
      </c>
      <c r="U1931" s="11" t="s">
        <v>2517</v>
      </c>
      <c r="V1931">
        <v>0.60233918128654995</v>
      </c>
      <c r="Z1931">
        <v>3.5089652505920399</v>
      </c>
      <c r="AD1931" s="188">
        <f t="shared" si="79"/>
        <v>1.3869372197566481</v>
      </c>
    </row>
    <row r="1932" spans="1:30" hidden="1" x14ac:dyDescent="0.35">
      <c r="A1932" s="11" t="s">
        <v>2760</v>
      </c>
      <c r="B1932" s="11" t="s">
        <v>2516</v>
      </c>
      <c r="C1932" s="11" t="s">
        <v>2552</v>
      </c>
      <c r="D1932" s="188" t="s">
        <v>3022</v>
      </c>
      <c r="G1932" s="11" t="s">
        <v>2749</v>
      </c>
      <c r="H1932" s="11" t="s">
        <v>2640</v>
      </c>
      <c r="I1932">
        <v>1995</v>
      </c>
      <c r="J1932" s="258" t="s">
        <v>2561</v>
      </c>
      <c r="K1932" s="258" t="s">
        <v>3017</v>
      </c>
      <c r="L1932" s="265" t="s">
        <v>1937</v>
      </c>
      <c r="M1932" s="265" t="s">
        <v>1941</v>
      </c>
      <c r="N1932" s="258" t="s">
        <v>3027</v>
      </c>
      <c r="O1932" s="258" t="s">
        <v>3040</v>
      </c>
      <c r="P1932" s="258"/>
      <c r="Q1932" s="258"/>
      <c r="R1932" s="258"/>
      <c r="S1932" s="258"/>
      <c r="T1932" s="11" t="s">
        <v>2762</v>
      </c>
      <c r="U1932" s="11" t="s">
        <v>2517</v>
      </c>
      <c r="V1932">
        <v>0.60233918128654995</v>
      </c>
      <c r="Z1932">
        <v>3.6081388043110501</v>
      </c>
      <c r="AD1932" s="188">
        <f t="shared" si="79"/>
        <v>1.3869372197566481</v>
      </c>
    </row>
    <row r="1933" spans="1:30" hidden="1" x14ac:dyDescent="0.35">
      <c r="A1933" s="11" t="s">
        <v>2760</v>
      </c>
      <c r="B1933" s="11" t="s">
        <v>2516</v>
      </c>
      <c r="C1933" s="11" t="s">
        <v>2552</v>
      </c>
      <c r="D1933" s="188" t="s">
        <v>3022</v>
      </c>
      <c r="G1933" s="11" t="s">
        <v>2749</v>
      </c>
      <c r="H1933" s="11" t="s">
        <v>2640</v>
      </c>
      <c r="I1933">
        <v>1995</v>
      </c>
      <c r="J1933" s="258" t="s">
        <v>2561</v>
      </c>
      <c r="K1933" s="258" t="s">
        <v>3017</v>
      </c>
      <c r="L1933" s="265" t="s">
        <v>1937</v>
      </c>
      <c r="M1933" s="265" t="s">
        <v>1941</v>
      </c>
      <c r="N1933" s="258" t="s">
        <v>3027</v>
      </c>
      <c r="O1933" s="258" t="s">
        <v>3040</v>
      </c>
      <c r="P1933" s="258"/>
      <c r="Q1933" s="258"/>
      <c r="R1933" s="258"/>
      <c r="S1933" s="258"/>
      <c r="T1933" s="11" t="s">
        <v>2762</v>
      </c>
      <c r="U1933" s="11" t="s">
        <v>2517</v>
      </c>
      <c r="V1933">
        <v>0.60233918128654995</v>
      </c>
      <c r="Z1933">
        <v>3.7073123580300602</v>
      </c>
      <c r="AD1933" s="188">
        <f t="shared" si="79"/>
        <v>1.3869372197566481</v>
      </c>
    </row>
    <row r="1934" spans="1:30" hidden="1" x14ac:dyDescent="0.35">
      <c r="A1934" s="11" t="s">
        <v>2760</v>
      </c>
      <c r="B1934" s="11" t="s">
        <v>2516</v>
      </c>
      <c r="C1934" s="11" t="s">
        <v>2552</v>
      </c>
      <c r="D1934" s="188" t="s">
        <v>3022</v>
      </c>
      <c r="G1934" s="11" t="s">
        <v>2749</v>
      </c>
      <c r="H1934" s="11" t="s">
        <v>2640</v>
      </c>
      <c r="I1934">
        <v>1995</v>
      </c>
      <c r="J1934" s="258" t="s">
        <v>2561</v>
      </c>
      <c r="K1934" s="258" t="s">
        <v>3017</v>
      </c>
      <c r="L1934" s="265" t="s">
        <v>1937</v>
      </c>
      <c r="M1934" s="265" t="s">
        <v>1941</v>
      </c>
      <c r="N1934" s="258" t="s">
        <v>3027</v>
      </c>
      <c r="O1934" s="258" t="s">
        <v>3040</v>
      </c>
      <c r="P1934" s="258"/>
      <c r="Q1934" s="258"/>
      <c r="R1934" s="258"/>
      <c r="S1934" s="258"/>
      <c r="T1934" s="11" t="s">
        <v>2762</v>
      </c>
      <c r="U1934" s="11" t="s">
        <v>2517</v>
      </c>
      <c r="V1934">
        <v>0.60233918128654995</v>
      </c>
      <c r="Z1934">
        <v>3.8064859117490601</v>
      </c>
      <c r="AD1934" s="188">
        <f t="shared" si="79"/>
        <v>1.3869372197566481</v>
      </c>
    </row>
    <row r="1935" spans="1:30" hidden="1" x14ac:dyDescent="0.35">
      <c r="A1935" s="11" t="s">
        <v>2760</v>
      </c>
      <c r="B1935" s="11" t="s">
        <v>2516</v>
      </c>
      <c r="C1935" s="11" t="s">
        <v>2552</v>
      </c>
      <c r="D1935" s="188" t="s">
        <v>3022</v>
      </c>
      <c r="G1935" s="11" t="s">
        <v>2749</v>
      </c>
      <c r="H1935" s="11" t="s">
        <v>2640</v>
      </c>
      <c r="I1935">
        <v>1995</v>
      </c>
      <c r="J1935" s="258" t="s">
        <v>2561</v>
      </c>
      <c r="K1935" s="258" t="s">
        <v>3017</v>
      </c>
      <c r="L1935" s="265" t="s">
        <v>1937</v>
      </c>
      <c r="M1935" s="265" t="s">
        <v>1941</v>
      </c>
      <c r="N1935" s="258" t="s">
        <v>3027</v>
      </c>
      <c r="O1935" s="258" t="s">
        <v>3040</v>
      </c>
      <c r="P1935" s="258"/>
      <c r="Q1935" s="258"/>
      <c r="R1935" s="258"/>
      <c r="S1935" s="258"/>
      <c r="T1935" s="11" t="s">
        <v>2762</v>
      </c>
      <c r="U1935" s="11" t="s">
        <v>2517</v>
      </c>
      <c r="V1935">
        <v>0.60233918128654995</v>
      </c>
      <c r="Z1935">
        <v>3.9056594654680699</v>
      </c>
      <c r="AD1935" s="188">
        <f t="shared" si="79"/>
        <v>1.3869372197566481</v>
      </c>
    </row>
    <row r="1936" spans="1:30" hidden="1" x14ac:dyDescent="0.35">
      <c r="A1936" s="11" t="s">
        <v>2760</v>
      </c>
      <c r="B1936" s="11" t="s">
        <v>2516</v>
      </c>
      <c r="C1936" s="11" t="s">
        <v>2552</v>
      </c>
      <c r="D1936" s="188" t="s">
        <v>3022</v>
      </c>
      <c r="G1936" s="11" t="s">
        <v>2749</v>
      </c>
      <c r="H1936" s="11" t="s">
        <v>2640</v>
      </c>
      <c r="I1936">
        <v>1995</v>
      </c>
      <c r="J1936" s="258" t="s">
        <v>2561</v>
      </c>
      <c r="K1936" s="258" t="s">
        <v>3017</v>
      </c>
      <c r="L1936" s="265" t="s">
        <v>1937</v>
      </c>
      <c r="M1936" s="265" t="s">
        <v>1941</v>
      </c>
      <c r="N1936" s="258" t="s">
        <v>3027</v>
      </c>
      <c r="O1936" s="258" t="s">
        <v>3040</v>
      </c>
      <c r="P1936" s="258"/>
      <c r="Q1936" s="258"/>
      <c r="R1936" s="258"/>
      <c r="S1936" s="258"/>
      <c r="T1936" s="11" t="s">
        <v>2762</v>
      </c>
      <c r="U1936" s="11" t="s">
        <v>2517</v>
      </c>
      <c r="V1936">
        <v>0.60233918128654995</v>
      </c>
      <c r="Z1936">
        <v>3.9717751679474098</v>
      </c>
      <c r="AD1936" s="188">
        <f t="shared" si="79"/>
        <v>1.3869372197566481</v>
      </c>
    </row>
    <row r="1937" spans="1:30" hidden="1" x14ac:dyDescent="0.35">
      <c r="A1937" s="11" t="s">
        <v>2760</v>
      </c>
      <c r="B1937" s="11" t="s">
        <v>2516</v>
      </c>
      <c r="C1937" s="11" t="s">
        <v>2552</v>
      </c>
      <c r="D1937" s="188" t="s">
        <v>3022</v>
      </c>
      <c r="G1937" s="11" t="s">
        <v>2749</v>
      </c>
      <c r="H1937" s="11" t="s">
        <v>2640</v>
      </c>
      <c r="I1937">
        <v>1995</v>
      </c>
      <c r="J1937" s="258" t="s">
        <v>2561</v>
      </c>
      <c r="K1937" s="258" t="s">
        <v>3017</v>
      </c>
      <c r="L1937" s="265" t="s">
        <v>1937</v>
      </c>
      <c r="M1937" s="265" t="s">
        <v>1941</v>
      </c>
      <c r="N1937" s="258" t="s">
        <v>3027</v>
      </c>
      <c r="O1937" s="258" t="s">
        <v>3040</v>
      </c>
      <c r="P1937" s="258"/>
      <c r="Q1937" s="258"/>
      <c r="R1937" s="258"/>
      <c r="S1937" s="258"/>
      <c r="T1937" s="11" t="s">
        <v>2762</v>
      </c>
      <c r="U1937" s="11" t="s">
        <v>2517</v>
      </c>
      <c r="V1937">
        <v>0.60233918128654995</v>
      </c>
      <c r="Z1937">
        <v>4.1370644241457599</v>
      </c>
      <c r="AD1937" s="188">
        <f t="shared" si="79"/>
        <v>1.3869372197566481</v>
      </c>
    </row>
    <row r="1938" spans="1:30" hidden="1" x14ac:dyDescent="0.35">
      <c r="A1938" s="11" t="s">
        <v>2760</v>
      </c>
      <c r="B1938" s="11" t="s">
        <v>2516</v>
      </c>
      <c r="C1938" s="11" t="s">
        <v>2552</v>
      </c>
      <c r="D1938" s="188" t="s">
        <v>3022</v>
      </c>
      <c r="G1938" s="11" t="s">
        <v>2749</v>
      </c>
      <c r="H1938" s="11" t="s">
        <v>2640</v>
      </c>
      <c r="I1938">
        <v>1995</v>
      </c>
      <c r="J1938" s="258" t="s">
        <v>2561</v>
      </c>
      <c r="K1938" s="258" t="s">
        <v>3017</v>
      </c>
      <c r="L1938" s="265" t="s">
        <v>1937</v>
      </c>
      <c r="M1938" s="265" t="s">
        <v>1941</v>
      </c>
      <c r="N1938" s="258" t="s">
        <v>3027</v>
      </c>
      <c r="O1938" s="258" t="s">
        <v>3040</v>
      </c>
      <c r="P1938" s="258"/>
      <c r="Q1938" s="258"/>
      <c r="R1938" s="258"/>
      <c r="S1938" s="258"/>
      <c r="T1938" s="11" t="s">
        <v>2762</v>
      </c>
      <c r="U1938" s="11" t="s">
        <v>2517</v>
      </c>
      <c r="V1938">
        <v>0.90643274853801103</v>
      </c>
      <c r="Z1938">
        <v>2.3544536271808898</v>
      </c>
      <c r="AD1938" s="188">
        <f t="shared" si="79"/>
        <v>2.0871385345852449</v>
      </c>
    </row>
    <row r="1939" spans="1:30" hidden="1" x14ac:dyDescent="0.35">
      <c r="A1939" s="11" t="s">
        <v>2760</v>
      </c>
      <c r="B1939" s="11" t="s">
        <v>2516</v>
      </c>
      <c r="C1939" s="11" t="s">
        <v>2552</v>
      </c>
      <c r="D1939" s="188" t="s">
        <v>3022</v>
      </c>
      <c r="G1939" s="11" t="s">
        <v>2749</v>
      </c>
      <c r="H1939" s="11" t="s">
        <v>2640</v>
      </c>
      <c r="I1939">
        <v>1995</v>
      </c>
      <c r="J1939" s="258" t="s">
        <v>2561</v>
      </c>
      <c r="K1939" s="258" t="s">
        <v>3017</v>
      </c>
      <c r="L1939" s="265" t="s">
        <v>1937</v>
      </c>
      <c r="M1939" s="265" t="s">
        <v>1941</v>
      </c>
      <c r="N1939" s="258" t="s">
        <v>3027</v>
      </c>
      <c r="O1939" s="258" t="s">
        <v>3040</v>
      </c>
      <c r="P1939" s="258"/>
      <c r="Q1939" s="258"/>
      <c r="R1939" s="258"/>
      <c r="S1939" s="258"/>
      <c r="T1939" s="11" t="s">
        <v>2762</v>
      </c>
      <c r="U1939" s="11" t="s">
        <v>2517</v>
      </c>
      <c r="V1939">
        <v>1.5146198830409301</v>
      </c>
      <c r="Z1939">
        <v>2.3925378183751298</v>
      </c>
      <c r="AD1939" s="188">
        <f t="shared" si="79"/>
        <v>3.487541164242431</v>
      </c>
    </row>
    <row r="1940" spans="1:30" hidden="1" x14ac:dyDescent="0.35">
      <c r="A1940" s="11" t="s">
        <v>2760</v>
      </c>
      <c r="B1940" s="11" t="s">
        <v>2516</v>
      </c>
      <c r="C1940" s="11" t="s">
        <v>2552</v>
      </c>
      <c r="D1940" s="188" t="s">
        <v>3022</v>
      </c>
      <c r="G1940" s="11" t="s">
        <v>2749</v>
      </c>
      <c r="H1940" s="11" t="s">
        <v>2640</v>
      </c>
      <c r="I1940">
        <v>1995</v>
      </c>
      <c r="J1940" s="258" t="s">
        <v>2561</v>
      </c>
      <c r="K1940" s="258" t="s">
        <v>3017</v>
      </c>
      <c r="L1940" s="265" t="s">
        <v>1937</v>
      </c>
      <c r="M1940" s="265" t="s">
        <v>1941</v>
      </c>
      <c r="N1940" s="258" t="s">
        <v>3027</v>
      </c>
      <c r="O1940" s="258" t="s">
        <v>3040</v>
      </c>
      <c r="P1940" s="258"/>
      <c r="Q1940" s="258"/>
      <c r="R1940" s="258"/>
      <c r="S1940" s="258"/>
      <c r="T1940" s="11" t="s">
        <v>2762</v>
      </c>
      <c r="U1940" s="11" t="s">
        <v>2517</v>
      </c>
      <c r="V1940">
        <v>1.5146198830409301</v>
      </c>
      <c r="Z1940">
        <v>2.4586535208544702</v>
      </c>
      <c r="AD1940" s="188">
        <f t="shared" si="79"/>
        <v>3.487541164242431</v>
      </c>
    </row>
    <row r="1941" spans="1:30" hidden="1" x14ac:dyDescent="0.35">
      <c r="A1941" s="11" t="s">
        <v>2760</v>
      </c>
      <c r="B1941" s="11" t="s">
        <v>2516</v>
      </c>
      <c r="C1941" s="11" t="s">
        <v>2552</v>
      </c>
      <c r="D1941" s="188" t="s">
        <v>3022</v>
      </c>
      <c r="G1941" s="11" t="s">
        <v>2749</v>
      </c>
      <c r="H1941" s="11" t="s">
        <v>2640</v>
      </c>
      <c r="I1941">
        <v>1995</v>
      </c>
      <c r="J1941" s="258" t="s">
        <v>2561</v>
      </c>
      <c r="K1941" s="258" t="s">
        <v>3017</v>
      </c>
      <c r="L1941" s="265" t="s">
        <v>1937</v>
      </c>
      <c r="M1941" s="265" t="s">
        <v>1941</v>
      </c>
      <c r="N1941" s="258" t="s">
        <v>3027</v>
      </c>
      <c r="O1941" s="258" t="s">
        <v>3040</v>
      </c>
      <c r="P1941" s="258"/>
      <c r="Q1941" s="258"/>
      <c r="R1941" s="258"/>
      <c r="S1941" s="258"/>
      <c r="T1941" s="11" t="s">
        <v>2762</v>
      </c>
      <c r="U1941" s="11" t="s">
        <v>2517</v>
      </c>
      <c r="V1941">
        <v>1.5146198830409301</v>
      </c>
      <c r="Z1941">
        <v>2.5247692233338102</v>
      </c>
      <c r="AD1941" s="188">
        <f t="shared" si="79"/>
        <v>3.487541164242431</v>
      </c>
    </row>
    <row r="1942" spans="1:30" hidden="1" x14ac:dyDescent="0.35">
      <c r="A1942" s="11" t="s">
        <v>2760</v>
      </c>
      <c r="B1942" s="11" t="s">
        <v>2516</v>
      </c>
      <c r="C1942" s="11" t="s">
        <v>2552</v>
      </c>
      <c r="D1942" s="188" t="s">
        <v>3022</v>
      </c>
      <c r="G1942" s="11" t="s">
        <v>2749</v>
      </c>
      <c r="H1942" s="11" t="s">
        <v>2640</v>
      </c>
      <c r="I1942">
        <v>1995</v>
      </c>
      <c r="J1942" s="258" t="s">
        <v>2561</v>
      </c>
      <c r="K1942" s="258" t="s">
        <v>3017</v>
      </c>
      <c r="L1942" s="265" t="s">
        <v>1937</v>
      </c>
      <c r="M1942" s="265" t="s">
        <v>1941</v>
      </c>
      <c r="N1942" s="258" t="s">
        <v>3027</v>
      </c>
      <c r="O1942" s="258" t="s">
        <v>3040</v>
      </c>
      <c r="P1942" s="258"/>
      <c r="Q1942" s="258"/>
      <c r="R1942" s="258"/>
      <c r="S1942" s="258"/>
      <c r="T1942" s="11" t="s">
        <v>2762</v>
      </c>
      <c r="U1942" s="11" t="s">
        <v>2517</v>
      </c>
      <c r="V1942">
        <v>1.5146198830409301</v>
      </c>
      <c r="Z1942">
        <v>2.6239427770528199</v>
      </c>
      <c r="AD1942" s="188">
        <f t="shared" si="79"/>
        <v>3.487541164242431</v>
      </c>
    </row>
    <row r="1943" spans="1:30" hidden="1" x14ac:dyDescent="0.35">
      <c r="A1943" s="11" t="s">
        <v>2760</v>
      </c>
      <c r="B1943" s="11" t="s">
        <v>2516</v>
      </c>
      <c r="C1943" s="11" t="s">
        <v>2552</v>
      </c>
      <c r="D1943" s="188" t="s">
        <v>3022</v>
      </c>
      <c r="G1943" s="11" t="s">
        <v>2749</v>
      </c>
      <c r="H1943" s="11" t="s">
        <v>2640</v>
      </c>
      <c r="I1943">
        <v>1995</v>
      </c>
      <c r="J1943" s="258" t="s">
        <v>2561</v>
      </c>
      <c r="K1943" s="258" t="s">
        <v>3017</v>
      </c>
      <c r="L1943" s="265" t="s">
        <v>1937</v>
      </c>
      <c r="M1943" s="265" t="s">
        <v>1941</v>
      </c>
      <c r="N1943" s="258" t="s">
        <v>3027</v>
      </c>
      <c r="O1943" s="258" t="s">
        <v>3040</v>
      </c>
      <c r="P1943" s="258"/>
      <c r="Q1943" s="258"/>
      <c r="R1943" s="258"/>
      <c r="S1943" s="258"/>
      <c r="T1943" s="11" t="s">
        <v>2762</v>
      </c>
      <c r="U1943" s="11" t="s">
        <v>2517</v>
      </c>
      <c r="V1943">
        <v>1.5146198830409301</v>
      </c>
      <c r="Z1943">
        <v>2.6900584795321598</v>
      </c>
      <c r="AD1943" s="188">
        <f t="shared" si="79"/>
        <v>3.487541164242431</v>
      </c>
    </row>
    <row r="1944" spans="1:30" hidden="1" x14ac:dyDescent="0.35">
      <c r="A1944" s="11" t="s">
        <v>2760</v>
      </c>
      <c r="B1944" s="11" t="s">
        <v>2516</v>
      </c>
      <c r="C1944" s="11" t="s">
        <v>2552</v>
      </c>
      <c r="D1944" s="188" t="s">
        <v>3022</v>
      </c>
      <c r="G1944" s="11" t="s">
        <v>2749</v>
      </c>
      <c r="H1944" s="11" t="s">
        <v>2640</v>
      </c>
      <c r="I1944">
        <v>1995</v>
      </c>
      <c r="J1944" s="258" t="s">
        <v>2561</v>
      </c>
      <c r="K1944" s="258" t="s">
        <v>3017</v>
      </c>
      <c r="L1944" s="265" t="s">
        <v>1937</v>
      </c>
      <c r="M1944" s="265" t="s">
        <v>1941</v>
      </c>
      <c r="N1944" s="258" t="s">
        <v>3027</v>
      </c>
      <c r="O1944" s="258" t="s">
        <v>3040</v>
      </c>
      <c r="P1944" s="258"/>
      <c r="Q1944" s="258"/>
      <c r="R1944" s="258"/>
      <c r="S1944" s="258"/>
      <c r="T1944" s="11" t="s">
        <v>2762</v>
      </c>
      <c r="U1944" s="11" t="s">
        <v>2517</v>
      </c>
      <c r="V1944">
        <v>1.5146198830409301</v>
      </c>
      <c r="Z1944">
        <v>2.7561741820115002</v>
      </c>
      <c r="AD1944" s="188">
        <f t="shared" si="79"/>
        <v>3.487541164242431</v>
      </c>
    </row>
    <row r="1945" spans="1:30" hidden="1" x14ac:dyDescent="0.35">
      <c r="A1945" s="11" t="s">
        <v>2760</v>
      </c>
      <c r="B1945" s="11" t="s">
        <v>2516</v>
      </c>
      <c r="C1945" s="11" t="s">
        <v>2552</v>
      </c>
      <c r="D1945" s="188" t="s">
        <v>3022</v>
      </c>
      <c r="G1945" s="11" t="s">
        <v>2749</v>
      </c>
      <c r="H1945" s="11" t="s">
        <v>2640</v>
      </c>
      <c r="I1945">
        <v>1995</v>
      </c>
      <c r="J1945" s="258" t="s">
        <v>2561</v>
      </c>
      <c r="K1945" s="258" t="s">
        <v>3017</v>
      </c>
      <c r="L1945" s="265" t="s">
        <v>1937</v>
      </c>
      <c r="M1945" s="265" t="s">
        <v>1941</v>
      </c>
      <c r="N1945" s="258" t="s">
        <v>3027</v>
      </c>
      <c r="O1945" s="258" t="s">
        <v>3040</v>
      </c>
      <c r="P1945" s="258"/>
      <c r="Q1945" s="258"/>
      <c r="R1945" s="258"/>
      <c r="S1945" s="258"/>
      <c r="T1945" s="11" t="s">
        <v>2762</v>
      </c>
      <c r="U1945" s="11" t="s">
        <v>2517</v>
      </c>
      <c r="V1945">
        <v>1.5146198830409301</v>
      </c>
      <c r="Z1945">
        <v>2.8553477357305099</v>
      </c>
      <c r="AD1945" s="188">
        <f t="shared" si="79"/>
        <v>3.487541164242431</v>
      </c>
    </row>
    <row r="1946" spans="1:30" hidden="1" x14ac:dyDescent="0.35">
      <c r="A1946" s="11" t="s">
        <v>2760</v>
      </c>
      <c r="B1946" s="11" t="s">
        <v>2516</v>
      </c>
      <c r="C1946" s="11" t="s">
        <v>2552</v>
      </c>
      <c r="D1946" s="188" t="s">
        <v>3022</v>
      </c>
      <c r="G1946" s="11" t="s">
        <v>2749</v>
      </c>
      <c r="H1946" s="11" t="s">
        <v>2640</v>
      </c>
      <c r="I1946">
        <v>1995</v>
      </c>
      <c r="J1946" s="258" t="s">
        <v>2561</v>
      </c>
      <c r="K1946" s="258" t="s">
        <v>3017</v>
      </c>
      <c r="L1946" s="265" t="s">
        <v>1937</v>
      </c>
      <c r="M1946" s="265" t="s">
        <v>1941</v>
      </c>
      <c r="N1946" s="258" t="s">
        <v>3027</v>
      </c>
      <c r="O1946" s="258" t="s">
        <v>3040</v>
      </c>
      <c r="P1946" s="258"/>
      <c r="Q1946" s="258"/>
      <c r="R1946" s="258"/>
      <c r="S1946" s="258"/>
      <c r="T1946" s="11" t="s">
        <v>2762</v>
      </c>
      <c r="U1946" s="11" t="s">
        <v>2517</v>
      </c>
      <c r="V1946">
        <v>1.5146198830409301</v>
      </c>
      <c r="Z1946">
        <v>2.9875791406891801</v>
      </c>
      <c r="AD1946" s="188">
        <f t="shared" si="79"/>
        <v>3.487541164242431</v>
      </c>
    </row>
    <row r="1947" spans="1:30" hidden="1" x14ac:dyDescent="0.35">
      <c r="A1947" s="11" t="s">
        <v>2760</v>
      </c>
      <c r="B1947" s="11" t="s">
        <v>2516</v>
      </c>
      <c r="C1947" s="11" t="s">
        <v>2552</v>
      </c>
      <c r="D1947" s="188" t="s">
        <v>3022</v>
      </c>
      <c r="G1947" s="11" t="s">
        <v>2749</v>
      </c>
      <c r="H1947" s="11" t="s">
        <v>2640</v>
      </c>
      <c r="I1947">
        <v>1995</v>
      </c>
      <c r="J1947" s="258" t="s">
        <v>2561</v>
      </c>
      <c r="K1947" s="258" t="s">
        <v>3017</v>
      </c>
      <c r="L1947" s="265" t="s">
        <v>1937</v>
      </c>
      <c r="M1947" s="265" t="s">
        <v>1941</v>
      </c>
      <c r="N1947" s="258" t="s">
        <v>3027</v>
      </c>
      <c r="O1947" s="258" t="s">
        <v>3040</v>
      </c>
      <c r="P1947" s="258"/>
      <c r="Q1947" s="258"/>
      <c r="R1947" s="258"/>
      <c r="S1947" s="258"/>
      <c r="T1947" s="11" t="s">
        <v>2762</v>
      </c>
      <c r="U1947" s="11" t="s">
        <v>2517</v>
      </c>
      <c r="V1947">
        <v>1.5146198830409301</v>
      </c>
      <c r="Z1947">
        <v>3.0206369919288498</v>
      </c>
      <c r="AD1947" s="188">
        <f t="shared" si="79"/>
        <v>3.487541164242431</v>
      </c>
    </row>
    <row r="1948" spans="1:30" hidden="1" x14ac:dyDescent="0.35">
      <c r="A1948" s="11" t="s">
        <v>2760</v>
      </c>
      <c r="B1948" s="11" t="s">
        <v>2516</v>
      </c>
      <c r="C1948" s="11" t="s">
        <v>2552</v>
      </c>
      <c r="D1948" s="188" t="s">
        <v>3022</v>
      </c>
      <c r="G1948" s="11" t="s">
        <v>2749</v>
      </c>
      <c r="H1948" s="11" t="s">
        <v>2640</v>
      </c>
      <c r="I1948">
        <v>1995</v>
      </c>
      <c r="J1948" s="258" t="s">
        <v>2561</v>
      </c>
      <c r="K1948" s="258" t="s">
        <v>3017</v>
      </c>
      <c r="L1948" s="265" t="s">
        <v>1937</v>
      </c>
      <c r="M1948" s="265" t="s">
        <v>1941</v>
      </c>
      <c r="N1948" s="258" t="s">
        <v>3027</v>
      </c>
      <c r="O1948" s="258" t="s">
        <v>3040</v>
      </c>
      <c r="P1948" s="258"/>
      <c r="Q1948" s="258"/>
      <c r="R1948" s="258"/>
      <c r="S1948" s="258"/>
      <c r="T1948" s="11" t="s">
        <v>2762</v>
      </c>
      <c r="U1948" s="11" t="s">
        <v>2517</v>
      </c>
      <c r="V1948">
        <v>1.5146198830409301</v>
      </c>
      <c r="Z1948">
        <v>3.11981054564786</v>
      </c>
      <c r="AD1948" s="188">
        <f t="shared" si="79"/>
        <v>3.487541164242431</v>
      </c>
    </row>
    <row r="1949" spans="1:30" hidden="1" x14ac:dyDescent="0.35">
      <c r="A1949" s="11" t="s">
        <v>2760</v>
      </c>
      <c r="B1949" s="11" t="s">
        <v>2516</v>
      </c>
      <c r="C1949" s="11" t="s">
        <v>2552</v>
      </c>
      <c r="D1949" s="188" t="s">
        <v>3022</v>
      </c>
      <c r="G1949" s="11" t="s">
        <v>2749</v>
      </c>
      <c r="H1949" s="11" t="s">
        <v>2640</v>
      </c>
      <c r="I1949">
        <v>1995</v>
      </c>
      <c r="J1949" s="258" t="s">
        <v>2561</v>
      </c>
      <c r="K1949" s="258" t="s">
        <v>3017</v>
      </c>
      <c r="L1949" s="265" t="s">
        <v>1937</v>
      </c>
      <c r="M1949" s="265" t="s">
        <v>1941</v>
      </c>
      <c r="N1949" s="258" t="s">
        <v>3027</v>
      </c>
      <c r="O1949" s="258" t="s">
        <v>3040</v>
      </c>
      <c r="P1949" s="258"/>
      <c r="Q1949" s="258"/>
      <c r="R1949" s="258"/>
      <c r="S1949" s="258"/>
      <c r="T1949" s="11" t="s">
        <v>2762</v>
      </c>
      <c r="U1949" s="11" t="s">
        <v>2517</v>
      </c>
      <c r="V1949">
        <v>1.5146198830409301</v>
      </c>
      <c r="Z1949">
        <v>3.1859262481271999</v>
      </c>
      <c r="AD1949" s="188">
        <f t="shared" si="79"/>
        <v>3.487541164242431</v>
      </c>
    </row>
    <row r="1950" spans="1:30" hidden="1" x14ac:dyDescent="0.35">
      <c r="A1950" s="11" t="s">
        <v>2760</v>
      </c>
      <c r="B1950" s="11" t="s">
        <v>2516</v>
      </c>
      <c r="C1950" s="11" t="s">
        <v>2552</v>
      </c>
      <c r="D1950" s="188" t="s">
        <v>3022</v>
      </c>
      <c r="G1950" s="11" t="s">
        <v>2749</v>
      </c>
      <c r="H1950" s="11" t="s">
        <v>2640</v>
      </c>
      <c r="I1950">
        <v>1995</v>
      </c>
      <c r="J1950" s="258" t="s">
        <v>2561</v>
      </c>
      <c r="K1950" s="258" t="s">
        <v>3017</v>
      </c>
      <c r="L1950" s="265" t="s">
        <v>1937</v>
      </c>
      <c r="M1950" s="265" t="s">
        <v>1941</v>
      </c>
      <c r="N1950" s="258" t="s">
        <v>3027</v>
      </c>
      <c r="O1950" s="258" t="s">
        <v>3040</v>
      </c>
      <c r="P1950" s="258"/>
      <c r="Q1950" s="258"/>
      <c r="R1950" s="258"/>
      <c r="S1950" s="258"/>
      <c r="T1950" s="11" t="s">
        <v>2762</v>
      </c>
      <c r="U1950" s="11" t="s">
        <v>2517</v>
      </c>
      <c r="V1950">
        <v>1.5146198830409301</v>
      </c>
      <c r="Z1950">
        <v>3.2520419506065399</v>
      </c>
      <c r="AD1950" s="188">
        <f t="shared" si="79"/>
        <v>3.487541164242431</v>
      </c>
    </row>
    <row r="1951" spans="1:30" hidden="1" x14ac:dyDescent="0.35">
      <c r="A1951" s="11" t="s">
        <v>2760</v>
      </c>
      <c r="B1951" s="11" t="s">
        <v>2516</v>
      </c>
      <c r="C1951" s="11" t="s">
        <v>2552</v>
      </c>
      <c r="D1951" s="188" t="s">
        <v>3022</v>
      </c>
      <c r="G1951" s="11" t="s">
        <v>2749</v>
      </c>
      <c r="H1951" s="11" t="s">
        <v>2640</v>
      </c>
      <c r="I1951">
        <v>1995</v>
      </c>
      <c r="J1951" s="258" t="s">
        <v>2561</v>
      </c>
      <c r="K1951" s="258" t="s">
        <v>3017</v>
      </c>
      <c r="L1951" s="265" t="s">
        <v>1937</v>
      </c>
      <c r="M1951" s="265" t="s">
        <v>1941</v>
      </c>
      <c r="N1951" s="258" t="s">
        <v>3027</v>
      </c>
      <c r="O1951" s="258" t="s">
        <v>3040</v>
      </c>
      <c r="P1951" s="258"/>
      <c r="Q1951" s="258"/>
      <c r="R1951" s="258"/>
      <c r="S1951" s="258"/>
      <c r="T1951" s="11" t="s">
        <v>2762</v>
      </c>
      <c r="U1951" s="11" t="s">
        <v>2517</v>
      </c>
      <c r="V1951">
        <v>1.5146198830409301</v>
      </c>
      <c r="Z1951">
        <v>3.3181576530858798</v>
      </c>
      <c r="AD1951" s="188">
        <f t="shared" si="79"/>
        <v>3.487541164242431</v>
      </c>
    </row>
    <row r="1952" spans="1:30" hidden="1" x14ac:dyDescent="0.35">
      <c r="A1952" s="11" t="s">
        <v>2760</v>
      </c>
      <c r="B1952" s="11" t="s">
        <v>2516</v>
      </c>
      <c r="C1952" s="11" t="s">
        <v>2552</v>
      </c>
      <c r="D1952" s="188" t="s">
        <v>3022</v>
      </c>
      <c r="G1952" s="11" t="s">
        <v>2749</v>
      </c>
      <c r="H1952" s="11" t="s">
        <v>2640</v>
      </c>
      <c r="I1952">
        <v>1995</v>
      </c>
      <c r="J1952" s="258" t="s">
        <v>2561</v>
      </c>
      <c r="K1952" s="258" t="s">
        <v>3017</v>
      </c>
      <c r="L1952" s="265" t="s">
        <v>1937</v>
      </c>
      <c r="M1952" s="265" t="s">
        <v>1941</v>
      </c>
      <c r="N1952" s="258" t="s">
        <v>3027</v>
      </c>
      <c r="O1952" s="258" t="s">
        <v>3040</v>
      </c>
      <c r="P1952" s="258"/>
      <c r="Q1952" s="258"/>
      <c r="R1952" s="258"/>
      <c r="S1952" s="258"/>
      <c r="T1952" s="11" t="s">
        <v>2762</v>
      </c>
      <c r="U1952" s="11" t="s">
        <v>2517</v>
      </c>
      <c r="V1952">
        <v>1.5146198830409301</v>
      </c>
      <c r="Z1952">
        <v>3.3842733555652198</v>
      </c>
      <c r="AD1952" s="188">
        <f t="shared" si="79"/>
        <v>3.487541164242431</v>
      </c>
    </row>
    <row r="1953" spans="1:30" hidden="1" x14ac:dyDescent="0.35">
      <c r="A1953" s="11" t="s">
        <v>2760</v>
      </c>
      <c r="B1953" s="11" t="s">
        <v>2516</v>
      </c>
      <c r="C1953" s="11" t="s">
        <v>2552</v>
      </c>
      <c r="D1953" s="188" t="s">
        <v>3022</v>
      </c>
      <c r="G1953" s="11" t="s">
        <v>2749</v>
      </c>
      <c r="H1953" s="11" t="s">
        <v>2640</v>
      </c>
      <c r="I1953">
        <v>1995</v>
      </c>
      <c r="J1953" s="258" t="s">
        <v>2561</v>
      </c>
      <c r="K1953" s="258" t="s">
        <v>3017</v>
      </c>
      <c r="L1953" s="265" t="s">
        <v>1937</v>
      </c>
      <c r="M1953" s="265" t="s">
        <v>1941</v>
      </c>
      <c r="N1953" s="258" t="s">
        <v>3027</v>
      </c>
      <c r="O1953" s="258" t="s">
        <v>3040</v>
      </c>
      <c r="P1953" s="258"/>
      <c r="Q1953" s="258"/>
      <c r="R1953" s="258"/>
      <c r="S1953" s="258"/>
      <c r="T1953" s="11" t="s">
        <v>2762</v>
      </c>
      <c r="U1953" s="11" t="s">
        <v>2517</v>
      </c>
      <c r="V1953">
        <v>1.5146198830409301</v>
      </c>
      <c r="Z1953">
        <v>3.5165047605238899</v>
      </c>
      <c r="AD1953" s="188">
        <f t="shared" si="79"/>
        <v>3.487541164242431</v>
      </c>
    </row>
    <row r="1954" spans="1:30" hidden="1" x14ac:dyDescent="0.35">
      <c r="A1954" s="11" t="s">
        <v>2760</v>
      </c>
      <c r="B1954" s="11" t="s">
        <v>2516</v>
      </c>
      <c r="C1954" s="11" t="s">
        <v>2552</v>
      </c>
      <c r="D1954" s="188" t="s">
        <v>3022</v>
      </c>
      <c r="G1954" s="11" t="s">
        <v>2749</v>
      </c>
      <c r="H1954" s="11" t="s">
        <v>2640</v>
      </c>
      <c r="I1954">
        <v>1995</v>
      </c>
      <c r="J1954" s="258" t="s">
        <v>2561</v>
      </c>
      <c r="K1954" s="258" t="s">
        <v>3017</v>
      </c>
      <c r="L1954" s="265" t="s">
        <v>1937</v>
      </c>
      <c r="M1954" s="265" t="s">
        <v>1941</v>
      </c>
      <c r="N1954" s="258" t="s">
        <v>3027</v>
      </c>
      <c r="O1954" s="258" t="s">
        <v>3040</v>
      </c>
      <c r="P1954" s="258"/>
      <c r="Q1954" s="258"/>
      <c r="R1954" s="258"/>
      <c r="S1954" s="258"/>
      <c r="T1954" s="11" t="s">
        <v>2762</v>
      </c>
      <c r="U1954" s="11" t="s">
        <v>2517</v>
      </c>
      <c r="V1954">
        <v>1.5146198830409301</v>
      </c>
      <c r="Z1954">
        <v>3.5826204630032299</v>
      </c>
      <c r="AD1954" s="188">
        <f t="shared" si="79"/>
        <v>3.487541164242431</v>
      </c>
    </row>
    <row r="1955" spans="1:30" hidden="1" x14ac:dyDescent="0.35">
      <c r="A1955" s="11" t="s">
        <v>2760</v>
      </c>
      <c r="B1955" s="11" t="s">
        <v>2516</v>
      </c>
      <c r="C1955" s="11" t="s">
        <v>2552</v>
      </c>
      <c r="D1955" s="188" t="s">
        <v>3022</v>
      </c>
      <c r="G1955" s="11" t="s">
        <v>2749</v>
      </c>
      <c r="H1955" s="11" t="s">
        <v>2640</v>
      </c>
      <c r="I1955">
        <v>1995</v>
      </c>
      <c r="J1955" s="258" t="s">
        <v>2561</v>
      </c>
      <c r="K1955" s="258" t="s">
        <v>3017</v>
      </c>
      <c r="L1955" s="265" t="s">
        <v>1937</v>
      </c>
      <c r="M1955" s="265" t="s">
        <v>1941</v>
      </c>
      <c r="N1955" s="258" t="s">
        <v>3027</v>
      </c>
      <c r="O1955" s="258" t="s">
        <v>3040</v>
      </c>
      <c r="P1955" s="258"/>
      <c r="Q1955" s="258"/>
      <c r="R1955" s="258"/>
      <c r="S1955" s="258"/>
      <c r="T1955" s="11" t="s">
        <v>2762</v>
      </c>
      <c r="U1955" s="11" t="s">
        <v>2517</v>
      </c>
      <c r="V1955">
        <v>1.5146198830409301</v>
      </c>
      <c r="Z1955">
        <v>3.68179401672224</v>
      </c>
      <c r="AD1955" s="188">
        <f t="shared" si="79"/>
        <v>3.487541164242431</v>
      </c>
    </row>
    <row r="1956" spans="1:30" hidden="1" x14ac:dyDescent="0.35">
      <c r="A1956" s="11" t="s">
        <v>2760</v>
      </c>
      <c r="B1956" s="11" t="s">
        <v>2516</v>
      </c>
      <c r="C1956" s="11" t="s">
        <v>2552</v>
      </c>
      <c r="D1956" s="188" t="s">
        <v>3022</v>
      </c>
      <c r="G1956" s="11" t="s">
        <v>2749</v>
      </c>
      <c r="H1956" s="11" t="s">
        <v>2640</v>
      </c>
      <c r="I1956">
        <v>1995</v>
      </c>
      <c r="J1956" s="258" t="s">
        <v>2561</v>
      </c>
      <c r="K1956" s="258" t="s">
        <v>3017</v>
      </c>
      <c r="L1956" s="265" t="s">
        <v>1937</v>
      </c>
      <c r="M1956" s="265" t="s">
        <v>1941</v>
      </c>
      <c r="N1956" s="258" t="s">
        <v>3027</v>
      </c>
      <c r="O1956" s="258" t="s">
        <v>3040</v>
      </c>
      <c r="P1956" s="258"/>
      <c r="Q1956" s="258"/>
      <c r="R1956" s="258"/>
      <c r="S1956" s="258"/>
      <c r="T1956" s="11" t="s">
        <v>2762</v>
      </c>
      <c r="U1956" s="11" t="s">
        <v>2517</v>
      </c>
      <c r="V1956">
        <v>1.5146198830409301</v>
      </c>
      <c r="Z1956">
        <v>3.74790971920158</v>
      </c>
      <c r="AD1956" s="188">
        <f t="shared" si="79"/>
        <v>3.487541164242431</v>
      </c>
    </row>
    <row r="1957" spans="1:30" hidden="1" x14ac:dyDescent="0.35">
      <c r="A1957" s="11" t="s">
        <v>2760</v>
      </c>
      <c r="B1957" s="11" t="s">
        <v>2516</v>
      </c>
      <c r="C1957" s="11" t="s">
        <v>2552</v>
      </c>
      <c r="D1957" s="188" t="s">
        <v>3022</v>
      </c>
      <c r="G1957" s="11" t="s">
        <v>2749</v>
      </c>
      <c r="H1957" s="11" t="s">
        <v>2640</v>
      </c>
      <c r="I1957">
        <v>1995</v>
      </c>
      <c r="J1957" s="258" t="s">
        <v>2561</v>
      </c>
      <c r="K1957" s="258" t="s">
        <v>3017</v>
      </c>
      <c r="L1957" s="265" t="s">
        <v>1937</v>
      </c>
      <c r="M1957" s="265" t="s">
        <v>1941</v>
      </c>
      <c r="N1957" s="258" t="s">
        <v>3027</v>
      </c>
      <c r="O1957" s="258" t="s">
        <v>3040</v>
      </c>
      <c r="P1957" s="258"/>
      <c r="Q1957" s="258"/>
      <c r="R1957" s="258"/>
      <c r="S1957" s="258"/>
      <c r="T1957" s="11" t="s">
        <v>2762</v>
      </c>
      <c r="U1957" s="11" t="s">
        <v>2517</v>
      </c>
      <c r="V1957">
        <v>1.5146198830409301</v>
      </c>
      <c r="Z1957">
        <v>3.8801411241602599</v>
      </c>
      <c r="AD1957" s="188">
        <f t="shared" si="79"/>
        <v>3.487541164242431</v>
      </c>
    </row>
    <row r="1958" spans="1:30" hidden="1" x14ac:dyDescent="0.35">
      <c r="A1958" s="11" t="s">
        <v>2760</v>
      </c>
      <c r="B1958" s="11" t="s">
        <v>2516</v>
      </c>
      <c r="C1958" s="11" t="s">
        <v>2552</v>
      </c>
      <c r="D1958" s="188" t="s">
        <v>3022</v>
      </c>
      <c r="G1958" s="11" t="s">
        <v>2749</v>
      </c>
      <c r="H1958" s="11" t="s">
        <v>2640</v>
      </c>
      <c r="I1958">
        <v>1995</v>
      </c>
      <c r="J1958" s="258" t="s">
        <v>2561</v>
      </c>
      <c r="K1958" s="258" t="s">
        <v>3017</v>
      </c>
      <c r="L1958" s="265" t="s">
        <v>1937</v>
      </c>
      <c r="M1958" s="265" t="s">
        <v>1941</v>
      </c>
      <c r="N1958" s="258" t="s">
        <v>3027</v>
      </c>
      <c r="O1958" s="258" t="s">
        <v>3040</v>
      </c>
      <c r="P1958" s="258"/>
      <c r="Q1958" s="258"/>
      <c r="R1958" s="258"/>
      <c r="S1958" s="258"/>
      <c r="T1958" s="11" t="s">
        <v>2762</v>
      </c>
      <c r="U1958" s="11" t="s">
        <v>2517</v>
      </c>
      <c r="V1958">
        <v>1.8187134502923901</v>
      </c>
      <c r="Z1958">
        <v>0.70910057512928204</v>
      </c>
      <c r="AD1958" s="188">
        <f t="shared" si="79"/>
        <v>4.1877424790710247</v>
      </c>
    </row>
    <row r="1959" spans="1:30" hidden="1" x14ac:dyDescent="0.35">
      <c r="A1959" s="11" t="s">
        <v>2760</v>
      </c>
      <c r="B1959" s="11" t="s">
        <v>2516</v>
      </c>
      <c r="C1959" s="11" t="s">
        <v>2552</v>
      </c>
      <c r="D1959" s="188" t="s">
        <v>3022</v>
      </c>
      <c r="G1959" s="11" t="s">
        <v>2749</v>
      </c>
      <c r="H1959" s="11" t="s">
        <v>2640</v>
      </c>
      <c r="I1959">
        <v>1995</v>
      </c>
      <c r="J1959" s="258" t="s">
        <v>2561</v>
      </c>
      <c r="K1959" s="258" t="s">
        <v>3017</v>
      </c>
      <c r="L1959" s="265" t="s">
        <v>1937</v>
      </c>
      <c r="M1959" s="265" t="s">
        <v>1941</v>
      </c>
      <c r="N1959" s="258" t="s">
        <v>3027</v>
      </c>
      <c r="O1959" s="258" t="s">
        <v>3040</v>
      </c>
      <c r="P1959" s="258"/>
      <c r="Q1959" s="258"/>
      <c r="R1959" s="258"/>
      <c r="S1959" s="258"/>
      <c r="T1959" s="11" t="s">
        <v>2762</v>
      </c>
      <c r="U1959" s="11" t="s">
        <v>2517</v>
      </c>
      <c r="V1959">
        <v>1.8187134502923901</v>
      </c>
      <c r="Z1959">
        <v>1.03967908752597</v>
      </c>
      <c r="AD1959" s="188">
        <f t="shared" si="79"/>
        <v>4.1877424790710247</v>
      </c>
    </row>
    <row r="1960" spans="1:30" hidden="1" x14ac:dyDescent="0.35">
      <c r="A1960" s="11" t="s">
        <v>2760</v>
      </c>
      <c r="B1960" s="11" t="s">
        <v>2516</v>
      </c>
      <c r="C1960" s="11" t="s">
        <v>2552</v>
      </c>
      <c r="D1960" s="188" t="s">
        <v>3022</v>
      </c>
      <c r="G1960" s="11" t="s">
        <v>2749</v>
      </c>
      <c r="H1960" s="11" t="s">
        <v>2640</v>
      </c>
      <c r="I1960">
        <v>1995</v>
      </c>
      <c r="J1960" s="258" t="s">
        <v>2561</v>
      </c>
      <c r="K1960" s="258" t="s">
        <v>3017</v>
      </c>
      <c r="L1960" s="265" t="s">
        <v>1937</v>
      </c>
      <c r="M1960" s="265" t="s">
        <v>1941</v>
      </c>
      <c r="N1960" s="258" t="s">
        <v>3027</v>
      </c>
      <c r="O1960" s="258" t="s">
        <v>3040</v>
      </c>
      <c r="P1960" s="258"/>
      <c r="Q1960" s="258"/>
      <c r="R1960" s="258"/>
      <c r="S1960" s="258"/>
      <c r="T1960" s="11" t="s">
        <v>2762</v>
      </c>
      <c r="U1960" s="11" t="s">
        <v>2517</v>
      </c>
      <c r="V1960">
        <v>1.8187134502923901</v>
      </c>
      <c r="Z1960">
        <v>1.10579479000531</v>
      </c>
      <c r="AD1960" s="188">
        <f t="shared" si="79"/>
        <v>4.1877424790710247</v>
      </c>
    </row>
    <row r="1961" spans="1:30" hidden="1" x14ac:dyDescent="0.35">
      <c r="A1961" s="11" t="s">
        <v>2760</v>
      </c>
      <c r="B1961" s="11" t="s">
        <v>2516</v>
      </c>
      <c r="C1961" s="11" t="s">
        <v>2552</v>
      </c>
      <c r="D1961" s="188" t="s">
        <v>3022</v>
      </c>
      <c r="G1961" s="11" t="s">
        <v>2749</v>
      </c>
      <c r="H1961" s="11" t="s">
        <v>2640</v>
      </c>
      <c r="I1961">
        <v>1995</v>
      </c>
      <c r="J1961" s="258" t="s">
        <v>2561</v>
      </c>
      <c r="K1961" s="258" t="s">
        <v>3017</v>
      </c>
      <c r="L1961" s="265" t="s">
        <v>1937</v>
      </c>
      <c r="M1961" s="265" t="s">
        <v>1941</v>
      </c>
      <c r="N1961" s="258" t="s">
        <v>3027</v>
      </c>
      <c r="O1961" s="258" t="s">
        <v>3040</v>
      </c>
      <c r="P1961" s="258"/>
      <c r="Q1961" s="258"/>
      <c r="R1961" s="258"/>
      <c r="S1961" s="258"/>
      <c r="T1961" s="11" t="s">
        <v>2762</v>
      </c>
      <c r="U1961" s="11" t="s">
        <v>2517</v>
      </c>
      <c r="V1961">
        <v>1.8187134502923901</v>
      </c>
      <c r="Z1961">
        <v>1.2380261949639899</v>
      </c>
      <c r="AD1961" s="188">
        <f t="shared" si="79"/>
        <v>4.1877424790710247</v>
      </c>
    </row>
    <row r="1962" spans="1:30" hidden="1" x14ac:dyDescent="0.35">
      <c r="A1962" s="11" t="s">
        <v>2760</v>
      </c>
      <c r="B1962" s="11" t="s">
        <v>2516</v>
      </c>
      <c r="C1962" s="11" t="s">
        <v>2552</v>
      </c>
      <c r="D1962" s="188" t="s">
        <v>3022</v>
      </c>
      <c r="G1962" s="11" t="s">
        <v>2749</v>
      </c>
      <c r="H1962" s="11" t="s">
        <v>2640</v>
      </c>
      <c r="I1962">
        <v>1995</v>
      </c>
      <c r="J1962" s="258" t="s">
        <v>2561</v>
      </c>
      <c r="K1962" s="258" t="s">
        <v>3017</v>
      </c>
      <c r="L1962" s="265" t="s">
        <v>1937</v>
      </c>
      <c r="M1962" s="265" t="s">
        <v>1941</v>
      </c>
      <c r="N1962" s="258" t="s">
        <v>3027</v>
      </c>
      <c r="O1962" s="258" t="s">
        <v>3040</v>
      </c>
      <c r="P1962" s="258"/>
      <c r="Q1962" s="258"/>
      <c r="R1962" s="258"/>
      <c r="S1962" s="258"/>
      <c r="T1962" s="11" t="s">
        <v>2762</v>
      </c>
      <c r="U1962" s="11" t="s">
        <v>2517</v>
      </c>
      <c r="V1962">
        <v>1.8187134502923901</v>
      </c>
      <c r="Z1962">
        <v>1.37025759992267</v>
      </c>
      <c r="AD1962" s="188">
        <f t="shared" si="79"/>
        <v>4.1877424790710247</v>
      </c>
    </row>
    <row r="1963" spans="1:30" hidden="1" x14ac:dyDescent="0.35">
      <c r="A1963" s="11" t="s">
        <v>2760</v>
      </c>
      <c r="B1963" s="11" t="s">
        <v>2516</v>
      </c>
      <c r="C1963" s="11" t="s">
        <v>2552</v>
      </c>
      <c r="D1963" s="188" t="s">
        <v>3022</v>
      </c>
      <c r="G1963" s="11" t="s">
        <v>2749</v>
      </c>
      <c r="H1963" s="11" t="s">
        <v>2640</v>
      </c>
      <c r="I1963">
        <v>1995</v>
      </c>
      <c r="J1963" s="258" t="s">
        <v>2561</v>
      </c>
      <c r="K1963" s="258" t="s">
        <v>3017</v>
      </c>
      <c r="L1963" s="265" t="s">
        <v>1937</v>
      </c>
      <c r="M1963" s="265" t="s">
        <v>1941</v>
      </c>
      <c r="N1963" s="258" t="s">
        <v>3027</v>
      </c>
      <c r="O1963" s="258" t="s">
        <v>3040</v>
      </c>
      <c r="P1963" s="258"/>
      <c r="Q1963" s="258"/>
      <c r="R1963" s="258"/>
      <c r="S1963" s="258"/>
      <c r="T1963" s="11" t="s">
        <v>2762</v>
      </c>
      <c r="U1963" s="11" t="s">
        <v>2517</v>
      </c>
      <c r="V1963">
        <v>1.8187134502923901</v>
      </c>
      <c r="Z1963">
        <v>1.50248900488134</v>
      </c>
      <c r="AD1963" s="188">
        <f t="shared" si="79"/>
        <v>4.1877424790710247</v>
      </c>
    </row>
    <row r="1964" spans="1:30" hidden="1" x14ac:dyDescent="0.35">
      <c r="A1964" s="11" t="s">
        <v>2760</v>
      </c>
      <c r="B1964" s="11" t="s">
        <v>2516</v>
      </c>
      <c r="C1964" s="11" t="s">
        <v>2552</v>
      </c>
      <c r="D1964" s="188" t="s">
        <v>3022</v>
      </c>
      <c r="G1964" s="11" t="s">
        <v>2749</v>
      </c>
      <c r="H1964" s="11" t="s">
        <v>2640</v>
      </c>
      <c r="I1964">
        <v>1995</v>
      </c>
      <c r="J1964" s="258" t="s">
        <v>2561</v>
      </c>
      <c r="K1964" s="258" t="s">
        <v>3017</v>
      </c>
      <c r="L1964" s="265" t="s">
        <v>1937</v>
      </c>
      <c r="M1964" s="265" t="s">
        <v>1941</v>
      </c>
      <c r="N1964" s="258" t="s">
        <v>3027</v>
      </c>
      <c r="O1964" s="258" t="s">
        <v>3040</v>
      </c>
      <c r="P1964" s="258"/>
      <c r="Q1964" s="258"/>
      <c r="R1964" s="258"/>
      <c r="S1964" s="258"/>
      <c r="T1964" s="11" t="s">
        <v>2762</v>
      </c>
      <c r="U1964" s="11" t="s">
        <v>2517</v>
      </c>
      <c r="V1964">
        <v>1.8187134502923901</v>
      </c>
      <c r="Z1964">
        <v>1.6016625586003499</v>
      </c>
      <c r="AD1964" s="188">
        <f t="shared" si="79"/>
        <v>4.1877424790710247</v>
      </c>
    </row>
    <row r="1965" spans="1:30" hidden="1" x14ac:dyDescent="0.35">
      <c r="A1965" s="11" t="s">
        <v>2760</v>
      </c>
      <c r="B1965" s="11" t="s">
        <v>2516</v>
      </c>
      <c r="C1965" s="11" t="s">
        <v>2552</v>
      </c>
      <c r="D1965" s="188" t="s">
        <v>3022</v>
      </c>
      <c r="G1965" s="11" t="s">
        <v>2749</v>
      </c>
      <c r="H1965" s="11" t="s">
        <v>2640</v>
      </c>
      <c r="I1965">
        <v>1995</v>
      </c>
      <c r="J1965" s="258" t="s">
        <v>2561</v>
      </c>
      <c r="K1965" s="258" t="s">
        <v>3017</v>
      </c>
      <c r="L1965" s="265" t="s">
        <v>1937</v>
      </c>
      <c r="M1965" s="265" t="s">
        <v>1941</v>
      </c>
      <c r="N1965" s="258" t="s">
        <v>3027</v>
      </c>
      <c r="O1965" s="258" t="s">
        <v>3040</v>
      </c>
      <c r="P1965" s="258"/>
      <c r="Q1965" s="258"/>
      <c r="R1965" s="258"/>
      <c r="S1965" s="258"/>
      <c r="T1965" s="11" t="s">
        <v>2762</v>
      </c>
      <c r="U1965" s="11" t="s">
        <v>2517</v>
      </c>
      <c r="V1965">
        <v>1.8187134502923901</v>
      </c>
      <c r="Z1965">
        <v>1.70083611231936</v>
      </c>
      <c r="AD1965" s="188">
        <f t="shared" ref="AD1965:AD2028" si="80">LN(10^(V1965))</f>
        <v>4.1877424790710247</v>
      </c>
    </row>
    <row r="1966" spans="1:30" hidden="1" x14ac:dyDescent="0.35">
      <c r="A1966" s="11" t="s">
        <v>2760</v>
      </c>
      <c r="B1966" s="11" t="s">
        <v>2516</v>
      </c>
      <c r="C1966" s="11" t="s">
        <v>2552</v>
      </c>
      <c r="D1966" s="188" t="s">
        <v>3022</v>
      </c>
      <c r="G1966" s="11" t="s">
        <v>2749</v>
      </c>
      <c r="H1966" s="11" t="s">
        <v>2640</v>
      </c>
      <c r="I1966">
        <v>1995</v>
      </c>
      <c r="J1966" s="258" t="s">
        <v>2561</v>
      </c>
      <c r="K1966" s="258" t="s">
        <v>3017</v>
      </c>
      <c r="L1966" s="265" t="s">
        <v>1937</v>
      </c>
      <c r="M1966" s="265" t="s">
        <v>1941</v>
      </c>
      <c r="N1966" s="258" t="s">
        <v>3027</v>
      </c>
      <c r="O1966" s="258" t="s">
        <v>3040</v>
      </c>
      <c r="P1966" s="258"/>
      <c r="Q1966" s="258"/>
      <c r="R1966" s="258"/>
      <c r="S1966" s="258"/>
      <c r="T1966" s="11" t="s">
        <v>2762</v>
      </c>
      <c r="U1966" s="11" t="s">
        <v>2517</v>
      </c>
      <c r="V1966">
        <v>1.8187134502923901</v>
      </c>
      <c r="Z1966">
        <v>1.80000966603837</v>
      </c>
      <c r="AD1966" s="188">
        <f t="shared" si="80"/>
        <v>4.1877424790710247</v>
      </c>
    </row>
    <row r="1967" spans="1:30" hidden="1" x14ac:dyDescent="0.35">
      <c r="A1967" s="11" t="s">
        <v>2760</v>
      </c>
      <c r="B1967" s="11" t="s">
        <v>2516</v>
      </c>
      <c r="C1967" s="11" t="s">
        <v>2552</v>
      </c>
      <c r="D1967" s="188" t="s">
        <v>3022</v>
      </c>
      <c r="G1967" s="11" t="s">
        <v>2749</v>
      </c>
      <c r="H1967" s="11" t="s">
        <v>2640</v>
      </c>
      <c r="I1967">
        <v>1995</v>
      </c>
      <c r="J1967" s="258" t="s">
        <v>2561</v>
      </c>
      <c r="K1967" s="258" t="s">
        <v>3017</v>
      </c>
      <c r="L1967" s="265" t="s">
        <v>1937</v>
      </c>
      <c r="M1967" s="265" t="s">
        <v>1941</v>
      </c>
      <c r="N1967" s="258" t="s">
        <v>3027</v>
      </c>
      <c r="O1967" s="258" t="s">
        <v>3040</v>
      </c>
      <c r="P1967" s="258"/>
      <c r="Q1967" s="258"/>
      <c r="R1967" s="258"/>
      <c r="S1967" s="258"/>
      <c r="T1967" s="11" t="s">
        <v>2762</v>
      </c>
      <c r="U1967" s="11" t="s">
        <v>2517</v>
      </c>
      <c r="V1967">
        <v>1.8187134502923901</v>
      </c>
      <c r="Z1967">
        <v>2.0314146247160498</v>
      </c>
      <c r="AD1967" s="188">
        <f t="shared" si="80"/>
        <v>4.1877424790710247</v>
      </c>
    </row>
    <row r="1968" spans="1:30" hidden="1" x14ac:dyDescent="0.35">
      <c r="A1968" s="11" t="s">
        <v>2760</v>
      </c>
      <c r="B1968" s="11" t="s">
        <v>2516</v>
      </c>
      <c r="C1968" s="11" t="s">
        <v>2552</v>
      </c>
      <c r="D1968" s="188" t="s">
        <v>3022</v>
      </c>
      <c r="G1968" s="11" t="s">
        <v>2749</v>
      </c>
      <c r="H1968" s="11" t="s">
        <v>2640</v>
      </c>
      <c r="I1968">
        <v>1995</v>
      </c>
      <c r="J1968" s="258" t="s">
        <v>2561</v>
      </c>
      <c r="K1968" s="258" t="s">
        <v>3017</v>
      </c>
      <c r="L1968" s="265" t="s">
        <v>1937</v>
      </c>
      <c r="M1968" s="265" t="s">
        <v>1941</v>
      </c>
      <c r="N1968" s="258" t="s">
        <v>3027</v>
      </c>
      <c r="O1968" s="258" t="s">
        <v>3040</v>
      </c>
      <c r="P1968" s="258"/>
      <c r="Q1968" s="258"/>
      <c r="R1968" s="258"/>
      <c r="S1968" s="258"/>
      <c r="T1968" s="11" t="s">
        <v>2762</v>
      </c>
      <c r="U1968" s="11" t="s">
        <v>2517</v>
      </c>
      <c r="V1968">
        <v>1.8187134502923901</v>
      </c>
      <c r="Z1968">
        <v>2.13058817843506</v>
      </c>
      <c r="AD1968" s="188">
        <f t="shared" si="80"/>
        <v>4.1877424790710247</v>
      </c>
    </row>
    <row r="1969" spans="1:30" hidden="1" x14ac:dyDescent="0.35">
      <c r="A1969" s="11" t="s">
        <v>2760</v>
      </c>
      <c r="B1969" s="11" t="s">
        <v>2516</v>
      </c>
      <c r="C1969" s="11" t="s">
        <v>2552</v>
      </c>
      <c r="D1969" s="188" t="s">
        <v>3022</v>
      </c>
      <c r="G1969" s="11" t="s">
        <v>2749</v>
      </c>
      <c r="H1969" s="11" t="s">
        <v>2640</v>
      </c>
      <c r="I1969">
        <v>1995</v>
      </c>
      <c r="J1969" s="258" t="s">
        <v>2561</v>
      </c>
      <c r="K1969" s="258" t="s">
        <v>3017</v>
      </c>
      <c r="L1969" s="265" t="s">
        <v>1937</v>
      </c>
      <c r="M1969" s="265" t="s">
        <v>1941</v>
      </c>
      <c r="N1969" s="258" t="s">
        <v>3027</v>
      </c>
      <c r="O1969" s="258" t="s">
        <v>3040</v>
      </c>
      <c r="P1969" s="258"/>
      <c r="Q1969" s="258"/>
      <c r="R1969" s="258"/>
      <c r="S1969" s="258"/>
      <c r="T1969" s="11" t="s">
        <v>2762</v>
      </c>
      <c r="U1969" s="11" t="s">
        <v>2517</v>
      </c>
      <c r="V1969">
        <v>1.8187134502923901</v>
      </c>
      <c r="Z1969">
        <v>2.2297617321540701</v>
      </c>
      <c r="AD1969" s="188">
        <f t="shared" si="80"/>
        <v>4.1877424790710247</v>
      </c>
    </row>
    <row r="1970" spans="1:30" hidden="1" x14ac:dyDescent="0.35">
      <c r="A1970" s="11" t="s">
        <v>2760</v>
      </c>
      <c r="B1970" s="11" t="s">
        <v>2516</v>
      </c>
      <c r="C1970" s="11" t="s">
        <v>2552</v>
      </c>
      <c r="D1970" s="188" t="s">
        <v>3022</v>
      </c>
      <c r="G1970" s="11" t="s">
        <v>2749</v>
      </c>
      <c r="H1970" s="11" t="s">
        <v>2640</v>
      </c>
      <c r="I1970">
        <v>1995</v>
      </c>
      <c r="J1970" s="258" t="s">
        <v>2561</v>
      </c>
      <c r="K1970" s="258" t="s">
        <v>3017</v>
      </c>
      <c r="L1970" s="265" t="s">
        <v>1937</v>
      </c>
      <c r="M1970" s="265" t="s">
        <v>1941</v>
      </c>
      <c r="N1970" s="258" t="s">
        <v>3027</v>
      </c>
      <c r="O1970" s="258" t="s">
        <v>3040</v>
      </c>
      <c r="P1970" s="258"/>
      <c r="Q1970" s="258"/>
      <c r="R1970" s="258"/>
      <c r="S1970" s="258"/>
      <c r="T1970" s="11" t="s">
        <v>2762</v>
      </c>
      <c r="U1970" s="11" t="s">
        <v>2517</v>
      </c>
      <c r="V1970">
        <v>1.8187134502923901</v>
      </c>
      <c r="Z1970">
        <v>2.6264559470301001</v>
      </c>
      <c r="AD1970" s="188">
        <f t="shared" si="80"/>
        <v>4.1877424790710247</v>
      </c>
    </row>
    <row r="1971" spans="1:30" hidden="1" x14ac:dyDescent="0.35">
      <c r="A1971" s="11" t="s">
        <v>2760</v>
      </c>
      <c r="B1971" s="11" t="s">
        <v>2516</v>
      </c>
      <c r="C1971" s="11" t="s">
        <v>2552</v>
      </c>
      <c r="D1971" s="188" t="s">
        <v>3022</v>
      </c>
      <c r="G1971" s="11" t="s">
        <v>2749</v>
      </c>
      <c r="H1971" s="11" t="s">
        <v>2640</v>
      </c>
      <c r="I1971">
        <v>1995</v>
      </c>
      <c r="J1971" s="258" t="s">
        <v>2561</v>
      </c>
      <c r="K1971" s="258" t="s">
        <v>3017</v>
      </c>
      <c r="L1971" s="265" t="s">
        <v>1937</v>
      </c>
      <c r="M1971" s="265" t="s">
        <v>1941</v>
      </c>
      <c r="N1971" s="258" t="s">
        <v>3027</v>
      </c>
      <c r="O1971" s="258" t="s">
        <v>3040</v>
      </c>
      <c r="P1971" s="258"/>
      <c r="Q1971" s="258"/>
      <c r="R1971" s="258"/>
      <c r="S1971" s="258"/>
      <c r="T1971" s="11" t="s">
        <v>2762</v>
      </c>
      <c r="U1971" s="11" t="s">
        <v>2517</v>
      </c>
      <c r="V1971">
        <v>2.12280701754386</v>
      </c>
      <c r="Z1971">
        <v>1.6372335798173101</v>
      </c>
      <c r="AD1971" s="188">
        <f t="shared" si="80"/>
        <v>4.887943793899642</v>
      </c>
    </row>
    <row r="1972" spans="1:30" hidden="1" x14ac:dyDescent="0.35">
      <c r="A1972" s="11" t="s">
        <v>2760</v>
      </c>
      <c r="B1972" s="11" t="s">
        <v>2516</v>
      </c>
      <c r="C1972" s="11" t="s">
        <v>2552</v>
      </c>
      <c r="D1972" s="188" t="s">
        <v>3022</v>
      </c>
      <c r="G1972" s="11" t="s">
        <v>2749</v>
      </c>
      <c r="H1972" s="11" t="s">
        <v>2640</v>
      </c>
      <c r="I1972">
        <v>1995</v>
      </c>
      <c r="J1972" s="258" t="s">
        <v>2561</v>
      </c>
      <c r="K1972" s="258" t="s">
        <v>3017</v>
      </c>
      <c r="L1972" s="265" t="s">
        <v>1937</v>
      </c>
      <c r="M1972" s="265" t="s">
        <v>1941</v>
      </c>
      <c r="N1972" s="258" t="s">
        <v>3027</v>
      </c>
      <c r="O1972" s="258" t="s">
        <v>3040</v>
      </c>
      <c r="P1972" s="258"/>
      <c r="Q1972" s="258"/>
      <c r="R1972" s="258"/>
      <c r="S1972" s="258"/>
      <c r="T1972" s="11" t="s">
        <v>2762</v>
      </c>
      <c r="U1972" s="11" t="s">
        <v>2517</v>
      </c>
      <c r="V1972">
        <v>2.12280701754386</v>
      </c>
      <c r="Z1972">
        <v>1.80252283601565</v>
      </c>
      <c r="AD1972" s="188">
        <f t="shared" si="80"/>
        <v>4.887943793899642</v>
      </c>
    </row>
    <row r="1973" spans="1:30" hidden="1" x14ac:dyDescent="0.35">
      <c r="A1973" s="11" t="s">
        <v>2760</v>
      </c>
      <c r="B1973" s="11" t="s">
        <v>2516</v>
      </c>
      <c r="C1973" s="11" t="s">
        <v>2552</v>
      </c>
      <c r="D1973" s="188" t="s">
        <v>3022</v>
      </c>
      <c r="G1973" s="11" t="s">
        <v>2749</v>
      </c>
      <c r="H1973" s="11" t="s">
        <v>2640</v>
      </c>
      <c r="I1973">
        <v>1995</v>
      </c>
      <c r="J1973" s="258" t="s">
        <v>2561</v>
      </c>
      <c r="K1973" s="258" t="s">
        <v>3017</v>
      </c>
      <c r="L1973" s="265" t="s">
        <v>1937</v>
      </c>
      <c r="M1973" s="265" t="s">
        <v>1941</v>
      </c>
      <c r="N1973" s="258" t="s">
        <v>3027</v>
      </c>
      <c r="O1973" s="258" t="s">
        <v>3040</v>
      </c>
      <c r="P1973" s="258"/>
      <c r="Q1973" s="258"/>
      <c r="R1973" s="258"/>
      <c r="S1973" s="258"/>
      <c r="T1973" s="11" t="s">
        <v>2762</v>
      </c>
      <c r="U1973" s="11" t="s">
        <v>2517</v>
      </c>
      <c r="V1973">
        <v>2.12280701754386</v>
      </c>
      <c r="Z1973">
        <v>1.86863853849499</v>
      </c>
      <c r="AD1973" s="188">
        <f t="shared" si="80"/>
        <v>4.887943793899642</v>
      </c>
    </row>
    <row r="1974" spans="1:30" hidden="1" x14ac:dyDescent="0.35">
      <c r="A1974" s="11" t="s">
        <v>2760</v>
      </c>
      <c r="B1974" s="11" t="s">
        <v>2516</v>
      </c>
      <c r="C1974" s="11" t="s">
        <v>2552</v>
      </c>
      <c r="D1974" s="188" t="s">
        <v>3022</v>
      </c>
      <c r="G1974" s="11" t="s">
        <v>2749</v>
      </c>
      <c r="H1974" s="11" t="s">
        <v>2640</v>
      </c>
      <c r="I1974">
        <v>1995</v>
      </c>
      <c r="J1974" s="258" t="s">
        <v>2561</v>
      </c>
      <c r="K1974" s="258" t="s">
        <v>3017</v>
      </c>
      <c r="L1974" s="265" t="s">
        <v>1937</v>
      </c>
      <c r="M1974" s="265" t="s">
        <v>1941</v>
      </c>
      <c r="N1974" s="258" t="s">
        <v>3027</v>
      </c>
      <c r="O1974" s="258" t="s">
        <v>3040</v>
      </c>
      <c r="P1974" s="258"/>
      <c r="Q1974" s="258"/>
      <c r="R1974" s="258"/>
      <c r="S1974" s="258"/>
      <c r="T1974" s="11" t="s">
        <v>2762</v>
      </c>
      <c r="U1974" s="11" t="s">
        <v>2517</v>
      </c>
      <c r="V1974">
        <v>2.12280701754386</v>
      </c>
      <c r="Z1974">
        <v>1.9678120922140001</v>
      </c>
      <c r="AD1974" s="188">
        <f t="shared" si="80"/>
        <v>4.887943793899642</v>
      </c>
    </row>
    <row r="1975" spans="1:30" hidden="1" x14ac:dyDescent="0.35">
      <c r="A1975" s="11" t="s">
        <v>2760</v>
      </c>
      <c r="B1975" s="11" t="s">
        <v>2516</v>
      </c>
      <c r="C1975" s="11" t="s">
        <v>2552</v>
      </c>
      <c r="D1975" s="188" t="s">
        <v>3022</v>
      </c>
      <c r="G1975" s="11" t="s">
        <v>2749</v>
      </c>
      <c r="H1975" s="11" t="s">
        <v>2640</v>
      </c>
      <c r="I1975">
        <v>1995</v>
      </c>
      <c r="J1975" s="258" t="s">
        <v>2561</v>
      </c>
      <c r="K1975" s="258" t="s">
        <v>3017</v>
      </c>
      <c r="L1975" s="265" t="s">
        <v>1937</v>
      </c>
      <c r="M1975" s="265" t="s">
        <v>1941</v>
      </c>
      <c r="N1975" s="258" t="s">
        <v>3027</v>
      </c>
      <c r="O1975" s="258" t="s">
        <v>3040</v>
      </c>
      <c r="P1975" s="258"/>
      <c r="Q1975" s="258"/>
      <c r="R1975" s="258"/>
      <c r="S1975" s="258"/>
      <c r="T1975" s="11" t="s">
        <v>2762</v>
      </c>
      <c r="U1975" s="11" t="s">
        <v>2517</v>
      </c>
      <c r="V1975">
        <v>2.12280701754386</v>
      </c>
      <c r="Z1975">
        <v>2.0339277946933398</v>
      </c>
      <c r="AD1975" s="188">
        <f t="shared" si="80"/>
        <v>4.887943793899642</v>
      </c>
    </row>
    <row r="1976" spans="1:30" hidden="1" x14ac:dyDescent="0.35">
      <c r="A1976" s="11" t="s">
        <v>2760</v>
      </c>
      <c r="B1976" s="11" t="s">
        <v>2516</v>
      </c>
      <c r="C1976" s="11" t="s">
        <v>2552</v>
      </c>
      <c r="D1976" s="188" t="s">
        <v>3022</v>
      </c>
      <c r="G1976" s="11" t="s">
        <v>2749</v>
      </c>
      <c r="H1976" s="11" t="s">
        <v>2640</v>
      </c>
      <c r="I1976">
        <v>1995</v>
      </c>
      <c r="J1976" s="258" t="s">
        <v>2561</v>
      </c>
      <c r="K1976" s="258" t="s">
        <v>3017</v>
      </c>
      <c r="L1976" s="265" t="s">
        <v>1937</v>
      </c>
      <c r="M1976" s="265" t="s">
        <v>1941</v>
      </c>
      <c r="N1976" s="258" t="s">
        <v>3027</v>
      </c>
      <c r="O1976" s="258" t="s">
        <v>3040</v>
      </c>
      <c r="P1976" s="258"/>
      <c r="Q1976" s="258"/>
      <c r="R1976" s="258"/>
      <c r="S1976" s="258"/>
      <c r="T1976" s="11" t="s">
        <v>2762</v>
      </c>
      <c r="U1976" s="11" t="s">
        <v>2517</v>
      </c>
      <c r="V1976">
        <v>2.12280701754386</v>
      </c>
      <c r="Z1976">
        <v>2.1661591996520202</v>
      </c>
      <c r="AD1976" s="188">
        <f t="shared" si="80"/>
        <v>4.887943793899642</v>
      </c>
    </row>
    <row r="1977" spans="1:30" hidden="1" x14ac:dyDescent="0.35">
      <c r="A1977" s="11" t="s">
        <v>2760</v>
      </c>
      <c r="B1977" s="11" t="s">
        <v>2516</v>
      </c>
      <c r="C1977" s="11" t="s">
        <v>2552</v>
      </c>
      <c r="D1977" s="188" t="s">
        <v>3022</v>
      </c>
      <c r="G1977" s="11" t="s">
        <v>2749</v>
      </c>
      <c r="H1977" s="11" t="s">
        <v>2640</v>
      </c>
      <c r="I1977">
        <v>1995</v>
      </c>
      <c r="J1977" s="258" t="s">
        <v>2561</v>
      </c>
      <c r="K1977" s="258" t="s">
        <v>3017</v>
      </c>
      <c r="L1977" s="265" t="s">
        <v>1937</v>
      </c>
      <c r="M1977" s="265" t="s">
        <v>1941</v>
      </c>
      <c r="N1977" s="258" t="s">
        <v>3027</v>
      </c>
      <c r="O1977" s="258" t="s">
        <v>3040</v>
      </c>
      <c r="P1977" s="258"/>
      <c r="Q1977" s="258"/>
      <c r="R1977" s="258"/>
      <c r="S1977" s="258"/>
      <c r="T1977" s="11" t="s">
        <v>2762</v>
      </c>
      <c r="U1977" s="11" t="s">
        <v>2517</v>
      </c>
      <c r="V1977">
        <v>2.12280701754386</v>
      </c>
      <c r="Z1977">
        <v>2.2653327533710299</v>
      </c>
      <c r="AD1977" s="188">
        <f t="shared" si="80"/>
        <v>4.887943793899642</v>
      </c>
    </row>
    <row r="1978" spans="1:30" hidden="1" x14ac:dyDescent="0.35">
      <c r="A1978" s="11" t="s">
        <v>2760</v>
      </c>
      <c r="B1978" s="11" t="s">
        <v>2516</v>
      </c>
      <c r="C1978" s="11" t="s">
        <v>2552</v>
      </c>
      <c r="D1978" s="188" t="s">
        <v>3022</v>
      </c>
      <c r="G1978" s="11" t="s">
        <v>2749</v>
      </c>
      <c r="H1978" s="11" t="s">
        <v>2640</v>
      </c>
      <c r="I1978">
        <v>1995</v>
      </c>
      <c r="J1978" s="258" t="s">
        <v>2561</v>
      </c>
      <c r="K1978" s="258" t="s">
        <v>3017</v>
      </c>
      <c r="L1978" s="265" t="s">
        <v>1937</v>
      </c>
      <c r="M1978" s="265" t="s">
        <v>1941</v>
      </c>
      <c r="N1978" s="258" t="s">
        <v>3027</v>
      </c>
      <c r="O1978" s="258" t="s">
        <v>3040</v>
      </c>
      <c r="P1978" s="258"/>
      <c r="Q1978" s="258"/>
      <c r="R1978" s="258"/>
      <c r="S1978" s="258"/>
      <c r="T1978" s="11" t="s">
        <v>2762</v>
      </c>
      <c r="U1978" s="11" t="s">
        <v>2517</v>
      </c>
      <c r="V1978">
        <v>2.12280701754386</v>
      </c>
      <c r="Z1978">
        <v>2.3645063070900298</v>
      </c>
      <c r="AD1978" s="188">
        <f t="shared" si="80"/>
        <v>4.887943793899642</v>
      </c>
    </row>
    <row r="1979" spans="1:30" hidden="1" x14ac:dyDescent="0.35">
      <c r="A1979" s="11" t="s">
        <v>2760</v>
      </c>
      <c r="B1979" s="11" t="s">
        <v>2516</v>
      </c>
      <c r="C1979" s="11" t="s">
        <v>2552</v>
      </c>
      <c r="D1979" s="188" t="s">
        <v>3022</v>
      </c>
      <c r="G1979" s="11" t="s">
        <v>2749</v>
      </c>
      <c r="H1979" s="11" t="s">
        <v>2640</v>
      </c>
      <c r="I1979">
        <v>1995</v>
      </c>
      <c r="J1979" s="258" t="s">
        <v>2561</v>
      </c>
      <c r="K1979" s="258" t="s">
        <v>3017</v>
      </c>
      <c r="L1979" s="265" t="s">
        <v>1937</v>
      </c>
      <c r="M1979" s="265" t="s">
        <v>1941</v>
      </c>
      <c r="N1979" s="258" t="s">
        <v>3027</v>
      </c>
      <c r="O1979" s="258" t="s">
        <v>3040</v>
      </c>
      <c r="P1979" s="258"/>
      <c r="Q1979" s="258"/>
      <c r="R1979" s="258"/>
      <c r="S1979" s="258"/>
      <c r="T1979" s="11" t="s">
        <v>2762</v>
      </c>
      <c r="U1979" s="11" t="s">
        <v>2517</v>
      </c>
      <c r="V1979">
        <v>2.12280701754386</v>
      </c>
      <c r="Z1979">
        <v>2.46367986080904</v>
      </c>
      <c r="AD1979" s="188">
        <f t="shared" si="80"/>
        <v>4.887943793899642</v>
      </c>
    </row>
    <row r="1980" spans="1:30" hidden="1" x14ac:dyDescent="0.35">
      <c r="A1980" s="11" t="s">
        <v>2760</v>
      </c>
      <c r="B1980" s="11" t="s">
        <v>2516</v>
      </c>
      <c r="C1980" s="11" t="s">
        <v>2552</v>
      </c>
      <c r="D1980" s="188" t="s">
        <v>3022</v>
      </c>
      <c r="G1980" s="11" t="s">
        <v>2749</v>
      </c>
      <c r="H1980" s="11" t="s">
        <v>2640</v>
      </c>
      <c r="I1980">
        <v>1995</v>
      </c>
      <c r="J1980" s="258" t="s">
        <v>2561</v>
      </c>
      <c r="K1980" s="258" t="s">
        <v>3017</v>
      </c>
      <c r="L1980" s="265" t="s">
        <v>1937</v>
      </c>
      <c r="M1980" s="265" t="s">
        <v>1941</v>
      </c>
      <c r="N1980" s="258" t="s">
        <v>3027</v>
      </c>
      <c r="O1980" s="258" t="s">
        <v>3040</v>
      </c>
      <c r="P1980" s="258"/>
      <c r="Q1980" s="258"/>
      <c r="R1980" s="258"/>
      <c r="S1980" s="258"/>
      <c r="T1980" s="11" t="s">
        <v>2762</v>
      </c>
      <c r="U1980" s="11" t="s">
        <v>2517</v>
      </c>
      <c r="V1980">
        <v>2.1461988304093498</v>
      </c>
      <c r="Z1980">
        <v>2.5630467352955302</v>
      </c>
      <c r="AD1980" s="188">
        <f t="shared" si="80"/>
        <v>4.9418054335018251</v>
      </c>
    </row>
    <row r="1981" spans="1:30" hidden="1" x14ac:dyDescent="0.35">
      <c r="A1981" s="11" t="s">
        <v>2760</v>
      </c>
      <c r="B1981" s="11" t="s">
        <v>2516</v>
      </c>
      <c r="C1981" s="11" t="s">
        <v>2552</v>
      </c>
      <c r="D1981" s="188" t="s">
        <v>3022</v>
      </c>
      <c r="G1981" s="11" t="s">
        <v>2749</v>
      </c>
      <c r="H1981" s="11" t="s">
        <v>2640</v>
      </c>
      <c r="I1981">
        <v>1995</v>
      </c>
      <c r="J1981" s="258" t="s">
        <v>2561</v>
      </c>
      <c r="K1981" s="258" t="s">
        <v>3017</v>
      </c>
      <c r="L1981" s="265" t="s">
        <v>1937</v>
      </c>
      <c r="M1981" s="265" t="s">
        <v>1941</v>
      </c>
      <c r="N1981" s="258" t="s">
        <v>3027</v>
      </c>
      <c r="O1981" s="258" t="s">
        <v>3040</v>
      </c>
      <c r="P1981" s="258"/>
      <c r="Q1981" s="258"/>
      <c r="R1981" s="258"/>
      <c r="S1981" s="258"/>
      <c r="T1981" s="11" t="s">
        <v>2762</v>
      </c>
      <c r="U1981" s="11" t="s">
        <v>2517</v>
      </c>
      <c r="V1981">
        <v>2.12280701754386</v>
      </c>
      <c r="Z1981">
        <v>2.6620269682470599</v>
      </c>
      <c r="AD1981" s="188">
        <f t="shared" si="80"/>
        <v>4.887943793899642</v>
      </c>
    </row>
    <row r="1982" spans="1:30" hidden="1" x14ac:dyDescent="0.35">
      <c r="A1982" s="11" t="s">
        <v>2760</v>
      </c>
      <c r="B1982" s="11" t="s">
        <v>2516</v>
      </c>
      <c r="C1982" s="11" t="s">
        <v>2552</v>
      </c>
      <c r="D1982" s="188" t="s">
        <v>3022</v>
      </c>
      <c r="G1982" s="11" t="s">
        <v>2749</v>
      </c>
      <c r="H1982" s="11" t="s">
        <v>2640</v>
      </c>
      <c r="I1982">
        <v>1995</v>
      </c>
      <c r="J1982" s="258" t="s">
        <v>2561</v>
      </c>
      <c r="K1982" s="258" t="s">
        <v>3017</v>
      </c>
      <c r="L1982" s="265" t="s">
        <v>1937</v>
      </c>
      <c r="M1982" s="265" t="s">
        <v>1941</v>
      </c>
      <c r="N1982" s="258" t="s">
        <v>3027</v>
      </c>
      <c r="O1982" s="258" t="s">
        <v>3040</v>
      </c>
      <c r="P1982" s="258"/>
      <c r="Q1982" s="258"/>
      <c r="R1982" s="258"/>
      <c r="S1982" s="258"/>
      <c r="T1982" s="11" t="s">
        <v>2762</v>
      </c>
      <c r="U1982" s="11" t="s">
        <v>2517</v>
      </c>
      <c r="V1982">
        <v>2.12280701754386</v>
      </c>
      <c r="Z1982">
        <v>2.76120052196607</v>
      </c>
      <c r="AD1982" s="188">
        <f t="shared" si="80"/>
        <v>4.887943793899642</v>
      </c>
    </row>
    <row r="1983" spans="1:30" hidden="1" x14ac:dyDescent="0.35">
      <c r="A1983" s="11" t="s">
        <v>2760</v>
      </c>
      <c r="B1983" s="11" t="s">
        <v>2516</v>
      </c>
      <c r="C1983" s="11" t="s">
        <v>2552</v>
      </c>
      <c r="D1983" s="188" t="s">
        <v>3022</v>
      </c>
      <c r="G1983" s="11" t="s">
        <v>2749</v>
      </c>
      <c r="H1983" s="11" t="s">
        <v>2640</v>
      </c>
      <c r="I1983">
        <v>1995</v>
      </c>
      <c r="J1983" s="258" t="s">
        <v>2561</v>
      </c>
      <c r="K1983" s="258" t="s">
        <v>3017</v>
      </c>
      <c r="L1983" s="265" t="s">
        <v>1937</v>
      </c>
      <c r="M1983" s="265" t="s">
        <v>1941</v>
      </c>
      <c r="N1983" s="258" t="s">
        <v>3027</v>
      </c>
      <c r="O1983" s="258" t="s">
        <v>3040</v>
      </c>
      <c r="P1983" s="258"/>
      <c r="Q1983" s="258"/>
      <c r="R1983" s="258"/>
      <c r="S1983" s="258"/>
      <c r="T1983" s="11" t="s">
        <v>2762</v>
      </c>
      <c r="U1983" s="11" t="s">
        <v>2517</v>
      </c>
      <c r="V1983">
        <v>2.12280701754386</v>
      </c>
      <c r="Z1983">
        <v>2.86037407568507</v>
      </c>
      <c r="AD1983" s="188">
        <f t="shared" si="80"/>
        <v>4.887943793899642</v>
      </c>
    </row>
    <row r="1984" spans="1:30" hidden="1" x14ac:dyDescent="0.35">
      <c r="A1984" s="11" t="s">
        <v>2760</v>
      </c>
      <c r="B1984" s="11" t="s">
        <v>2516</v>
      </c>
      <c r="C1984" s="11" t="s">
        <v>2552</v>
      </c>
      <c r="D1984" s="188" t="s">
        <v>3022</v>
      </c>
      <c r="G1984" s="11" t="s">
        <v>2749</v>
      </c>
      <c r="H1984" s="11" t="s">
        <v>2640</v>
      </c>
      <c r="I1984">
        <v>1995</v>
      </c>
      <c r="J1984" s="258" t="s">
        <v>2561</v>
      </c>
      <c r="K1984" s="258" t="s">
        <v>3017</v>
      </c>
      <c r="L1984" s="265" t="s">
        <v>1937</v>
      </c>
      <c r="M1984" s="265" t="s">
        <v>1941</v>
      </c>
      <c r="N1984" s="258" t="s">
        <v>3027</v>
      </c>
      <c r="O1984" s="258" t="s">
        <v>3040</v>
      </c>
      <c r="P1984" s="258"/>
      <c r="Q1984" s="258"/>
      <c r="R1984" s="258"/>
      <c r="S1984" s="258"/>
      <c r="T1984" s="11" t="s">
        <v>2762</v>
      </c>
      <c r="U1984" s="11" t="s">
        <v>2517</v>
      </c>
      <c r="V1984">
        <v>2.12280701754386</v>
      </c>
      <c r="Z1984">
        <v>2.9595476294040801</v>
      </c>
      <c r="AD1984" s="188">
        <f t="shared" si="80"/>
        <v>4.887943793899642</v>
      </c>
    </row>
    <row r="1985" spans="1:30" hidden="1" x14ac:dyDescent="0.35">
      <c r="A1985" s="11" t="s">
        <v>2760</v>
      </c>
      <c r="B1985" s="11" t="s">
        <v>2516</v>
      </c>
      <c r="C1985" s="11" t="s">
        <v>2552</v>
      </c>
      <c r="D1985" s="188" t="s">
        <v>3022</v>
      </c>
      <c r="G1985" s="11" t="s">
        <v>2749</v>
      </c>
      <c r="H1985" s="11" t="s">
        <v>2640</v>
      </c>
      <c r="I1985">
        <v>1995</v>
      </c>
      <c r="J1985" s="258" t="s">
        <v>2561</v>
      </c>
      <c r="K1985" s="258" t="s">
        <v>3017</v>
      </c>
      <c r="L1985" s="265" t="s">
        <v>1937</v>
      </c>
      <c r="M1985" s="265" t="s">
        <v>1941</v>
      </c>
      <c r="N1985" s="258" t="s">
        <v>3027</v>
      </c>
      <c r="O1985" s="258" t="s">
        <v>3040</v>
      </c>
      <c r="P1985" s="258"/>
      <c r="Q1985" s="258"/>
      <c r="R1985" s="258"/>
      <c r="S1985" s="258"/>
      <c r="T1985" s="11" t="s">
        <v>2762</v>
      </c>
      <c r="U1985" s="11" t="s">
        <v>2517</v>
      </c>
      <c r="V1985">
        <v>2.12280701754386</v>
      </c>
      <c r="Z1985">
        <v>3.0587211831230898</v>
      </c>
      <c r="AD1985" s="188">
        <f t="shared" si="80"/>
        <v>4.887943793899642</v>
      </c>
    </row>
    <row r="1986" spans="1:30" hidden="1" x14ac:dyDescent="0.35">
      <c r="A1986" s="11" t="s">
        <v>2760</v>
      </c>
      <c r="B1986" s="11" t="s">
        <v>2516</v>
      </c>
      <c r="C1986" s="11" t="s">
        <v>2552</v>
      </c>
      <c r="D1986" s="188" t="s">
        <v>3022</v>
      </c>
      <c r="G1986" s="11" t="s">
        <v>2749</v>
      </c>
      <c r="H1986" s="11" t="s">
        <v>2640</v>
      </c>
      <c r="I1986">
        <v>1995</v>
      </c>
      <c r="J1986" s="258" t="s">
        <v>2561</v>
      </c>
      <c r="K1986" s="258" t="s">
        <v>3017</v>
      </c>
      <c r="L1986" s="265" t="s">
        <v>1937</v>
      </c>
      <c r="M1986" s="265" t="s">
        <v>1941</v>
      </c>
      <c r="N1986" s="258" t="s">
        <v>3027</v>
      </c>
      <c r="O1986" s="258" t="s">
        <v>3040</v>
      </c>
      <c r="P1986" s="258"/>
      <c r="Q1986" s="258"/>
      <c r="R1986" s="258"/>
      <c r="S1986" s="258"/>
      <c r="T1986" s="11" t="s">
        <v>2762</v>
      </c>
      <c r="U1986" s="11" t="s">
        <v>2517</v>
      </c>
      <c r="V1986">
        <v>2.12280701754386</v>
      </c>
      <c r="Z1986">
        <v>3.1248368856024298</v>
      </c>
      <c r="AD1986" s="188">
        <f t="shared" si="80"/>
        <v>4.887943793899642</v>
      </c>
    </row>
    <row r="1987" spans="1:30" hidden="1" x14ac:dyDescent="0.35">
      <c r="A1987" s="11" t="s">
        <v>2760</v>
      </c>
      <c r="B1987" s="11" t="s">
        <v>2516</v>
      </c>
      <c r="C1987" s="11" t="s">
        <v>2552</v>
      </c>
      <c r="D1987" s="188" t="s">
        <v>3022</v>
      </c>
      <c r="G1987" s="11" t="s">
        <v>2749</v>
      </c>
      <c r="H1987" s="11" t="s">
        <v>2640</v>
      </c>
      <c r="I1987">
        <v>1995</v>
      </c>
      <c r="J1987" s="258" t="s">
        <v>2561</v>
      </c>
      <c r="K1987" s="258" t="s">
        <v>3017</v>
      </c>
      <c r="L1987" s="265" t="s">
        <v>1937</v>
      </c>
      <c r="M1987" s="265" t="s">
        <v>1941</v>
      </c>
      <c r="N1987" s="258" t="s">
        <v>3027</v>
      </c>
      <c r="O1987" s="258" t="s">
        <v>3040</v>
      </c>
      <c r="P1987" s="258"/>
      <c r="Q1987" s="258"/>
      <c r="R1987" s="258"/>
      <c r="S1987" s="258"/>
      <c r="T1987" s="11" t="s">
        <v>2762</v>
      </c>
      <c r="U1987" s="11" t="s">
        <v>2517</v>
      </c>
      <c r="V1987">
        <v>2.12280701754386</v>
      </c>
      <c r="Z1987">
        <v>3.2570682905611101</v>
      </c>
      <c r="AD1987" s="188">
        <f t="shared" si="80"/>
        <v>4.887943793899642</v>
      </c>
    </row>
    <row r="1988" spans="1:30" hidden="1" x14ac:dyDescent="0.35">
      <c r="A1988" s="11" t="s">
        <v>2760</v>
      </c>
      <c r="B1988" s="11" t="s">
        <v>2516</v>
      </c>
      <c r="C1988" s="11" t="s">
        <v>2552</v>
      </c>
      <c r="D1988" s="188" t="s">
        <v>3022</v>
      </c>
      <c r="G1988" s="11" t="s">
        <v>2749</v>
      </c>
      <c r="H1988" s="11" t="s">
        <v>2640</v>
      </c>
      <c r="I1988">
        <v>1995</v>
      </c>
      <c r="J1988" s="258" t="s">
        <v>2561</v>
      </c>
      <c r="K1988" s="258" t="s">
        <v>3017</v>
      </c>
      <c r="L1988" s="265" t="s">
        <v>1937</v>
      </c>
      <c r="M1988" s="265" t="s">
        <v>1941</v>
      </c>
      <c r="N1988" s="258" t="s">
        <v>3027</v>
      </c>
      <c r="O1988" s="258" t="s">
        <v>3040</v>
      </c>
      <c r="P1988" s="258"/>
      <c r="Q1988" s="258"/>
      <c r="R1988" s="258"/>
      <c r="S1988" s="258"/>
      <c r="T1988" s="11" t="s">
        <v>2762</v>
      </c>
      <c r="U1988" s="11" t="s">
        <v>2517</v>
      </c>
      <c r="V1988">
        <v>2.12280701754386</v>
      </c>
      <c r="Z1988">
        <v>3.4223575467594598</v>
      </c>
      <c r="AD1988" s="188">
        <f t="shared" si="80"/>
        <v>4.887943793899642</v>
      </c>
    </row>
    <row r="1989" spans="1:30" hidden="1" x14ac:dyDescent="0.35">
      <c r="A1989" s="11" t="s">
        <v>2760</v>
      </c>
      <c r="B1989" s="11" t="s">
        <v>2516</v>
      </c>
      <c r="C1989" s="11" t="s">
        <v>2552</v>
      </c>
      <c r="D1989" s="188" t="s">
        <v>3022</v>
      </c>
      <c r="G1989" s="11" t="s">
        <v>2749</v>
      </c>
      <c r="H1989" s="11" t="s">
        <v>2640</v>
      </c>
      <c r="I1989">
        <v>1995</v>
      </c>
      <c r="J1989" s="258" t="s">
        <v>2561</v>
      </c>
      <c r="K1989" s="258" t="s">
        <v>3017</v>
      </c>
      <c r="L1989" s="265" t="s">
        <v>1937</v>
      </c>
      <c r="M1989" s="265" t="s">
        <v>1941</v>
      </c>
      <c r="N1989" s="258" t="s">
        <v>3027</v>
      </c>
      <c r="O1989" s="258" t="s">
        <v>3040</v>
      </c>
      <c r="P1989" s="258"/>
      <c r="Q1989" s="258"/>
      <c r="R1989" s="258"/>
      <c r="S1989" s="258"/>
      <c r="T1989" s="11" t="s">
        <v>2762</v>
      </c>
      <c r="U1989" s="11" t="s">
        <v>2517</v>
      </c>
      <c r="V1989">
        <v>2.12280701754386</v>
      </c>
      <c r="Z1989">
        <v>3.5545889517181299</v>
      </c>
      <c r="AD1989" s="188">
        <f t="shared" si="80"/>
        <v>4.887943793899642</v>
      </c>
    </row>
    <row r="1990" spans="1:30" hidden="1" x14ac:dyDescent="0.35">
      <c r="A1990" s="11" t="s">
        <v>2760</v>
      </c>
      <c r="B1990" s="11" t="s">
        <v>2516</v>
      </c>
      <c r="C1990" s="11" t="s">
        <v>2552</v>
      </c>
      <c r="D1990" s="188" t="s">
        <v>3022</v>
      </c>
      <c r="G1990" s="11" t="s">
        <v>2749</v>
      </c>
      <c r="H1990" s="11" t="s">
        <v>2640</v>
      </c>
      <c r="I1990">
        <v>1995</v>
      </c>
      <c r="J1990" s="258" t="s">
        <v>2561</v>
      </c>
      <c r="K1990" s="258" t="s">
        <v>3017</v>
      </c>
      <c r="L1990" s="265" t="s">
        <v>1937</v>
      </c>
      <c r="M1990" s="265" t="s">
        <v>1941</v>
      </c>
      <c r="N1990" s="258" t="s">
        <v>3027</v>
      </c>
      <c r="O1990" s="258" t="s">
        <v>3040</v>
      </c>
      <c r="P1990" s="258"/>
      <c r="Q1990" s="258"/>
      <c r="R1990" s="258"/>
      <c r="S1990" s="258"/>
      <c r="T1990" s="11" t="s">
        <v>2762</v>
      </c>
      <c r="U1990" s="11" t="s">
        <v>2517</v>
      </c>
      <c r="V1990">
        <v>2.12280701754386</v>
      </c>
      <c r="Z1990">
        <v>3.7529360591561498</v>
      </c>
      <c r="AD1990" s="188">
        <f t="shared" si="80"/>
        <v>4.887943793899642</v>
      </c>
    </row>
    <row r="1991" spans="1:30" hidden="1" x14ac:dyDescent="0.35">
      <c r="A1991" s="11" t="s">
        <v>2760</v>
      </c>
      <c r="B1991" s="11" t="s">
        <v>2516</v>
      </c>
      <c r="C1991" s="11" t="s">
        <v>2552</v>
      </c>
      <c r="D1991" s="188" t="s">
        <v>3022</v>
      </c>
      <c r="G1991" s="11" t="s">
        <v>2749</v>
      </c>
      <c r="H1991" s="11" t="s">
        <v>2640</v>
      </c>
      <c r="I1991">
        <v>1995</v>
      </c>
      <c r="J1991" s="258" t="s">
        <v>2561</v>
      </c>
      <c r="K1991" s="258" t="s">
        <v>3017</v>
      </c>
      <c r="L1991" s="265" t="s">
        <v>1937</v>
      </c>
      <c r="M1991" s="265" t="s">
        <v>1941</v>
      </c>
      <c r="N1991" s="258" t="s">
        <v>3027</v>
      </c>
      <c r="O1991" s="258" t="s">
        <v>3040</v>
      </c>
      <c r="P1991" s="258"/>
      <c r="Q1991" s="258"/>
      <c r="R1991" s="258"/>
      <c r="S1991" s="258"/>
      <c r="T1991" s="11" t="s">
        <v>2762</v>
      </c>
      <c r="U1991" s="11" t="s">
        <v>2517</v>
      </c>
      <c r="V1991">
        <v>2.12280701754386</v>
      </c>
      <c r="Z1991">
        <v>3.9843410178338399</v>
      </c>
      <c r="AD1991" s="188">
        <f t="shared" si="80"/>
        <v>4.887943793899642</v>
      </c>
    </row>
    <row r="1992" spans="1:30" hidden="1" x14ac:dyDescent="0.35">
      <c r="A1992" s="11" t="s">
        <v>2760</v>
      </c>
      <c r="B1992" s="11" t="s">
        <v>2516</v>
      </c>
      <c r="C1992" s="11" t="s">
        <v>2552</v>
      </c>
      <c r="D1992" s="188" t="s">
        <v>3022</v>
      </c>
      <c r="G1992" s="11" t="s">
        <v>2749</v>
      </c>
      <c r="H1992" s="11" t="s">
        <v>2640</v>
      </c>
      <c r="I1992">
        <v>1995</v>
      </c>
      <c r="J1992" s="258" t="s">
        <v>2561</v>
      </c>
      <c r="K1992" s="258" t="s">
        <v>3017</v>
      </c>
      <c r="L1992" s="265" t="s">
        <v>1937</v>
      </c>
      <c r="M1992" s="265" t="s">
        <v>1941</v>
      </c>
      <c r="N1992" s="258" t="s">
        <v>3027</v>
      </c>
      <c r="O1992" s="258" t="s">
        <v>3040</v>
      </c>
      <c r="P1992" s="258"/>
      <c r="Q1992" s="258"/>
      <c r="R1992" s="258"/>
      <c r="S1992" s="258"/>
      <c r="T1992" s="11" t="s">
        <v>2762</v>
      </c>
      <c r="U1992" s="11" t="s">
        <v>2517</v>
      </c>
      <c r="V1992">
        <v>2.12280701754386</v>
      </c>
      <c r="Z1992">
        <v>4.2157459765115197</v>
      </c>
      <c r="AD1992" s="188">
        <f t="shared" si="80"/>
        <v>4.887943793899642</v>
      </c>
    </row>
    <row r="1993" spans="1:30" hidden="1" x14ac:dyDescent="0.35">
      <c r="A1993" s="11" t="s">
        <v>2760</v>
      </c>
      <c r="B1993" s="11" t="s">
        <v>2516</v>
      </c>
      <c r="C1993" s="11" t="s">
        <v>2552</v>
      </c>
      <c r="D1993" s="188" t="s">
        <v>3022</v>
      </c>
      <c r="G1993" s="11" t="s">
        <v>2749</v>
      </c>
      <c r="H1993" s="11" t="s">
        <v>2640</v>
      </c>
      <c r="I1993">
        <v>1995</v>
      </c>
      <c r="J1993" s="258" t="s">
        <v>2561</v>
      </c>
      <c r="K1993" s="258" t="s">
        <v>3017</v>
      </c>
      <c r="L1993" s="265" t="s">
        <v>1937</v>
      </c>
      <c r="M1993" s="265" t="s">
        <v>1941</v>
      </c>
      <c r="N1993" s="258" t="s">
        <v>3027</v>
      </c>
      <c r="O1993" s="258" t="s">
        <v>3040</v>
      </c>
      <c r="P1993" s="258"/>
      <c r="Q1993" s="258"/>
      <c r="R1993" s="258"/>
      <c r="S1993" s="258"/>
      <c r="T1993" s="11" t="s">
        <v>2762</v>
      </c>
      <c r="U1993" s="11" t="s">
        <v>2517</v>
      </c>
      <c r="V1993">
        <v>2.40350877192982</v>
      </c>
      <c r="Z1993">
        <v>1.07756995795273</v>
      </c>
      <c r="AD1993" s="188">
        <f t="shared" si="80"/>
        <v>5.5342834691260299</v>
      </c>
    </row>
    <row r="1994" spans="1:30" hidden="1" x14ac:dyDescent="0.35">
      <c r="A1994" s="11" t="s">
        <v>2760</v>
      </c>
      <c r="B1994" s="11" t="s">
        <v>2516</v>
      </c>
      <c r="C1994" s="11" t="s">
        <v>2552</v>
      </c>
      <c r="D1994" s="188" t="s">
        <v>3022</v>
      </c>
      <c r="G1994" s="11" t="s">
        <v>2749</v>
      </c>
      <c r="H1994" s="11" t="s">
        <v>2640</v>
      </c>
      <c r="I1994">
        <v>1995</v>
      </c>
      <c r="J1994" s="258" t="s">
        <v>2561</v>
      </c>
      <c r="K1994" s="258" t="s">
        <v>3017</v>
      </c>
      <c r="L1994" s="265" t="s">
        <v>1937</v>
      </c>
      <c r="M1994" s="265" t="s">
        <v>1941</v>
      </c>
      <c r="N1994" s="258" t="s">
        <v>3027</v>
      </c>
      <c r="O1994" s="258" t="s">
        <v>3040</v>
      </c>
      <c r="P1994" s="258"/>
      <c r="Q1994" s="258"/>
      <c r="R1994" s="258"/>
      <c r="S1994" s="258"/>
      <c r="T1994" s="11" t="s">
        <v>2762</v>
      </c>
      <c r="U1994" s="11" t="s">
        <v>2517</v>
      </c>
      <c r="V1994">
        <v>2.40350877192982</v>
      </c>
      <c r="Z1994">
        <v>1.17674351167174</v>
      </c>
      <c r="AD1994" s="188">
        <f t="shared" si="80"/>
        <v>5.5342834691260299</v>
      </c>
    </row>
    <row r="1995" spans="1:30" hidden="1" x14ac:dyDescent="0.35">
      <c r="A1995" s="11" t="s">
        <v>2760</v>
      </c>
      <c r="B1995" s="11" t="s">
        <v>2516</v>
      </c>
      <c r="C1995" s="11" t="s">
        <v>2552</v>
      </c>
      <c r="D1995" s="188" t="s">
        <v>3022</v>
      </c>
      <c r="G1995" s="11" t="s">
        <v>2749</v>
      </c>
      <c r="H1995" s="11" t="s">
        <v>2640</v>
      </c>
      <c r="I1995">
        <v>1995</v>
      </c>
      <c r="J1995" s="258" t="s">
        <v>2561</v>
      </c>
      <c r="K1995" s="258" t="s">
        <v>3017</v>
      </c>
      <c r="L1995" s="265" t="s">
        <v>1937</v>
      </c>
      <c r="M1995" s="265" t="s">
        <v>1941</v>
      </c>
      <c r="N1995" s="258" t="s">
        <v>3027</v>
      </c>
      <c r="O1995" s="258" t="s">
        <v>3040</v>
      </c>
      <c r="P1995" s="258"/>
      <c r="Q1995" s="258"/>
      <c r="R1995" s="258"/>
      <c r="S1995" s="258"/>
      <c r="T1995" s="11" t="s">
        <v>2762</v>
      </c>
      <c r="U1995" s="11" t="s">
        <v>2517</v>
      </c>
      <c r="V1995">
        <v>2.40350877192982</v>
      </c>
      <c r="Z1995">
        <v>1.2428592141510699</v>
      </c>
      <c r="AD1995" s="188">
        <f t="shared" si="80"/>
        <v>5.5342834691260299</v>
      </c>
    </row>
    <row r="1996" spans="1:30" hidden="1" x14ac:dyDescent="0.35">
      <c r="A1996" s="11" t="s">
        <v>2760</v>
      </c>
      <c r="B1996" s="11" t="s">
        <v>2516</v>
      </c>
      <c r="C1996" s="11" t="s">
        <v>2552</v>
      </c>
      <c r="D1996" s="188" t="s">
        <v>3022</v>
      </c>
      <c r="G1996" s="11" t="s">
        <v>2749</v>
      </c>
      <c r="H1996" s="11" t="s">
        <v>2640</v>
      </c>
      <c r="I1996">
        <v>1995</v>
      </c>
      <c r="J1996" s="258" t="s">
        <v>2561</v>
      </c>
      <c r="K1996" s="258" t="s">
        <v>3017</v>
      </c>
      <c r="L1996" s="265" t="s">
        <v>1937</v>
      </c>
      <c r="M1996" s="265" t="s">
        <v>1941</v>
      </c>
      <c r="N1996" s="258" t="s">
        <v>3027</v>
      </c>
      <c r="O1996" s="258" t="s">
        <v>3040</v>
      </c>
      <c r="P1996" s="258"/>
      <c r="Q1996" s="258"/>
      <c r="R1996" s="258"/>
      <c r="S1996" s="258"/>
      <c r="T1996" s="11" t="s">
        <v>2762</v>
      </c>
      <c r="U1996" s="11" t="s">
        <v>2517</v>
      </c>
      <c r="V1996">
        <v>2.40350877192982</v>
      </c>
      <c r="Z1996">
        <v>1.3420327678700801</v>
      </c>
      <c r="AD1996" s="188">
        <f t="shared" si="80"/>
        <v>5.5342834691260299</v>
      </c>
    </row>
    <row r="1997" spans="1:30" hidden="1" x14ac:dyDescent="0.35">
      <c r="A1997" s="11" t="s">
        <v>2760</v>
      </c>
      <c r="B1997" s="11" t="s">
        <v>2516</v>
      </c>
      <c r="C1997" s="11" t="s">
        <v>2552</v>
      </c>
      <c r="D1997" s="188" t="s">
        <v>3022</v>
      </c>
      <c r="G1997" s="11" t="s">
        <v>2749</v>
      </c>
      <c r="H1997" s="11" t="s">
        <v>2640</v>
      </c>
      <c r="I1997">
        <v>1995</v>
      </c>
      <c r="J1997" s="258" t="s">
        <v>2561</v>
      </c>
      <c r="K1997" s="258" t="s">
        <v>3017</v>
      </c>
      <c r="L1997" s="265" t="s">
        <v>1937</v>
      </c>
      <c r="M1997" s="265" t="s">
        <v>1941</v>
      </c>
      <c r="N1997" s="258" t="s">
        <v>3027</v>
      </c>
      <c r="O1997" s="258" t="s">
        <v>3040</v>
      </c>
      <c r="P1997" s="258"/>
      <c r="Q1997" s="258"/>
      <c r="R1997" s="258"/>
      <c r="S1997" s="258"/>
      <c r="T1997" s="11" t="s">
        <v>2762</v>
      </c>
      <c r="U1997" s="11" t="s">
        <v>2517</v>
      </c>
      <c r="V1997">
        <v>2.40350877192982</v>
      </c>
      <c r="Z1997">
        <v>1.40814847034942</v>
      </c>
      <c r="AD1997" s="188">
        <f t="shared" si="80"/>
        <v>5.5342834691260299</v>
      </c>
    </row>
    <row r="1998" spans="1:30" hidden="1" x14ac:dyDescent="0.35">
      <c r="A1998" s="11" t="s">
        <v>2760</v>
      </c>
      <c r="B1998" s="11" t="s">
        <v>2516</v>
      </c>
      <c r="C1998" s="11" t="s">
        <v>2552</v>
      </c>
      <c r="D1998" s="188" t="s">
        <v>3022</v>
      </c>
      <c r="G1998" s="11" t="s">
        <v>2749</v>
      </c>
      <c r="H1998" s="11" t="s">
        <v>2640</v>
      </c>
      <c r="I1998">
        <v>1995</v>
      </c>
      <c r="J1998" s="258" t="s">
        <v>2561</v>
      </c>
      <c r="K1998" s="258" t="s">
        <v>3017</v>
      </c>
      <c r="L1998" s="265" t="s">
        <v>1937</v>
      </c>
      <c r="M1998" s="265" t="s">
        <v>1941</v>
      </c>
      <c r="N1998" s="258" t="s">
        <v>3027</v>
      </c>
      <c r="O1998" s="258" t="s">
        <v>3040</v>
      </c>
      <c r="P1998" s="258"/>
      <c r="Q1998" s="258"/>
      <c r="R1998" s="258"/>
      <c r="S1998" s="258"/>
      <c r="T1998" s="11" t="s">
        <v>2762</v>
      </c>
      <c r="U1998" s="11" t="s">
        <v>2517</v>
      </c>
      <c r="V1998">
        <v>2.40350877192982</v>
      </c>
      <c r="Z1998">
        <v>1.50732202406843</v>
      </c>
      <c r="AD1998" s="188">
        <f t="shared" si="80"/>
        <v>5.5342834691260299</v>
      </c>
    </row>
    <row r="1999" spans="1:30" hidden="1" x14ac:dyDescent="0.35">
      <c r="A1999" s="11" t="s">
        <v>2760</v>
      </c>
      <c r="B1999" s="11" t="s">
        <v>2516</v>
      </c>
      <c r="C1999" s="11" t="s">
        <v>2552</v>
      </c>
      <c r="D1999" s="188" t="s">
        <v>3022</v>
      </c>
      <c r="G1999" s="11" t="s">
        <v>2749</v>
      </c>
      <c r="H1999" s="11" t="s">
        <v>2640</v>
      </c>
      <c r="I1999">
        <v>1995</v>
      </c>
      <c r="J1999" s="258" t="s">
        <v>2561</v>
      </c>
      <c r="K1999" s="258" t="s">
        <v>3017</v>
      </c>
      <c r="L1999" s="265" t="s">
        <v>1937</v>
      </c>
      <c r="M1999" s="265" t="s">
        <v>1941</v>
      </c>
      <c r="N1999" s="258" t="s">
        <v>3027</v>
      </c>
      <c r="O1999" s="258" t="s">
        <v>3040</v>
      </c>
      <c r="P1999" s="258"/>
      <c r="Q1999" s="258"/>
      <c r="R1999" s="258"/>
      <c r="S1999" s="258"/>
      <c r="T1999" s="11" t="s">
        <v>2762</v>
      </c>
      <c r="U1999" s="11" t="s">
        <v>2517</v>
      </c>
      <c r="V1999">
        <v>2.40350877192982</v>
      </c>
      <c r="Z1999">
        <v>1.6064955777874399</v>
      </c>
      <c r="AD1999" s="188">
        <f t="shared" si="80"/>
        <v>5.5342834691260299</v>
      </c>
    </row>
    <row r="2000" spans="1:30" hidden="1" x14ac:dyDescent="0.35">
      <c r="A2000" s="11" t="s">
        <v>2760</v>
      </c>
      <c r="B2000" s="11" t="s">
        <v>2516</v>
      </c>
      <c r="C2000" s="11" t="s">
        <v>2552</v>
      </c>
      <c r="D2000" s="188" t="s">
        <v>3022</v>
      </c>
      <c r="G2000" s="11" t="s">
        <v>2749</v>
      </c>
      <c r="H2000" s="11" t="s">
        <v>2640</v>
      </c>
      <c r="I2000">
        <v>1995</v>
      </c>
      <c r="J2000" s="258" t="s">
        <v>2561</v>
      </c>
      <c r="K2000" s="258" t="s">
        <v>3017</v>
      </c>
      <c r="L2000" s="265" t="s">
        <v>1937</v>
      </c>
      <c r="M2000" s="265" t="s">
        <v>1941</v>
      </c>
      <c r="N2000" s="258" t="s">
        <v>3027</v>
      </c>
      <c r="O2000" s="258" t="s">
        <v>3040</v>
      </c>
      <c r="P2000" s="258"/>
      <c r="Q2000" s="258"/>
      <c r="R2000" s="258"/>
      <c r="S2000" s="258"/>
      <c r="T2000" s="11" t="s">
        <v>2762</v>
      </c>
      <c r="U2000" s="11" t="s">
        <v>2517</v>
      </c>
      <c r="V2000">
        <v>2.40350877192982</v>
      </c>
      <c r="Z2000">
        <v>1.7056691315064501</v>
      </c>
      <c r="AD2000" s="188">
        <f t="shared" si="80"/>
        <v>5.5342834691260299</v>
      </c>
    </row>
    <row r="2001" spans="1:30" hidden="1" x14ac:dyDescent="0.35">
      <c r="A2001" s="11" t="s">
        <v>2760</v>
      </c>
      <c r="B2001" s="11" t="s">
        <v>2516</v>
      </c>
      <c r="C2001" s="11" t="s">
        <v>2552</v>
      </c>
      <c r="D2001" s="188" t="s">
        <v>3022</v>
      </c>
      <c r="G2001" s="11" t="s">
        <v>2749</v>
      </c>
      <c r="H2001" s="11" t="s">
        <v>2640</v>
      </c>
      <c r="I2001">
        <v>1995</v>
      </c>
      <c r="J2001" s="258" t="s">
        <v>2561</v>
      </c>
      <c r="K2001" s="258" t="s">
        <v>3017</v>
      </c>
      <c r="L2001" s="265" t="s">
        <v>1937</v>
      </c>
      <c r="M2001" s="265" t="s">
        <v>1941</v>
      </c>
      <c r="N2001" s="258" t="s">
        <v>3027</v>
      </c>
      <c r="O2001" s="258" t="s">
        <v>3040</v>
      </c>
      <c r="P2001" s="258"/>
      <c r="Q2001" s="258"/>
      <c r="R2001" s="258"/>
      <c r="S2001" s="258"/>
      <c r="T2001" s="11" t="s">
        <v>2762</v>
      </c>
      <c r="U2001" s="11" t="s">
        <v>2517</v>
      </c>
      <c r="V2001">
        <v>2.40350877192982</v>
      </c>
      <c r="Z2001">
        <v>1.80484268522545</v>
      </c>
      <c r="AD2001" s="188">
        <f t="shared" si="80"/>
        <v>5.5342834691260299</v>
      </c>
    </row>
    <row r="2002" spans="1:30" hidden="1" x14ac:dyDescent="0.35">
      <c r="A2002" s="11" t="s">
        <v>2760</v>
      </c>
      <c r="B2002" s="11" t="s">
        <v>2516</v>
      </c>
      <c r="C2002" s="11" t="s">
        <v>2552</v>
      </c>
      <c r="D2002" s="188" t="s">
        <v>3022</v>
      </c>
      <c r="G2002" s="11" t="s">
        <v>2749</v>
      </c>
      <c r="H2002" s="11" t="s">
        <v>2640</v>
      </c>
      <c r="I2002">
        <v>1995</v>
      </c>
      <c r="J2002" s="258" t="s">
        <v>2561</v>
      </c>
      <c r="K2002" s="258" t="s">
        <v>3017</v>
      </c>
      <c r="L2002" s="265" t="s">
        <v>1937</v>
      </c>
      <c r="M2002" s="265" t="s">
        <v>1941</v>
      </c>
      <c r="N2002" s="258" t="s">
        <v>3027</v>
      </c>
      <c r="O2002" s="258" t="s">
        <v>3040</v>
      </c>
      <c r="P2002" s="258"/>
      <c r="Q2002" s="258"/>
      <c r="R2002" s="258"/>
      <c r="S2002" s="258"/>
      <c r="T2002" s="11" t="s">
        <v>2762</v>
      </c>
      <c r="U2002" s="11" t="s">
        <v>2517</v>
      </c>
      <c r="V2002">
        <v>2.40350877192982</v>
      </c>
      <c r="Z2002">
        <v>1.9040162389444599</v>
      </c>
      <c r="AD2002" s="188">
        <f t="shared" si="80"/>
        <v>5.5342834691260299</v>
      </c>
    </row>
    <row r="2003" spans="1:30" hidden="1" x14ac:dyDescent="0.35">
      <c r="A2003" s="11" t="s">
        <v>2760</v>
      </c>
      <c r="B2003" s="11" t="s">
        <v>2516</v>
      </c>
      <c r="C2003" s="11" t="s">
        <v>2552</v>
      </c>
      <c r="D2003" s="188" t="s">
        <v>3022</v>
      </c>
      <c r="G2003" s="11" t="s">
        <v>2749</v>
      </c>
      <c r="H2003" s="11" t="s">
        <v>2640</v>
      </c>
      <c r="I2003">
        <v>1995</v>
      </c>
      <c r="J2003" s="258" t="s">
        <v>2561</v>
      </c>
      <c r="K2003" s="258" t="s">
        <v>3017</v>
      </c>
      <c r="L2003" s="265" t="s">
        <v>1937</v>
      </c>
      <c r="M2003" s="265" t="s">
        <v>1941</v>
      </c>
      <c r="N2003" s="258" t="s">
        <v>3027</v>
      </c>
      <c r="O2003" s="258" t="s">
        <v>3040</v>
      </c>
      <c r="P2003" s="258"/>
      <c r="Q2003" s="258"/>
      <c r="R2003" s="258"/>
      <c r="S2003" s="258"/>
      <c r="T2003" s="11" t="s">
        <v>2762</v>
      </c>
      <c r="U2003" s="11" t="s">
        <v>2517</v>
      </c>
      <c r="V2003">
        <v>2.40350877192982</v>
      </c>
      <c r="Z2003">
        <v>2.0031897926634699</v>
      </c>
      <c r="AD2003" s="188">
        <f t="shared" si="80"/>
        <v>5.5342834691260299</v>
      </c>
    </row>
    <row r="2004" spans="1:30" hidden="1" x14ac:dyDescent="0.35">
      <c r="A2004" s="11" t="s">
        <v>2760</v>
      </c>
      <c r="B2004" s="11" t="s">
        <v>2516</v>
      </c>
      <c r="C2004" s="11" t="s">
        <v>2552</v>
      </c>
      <c r="D2004" s="188" t="s">
        <v>3022</v>
      </c>
      <c r="G2004" s="11" t="s">
        <v>2749</v>
      </c>
      <c r="H2004" s="11" t="s">
        <v>2640</v>
      </c>
      <c r="I2004">
        <v>1995</v>
      </c>
      <c r="J2004" s="258" t="s">
        <v>2561</v>
      </c>
      <c r="K2004" s="258" t="s">
        <v>3017</v>
      </c>
      <c r="L2004" s="265" t="s">
        <v>1937</v>
      </c>
      <c r="M2004" s="265" t="s">
        <v>1941</v>
      </c>
      <c r="N2004" s="258" t="s">
        <v>3027</v>
      </c>
      <c r="O2004" s="258" t="s">
        <v>3040</v>
      </c>
      <c r="P2004" s="258"/>
      <c r="Q2004" s="258"/>
      <c r="R2004" s="258"/>
      <c r="S2004" s="258"/>
      <c r="T2004" s="11" t="s">
        <v>2762</v>
      </c>
      <c r="U2004" s="11" t="s">
        <v>2517</v>
      </c>
      <c r="V2004">
        <v>2.40350877192982</v>
      </c>
      <c r="Z2004">
        <v>2.0693054951428098</v>
      </c>
      <c r="AD2004" s="188">
        <f t="shared" si="80"/>
        <v>5.5342834691260299</v>
      </c>
    </row>
    <row r="2005" spans="1:30" hidden="1" x14ac:dyDescent="0.35">
      <c r="A2005" s="11" t="s">
        <v>2760</v>
      </c>
      <c r="B2005" s="11" t="s">
        <v>2516</v>
      </c>
      <c r="C2005" s="11" t="s">
        <v>2552</v>
      </c>
      <c r="D2005" s="188" t="s">
        <v>3022</v>
      </c>
      <c r="G2005" s="11" t="s">
        <v>2749</v>
      </c>
      <c r="H2005" s="11" t="s">
        <v>2640</v>
      </c>
      <c r="I2005">
        <v>1995</v>
      </c>
      <c r="J2005" s="258" t="s">
        <v>2561</v>
      </c>
      <c r="K2005" s="258" t="s">
        <v>3017</v>
      </c>
      <c r="L2005" s="265" t="s">
        <v>1937</v>
      </c>
      <c r="M2005" s="265" t="s">
        <v>1941</v>
      </c>
      <c r="N2005" s="258" t="s">
        <v>3027</v>
      </c>
      <c r="O2005" s="258" t="s">
        <v>3040</v>
      </c>
      <c r="P2005" s="258"/>
      <c r="Q2005" s="258"/>
      <c r="R2005" s="258"/>
      <c r="S2005" s="258"/>
      <c r="T2005" s="11" t="s">
        <v>2762</v>
      </c>
      <c r="U2005" s="11" t="s">
        <v>2517</v>
      </c>
      <c r="V2005">
        <v>2.40350877192982</v>
      </c>
      <c r="Z2005">
        <v>2.16847904886182</v>
      </c>
      <c r="AD2005" s="188">
        <f t="shared" si="80"/>
        <v>5.5342834691260299</v>
      </c>
    </row>
    <row r="2006" spans="1:30" hidden="1" x14ac:dyDescent="0.35">
      <c r="A2006" s="11" t="s">
        <v>2760</v>
      </c>
      <c r="B2006" s="11" t="s">
        <v>2516</v>
      </c>
      <c r="C2006" s="11" t="s">
        <v>2552</v>
      </c>
      <c r="D2006" s="188" t="s">
        <v>3022</v>
      </c>
      <c r="G2006" s="11" t="s">
        <v>2749</v>
      </c>
      <c r="H2006" s="11" t="s">
        <v>2640</v>
      </c>
      <c r="I2006">
        <v>1995</v>
      </c>
      <c r="J2006" s="258" t="s">
        <v>2561</v>
      </c>
      <c r="K2006" s="258" t="s">
        <v>3017</v>
      </c>
      <c r="L2006" s="265" t="s">
        <v>1937</v>
      </c>
      <c r="M2006" s="265" t="s">
        <v>1941</v>
      </c>
      <c r="N2006" s="258" t="s">
        <v>3027</v>
      </c>
      <c r="O2006" s="258" t="s">
        <v>3040</v>
      </c>
      <c r="P2006" s="258"/>
      <c r="Q2006" s="258"/>
      <c r="R2006" s="258"/>
      <c r="S2006" s="258"/>
      <c r="T2006" s="11" t="s">
        <v>2762</v>
      </c>
      <c r="U2006" s="11" t="s">
        <v>2517</v>
      </c>
      <c r="V2006">
        <v>2.40350877192982</v>
      </c>
      <c r="Z2006">
        <v>2.2676526025808301</v>
      </c>
      <c r="AD2006" s="188">
        <f t="shared" si="80"/>
        <v>5.5342834691260299</v>
      </c>
    </row>
    <row r="2007" spans="1:30" hidden="1" x14ac:dyDescent="0.35">
      <c r="A2007" s="11" t="s">
        <v>2760</v>
      </c>
      <c r="B2007" s="11" t="s">
        <v>2516</v>
      </c>
      <c r="C2007" s="11" t="s">
        <v>2552</v>
      </c>
      <c r="D2007" s="188" t="s">
        <v>3022</v>
      </c>
      <c r="G2007" s="11" t="s">
        <v>2749</v>
      </c>
      <c r="H2007" s="11" t="s">
        <v>2640</v>
      </c>
      <c r="I2007">
        <v>1995</v>
      </c>
      <c r="J2007" s="258" t="s">
        <v>2561</v>
      </c>
      <c r="K2007" s="258" t="s">
        <v>3017</v>
      </c>
      <c r="L2007" s="265" t="s">
        <v>1937</v>
      </c>
      <c r="M2007" s="265" t="s">
        <v>1941</v>
      </c>
      <c r="N2007" s="258" t="s">
        <v>3027</v>
      </c>
      <c r="O2007" s="258" t="s">
        <v>3040</v>
      </c>
      <c r="P2007" s="258"/>
      <c r="Q2007" s="258"/>
      <c r="R2007" s="258"/>
      <c r="S2007" s="258"/>
      <c r="T2007" s="11" t="s">
        <v>2762</v>
      </c>
      <c r="U2007" s="11" t="s">
        <v>2517</v>
      </c>
      <c r="V2007">
        <v>2.40350877192982</v>
      </c>
      <c r="Z2007">
        <v>2.3998840075394998</v>
      </c>
      <c r="AD2007" s="188">
        <f t="shared" si="80"/>
        <v>5.5342834691260299</v>
      </c>
    </row>
    <row r="2008" spans="1:30" hidden="1" x14ac:dyDescent="0.35">
      <c r="A2008" s="11" t="s">
        <v>2760</v>
      </c>
      <c r="B2008" s="11" t="s">
        <v>2516</v>
      </c>
      <c r="C2008" s="11" t="s">
        <v>2552</v>
      </c>
      <c r="D2008" s="188" t="s">
        <v>3022</v>
      </c>
      <c r="G2008" s="11" t="s">
        <v>2749</v>
      </c>
      <c r="H2008" s="11" t="s">
        <v>2640</v>
      </c>
      <c r="I2008">
        <v>1995</v>
      </c>
      <c r="J2008" s="258" t="s">
        <v>2561</v>
      </c>
      <c r="K2008" s="258" t="s">
        <v>3017</v>
      </c>
      <c r="L2008" s="265" t="s">
        <v>1937</v>
      </c>
      <c r="M2008" s="265" t="s">
        <v>1941</v>
      </c>
      <c r="N2008" s="258" t="s">
        <v>3027</v>
      </c>
      <c r="O2008" s="258" t="s">
        <v>3040</v>
      </c>
      <c r="P2008" s="258"/>
      <c r="Q2008" s="258"/>
      <c r="R2008" s="258"/>
      <c r="S2008" s="258"/>
      <c r="T2008" s="11" t="s">
        <v>2762</v>
      </c>
      <c r="U2008" s="11" t="s">
        <v>2517</v>
      </c>
      <c r="V2008">
        <v>2.40350877192982</v>
      </c>
      <c r="Z2008">
        <v>2.5651732637378499</v>
      </c>
      <c r="AD2008" s="188">
        <f t="shared" si="80"/>
        <v>5.5342834691260299</v>
      </c>
    </row>
    <row r="2009" spans="1:30" hidden="1" x14ac:dyDescent="0.35">
      <c r="A2009" s="11" t="s">
        <v>2760</v>
      </c>
      <c r="B2009" s="11" t="s">
        <v>2516</v>
      </c>
      <c r="C2009" s="11" t="s">
        <v>2552</v>
      </c>
      <c r="D2009" s="188" t="s">
        <v>3022</v>
      </c>
      <c r="G2009" s="11" t="s">
        <v>2749</v>
      </c>
      <c r="H2009" s="11" t="s">
        <v>2640</v>
      </c>
      <c r="I2009">
        <v>1995</v>
      </c>
      <c r="J2009" s="258" t="s">
        <v>2561</v>
      </c>
      <c r="K2009" s="258" t="s">
        <v>3017</v>
      </c>
      <c r="L2009" s="265" t="s">
        <v>1937</v>
      </c>
      <c r="M2009" s="265" t="s">
        <v>1941</v>
      </c>
      <c r="N2009" s="258" t="s">
        <v>3027</v>
      </c>
      <c r="O2009" s="258" t="s">
        <v>3040</v>
      </c>
      <c r="P2009" s="258"/>
      <c r="Q2009" s="258"/>
      <c r="R2009" s="258"/>
      <c r="S2009" s="258"/>
      <c r="T2009" s="11" t="s">
        <v>2762</v>
      </c>
      <c r="U2009" s="11" t="s">
        <v>2517</v>
      </c>
      <c r="V2009">
        <v>2.40350877192982</v>
      </c>
      <c r="Z2009">
        <v>2.7635203711758698</v>
      </c>
      <c r="AD2009" s="188">
        <f t="shared" si="80"/>
        <v>5.5342834691260299</v>
      </c>
    </row>
    <row r="2010" spans="1:30" hidden="1" x14ac:dyDescent="0.35">
      <c r="A2010" s="11" t="s">
        <v>2760</v>
      </c>
      <c r="B2010" s="11" t="s">
        <v>2516</v>
      </c>
      <c r="C2010" s="11" t="s">
        <v>2552</v>
      </c>
      <c r="D2010" s="188" t="s">
        <v>3022</v>
      </c>
      <c r="G2010" s="11" t="s">
        <v>2749</v>
      </c>
      <c r="H2010" s="11" t="s">
        <v>2640</v>
      </c>
      <c r="I2010">
        <v>1995</v>
      </c>
      <c r="J2010" s="258" t="s">
        <v>2561</v>
      </c>
      <c r="K2010" s="258" t="s">
        <v>3017</v>
      </c>
      <c r="L2010" s="265" t="s">
        <v>1937</v>
      </c>
      <c r="M2010" s="265" t="s">
        <v>1941</v>
      </c>
      <c r="N2010" s="258" t="s">
        <v>3027</v>
      </c>
      <c r="O2010" s="258" t="s">
        <v>3040</v>
      </c>
      <c r="P2010" s="258"/>
      <c r="Q2010" s="258"/>
      <c r="R2010" s="258"/>
      <c r="S2010" s="258"/>
      <c r="T2010" s="11" t="s">
        <v>2762</v>
      </c>
      <c r="U2010" s="11" t="s">
        <v>2517</v>
      </c>
      <c r="V2010">
        <v>2.40350877192982</v>
      </c>
      <c r="Z2010">
        <v>2.9288096273742199</v>
      </c>
      <c r="AD2010" s="188">
        <f t="shared" si="80"/>
        <v>5.5342834691260299</v>
      </c>
    </row>
    <row r="2011" spans="1:30" hidden="1" x14ac:dyDescent="0.35">
      <c r="A2011" s="11" t="s">
        <v>2760</v>
      </c>
      <c r="B2011" s="11" t="s">
        <v>2516</v>
      </c>
      <c r="C2011" s="11" t="s">
        <v>2552</v>
      </c>
      <c r="D2011" s="188" t="s">
        <v>3022</v>
      </c>
      <c r="G2011" s="11" t="s">
        <v>2749</v>
      </c>
      <c r="H2011" s="11" t="s">
        <v>2640</v>
      </c>
      <c r="I2011">
        <v>1995</v>
      </c>
      <c r="J2011" s="258" t="s">
        <v>2561</v>
      </c>
      <c r="K2011" s="258" t="s">
        <v>3017</v>
      </c>
      <c r="L2011" s="265" t="s">
        <v>1937</v>
      </c>
      <c r="M2011" s="265" t="s">
        <v>1941</v>
      </c>
      <c r="N2011" s="258" t="s">
        <v>3027</v>
      </c>
      <c r="O2011" s="258" t="s">
        <v>3040</v>
      </c>
      <c r="P2011" s="258"/>
      <c r="Q2011" s="258"/>
      <c r="R2011" s="258"/>
      <c r="S2011" s="258"/>
      <c r="T2011" s="11" t="s">
        <v>2762</v>
      </c>
      <c r="U2011" s="11" t="s">
        <v>2517</v>
      </c>
      <c r="V2011">
        <v>2.70760233918128</v>
      </c>
      <c r="Z2011">
        <v>0.61727321057464402</v>
      </c>
      <c r="AD2011" s="188">
        <f t="shared" si="80"/>
        <v>6.234484783954624</v>
      </c>
    </row>
    <row r="2012" spans="1:30" hidden="1" x14ac:dyDescent="0.35">
      <c r="A2012" s="11" t="s">
        <v>2760</v>
      </c>
      <c r="B2012" s="11" t="s">
        <v>2516</v>
      </c>
      <c r="C2012" s="11" t="s">
        <v>2552</v>
      </c>
      <c r="D2012" s="188" t="s">
        <v>3022</v>
      </c>
      <c r="G2012" s="11" t="s">
        <v>2749</v>
      </c>
      <c r="H2012" s="11" t="s">
        <v>2640</v>
      </c>
      <c r="I2012">
        <v>1995</v>
      </c>
      <c r="J2012" s="258" t="s">
        <v>2561</v>
      </c>
      <c r="K2012" s="258" t="s">
        <v>3017</v>
      </c>
      <c r="L2012" s="265" t="s">
        <v>1937</v>
      </c>
      <c r="M2012" s="265" t="s">
        <v>1941</v>
      </c>
      <c r="N2012" s="258" t="s">
        <v>3027</v>
      </c>
      <c r="O2012" s="258" t="s">
        <v>3040</v>
      </c>
      <c r="P2012" s="258"/>
      <c r="Q2012" s="258"/>
      <c r="R2012" s="258"/>
      <c r="S2012" s="258"/>
      <c r="T2012" s="11" t="s">
        <v>2762</v>
      </c>
      <c r="U2012" s="11" t="s">
        <v>2517</v>
      </c>
      <c r="V2012">
        <v>2.70760233918128</v>
      </c>
      <c r="Z2012">
        <v>0.68338891305398297</v>
      </c>
      <c r="AD2012" s="188">
        <f t="shared" si="80"/>
        <v>6.234484783954624</v>
      </c>
    </row>
    <row r="2013" spans="1:30" hidden="1" x14ac:dyDescent="0.35">
      <c r="A2013" s="11" t="s">
        <v>2760</v>
      </c>
      <c r="B2013" s="11" t="s">
        <v>2516</v>
      </c>
      <c r="C2013" s="11" t="s">
        <v>2552</v>
      </c>
      <c r="D2013" s="188" t="s">
        <v>3022</v>
      </c>
      <c r="G2013" s="11" t="s">
        <v>2749</v>
      </c>
      <c r="H2013" s="11" t="s">
        <v>2640</v>
      </c>
      <c r="I2013">
        <v>1995</v>
      </c>
      <c r="J2013" s="258" t="s">
        <v>2561</v>
      </c>
      <c r="K2013" s="258" t="s">
        <v>3017</v>
      </c>
      <c r="L2013" s="265" t="s">
        <v>1937</v>
      </c>
      <c r="M2013" s="265" t="s">
        <v>1941</v>
      </c>
      <c r="N2013" s="258" t="s">
        <v>3027</v>
      </c>
      <c r="O2013" s="258" t="s">
        <v>3040</v>
      </c>
      <c r="P2013" s="258"/>
      <c r="Q2013" s="258"/>
      <c r="R2013" s="258"/>
      <c r="S2013" s="258"/>
      <c r="T2013" s="11" t="s">
        <v>2762</v>
      </c>
      <c r="U2013" s="11" t="s">
        <v>2517</v>
      </c>
      <c r="V2013">
        <v>2.70760233918128</v>
      </c>
      <c r="Z2013">
        <v>0.81562031801266099</v>
      </c>
      <c r="AD2013" s="188">
        <f t="shared" si="80"/>
        <v>6.234484783954624</v>
      </c>
    </row>
    <row r="2014" spans="1:30" hidden="1" x14ac:dyDescent="0.35">
      <c r="A2014" s="11" t="s">
        <v>2760</v>
      </c>
      <c r="B2014" s="11" t="s">
        <v>2516</v>
      </c>
      <c r="C2014" s="11" t="s">
        <v>2552</v>
      </c>
      <c r="D2014" s="188" t="s">
        <v>3022</v>
      </c>
      <c r="G2014" s="11" t="s">
        <v>2749</v>
      </c>
      <c r="H2014" s="11" t="s">
        <v>2640</v>
      </c>
      <c r="I2014">
        <v>1995</v>
      </c>
      <c r="J2014" s="258" t="s">
        <v>2561</v>
      </c>
      <c r="K2014" s="258" t="s">
        <v>3017</v>
      </c>
      <c r="L2014" s="265" t="s">
        <v>1937</v>
      </c>
      <c r="M2014" s="265" t="s">
        <v>1941</v>
      </c>
      <c r="N2014" s="258" t="s">
        <v>3027</v>
      </c>
      <c r="O2014" s="258" t="s">
        <v>3040</v>
      </c>
      <c r="P2014" s="258"/>
      <c r="Q2014" s="258"/>
      <c r="R2014" s="258"/>
      <c r="S2014" s="258"/>
      <c r="T2014" s="11" t="s">
        <v>2762</v>
      </c>
      <c r="U2014" s="11" t="s">
        <v>2517</v>
      </c>
      <c r="V2014">
        <v>2.70760233918128</v>
      </c>
      <c r="Z2014">
        <v>0.91479387173166904</v>
      </c>
      <c r="AD2014" s="188">
        <f t="shared" si="80"/>
        <v>6.234484783954624</v>
      </c>
    </row>
    <row r="2015" spans="1:30" hidden="1" x14ac:dyDescent="0.35">
      <c r="A2015" s="11" t="s">
        <v>2760</v>
      </c>
      <c r="B2015" s="11" t="s">
        <v>2516</v>
      </c>
      <c r="C2015" s="11" t="s">
        <v>2552</v>
      </c>
      <c r="D2015" s="188" t="s">
        <v>3022</v>
      </c>
      <c r="G2015" s="11" t="s">
        <v>2749</v>
      </c>
      <c r="H2015" s="11" t="s">
        <v>2640</v>
      </c>
      <c r="I2015">
        <v>1995</v>
      </c>
      <c r="J2015" s="258" t="s">
        <v>2561</v>
      </c>
      <c r="K2015" s="258" t="s">
        <v>3017</v>
      </c>
      <c r="L2015" s="265" t="s">
        <v>1937</v>
      </c>
      <c r="M2015" s="265" t="s">
        <v>1941</v>
      </c>
      <c r="N2015" s="258" t="s">
        <v>3027</v>
      </c>
      <c r="O2015" s="258" t="s">
        <v>3040</v>
      </c>
      <c r="P2015" s="258"/>
      <c r="Q2015" s="258"/>
      <c r="R2015" s="258"/>
      <c r="S2015" s="258"/>
      <c r="T2015" s="11" t="s">
        <v>2762</v>
      </c>
      <c r="U2015" s="11" t="s">
        <v>2517</v>
      </c>
      <c r="V2015">
        <v>2.70760233918128</v>
      </c>
      <c r="Z2015">
        <v>1.0139674254506701</v>
      </c>
      <c r="AD2015" s="188">
        <f t="shared" si="80"/>
        <v>6.234484783954624</v>
      </c>
    </row>
    <row r="2016" spans="1:30" hidden="1" x14ac:dyDescent="0.35">
      <c r="A2016" s="11" t="s">
        <v>2760</v>
      </c>
      <c r="B2016" s="11" t="s">
        <v>2516</v>
      </c>
      <c r="C2016" s="11" t="s">
        <v>2552</v>
      </c>
      <c r="D2016" s="188" t="s">
        <v>3022</v>
      </c>
      <c r="G2016" s="11" t="s">
        <v>2749</v>
      </c>
      <c r="H2016" s="11" t="s">
        <v>2640</v>
      </c>
      <c r="I2016">
        <v>1995</v>
      </c>
      <c r="J2016" s="258" t="s">
        <v>2561</v>
      </c>
      <c r="K2016" s="258" t="s">
        <v>3017</v>
      </c>
      <c r="L2016" s="265" t="s">
        <v>1937</v>
      </c>
      <c r="M2016" s="265" t="s">
        <v>1941</v>
      </c>
      <c r="N2016" s="258" t="s">
        <v>3027</v>
      </c>
      <c r="O2016" s="258" t="s">
        <v>3040</v>
      </c>
      <c r="P2016" s="258"/>
      <c r="Q2016" s="258"/>
      <c r="R2016" s="258"/>
      <c r="S2016" s="258"/>
      <c r="T2016" s="11" t="s">
        <v>2762</v>
      </c>
      <c r="U2016" s="11" t="s">
        <v>2517</v>
      </c>
      <c r="V2016">
        <v>2.70760233918128</v>
      </c>
      <c r="Z2016">
        <v>1.11314097916968</v>
      </c>
      <c r="AD2016" s="188">
        <f t="shared" si="80"/>
        <v>6.234484783954624</v>
      </c>
    </row>
    <row r="2017" spans="1:30" hidden="1" x14ac:dyDescent="0.35">
      <c r="A2017" s="11" t="s">
        <v>2760</v>
      </c>
      <c r="B2017" s="11" t="s">
        <v>2516</v>
      </c>
      <c r="C2017" s="11" t="s">
        <v>2552</v>
      </c>
      <c r="D2017" s="188" t="s">
        <v>3022</v>
      </c>
      <c r="G2017" s="11" t="s">
        <v>2749</v>
      </c>
      <c r="H2017" s="11" t="s">
        <v>2640</v>
      </c>
      <c r="I2017">
        <v>1995</v>
      </c>
      <c r="J2017" s="258" t="s">
        <v>2561</v>
      </c>
      <c r="K2017" s="258" t="s">
        <v>3017</v>
      </c>
      <c r="L2017" s="265" t="s">
        <v>1937</v>
      </c>
      <c r="M2017" s="265" t="s">
        <v>1941</v>
      </c>
      <c r="N2017" s="258" t="s">
        <v>3027</v>
      </c>
      <c r="O2017" s="258" t="s">
        <v>3040</v>
      </c>
      <c r="P2017" s="258"/>
      <c r="Q2017" s="258"/>
      <c r="R2017" s="258"/>
      <c r="S2017" s="258"/>
      <c r="T2017" s="11" t="s">
        <v>2762</v>
      </c>
      <c r="U2017" s="11" t="s">
        <v>2517</v>
      </c>
      <c r="V2017">
        <v>2.70760233918128</v>
      </c>
      <c r="Z2017">
        <v>1.21231453288869</v>
      </c>
      <c r="AD2017" s="188">
        <f t="shared" si="80"/>
        <v>6.234484783954624</v>
      </c>
    </row>
    <row r="2018" spans="1:30" hidden="1" x14ac:dyDescent="0.35">
      <c r="A2018" s="11" t="s">
        <v>2760</v>
      </c>
      <c r="B2018" s="11" t="s">
        <v>2516</v>
      </c>
      <c r="C2018" s="11" t="s">
        <v>2552</v>
      </c>
      <c r="D2018" s="188" t="s">
        <v>3022</v>
      </c>
      <c r="G2018" s="11" t="s">
        <v>2749</v>
      </c>
      <c r="H2018" s="11" t="s">
        <v>2640</v>
      </c>
      <c r="I2018">
        <v>1995</v>
      </c>
      <c r="J2018" s="258" t="s">
        <v>2561</v>
      </c>
      <c r="K2018" s="258" t="s">
        <v>3017</v>
      </c>
      <c r="L2018" s="265" t="s">
        <v>1937</v>
      </c>
      <c r="M2018" s="265" t="s">
        <v>1941</v>
      </c>
      <c r="N2018" s="258" t="s">
        <v>3027</v>
      </c>
      <c r="O2018" s="258" t="s">
        <v>3040</v>
      </c>
      <c r="P2018" s="258"/>
      <c r="Q2018" s="258"/>
      <c r="R2018" s="258"/>
      <c r="S2018" s="258"/>
      <c r="T2018" s="11" t="s">
        <v>2762</v>
      </c>
      <c r="U2018" s="11" t="s">
        <v>2517</v>
      </c>
      <c r="V2018">
        <v>2.70760233918128</v>
      </c>
      <c r="Z2018">
        <v>1.3445459378473701</v>
      </c>
      <c r="AD2018" s="188">
        <f t="shared" si="80"/>
        <v>6.234484783954624</v>
      </c>
    </row>
    <row r="2019" spans="1:30" hidden="1" x14ac:dyDescent="0.35">
      <c r="A2019" s="11" t="s">
        <v>2760</v>
      </c>
      <c r="B2019" s="11" t="s">
        <v>2516</v>
      </c>
      <c r="C2019" s="11" t="s">
        <v>2552</v>
      </c>
      <c r="D2019" s="188" t="s">
        <v>3022</v>
      </c>
      <c r="G2019" s="11" t="s">
        <v>2749</v>
      </c>
      <c r="H2019" s="11" t="s">
        <v>2640</v>
      </c>
      <c r="I2019">
        <v>1995</v>
      </c>
      <c r="J2019" s="258" t="s">
        <v>2561</v>
      </c>
      <c r="K2019" s="258" t="s">
        <v>3017</v>
      </c>
      <c r="L2019" s="265" t="s">
        <v>1937</v>
      </c>
      <c r="M2019" s="265" t="s">
        <v>1941</v>
      </c>
      <c r="N2019" s="258" t="s">
        <v>3027</v>
      </c>
      <c r="O2019" s="258" t="s">
        <v>3040</v>
      </c>
      <c r="P2019" s="258"/>
      <c r="Q2019" s="258"/>
      <c r="R2019" s="258"/>
      <c r="S2019" s="258"/>
      <c r="T2019" s="11" t="s">
        <v>2762</v>
      </c>
      <c r="U2019" s="11" t="s">
        <v>2517</v>
      </c>
      <c r="V2019">
        <v>2.70760233918128</v>
      </c>
      <c r="Z2019">
        <v>1.47677734280605</v>
      </c>
      <c r="AD2019" s="188">
        <f t="shared" si="80"/>
        <v>6.234484783954624</v>
      </c>
    </row>
    <row r="2020" spans="1:30" hidden="1" x14ac:dyDescent="0.35">
      <c r="A2020" s="11" t="s">
        <v>2760</v>
      </c>
      <c r="B2020" s="11" t="s">
        <v>2516</v>
      </c>
      <c r="C2020" s="11" t="s">
        <v>2552</v>
      </c>
      <c r="D2020" s="188" t="s">
        <v>3022</v>
      </c>
      <c r="G2020" s="11" t="s">
        <v>2749</v>
      </c>
      <c r="H2020" s="11" t="s">
        <v>2640</v>
      </c>
      <c r="I2020">
        <v>1995</v>
      </c>
      <c r="J2020" s="258" t="s">
        <v>2561</v>
      </c>
      <c r="K2020" s="258" t="s">
        <v>3017</v>
      </c>
      <c r="L2020" s="265" t="s">
        <v>1937</v>
      </c>
      <c r="M2020" s="265" t="s">
        <v>1941</v>
      </c>
      <c r="N2020" s="258" t="s">
        <v>3027</v>
      </c>
      <c r="O2020" s="258" t="s">
        <v>3040</v>
      </c>
      <c r="P2020" s="258"/>
      <c r="Q2020" s="258"/>
      <c r="R2020" s="258"/>
      <c r="S2020" s="258"/>
      <c r="T2020" s="11" t="s">
        <v>2762</v>
      </c>
      <c r="U2020" s="11" t="s">
        <v>2517</v>
      </c>
      <c r="V2020">
        <v>2.70760233918128</v>
      </c>
      <c r="Z2020">
        <v>1.9726451114010899</v>
      </c>
      <c r="AD2020" s="188">
        <f t="shared" si="80"/>
        <v>6.234484783954624</v>
      </c>
    </row>
    <row r="2021" spans="1:30" hidden="1" x14ac:dyDescent="0.35">
      <c r="A2021" s="11" t="s">
        <v>2760</v>
      </c>
      <c r="B2021" s="11" t="s">
        <v>2516</v>
      </c>
      <c r="C2021" s="11" t="s">
        <v>2552</v>
      </c>
      <c r="D2021" s="188" t="s">
        <v>3022</v>
      </c>
      <c r="G2021" s="11" t="s">
        <v>2749</v>
      </c>
      <c r="H2021" s="11" t="s">
        <v>2640</v>
      </c>
      <c r="I2021">
        <v>1995</v>
      </c>
      <c r="J2021" s="258" t="s">
        <v>2561</v>
      </c>
      <c r="K2021" s="258" t="s">
        <v>3017</v>
      </c>
      <c r="L2021" s="265" t="s">
        <v>1937</v>
      </c>
      <c r="M2021" s="265" t="s">
        <v>1941</v>
      </c>
      <c r="N2021" s="258" t="s">
        <v>3027</v>
      </c>
      <c r="O2021" s="258" t="s">
        <v>3040</v>
      </c>
      <c r="P2021" s="258"/>
      <c r="Q2021" s="258"/>
      <c r="R2021" s="258"/>
      <c r="S2021" s="258"/>
      <c r="T2021" s="11" t="s">
        <v>2762</v>
      </c>
      <c r="U2021" s="11" t="s">
        <v>2517</v>
      </c>
      <c r="V2021">
        <v>2.70760233918128</v>
      </c>
      <c r="Z2021">
        <v>2.2371079213184402</v>
      </c>
      <c r="AD2021" s="188">
        <f t="shared" si="80"/>
        <v>6.234484783954624</v>
      </c>
    </row>
    <row r="2022" spans="1:30" hidden="1" x14ac:dyDescent="0.35">
      <c r="A2022" s="11" t="s">
        <v>2760</v>
      </c>
      <c r="B2022" s="11" t="s">
        <v>2516</v>
      </c>
      <c r="C2022" s="11" t="s">
        <v>2552</v>
      </c>
      <c r="D2022" s="188" t="s">
        <v>3022</v>
      </c>
      <c r="G2022" s="11" t="s">
        <v>2749</v>
      </c>
      <c r="H2022" s="11" t="s">
        <v>2640</v>
      </c>
      <c r="I2022">
        <v>1995</v>
      </c>
      <c r="J2022" s="258" t="s">
        <v>2561</v>
      </c>
      <c r="K2022" s="258" t="s">
        <v>3017</v>
      </c>
      <c r="L2022" s="265" t="s">
        <v>1937</v>
      </c>
      <c r="M2022" s="265" t="s">
        <v>1941</v>
      </c>
      <c r="N2022" s="258" t="s">
        <v>3027</v>
      </c>
      <c r="O2022" s="258" t="s">
        <v>3040</v>
      </c>
      <c r="P2022" s="258"/>
      <c r="Q2022" s="258"/>
      <c r="R2022" s="258"/>
      <c r="S2022" s="258"/>
      <c r="T2022" s="11" t="s">
        <v>2762</v>
      </c>
      <c r="U2022" s="11" t="s">
        <v>2517</v>
      </c>
      <c r="V2022">
        <v>2.70760233918128</v>
      </c>
      <c r="Z2022">
        <v>2.3362814750374499</v>
      </c>
      <c r="AD2022" s="188">
        <f t="shared" si="80"/>
        <v>6.234484783954624</v>
      </c>
    </row>
    <row r="2023" spans="1:30" hidden="1" x14ac:dyDescent="0.35">
      <c r="A2023" s="11" t="s">
        <v>2760</v>
      </c>
      <c r="B2023" s="11" t="s">
        <v>2516</v>
      </c>
      <c r="C2023" s="11" t="s">
        <v>2552</v>
      </c>
      <c r="D2023" s="188" t="s">
        <v>3022</v>
      </c>
      <c r="G2023" s="11" t="s">
        <v>2749</v>
      </c>
      <c r="H2023" s="11" t="s">
        <v>2640</v>
      </c>
      <c r="I2023">
        <v>1995</v>
      </c>
      <c r="J2023" s="258" t="s">
        <v>2561</v>
      </c>
      <c r="K2023" s="258" t="s">
        <v>3017</v>
      </c>
      <c r="L2023" s="265" t="s">
        <v>1937</v>
      </c>
      <c r="M2023" s="265" t="s">
        <v>1941</v>
      </c>
      <c r="N2023" s="258" t="s">
        <v>3027</v>
      </c>
      <c r="O2023" s="258" t="s">
        <v>3040</v>
      </c>
      <c r="P2023" s="258"/>
      <c r="Q2023" s="258"/>
      <c r="R2023" s="258"/>
      <c r="S2023" s="258"/>
      <c r="T2023" s="11" t="s">
        <v>2762</v>
      </c>
      <c r="U2023" s="11" t="s">
        <v>2517</v>
      </c>
      <c r="V2023">
        <v>2.70760233918128</v>
      </c>
      <c r="Z2023">
        <v>2.43545502875646</v>
      </c>
      <c r="AD2023" s="188">
        <f t="shared" si="80"/>
        <v>6.234484783954624</v>
      </c>
    </row>
    <row r="2024" spans="1:30" hidden="1" x14ac:dyDescent="0.35">
      <c r="A2024" s="11" t="s">
        <v>2760</v>
      </c>
      <c r="B2024" s="11" t="s">
        <v>2516</v>
      </c>
      <c r="C2024" s="11" t="s">
        <v>2552</v>
      </c>
      <c r="D2024" s="188" t="s">
        <v>3022</v>
      </c>
      <c r="G2024" s="11" t="s">
        <v>2749</v>
      </c>
      <c r="H2024" s="11" t="s">
        <v>2640</v>
      </c>
      <c r="I2024">
        <v>1995</v>
      </c>
      <c r="J2024" s="258" t="s">
        <v>2561</v>
      </c>
      <c r="K2024" s="258" t="s">
        <v>3017</v>
      </c>
      <c r="L2024" s="265" t="s">
        <v>1937</v>
      </c>
      <c r="M2024" s="265" t="s">
        <v>1941</v>
      </c>
      <c r="N2024" s="258" t="s">
        <v>3027</v>
      </c>
      <c r="O2024" s="258" t="s">
        <v>3040</v>
      </c>
      <c r="P2024" s="258"/>
      <c r="Q2024" s="258"/>
      <c r="R2024" s="258"/>
      <c r="S2024" s="258"/>
      <c r="T2024" s="11" t="s">
        <v>2762</v>
      </c>
      <c r="U2024" s="11" t="s">
        <v>2517</v>
      </c>
      <c r="V2024">
        <v>2.73099415204678</v>
      </c>
      <c r="Z2024">
        <v>2.7331690106809701</v>
      </c>
      <c r="AD2024" s="188">
        <f t="shared" si="80"/>
        <v>6.2883464235568303</v>
      </c>
    </row>
    <row r="2025" spans="1:30" hidden="1" x14ac:dyDescent="0.35">
      <c r="A2025" s="11" t="s">
        <v>2760</v>
      </c>
      <c r="B2025" s="11" t="s">
        <v>2516</v>
      </c>
      <c r="C2025" s="11" t="s">
        <v>2552</v>
      </c>
      <c r="D2025" s="188" t="s">
        <v>3022</v>
      </c>
      <c r="G2025" s="11" t="s">
        <v>2749</v>
      </c>
      <c r="H2025" s="11" t="s">
        <v>2640</v>
      </c>
      <c r="I2025">
        <v>1995</v>
      </c>
      <c r="J2025" s="258" t="s">
        <v>2561</v>
      </c>
      <c r="K2025" s="258" t="s">
        <v>3017</v>
      </c>
      <c r="L2025" s="265" t="s">
        <v>1937</v>
      </c>
      <c r="M2025" s="265" t="s">
        <v>1941</v>
      </c>
      <c r="N2025" s="258" t="s">
        <v>3027</v>
      </c>
      <c r="O2025" s="258" t="s">
        <v>3040</v>
      </c>
      <c r="P2025" s="258"/>
      <c r="Q2025" s="258"/>
      <c r="R2025" s="258"/>
      <c r="S2025" s="258"/>
      <c r="T2025" s="11" t="s">
        <v>2762</v>
      </c>
      <c r="U2025" s="11" t="s">
        <v>2517</v>
      </c>
      <c r="V2025">
        <v>2.73099415204678</v>
      </c>
      <c r="Z2025">
        <v>-0.53955826204630097</v>
      </c>
      <c r="AD2025" s="188">
        <f t="shared" si="80"/>
        <v>6.2883464235568303</v>
      </c>
    </row>
    <row r="2026" spans="1:30" hidden="1" x14ac:dyDescent="0.35">
      <c r="A2026" s="11" t="s">
        <v>2760</v>
      </c>
      <c r="B2026" s="11" t="s">
        <v>2516</v>
      </c>
      <c r="C2026" s="11" t="s">
        <v>2552</v>
      </c>
      <c r="D2026" s="188" t="s">
        <v>3022</v>
      </c>
      <c r="G2026" s="11" t="s">
        <v>2749</v>
      </c>
      <c r="H2026" s="11" t="s">
        <v>2640</v>
      </c>
      <c r="I2026">
        <v>1995</v>
      </c>
      <c r="J2026" s="258" t="s">
        <v>2561</v>
      </c>
      <c r="K2026" s="258" t="s">
        <v>3017</v>
      </c>
      <c r="L2026" s="265" t="s">
        <v>1937</v>
      </c>
      <c r="M2026" s="265" t="s">
        <v>1941</v>
      </c>
      <c r="N2026" s="258" t="s">
        <v>3027</v>
      </c>
      <c r="O2026" s="258" t="s">
        <v>3040</v>
      </c>
      <c r="P2026" s="258"/>
      <c r="Q2026" s="258"/>
      <c r="R2026" s="258"/>
      <c r="S2026" s="258"/>
      <c r="T2026" s="11" t="s">
        <v>2762</v>
      </c>
      <c r="U2026" s="11" t="s">
        <v>2517</v>
      </c>
      <c r="V2026">
        <v>2.73099415204678</v>
      </c>
      <c r="Z2026">
        <v>-0.27509545212894498</v>
      </c>
      <c r="AD2026" s="188">
        <f t="shared" si="80"/>
        <v>6.2883464235568303</v>
      </c>
    </row>
    <row r="2027" spans="1:30" hidden="1" x14ac:dyDescent="0.35">
      <c r="A2027" s="11" t="s">
        <v>2760</v>
      </c>
      <c r="B2027" s="11" t="s">
        <v>2516</v>
      </c>
      <c r="C2027" s="11" t="s">
        <v>2552</v>
      </c>
      <c r="D2027" s="188" t="s">
        <v>3022</v>
      </c>
      <c r="G2027" s="11" t="s">
        <v>2749</v>
      </c>
      <c r="H2027" s="11" t="s">
        <v>2640</v>
      </c>
      <c r="I2027">
        <v>1995</v>
      </c>
      <c r="J2027" s="258" t="s">
        <v>2561</v>
      </c>
      <c r="K2027" s="258" t="s">
        <v>3017</v>
      </c>
      <c r="L2027" s="265" t="s">
        <v>1937</v>
      </c>
      <c r="M2027" s="265" t="s">
        <v>1941</v>
      </c>
      <c r="N2027" s="258" t="s">
        <v>3027</v>
      </c>
      <c r="O2027" s="258" t="s">
        <v>3040</v>
      </c>
      <c r="P2027" s="258"/>
      <c r="Q2027" s="258"/>
      <c r="R2027" s="258"/>
      <c r="S2027" s="258"/>
      <c r="T2027" s="11" t="s">
        <v>2762</v>
      </c>
      <c r="U2027" s="11" t="s">
        <v>2517</v>
      </c>
      <c r="V2027">
        <v>3.01169590643274</v>
      </c>
      <c r="Z2027">
        <v>1.2809434053453099</v>
      </c>
      <c r="AD2027" s="188">
        <f t="shared" si="80"/>
        <v>6.9346860987832182</v>
      </c>
    </row>
    <row r="2028" spans="1:30" hidden="1" x14ac:dyDescent="0.35">
      <c r="A2028" s="11" t="s">
        <v>2760</v>
      </c>
      <c r="B2028" s="11" t="s">
        <v>2516</v>
      </c>
      <c r="C2028" s="11" t="s">
        <v>2552</v>
      </c>
      <c r="D2028" s="188" t="s">
        <v>3022</v>
      </c>
      <c r="G2028" s="11" t="s">
        <v>2749</v>
      </c>
      <c r="H2028" s="11" t="s">
        <v>2640</v>
      </c>
      <c r="I2028">
        <v>1995</v>
      </c>
      <c r="J2028" s="258" t="s">
        <v>2561</v>
      </c>
      <c r="K2028" s="258" t="s">
        <v>3017</v>
      </c>
      <c r="L2028" s="265" t="s">
        <v>1937</v>
      </c>
      <c r="M2028" s="265" t="s">
        <v>1941</v>
      </c>
      <c r="N2028" s="258" t="s">
        <v>3027</v>
      </c>
      <c r="O2028" s="258" t="s">
        <v>3040</v>
      </c>
      <c r="P2028" s="258"/>
      <c r="Q2028" s="258"/>
      <c r="R2028" s="258"/>
      <c r="S2028" s="258"/>
      <c r="T2028" s="11" t="s">
        <v>2762</v>
      </c>
      <c r="U2028" s="11" t="s">
        <v>2517</v>
      </c>
      <c r="V2028">
        <v>3.01169590643274</v>
      </c>
      <c r="Z2028">
        <v>1.4131748103039901</v>
      </c>
      <c r="AD2028" s="188">
        <f t="shared" si="80"/>
        <v>6.9346860987832182</v>
      </c>
    </row>
    <row r="2029" spans="1:30" hidden="1" x14ac:dyDescent="0.35">
      <c r="A2029" s="11" t="s">
        <v>2760</v>
      </c>
      <c r="B2029" s="11" t="s">
        <v>2516</v>
      </c>
      <c r="C2029" s="11" t="s">
        <v>2552</v>
      </c>
      <c r="D2029" s="188" t="s">
        <v>3022</v>
      </c>
      <c r="G2029" s="11" t="s">
        <v>2749</v>
      </c>
      <c r="H2029" s="11" t="s">
        <v>2640</v>
      </c>
      <c r="I2029">
        <v>1995</v>
      </c>
      <c r="J2029" s="258" t="s">
        <v>2561</v>
      </c>
      <c r="K2029" s="258" t="s">
        <v>3017</v>
      </c>
      <c r="L2029" s="265" t="s">
        <v>1937</v>
      </c>
      <c r="M2029" s="265" t="s">
        <v>1941</v>
      </c>
      <c r="N2029" s="258" t="s">
        <v>3027</v>
      </c>
      <c r="O2029" s="258" t="s">
        <v>3040</v>
      </c>
      <c r="P2029" s="258"/>
      <c r="Q2029" s="258"/>
      <c r="R2029" s="258"/>
      <c r="S2029" s="258"/>
      <c r="T2029" s="11" t="s">
        <v>2762</v>
      </c>
      <c r="U2029" s="11" t="s">
        <v>2517</v>
      </c>
      <c r="V2029">
        <v>3.01169590643274</v>
      </c>
      <c r="Z2029">
        <v>1.512348364023</v>
      </c>
      <c r="AD2029" s="188">
        <f t="shared" ref="AD2029:AD2092" si="81">LN(10^(V2029))</f>
        <v>6.9346860987832182</v>
      </c>
    </row>
    <row r="2030" spans="1:30" hidden="1" x14ac:dyDescent="0.35">
      <c r="A2030" s="11" t="s">
        <v>2760</v>
      </c>
      <c r="B2030" s="11" t="s">
        <v>2516</v>
      </c>
      <c r="C2030" s="11" t="s">
        <v>2552</v>
      </c>
      <c r="D2030" s="188" t="s">
        <v>3022</v>
      </c>
      <c r="G2030" s="11" t="s">
        <v>2749</v>
      </c>
      <c r="H2030" s="11" t="s">
        <v>2640</v>
      </c>
      <c r="I2030">
        <v>1995</v>
      </c>
      <c r="J2030" s="258" t="s">
        <v>2561</v>
      </c>
      <c r="K2030" s="258" t="s">
        <v>3017</v>
      </c>
      <c r="L2030" s="265" t="s">
        <v>1937</v>
      </c>
      <c r="M2030" s="265" t="s">
        <v>1941</v>
      </c>
      <c r="N2030" s="258" t="s">
        <v>3027</v>
      </c>
      <c r="O2030" s="258" t="s">
        <v>3040</v>
      </c>
      <c r="P2030" s="258"/>
      <c r="Q2030" s="258"/>
      <c r="R2030" s="258"/>
      <c r="S2030" s="258"/>
      <c r="T2030" s="11" t="s">
        <v>2762</v>
      </c>
      <c r="U2030" s="11" t="s">
        <v>2517</v>
      </c>
      <c r="V2030">
        <v>3.0350877192982399</v>
      </c>
      <c r="Z2030">
        <v>1.6117152385094899</v>
      </c>
      <c r="AD2030" s="188">
        <f t="shared" si="81"/>
        <v>6.9885477383854244</v>
      </c>
    </row>
    <row r="2031" spans="1:30" hidden="1" x14ac:dyDescent="0.35">
      <c r="A2031" s="11" t="s">
        <v>2760</v>
      </c>
      <c r="B2031" s="11" t="s">
        <v>2516</v>
      </c>
      <c r="C2031" s="11" t="s">
        <v>2552</v>
      </c>
      <c r="D2031" s="188" t="s">
        <v>3022</v>
      </c>
      <c r="G2031" s="11" t="s">
        <v>2749</v>
      </c>
      <c r="H2031" s="11" t="s">
        <v>2640</v>
      </c>
      <c r="I2031">
        <v>1995</v>
      </c>
      <c r="J2031" s="258" t="s">
        <v>2561</v>
      </c>
      <c r="K2031" s="258" t="s">
        <v>3017</v>
      </c>
      <c r="L2031" s="265" t="s">
        <v>1937</v>
      </c>
      <c r="M2031" s="265" t="s">
        <v>1941</v>
      </c>
      <c r="N2031" s="258" t="s">
        <v>3027</v>
      </c>
      <c r="O2031" s="258" t="s">
        <v>3040</v>
      </c>
      <c r="P2031" s="258"/>
      <c r="Q2031" s="258"/>
      <c r="R2031" s="258"/>
      <c r="S2031" s="258"/>
      <c r="T2031" s="11" t="s">
        <v>2762</v>
      </c>
      <c r="U2031" s="11" t="s">
        <v>2517</v>
      </c>
      <c r="V2031">
        <v>3.01169590643274</v>
      </c>
      <c r="Z2031">
        <v>1.7106954714610201</v>
      </c>
      <c r="AD2031" s="188">
        <f t="shared" si="81"/>
        <v>6.9346860987832182</v>
      </c>
    </row>
    <row r="2032" spans="1:30" hidden="1" x14ac:dyDescent="0.35">
      <c r="A2032" s="11" t="s">
        <v>2760</v>
      </c>
      <c r="B2032" s="11" t="s">
        <v>2516</v>
      </c>
      <c r="C2032" s="11" t="s">
        <v>2552</v>
      </c>
      <c r="D2032" s="188" t="s">
        <v>3022</v>
      </c>
      <c r="G2032" s="11" t="s">
        <v>2749</v>
      </c>
      <c r="H2032" s="11" t="s">
        <v>2640</v>
      </c>
      <c r="I2032">
        <v>1995</v>
      </c>
      <c r="J2032" s="258" t="s">
        <v>2561</v>
      </c>
      <c r="K2032" s="258" t="s">
        <v>3017</v>
      </c>
      <c r="L2032" s="265" t="s">
        <v>1937</v>
      </c>
      <c r="M2032" s="265" t="s">
        <v>1941</v>
      </c>
      <c r="N2032" s="258" t="s">
        <v>3027</v>
      </c>
      <c r="O2032" s="258" t="s">
        <v>3040</v>
      </c>
      <c r="P2032" s="258"/>
      <c r="Q2032" s="258"/>
      <c r="R2032" s="258"/>
      <c r="S2032" s="258"/>
      <c r="T2032" s="11" t="s">
        <v>2762</v>
      </c>
      <c r="U2032" s="11" t="s">
        <v>2517</v>
      </c>
      <c r="V2032">
        <v>3.01169590643274</v>
      </c>
      <c r="Z2032">
        <v>1.84292687641969</v>
      </c>
      <c r="AD2032" s="188">
        <f t="shared" si="81"/>
        <v>6.9346860987832182</v>
      </c>
    </row>
    <row r="2033" spans="1:30" hidden="1" x14ac:dyDescent="0.35">
      <c r="A2033" s="11" t="s">
        <v>2760</v>
      </c>
      <c r="B2033" s="11" t="s">
        <v>2516</v>
      </c>
      <c r="C2033" s="11" t="s">
        <v>2552</v>
      </c>
      <c r="D2033" s="188" t="s">
        <v>3022</v>
      </c>
      <c r="G2033" s="11" t="s">
        <v>2749</v>
      </c>
      <c r="H2033" s="11" t="s">
        <v>2640</v>
      </c>
      <c r="I2033">
        <v>1995</v>
      </c>
      <c r="J2033" s="258" t="s">
        <v>2561</v>
      </c>
      <c r="K2033" s="258" t="s">
        <v>3017</v>
      </c>
      <c r="L2033" s="265" t="s">
        <v>1937</v>
      </c>
      <c r="M2033" s="265" t="s">
        <v>1941</v>
      </c>
      <c r="N2033" s="258" t="s">
        <v>3027</v>
      </c>
      <c r="O2033" s="258" t="s">
        <v>3040</v>
      </c>
      <c r="P2033" s="258"/>
      <c r="Q2033" s="258"/>
      <c r="R2033" s="258"/>
      <c r="S2033" s="258"/>
      <c r="T2033" s="11" t="s">
        <v>2762</v>
      </c>
      <c r="U2033" s="11" t="s">
        <v>2517</v>
      </c>
      <c r="V2033">
        <v>3.01169590643274</v>
      </c>
      <c r="Z2033">
        <v>1.9751582813783699</v>
      </c>
      <c r="AD2033" s="188">
        <f t="shared" si="81"/>
        <v>6.9346860987832182</v>
      </c>
    </row>
    <row r="2034" spans="1:30" hidden="1" x14ac:dyDescent="0.35">
      <c r="A2034" s="11" t="s">
        <v>2760</v>
      </c>
      <c r="B2034" s="11" t="s">
        <v>2516</v>
      </c>
      <c r="C2034" s="11" t="s">
        <v>2552</v>
      </c>
      <c r="D2034" s="188" t="s">
        <v>3022</v>
      </c>
      <c r="G2034" s="11" t="s">
        <v>2749</v>
      </c>
      <c r="H2034" s="11" t="s">
        <v>2640</v>
      </c>
      <c r="I2034">
        <v>1995</v>
      </c>
      <c r="J2034" s="258" t="s">
        <v>2561</v>
      </c>
      <c r="K2034" s="258" t="s">
        <v>3017</v>
      </c>
      <c r="L2034" s="265" t="s">
        <v>1937</v>
      </c>
      <c r="M2034" s="265" t="s">
        <v>1941</v>
      </c>
      <c r="N2034" s="258" t="s">
        <v>3027</v>
      </c>
      <c r="O2034" s="258" t="s">
        <v>3040</v>
      </c>
      <c r="P2034" s="258"/>
      <c r="Q2034" s="258"/>
      <c r="R2034" s="258"/>
      <c r="S2034" s="258"/>
      <c r="T2034" s="11" t="s">
        <v>2762</v>
      </c>
      <c r="U2034" s="11" t="s">
        <v>2517</v>
      </c>
      <c r="V2034">
        <v>3.01169590643274</v>
      </c>
      <c r="Z2034">
        <v>2.14044753757672</v>
      </c>
      <c r="AD2034" s="188">
        <f t="shared" si="81"/>
        <v>6.9346860987832182</v>
      </c>
    </row>
    <row r="2035" spans="1:30" hidden="1" x14ac:dyDescent="0.35">
      <c r="A2035" s="11" t="s">
        <v>2760</v>
      </c>
      <c r="B2035" s="11" t="s">
        <v>2516</v>
      </c>
      <c r="C2035" s="11" t="s">
        <v>2552</v>
      </c>
      <c r="D2035" s="188" t="s">
        <v>3022</v>
      </c>
      <c r="G2035" s="11" t="s">
        <v>2749</v>
      </c>
      <c r="H2035" s="11" t="s">
        <v>2640</v>
      </c>
      <c r="I2035">
        <v>1995</v>
      </c>
      <c r="J2035" s="258" t="s">
        <v>2561</v>
      </c>
      <c r="K2035" s="258" t="s">
        <v>3017</v>
      </c>
      <c r="L2035" s="265" t="s">
        <v>1937</v>
      </c>
      <c r="M2035" s="265" t="s">
        <v>1941</v>
      </c>
      <c r="N2035" s="258" t="s">
        <v>3027</v>
      </c>
      <c r="O2035" s="258" t="s">
        <v>3040</v>
      </c>
      <c r="P2035" s="258"/>
      <c r="Q2035" s="258"/>
      <c r="R2035" s="258"/>
      <c r="S2035" s="258"/>
      <c r="T2035" s="11" t="s">
        <v>2762</v>
      </c>
      <c r="U2035" s="11" t="s">
        <v>2517</v>
      </c>
      <c r="V2035">
        <v>3.01169590643274</v>
      </c>
      <c r="Z2035">
        <v>2.2726789425353999</v>
      </c>
      <c r="AD2035" s="188">
        <f t="shared" si="81"/>
        <v>6.9346860987832182</v>
      </c>
    </row>
    <row r="2036" spans="1:30" hidden="1" x14ac:dyDescent="0.35">
      <c r="A2036" s="11" t="s">
        <v>2760</v>
      </c>
      <c r="B2036" s="11" t="s">
        <v>2516</v>
      </c>
      <c r="C2036" s="11" t="s">
        <v>2552</v>
      </c>
      <c r="D2036" s="188" t="s">
        <v>3022</v>
      </c>
      <c r="G2036" s="11" t="s">
        <v>2749</v>
      </c>
      <c r="H2036" s="11" t="s">
        <v>2640</v>
      </c>
      <c r="I2036">
        <v>1995</v>
      </c>
      <c r="J2036" s="258" t="s">
        <v>2561</v>
      </c>
      <c r="K2036" s="258" t="s">
        <v>3017</v>
      </c>
      <c r="L2036" s="265" t="s">
        <v>1937</v>
      </c>
      <c r="M2036" s="265" t="s">
        <v>1941</v>
      </c>
      <c r="N2036" s="258" t="s">
        <v>3027</v>
      </c>
      <c r="O2036" s="258" t="s">
        <v>3040</v>
      </c>
      <c r="P2036" s="258"/>
      <c r="Q2036" s="258"/>
      <c r="R2036" s="258"/>
      <c r="S2036" s="258"/>
      <c r="T2036" s="11" t="s">
        <v>2762</v>
      </c>
      <c r="U2036" s="11" t="s">
        <v>2517</v>
      </c>
      <c r="V2036">
        <v>3.01169590643274</v>
      </c>
      <c r="Z2036">
        <v>2.3718524962543999</v>
      </c>
      <c r="AD2036" s="188">
        <f t="shared" si="81"/>
        <v>6.9346860987832182</v>
      </c>
    </row>
    <row r="2037" spans="1:30" hidden="1" x14ac:dyDescent="0.35">
      <c r="A2037" s="11" t="s">
        <v>2760</v>
      </c>
      <c r="B2037" s="11" t="s">
        <v>2516</v>
      </c>
      <c r="C2037" s="11" t="s">
        <v>2552</v>
      </c>
      <c r="D2037" s="188" t="s">
        <v>3022</v>
      </c>
      <c r="G2037" s="11" t="s">
        <v>2749</v>
      </c>
      <c r="H2037" s="11" t="s">
        <v>2640</v>
      </c>
      <c r="I2037">
        <v>1995</v>
      </c>
      <c r="J2037" s="258" t="s">
        <v>2561</v>
      </c>
      <c r="K2037" s="258" t="s">
        <v>3017</v>
      </c>
      <c r="L2037" s="265" t="s">
        <v>1937</v>
      </c>
      <c r="M2037" s="265" t="s">
        <v>1941</v>
      </c>
      <c r="N2037" s="258" t="s">
        <v>3027</v>
      </c>
      <c r="O2037" s="258" t="s">
        <v>3040</v>
      </c>
      <c r="P2037" s="258"/>
      <c r="Q2037" s="258"/>
      <c r="R2037" s="258"/>
      <c r="S2037" s="258"/>
      <c r="T2037" s="11" t="s">
        <v>2762</v>
      </c>
      <c r="U2037" s="11" t="s">
        <v>2517</v>
      </c>
      <c r="V2037">
        <v>3.01169590643274</v>
      </c>
      <c r="Z2037">
        <v>2.6693731574114299</v>
      </c>
      <c r="AD2037" s="188">
        <f t="shared" si="81"/>
        <v>6.9346860987832182</v>
      </c>
    </row>
    <row r="2038" spans="1:30" hidden="1" x14ac:dyDescent="0.35">
      <c r="A2038" s="11" t="s">
        <v>2760</v>
      </c>
      <c r="B2038" s="11" t="s">
        <v>2516</v>
      </c>
      <c r="C2038" s="11" t="s">
        <v>2552</v>
      </c>
      <c r="D2038" s="188" t="s">
        <v>3022</v>
      </c>
      <c r="G2038" s="11" t="s">
        <v>2749</v>
      </c>
      <c r="H2038" s="11" t="s">
        <v>2640</v>
      </c>
      <c r="I2038">
        <v>1995</v>
      </c>
      <c r="J2038" s="258" t="s">
        <v>2561</v>
      </c>
      <c r="K2038" s="258" t="s">
        <v>3017</v>
      </c>
      <c r="L2038" s="265" t="s">
        <v>1937</v>
      </c>
      <c r="M2038" s="265" t="s">
        <v>1941</v>
      </c>
      <c r="N2038" s="258" t="s">
        <v>3027</v>
      </c>
      <c r="O2038" s="258" t="s">
        <v>3040</v>
      </c>
      <c r="P2038" s="258"/>
      <c r="Q2038" s="258"/>
      <c r="R2038" s="258"/>
      <c r="S2038" s="258"/>
      <c r="T2038" s="11" t="s">
        <v>2762</v>
      </c>
      <c r="U2038" s="11" t="s">
        <v>2517</v>
      </c>
      <c r="V2038">
        <v>3.01169590643274</v>
      </c>
      <c r="Z2038">
        <v>2.76854671113044</v>
      </c>
      <c r="AD2038" s="188">
        <f t="shared" si="81"/>
        <v>6.9346860987832182</v>
      </c>
    </row>
    <row r="2039" spans="1:30" hidden="1" x14ac:dyDescent="0.35">
      <c r="A2039" s="11" t="s">
        <v>2760</v>
      </c>
      <c r="B2039" s="11" t="s">
        <v>2516</v>
      </c>
      <c r="C2039" s="11" t="s">
        <v>2552</v>
      </c>
      <c r="D2039" s="188" t="s">
        <v>3022</v>
      </c>
      <c r="G2039" s="11" t="s">
        <v>2749</v>
      </c>
      <c r="H2039" s="11" t="s">
        <v>2640</v>
      </c>
      <c r="I2039">
        <v>1995</v>
      </c>
      <c r="J2039" s="258" t="s">
        <v>2561</v>
      </c>
      <c r="K2039" s="258" t="s">
        <v>3017</v>
      </c>
      <c r="L2039" s="265" t="s">
        <v>1937</v>
      </c>
      <c r="M2039" s="265" t="s">
        <v>1941</v>
      </c>
      <c r="N2039" s="258" t="s">
        <v>3027</v>
      </c>
      <c r="O2039" s="258" t="s">
        <v>3040</v>
      </c>
      <c r="P2039" s="258"/>
      <c r="Q2039" s="258"/>
      <c r="R2039" s="258"/>
      <c r="S2039" s="258"/>
      <c r="T2039" s="11" t="s">
        <v>2762</v>
      </c>
      <c r="U2039" s="11" t="s">
        <v>2517</v>
      </c>
      <c r="V2039">
        <v>3.01169590643274</v>
      </c>
      <c r="Z2039">
        <v>3.0660673722874598</v>
      </c>
      <c r="AD2039" s="188">
        <f t="shared" si="81"/>
        <v>6.9346860987832182</v>
      </c>
    </row>
    <row r="2040" spans="1:30" hidden="1" x14ac:dyDescent="0.35">
      <c r="A2040" s="11" t="s">
        <v>2760</v>
      </c>
      <c r="B2040" s="11" t="s">
        <v>2516</v>
      </c>
      <c r="C2040" s="11" t="s">
        <v>2552</v>
      </c>
      <c r="D2040" s="188" t="s">
        <v>3022</v>
      </c>
      <c r="G2040" s="11" t="s">
        <v>2749</v>
      </c>
      <c r="H2040" s="11" t="s">
        <v>2640</v>
      </c>
      <c r="I2040">
        <v>1995</v>
      </c>
      <c r="J2040" s="258" t="s">
        <v>2561</v>
      </c>
      <c r="K2040" s="258" t="s">
        <v>3017</v>
      </c>
      <c r="L2040" s="265" t="s">
        <v>1937</v>
      </c>
      <c r="M2040" s="265" t="s">
        <v>1941</v>
      </c>
      <c r="N2040" s="258" t="s">
        <v>3027</v>
      </c>
      <c r="O2040" s="258" t="s">
        <v>3040</v>
      </c>
      <c r="P2040" s="258"/>
      <c r="Q2040" s="258"/>
      <c r="R2040" s="258"/>
      <c r="S2040" s="258"/>
      <c r="T2040" s="11" t="s">
        <v>2762</v>
      </c>
      <c r="U2040" s="11" t="s">
        <v>2517</v>
      </c>
      <c r="V2040">
        <v>3.01169590643274</v>
      </c>
      <c r="Z2040">
        <v>3.16524092600647</v>
      </c>
      <c r="AD2040" s="188">
        <f t="shared" si="81"/>
        <v>6.9346860987832182</v>
      </c>
    </row>
    <row r="2041" spans="1:30" hidden="1" x14ac:dyDescent="0.35">
      <c r="A2041" s="11" t="s">
        <v>2760</v>
      </c>
      <c r="B2041" s="11" t="s">
        <v>2516</v>
      </c>
      <c r="C2041" s="11" t="s">
        <v>2552</v>
      </c>
      <c r="D2041" s="188" t="s">
        <v>3022</v>
      </c>
      <c r="G2041" s="11" t="s">
        <v>2749</v>
      </c>
      <c r="H2041" s="11" t="s">
        <v>2640</v>
      </c>
      <c r="I2041">
        <v>1995</v>
      </c>
      <c r="J2041" s="258" t="s">
        <v>2561</v>
      </c>
      <c r="K2041" s="258" t="s">
        <v>3017</v>
      </c>
      <c r="L2041" s="265" t="s">
        <v>1937</v>
      </c>
      <c r="M2041" s="265" t="s">
        <v>1941</v>
      </c>
      <c r="N2041" s="258" t="s">
        <v>3027</v>
      </c>
      <c r="O2041" s="258" t="s">
        <v>3040</v>
      </c>
      <c r="P2041" s="258"/>
      <c r="Q2041" s="258"/>
      <c r="R2041" s="258"/>
      <c r="S2041" s="258"/>
      <c r="T2041" s="11" t="s">
        <v>2762</v>
      </c>
      <c r="U2041" s="11" t="s">
        <v>2517</v>
      </c>
      <c r="V2041">
        <v>3.01169590643274</v>
      </c>
      <c r="Z2041">
        <v>3.23135662848581</v>
      </c>
      <c r="AD2041" s="188">
        <f t="shared" si="81"/>
        <v>6.9346860987832182</v>
      </c>
    </row>
    <row r="2042" spans="1:30" hidden="1" x14ac:dyDescent="0.35">
      <c r="A2042" s="11" t="s">
        <v>2760</v>
      </c>
      <c r="B2042" s="11" t="s">
        <v>2516</v>
      </c>
      <c r="C2042" s="11" t="s">
        <v>2552</v>
      </c>
      <c r="D2042" s="188" t="s">
        <v>3022</v>
      </c>
      <c r="G2042" s="11" t="s">
        <v>2749</v>
      </c>
      <c r="H2042" s="11" t="s">
        <v>2640</v>
      </c>
      <c r="I2042">
        <v>1995</v>
      </c>
      <c r="J2042" s="258" t="s">
        <v>2561</v>
      </c>
      <c r="K2042" s="258" t="s">
        <v>3017</v>
      </c>
      <c r="L2042" s="265" t="s">
        <v>1937</v>
      </c>
      <c r="M2042" s="265" t="s">
        <v>1941</v>
      </c>
      <c r="N2042" s="258" t="s">
        <v>3027</v>
      </c>
      <c r="O2042" s="258" t="s">
        <v>3040</v>
      </c>
      <c r="P2042" s="258"/>
      <c r="Q2042" s="258"/>
      <c r="R2042" s="258"/>
      <c r="S2042" s="258"/>
      <c r="T2042" s="11" t="s">
        <v>2762</v>
      </c>
      <c r="U2042" s="11" t="s">
        <v>2517</v>
      </c>
      <c r="V2042">
        <v>3.3157894736842102</v>
      </c>
      <c r="Z2042">
        <v>-0.63389879657822401</v>
      </c>
      <c r="AD2042" s="188">
        <f t="shared" si="81"/>
        <v>7.6348874136118354</v>
      </c>
    </row>
    <row r="2043" spans="1:30" hidden="1" x14ac:dyDescent="0.35">
      <c r="A2043" s="11" t="s">
        <v>2760</v>
      </c>
      <c r="B2043" s="11" t="s">
        <v>2516</v>
      </c>
      <c r="C2043" s="11" t="s">
        <v>2552</v>
      </c>
      <c r="D2043" s="188" t="s">
        <v>3022</v>
      </c>
      <c r="G2043" s="11" t="s">
        <v>2749</v>
      </c>
      <c r="H2043" s="11" t="s">
        <v>2640</v>
      </c>
      <c r="I2043">
        <v>1995</v>
      </c>
      <c r="J2043" s="258" t="s">
        <v>2561</v>
      </c>
      <c r="K2043" s="258" t="s">
        <v>3017</v>
      </c>
      <c r="L2043" s="265" t="s">
        <v>1937</v>
      </c>
      <c r="M2043" s="265" t="s">
        <v>1941</v>
      </c>
      <c r="N2043" s="258" t="s">
        <v>3027</v>
      </c>
      <c r="O2043" s="258" t="s">
        <v>3040</v>
      </c>
      <c r="P2043" s="258"/>
      <c r="Q2043" s="258"/>
      <c r="R2043" s="258"/>
      <c r="S2043" s="258"/>
      <c r="T2043" s="11" t="s">
        <v>2762</v>
      </c>
      <c r="U2043" s="11" t="s">
        <v>2517</v>
      </c>
      <c r="V2043">
        <v>3.3157894736842102</v>
      </c>
      <c r="Z2043">
        <v>-0.27026243294185898</v>
      </c>
      <c r="AD2043" s="188">
        <f t="shared" si="81"/>
        <v>7.6348874136118354</v>
      </c>
    </row>
    <row r="2044" spans="1:30" hidden="1" x14ac:dyDescent="0.35">
      <c r="A2044" s="11" t="s">
        <v>2760</v>
      </c>
      <c r="B2044" s="11" t="s">
        <v>2516</v>
      </c>
      <c r="C2044" s="11" t="s">
        <v>2552</v>
      </c>
      <c r="D2044" s="188" t="s">
        <v>3022</v>
      </c>
      <c r="G2044" s="11" t="s">
        <v>2749</v>
      </c>
      <c r="H2044" s="11" t="s">
        <v>2640</v>
      </c>
      <c r="I2044">
        <v>1995</v>
      </c>
      <c r="J2044" s="258" t="s">
        <v>2561</v>
      </c>
      <c r="K2044" s="258" t="s">
        <v>3017</v>
      </c>
      <c r="L2044" s="265" t="s">
        <v>1937</v>
      </c>
      <c r="M2044" s="265" t="s">
        <v>1941</v>
      </c>
      <c r="N2044" s="258" t="s">
        <v>3027</v>
      </c>
      <c r="O2044" s="258" t="s">
        <v>3040</v>
      </c>
      <c r="P2044" s="258"/>
      <c r="Q2044" s="258"/>
      <c r="R2044" s="258"/>
      <c r="S2044" s="258"/>
      <c r="T2044" s="11" t="s">
        <v>2762</v>
      </c>
      <c r="U2044" s="11" t="s">
        <v>2517</v>
      </c>
      <c r="V2044">
        <v>3.3157894736842102</v>
      </c>
      <c r="Z2044">
        <v>-0.104973176743513</v>
      </c>
      <c r="AD2044" s="188">
        <f t="shared" si="81"/>
        <v>7.6348874136118354</v>
      </c>
    </row>
    <row r="2045" spans="1:30" hidden="1" x14ac:dyDescent="0.35">
      <c r="A2045" s="11" t="s">
        <v>2760</v>
      </c>
      <c r="B2045" s="11" t="s">
        <v>2516</v>
      </c>
      <c r="C2045" s="11" t="s">
        <v>2552</v>
      </c>
      <c r="D2045" s="188" t="s">
        <v>3022</v>
      </c>
      <c r="G2045" s="11" t="s">
        <v>2749</v>
      </c>
      <c r="H2045" s="11" t="s">
        <v>2640</v>
      </c>
      <c r="I2045">
        <v>1995</v>
      </c>
      <c r="J2045" s="258" t="s">
        <v>2561</v>
      </c>
      <c r="K2045" s="258" t="s">
        <v>3017</v>
      </c>
      <c r="L2045" s="265" t="s">
        <v>1937</v>
      </c>
      <c r="M2045" s="265" t="s">
        <v>1941</v>
      </c>
      <c r="N2045" s="258" t="s">
        <v>3027</v>
      </c>
      <c r="O2045" s="258" t="s">
        <v>3040</v>
      </c>
      <c r="P2045" s="258"/>
      <c r="Q2045" s="258"/>
      <c r="R2045" s="258"/>
      <c r="S2045" s="258"/>
      <c r="T2045" s="11" t="s">
        <v>2762</v>
      </c>
      <c r="U2045" s="11" t="s">
        <v>2517</v>
      </c>
      <c r="V2045">
        <v>3.3157894736842102</v>
      </c>
      <c r="Z2045">
        <v>6.0316079454833998E-2</v>
      </c>
      <c r="AD2045" s="188">
        <f t="shared" si="81"/>
        <v>7.6348874136118354</v>
      </c>
    </row>
    <row r="2046" spans="1:30" hidden="1" x14ac:dyDescent="0.35">
      <c r="A2046" s="11" t="s">
        <v>2760</v>
      </c>
      <c r="B2046" s="11" t="s">
        <v>2516</v>
      </c>
      <c r="C2046" s="11" t="s">
        <v>2552</v>
      </c>
      <c r="D2046" s="188" t="s">
        <v>3022</v>
      </c>
      <c r="G2046" s="11" t="s">
        <v>2749</v>
      </c>
      <c r="H2046" s="11" t="s">
        <v>2640</v>
      </c>
      <c r="I2046">
        <v>1995</v>
      </c>
      <c r="J2046" s="258" t="s">
        <v>2561</v>
      </c>
      <c r="K2046" s="258" t="s">
        <v>3017</v>
      </c>
      <c r="L2046" s="265" t="s">
        <v>1937</v>
      </c>
      <c r="M2046" s="265" t="s">
        <v>1941</v>
      </c>
      <c r="N2046" s="258" t="s">
        <v>3027</v>
      </c>
      <c r="O2046" s="258" t="s">
        <v>3040</v>
      </c>
      <c r="P2046" s="258"/>
      <c r="Q2046" s="258"/>
      <c r="R2046" s="258"/>
      <c r="S2046" s="258"/>
      <c r="T2046" s="11" t="s">
        <v>2762</v>
      </c>
      <c r="U2046" s="11" t="s">
        <v>2517</v>
      </c>
      <c r="V2046">
        <v>3.3157894736842102</v>
      </c>
      <c r="Z2046">
        <v>0.225605335653181</v>
      </c>
      <c r="AD2046" s="188">
        <f t="shared" si="81"/>
        <v>7.6348874136118354</v>
      </c>
    </row>
    <row r="2047" spans="1:30" hidden="1" x14ac:dyDescent="0.35">
      <c r="A2047" s="11" t="s">
        <v>2760</v>
      </c>
      <c r="B2047" s="11" t="s">
        <v>2516</v>
      </c>
      <c r="C2047" s="11" t="s">
        <v>2552</v>
      </c>
      <c r="D2047" s="188" t="s">
        <v>3022</v>
      </c>
      <c r="G2047" s="11" t="s">
        <v>2749</v>
      </c>
      <c r="H2047" s="11" t="s">
        <v>2640</v>
      </c>
      <c r="I2047">
        <v>1995</v>
      </c>
      <c r="J2047" s="258" t="s">
        <v>2561</v>
      </c>
      <c r="K2047" s="258" t="s">
        <v>3017</v>
      </c>
      <c r="L2047" s="265" t="s">
        <v>1937</v>
      </c>
      <c r="M2047" s="265" t="s">
        <v>1941</v>
      </c>
      <c r="N2047" s="258" t="s">
        <v>3027</v>
      </c>
      <c r="O2047" s="258" t="s">
        <v>3040</v>
      </c>
      <c r="P2047" s="258"/>
      <c r="Q2047" s="258"/>
      <c r="R2047" s="258"/>
      <c r="S2047" s="258"/>
      <c r="T2047" s="11" t="s">
        <v>2762</v>
      </c>
      <c r="U2047" s="11" t="s">
        <v>2517</v>
      </c>
      <c r="V2047">
        <v>3.3391812865496999</v>
      </c>
      <c r="Z2047">
        <v>0.35803006137934201</v>
      </c>
      <c r="AD2047" s="188">
        <f t="shared" si="81"/>
        <v>7.6887490532140186</v>
      </c>
    </row>
    <row r="2048" spans="1:30" hidden="1" x14ac:dyDescent="0.35">
      <c r="A2048" s="11" t="s">
        <v>2760</v>
      </c>
      <c r="B2048" s="11" t="s">
        <v>2516</v>
      </c>
      <c r="C2048" s="11" t="s">
        <v>2552</v>
      </c>
      <c r="D2048" s="188" t="s">
        <v>3022</v>
      </c>
      <c r="G2048" s="11" t="s">
        <v>2749</v>
      </c>
      <c r="H2048" s="11" t="s">
        <v>2640</v>
      </c>
      <c r="I2048">
        <v>1995</v>
      </c>
      <c r="J2048" s="258" t="s">
        <v>2561</v>
      </c>
      <c r="K2048" s="258" t="s">
        <v>3017</v>
      </c>
      <c r="L2048" s="265" t="s">
        <v>1937</v>
      </c>
      <c r="M2048" s="265" t="s">
        <v>1941</v>
      </c>
      <c r="N2048" s="258" t="s">
        <v>3027</v>
      </c>
      <c r="O2048" s="258" t="s">
        <v>3040</v>
      </c>
      <c r="P2048" s="258"/>
      <c r="Q2048" s="258"/>
      <c r="R2048" s="258"/>
      <c r="S2048" s="258"/>
      <c r="T2048" s="11" t="s">
        <v>2762</v>
      </c>
      <c r="U2048" s="11" t="s">
        <v>2517</v>
      </c>
      <c r="V2048">
        <v>3.2923976608187102</v>
      </c>
      <c r="Z2048">
        <v>0.52293267604272298</v>
      </c>
      <c r="AD2048" s="188">
        <f t="shared" si="81"/>
        <v>7.5810257740096292</v>
      </c>
    </row>
    <row r="2049" spans="1:30" hidden="1" x14ac:dyDescent="0.35">
      <c r="A2049" s="11" t="s">
        <v>2760</v>
      </c>
      <c r="B2049" s="11" t="s">
        <v>2516</v>
      </c>
      <c r="C2049" s="11" t="s">
        <v>2552</v>
      </c>
      <c r="D2049" s="188" t="s">
        <v>3022</v>
      </c>
      <c r="G2049" s="11" t="s">
        <v>2749</v>
      </c>
      <c r="H2049" s="11" t="s">
        <v>2640</v>
      </c>
      <c r="I2049">
        <v>1995</v>
      </c>
      <c r="J2049" s="258" t="s">
        <v>2561</v>
      </c>
      <c r="K2049" s="258" t="s">
        <v>3017</v>
      </c>
      <c r="L2049" s="265" t="s">
        <v>1937</v>
      </c>
      <c r="M2049" s="265" t="s">
        <v>1941</v>
      </c>
      <c r="N2049" s="258" t="s">
        <v>3027</v>
      </c>
      <c r="O2049" s="258" t="s">
        <v>3040</v>
      </c>
      <c r="P2049" s="258"/>
      <c r="Q2049" s="258"/>
      <c r="R2049" s="258"/>
      <c r="S2049" s="258"/>
      <c r="T2049" s="11" t="s">
        <v>2762</v>
      </c>
      <c r="U2049" s="11" t="s">
        <v>2517</v>
      </c>
      <c r="V2049">
        <v>3.2923976608187102</v>
      </c>
      <c r="Z2049">
        <v>0.62210622976173102</v>
      </c>
      <c r="AD2049" s="188">
        <f t="shared" si="81"/>
        <v>7.5810257740096292</v>
      </c>
    </row>
    <row r="2050" spans="1:30" hidden="1" x14ac:dyDescent="0.35">
      <c r="A2050" s="11" t="s">
        <v>2760</v>
      </c>
      <c r="B2050" s="11" t="s">
        <v>2516</v>
      </c>
      <c r="C2050" s="11" t="s">
        <v>2552</v>
      </c>
      <c r="D2050" s="188" t="s">
        <v>3022</v>
      </c>
      <c r="G2050" s="11" t="s">
        <v>2749</v>
      </c>
      <c r="H2050" s="11" t="s">
        <v>2640</v>
      </c>
      <c r="I2050">
        <v>1995</v>
      </c>
      <c r="J2050" s="258" t="s">
        <v>2561</v>
      </c>
      <c r="K2050" s="258" t="s">
        <v>3017</v>
      </c>
      <c r="L2050" s="265" t="s">
        <v>1937</v>
      </c>
      <c r="M2050" s="265" t="s">
        <v>1941</v>
      </c>
      <c r="N2050" s="258" t="s">
        <v>3027</v>
      </c>
      <c r="O2050" s="258" t="s">
        <v>3040</v>
      </c>
      <c r="P2050" s="258"/>
      <c r="Q2050" s="258"/>
      <c r="R2050" s="258"/>
      <c r="S2050" s="258"/>
      <c r="T2050" s="11" t="s">
        <v>2762</v>
      </c>
      <c r="U2050" s="11" t="s">
        <v>2517</v>
      </c>
      <c r="V2050">
        <v>3.2923976608187102</v>
      </c>
      <c r="Z2050">
        <v>0.72127978348073896</v>
      </c>
      <c r="AD2050" s="188">
        <f t="shared" si="81"/>
        <v>7.5810257740096292</v>
      </c>
    </row>
    <row r="2051" spans="1:30" hidden="1" x14ac:dyDescent="0.35">
      <c r="A2051" s="11" t="s">
        <v>2760</v>
      </c>
      <c r="B2051" s="11" t="s">
        <v>2516</v>
      </c>
      <c r="C2051" s="11" t="s">
        <v>2552</v>
      </c>
      <c r="D2051" s="188" t="s">
        <v>3022</v>
      </c>
      <c r="G2051" s="11" t="s">
        <v>2749</v>
      </c>
      <c r="H2051" s="11" t="s">
        <v>2640</v>
      </c>
      <c r="I2051">
        <v>1995</v>
      </c>
      <c r="J2051" s="258" t="s">
        <v>2561</v>
      </c>
      <c r="K2051" s="258" t="s">
        <v>3017</v>
      </c>
      <c r="L2051" s="265" t="s">
        <v>1937</v>
      </c>
      <c r="M2051" s="265" t="s">
        <v>1941</v>
      </c>
      <c r="N2051" s="258" t="s">
        <v>3027</v>
      </c>
      <c r="O2051" s="258" t="s">
        <v>3040</v>
      </c>
      <c r="P2051" s="258"/>
      <c r="Q2051" s="258"/>
      <c r="R2051" s="258"/>
      <c r="S2051" s="258"/>
      <c r="T2051" s="11" t="s">
        <v>2762</v>
      </c>
      <c r="U2051" s="11" t="s">
        <v>2517</v>
      </c>
      <c r="V2051">
        <v>3.2923976608187102</v>
      </c>
      <c r="Z2051">
        <v>0.91962689091875505</v>
      </c>
      <c r="AD2051" s="188">
        <f t="shared" si="81"/>
        <v>7.5810257740096292</v>
      </c>
    </row>
    <row r="2052" spans="1:30" hidden="1" x14ac:dyDescent="0.35">
      <c r="A2052" s="11" t="s">
        <v>2760</v>
      </c>
      <c r="B2052" s="11" t="s">
        <v>2516</v>
      </c>
      <c r="C2052" s="11" t="s">
        <v>2552</v>
      </c>
      <c r="D2052" s="188" t="s">
        <v>3022</v>
      </c>
      <c r="G2052" s="11" t="s">
        <v>2749</v>
      </c>
      <c r="H2052" s="11" t="s">
        <v>2640</v>
      </c>
      <c r="I2052">
        <v>1995</v>
      </c>
      <c r="J2052" s="258" t="s">
        <v>2561</v>
      </c>
      <c r="K2052" s="258" t="s">
        <v>3017</v>
      </c>
      <c r="L2052" s="265" t="s">
        <v>1937</v>
      </c>
      <c r="M2052" s="265" t="s">
        <v>1941</v>
      </c>
      <c r="N2052" s="258" t="s">
        <v>3027</v>
      </c>
      <c r="O2052" s="258" t="s">
        <v>3040</v>
      </c>
      <c r="P2052" s="258"/>
      <c r="Q2052" s="258"/>
      <c r="R2052" s="258"/>
      <c r="S2052" s="258"/>
      <c r="T2052" s="11" t="s">
        <v>2762</v>
      </c>
      <c r="U2052" s="11" t="s">
        <v>2517</v>
      </c>
      <c r="V2052">
        <v>3.2923976608187102</v>
      </c>
      <c r="Z2052">
        <v>0.78739548596007702</v>
      </c>
      <c r="AD2052" s="188">
        <f t="shared" si="81"/>
        <v>7.5810257740096292</v>
      </c>
    </row>
    <row r="2053" spans="1:30" hidden="1" x14ac:dyDescent="0.35">
      <c r="A2053" s="11" t="s">
        <v>2760</v>
      </c>
      <c r="B2053" s="11" t="s">
        <v>2516</v>
      </c>
      <c r="C2053" s="11" t="s">
        <v>2552</v>
      </c>
      <c r="D2053" s="188" t="s">
        <v>3022</v>
      </c>
      <c r="G2053" s="11" t="s">
        <v>2749</v>
      </c>
      <c r="H2053" s="11" t="s">
        <v>2640</v>
      </c>
      <c r="I2053">
        <v>1995</v>
      </c>
      <c r="J2053" s="258" t="s">
        <v>2561</v>
      </c>
      <c r="K2053" s="258" t="s">
        <v>3017</v>
      </c>
      <c r="L2053" s="265" t="s">
        <v>1937</v>
      </c>
      <c r="M2053" s="265" t="s">
        <v>1941</v>
      </c>
      <c r="N2053" s="258" t="s">
        <v>3027</v>
      </c>
      <c r="O2053" s="258" t="s">
        <v>3040</v>
      </c>
      <c r="P2053" s="258"/>
      <c r="Q2053" s="258"/>
      <c r="R2053" s="258"/>
      <c r="S2053" s="258"/>
      <c r="T2053" s="11" t="s">
        <v>2762</v>
      </c>
      <c r="U2053" s="11" t="s">
        <v>2517</v>
      </c>
      <c r="V2053">
        <v>3.2923976608187102</v>
      </c>
      <c r="Z2053">
        <v>0.985742593398094</v>
      </c>
      <c r="AD2053" s="188">
        <f t="shared" si="81"/>
        <v>7.5810257740096292</v>
      </c>
    </row>
    <row r="2054" spans="1:30" hidden="1" x14ac:dyDescent="0.35">
      <c r="A2054" s="11" t="s">
        <v>2760</v>
      </c>
      <c r="B2054" s="11" t="s">
        <v>2516</v>
      </c>
      <c r="C2054" s="11" t="s">
        <v>2552</v>
      </c>
      <c r="D2054" s="188" t="s">
        <v>3022</v>
      </c>
      <c r="G2054" s="11" t="s">
        <v>2749</v>
      </c>
      <c r="H2054" s="11" t="s">
        <v>2640</v>
      </c>
      <c r="I2054">
        <v>1995</v>
      </c>
      <c r="J2054" s="258" t="s">
        <v>2561</v>
      </c>
      <c r="K2054" s="258" t="s">
        <v>3017</v>
      </c>
      <c r="L2054" s="265" t="s">
        <v>1937</v>
      </c>
      <c r="M2054" s="265" t="s">
        <v>1941</v>
      </c>
      <c r="N2054" s="258" t="s">
        <v>3027</v>
      </c>
      <c r="O2054" s="258" t="s">
        <v>3040</v>
      </c>
      <c r="P2054" s="258"/>
      <c r="Q2054" s="258"/>
      <c r="R2054" s="258"/>
      <c r="S2054" s="258"/>
      <c r="T2054" s="11" t="s">
        <v>2762</v>
      </c>
      <c r="U2054" s="11" t="s">
        <v>2517</v>
      </c>
      <c r="V2054">
        <v>3.2923976608187102</v>
      </c>
      <c r="Z2054">
        <v>1.0849161471171</v>
      </c>
      <c r="AD2054" s="188">
        <f t="shared" si="81"/>
        <v>7.5810257740096292</v>
      </c>
    </row>
    <row r="2055" spans="1:30" hidden="1" x14ac:dyDescent="0.35">
      <c r="A2055" s="11" t="s">
        <v>2760</v>
      </c>
      <c r="B2055" s="11" t="s">
        <v>2516</v>
      </c>
      <c r="C2055" s="11" t="s">
        <v>2552</v>
      </c>
      <c r="D2055" s="188" t="s">
        <v>3022</v>
      </c>
      <c r="G2055" s="11" t="s">
        <v>2749</v>
      </c>
      <c r="H2055" s="11" t="s">
        <v>2640</v>
      </c>
      <c r="I2055">
        <v>1995</v>
      </c>
      <c r="J2055" s="258" t="s">
        <v>2561</v>
      </c>
      <c r="K2055" s="258" t="s">
        <v>3017</v>
      </c>
      <c r="L2055" s="265" t="s">
        <v>1937</v>
      </c>
      <c r="M2055" s="265" t="s">
        <v>1941</v>
      </c>
      <c r="N2055" s="258" t="s">
        <v>3027</v>
      </c>
      <c r="O2055" s="258" t="s">
        <v>3040</v>
      </c>
      <c r="P2055" s="258"/>
      <c r="Q2055" s="258"/>
      <c r="R2055" s="258"/>
      <c r="S2055" s="258"/>
      <c r="T2055" s="11" t="s">
        <v>2762</v>
      </c>
      <c r="U2055" s="11" t="s">
        <v>2517</v>
      </c>
      <c r="V2055">
        <v>3.2923976608187102</v>
      </c>
      <c r="Z2055">
        <v>1.2832632545551099</v>
      </c>
      <c r="AD2055" s="188">
        <f t="shared" si="81"/>
        <v>7.5810257740096292</v>
      </c>
    </row>
    <row r="2056" spans="1:30" hidden="1" x14ac:dyDescent="0.35">
      <c r="A2056" s="11" t="s">
        <v>2760</v>
      </c>
      <c r="B2056" s="11" t="s">
        <v>2516</v>
      </c>
      <c r="C2056" s="11" t="s">
        <v>2552</v>
      </c>
      <c r="D2056" s="188" t="s">
        <v>3022</v>
      </c>
      <c r="G2056" s="11" t="s">
        <v>2749</v>
      </c>
      <c r="H2056" s="11" t="s">
        <v>2640</v>
      </c>
      <c r="I2056">
        <v>1995</v>
      </c>
      <c r="J2056" s="258" t="s">
        <v>2561</v>
      </c>
      <c r="K2056" s="258" t="s">
        <v>3017</v>
      </c>
      <c r="L2056" s="265" t="s">
        <v>1937</v>
      </c>
      <c r="M2056" s="265" t="s">
        <v>1941</v>
      </c>
      <c r="N2056" s="258" t="s">
        <v>3027</v>
      </c>
      <c r="O2056" s="258" t="s">
        <v>3040</v>
      </c>
      <c r="P2056" s="258"/>
      <c r="Q2056" s="258"/>
      <c r="R2056" s="258"/>
      <c r="S2056" s="258"/>
      <c r="T2056" s="11" t="s">
        <v>2762</v>
      </c>
      <c r="U2056" s="11" t="s">
        <v>2517</v>
      </c>
      <c r="V2056">
        <v>3.3157894736842102</v>
      </c>
      <c r="Z2056">
        <v>1.6470929389589599</v>
      </c>
      <c r="AD2056" s="188">
        <f t="shared" si="81"/>
        <v>7.6348874136118354</v>
      </c>
    </row>
    <row r="2057" spans="1:30" hidden="1" x14ac:dyDescent="0.35">
      <c r="A2057" s="11" t="s">
        <v>2760</v>
      </c>
      <c r="B2057" s="11" t="s">
        <v>2516</v>
      </c>
      <c r="C2057" s="11" t="s">
        <v>2552</v>
      </c>
      <c r="D2057" s="188" t="s">
        <v>3022</v>
      </c>
      <c r="G2057" s="11" t="s">
        <v>2749</v>
      </c>
      <c r="H2057" s="11" t="s">
        <v>2640</v>
      </c>
      <c r="I2057">
        <v>1995</v>
      </c>
      <c r="J2057" s="258" t="s">
        <v>2561</v>
      </c>
      <c r="K2057" s="258" t="s">
        <v>3017</v>
      </c>
      <c r="L2057" s="265" t="s">
        <v>1937</v>
      </c>
      <c r="M2057" s="265" t="s">
        <v>1941</v>
      </c>
      <c r="N2057" s="258" t="s">
        <v>3027</v>
      </c>
      <c r="O2057" s="258" t="s">
        <v>3040</v>
      </c>
      <c r="P2057" s="258"/>
      <c r="Q2057" s="258"/>
      <c r="R2057" s="258"/>
      <c r="S2057" s="258"/>
      <c r="T2057" s="11" t="s">
        <v>2762</v>
      </c>
      <c r="U2057" s="11" t="s">
        <v>2517</v>
      </c>
      <c r="V2057">
        <v>3.3157894736842102</v>
      </c>
      <c r="Z2057">
        <v>1.77932434391764</v>
      </c>
      <c r="AD2057" s="188">
        <f t="shared" si="81"/>
        <v>7.6348874136118354</v>
      </c>
    </row>
    <row r="2058" spans="1:30" hidden="1" x14ac:dyDescent="0.35">
      <c r="A2058" s="11" t="s">
        <v>2760</v>
      </c>
      <c r="B2058" s="11" t="s">
        <v>2516</v>
      </c>
      <c r="C2058" s="11" t="s">
        <v>2552</v>
      </c>
      <c r="D2058" s="188" t="s">
        <v>3022</v>
      </c>
      <c r="G2058" s="11" t="s">
        <v>2749</v>
      </c>
      <c r="H2058" s="11" t="s">
        <v>2640</v>
      </c>
      <c r="I2058">
        <v>1995</v>
      </c>
      <c r="J2058" s="258" t="s">
        <v>2561</v>
      </c>
      <c r="K2058" s="258" t="s">
        <v>3017</v>
      </c>
      <c r="L2058" s="265" t="s">
        <v>1937</v>
      </c>
      <c r="M2058" s="265" t="s">
        <v>1941</v>
      </c>
      <c r="N2058" s="258" t="s">
        <v>3027</v>
      </c>
      <c r="O2058" s="258" t="s">
        <v>3040</v>
      </c>
      <c r="P2058" s="258"/>
      <c r="Q2058" s="258"/>
      <c r="R2058" s="258"/>
      <c r="S2058" s="258"/>
      <c r="T2058" s="11" t="s">
        <v>2762</v>
      </c>
      <c r="U2058" s="11" t="s">
        <v>2517</v>
      </c>
      <c r="V2058">
        <v>3.3157894736842102</v>
      </c>
      <c r="Z2058">
        <v>1.9446136001159899</v>
      </c>
      <c r="AD2058" s="188">
        <f t="shared" si="81"/>
        <v>7.6348874136118354</v>
      </c>
    </row>
    <row r="2059" spans="1:30" hidden="1" x14ac:dyDescent="0.35">
      <c r="A2059" s="11" t="s">
        <v>2760</v>
      </c>
      <c r="B2059" s="11" t="s">
        <v>2516</v>
      </c>
      <c r="C2059" s="11" t="s">
        <v>2552</v>
      </c>
      <c r="D2059" s="188" t="s">
        <v>3022</v>
      </c>
      <c r="G2059" s="11" t="s">
        <v>2749</v>
      </c>
      <c r="H2059" s="11" t="s">
        <v>2640</v>
      </c>
      <c r="I2059">
        <v>1995</v>
      </c>
      <c r="J2059" s="258" t="s">
        <v>2561</v>
      </c>
      <c r="K2059" s="258" t="s">
        <v>3017</v>
      </c>
      <c r="L2059" s="265" t="s">
        <v>1937</v>
      </c>
      <c r="M2059" s="265" t="s">
        <v>1941</v>
      </c>
      <c r="N2059" s="258" t="s">
        <v>3027</v>
      </c>
      <c r="O2059" s="258" t="s">
        <v>3040</v>
      </c>
      <c r="P2059" s="258"/>
      <c r="Q2059" s="258"/>
      <c r="R2059" s="258"/>
      <c r="S2059" s="258"/>
      <c r="T2059" s="11" t="s">
        <v>2762</v>
      </c>
      <c r="U2059" s="11" t="s">
        <v>2517</v>
      </c>
      <c r="V2059">
        <v>3.3157894736842102</v>
      </c>
      <c r="Z2059">
        <v>2.0437871538349901</v>
      </c>
      <c r="AD2059" s="188">
        <f t="shared" si="81"/>
        <v>7.6348874136118354</v>
      </c>
    </row>
    <row r="2060" spans="1:30" hidden="1" x14ac:dyDescent="0.35">
      <c r="A2060" s="11" t="s">
        <v>2760</v>
      </c>
      <c r="B2060" s="11" t="s">
        <v>2516</v>
      </c>
      <c r="C2060" s="11" t="s">
        <v>2552</v>
      </c>
      <c r="D2060" s="188" t="s">
        <v>3022</v>
      </c>
      <c r="G2060" s="11" t="s">
        <v>2749</v>
      </c>
      <c r="H2060" s="11" t="s">
        <v>2640</v>
      </c>
      <c r="I2060">
        <v>1995</v>
      </c>
      <c r="J2060" s="258" t="s">
        <v>2561</v>
      </c>
      <c r="K2060" s="258" t="s">
        <v>3017</v>
      </c>
      <c r="L2060" s="265" t="s">
        <v>1937</v>
      </c>
      <c r="M2060" s="265" t="s">
        <v>1941</v>
      </c>
      <c r="N2060" s="258" t="s">
        <v>3027</v>
      </c>
      <c r="O2060" s="258" t="s">
        <v>3040</v>
      </c>
      <c r="P2060" s="258"/>
      <c r="Q2060" s="258"/>
      <c r="R2060" s="258"/>
      <c r="S2060" s="258"/>
      <c r="T2060" s="11" t="s">
        <v>2762</v>
      </c>
      <c r="U2060" s="11" t="s">
        <v>2517</v>
      </c>
      <c r="V2060">
        <v>3.3157894736842102</v>
      </c>
      <c r="Z2060">
        <v>2.1429607075539998</v>
      </c>
      <c r="AD2060" s="188">
        <f t="shared" si="81"/>
        <v>7.6348874136118354</v>
      </c>
    </row>
    <row r="2061" spans="1:30" hidden="1" x14ac:dyDescent="0.35">
      <c r="A2061" s="11" t="s">
        <v>2760</v>
      </c>
      <c r="B2061" s="11" t="s">
        <v>2516</v>
      </c>
      <c r="C2061" s="11" t="s">
        <v>2552</v>
      </c>
      <c r="D2061" s="188" t="s">
        <v>3022</v>
      </c>
      <c r="G2061" s="11" t="s">
        <v>2749</v>
      </c>
      <c r="H2061" s="11" t="s">
        <v>2640</v>
      </c>
      <c r="I2061">
        <v>1995</v>
      </c>
      <c r="J2061" s="258" t="s">
        <v>2561</v>
      </c>
      <c r="K2061" s="258" t="s">
        <v>3017</v>
      </c>
      <c r="L2061" s="265" t="s">
        <v>1937</v>
      </c>
      <c r="M2061" s="265" t="s">
        <v>1941</v>
      </c>
      <c r="N2061" s="258" t="s">
        <v>3027</v>
      </c>
      <c r="O2061" s="258" t="s">
        <v>3040</v>
      </c>
      <c r="P2061" s="258"/>
      <c r="Q2061" s="258"/>
      <c r="R2061" s="258"/>
      <c r="S2061" s="258"/>
      <c r="T2061" s="11" t="s">
        <v>2762</v>
      </c>
      <c r="U2061" s="11" t="s">
        <v>2517</v>
      </c>
      <c r="V2061">
        <v>3.3157894736842102</v>
      </c>
      <c r="Z2061">
        <v>2.2751921125126802</v>
      </c>
      <c r="AD2061" s="188">
        <f t="shared" si="81"/>
        <v>7.6348874136118354</v>
      </c>
    </row>
    <row r="2062" spans="1:30" hidden="1" x14ac:dyDescent="0.35">
      <c r="A2062" s="11" t="s">
        <v>2760</v>
      </c>
      <c r="B2062" s="11" t="s">
        <v>2516</v>
      </c>
      <c r="C2062" s="11" t="s">
        <v>2552</v>
      </c>
      <c r="D2062" s="188" t="s">
        <v>3022</v>
      </c>
      <c r="G2062" s="11" t="s">
        <v>2749</v>
      </c>
      <c r="H2062" s="11" t="s">
        <v>2640</v>
      </c>
      <c r="I2062">
        <v>1995</v>
      </c>
      <c r="J2062" s="258" t="s">
        <v>2561</v>
      </c>
      <c r="K2062" s="258" t="s">
        <v>3017</v>
      </c>
      <c r="L2062" s="265" t="s">
        <v>1937</v>
      </c>
      <c r="M2062" s="265" t="s">
        <v>1941</v>
      </c>
      <c r="N2062" s="258" t="s">
        <v>3027</v>
      </c>
      <c r="O2062" s="258" t="s">
        <v>3040</v>
      </c>
      <c r="P2062" s="258"/>
      <c r="Q2062" s="258"/>
      <c r="R2062" s="258"/>
      <c r="S2062" s="258"/>
      <c r="T2062" s="11" t="s">
        <v>2762</v>
      </c>
      <c r="U2062" s="11" t="s">
        <v>2517</v>
      </c>
      <c r="V2062">
        <v>3.3157894736842102</v>
      </c>
      <c r="Z2062">
        <v>2.4074235174713601</v>
      </c>
      <c r="AD2062" s="188">
        <f t="shared" si="81"/>
        <v>7.6348874136118354</v>
      </c>
    </row>
    <row r="2063" spans="1:30" hidden="1" x14ac:dyDescent="0.35">
      <c r="A2063" s="11" t="s">
        <v>2760</v>
      </c>
      <c r="B2063" s="11" t="s">
        <v>2516</v>
      </c>
      <c r="C2063" s="11" t="s">
        <v>2552</v>
      </c>
      <c r="D2063" s="188" t="s">
        <v>3022</v>
      </c>
      <c r="G2063" s="11" t="s">
        <v>2749</v>
      </c>
      <c r="H2063" s="11" t="s">
        <v>2640</v>
      </c>
      <c r="I2063">
        <v>1995</v>
      </c>
      <c r="J2063" s="258" t="s">
        <v>2561</v>
      </c>
      <c r="K2063" s="258" t="s">
        <v>3017</v>
      </c>
      <c r="L2063" s="265" t="s">
        <v>1937</v>
      </c>
      <c r="M2063" s="265" t="s">
        <v>1941</v>
      </c>
      <c r="N2063" s="258" t="s">
        <v>3027</v>
      </c>
      <c r="O2063" s="258" t="s">
        <v>3040</v>
      </c>
      <c r="P2063" s="258"/>
      <c r="Q2063" s="258"/>
      <c r="R2063" s="258"/>
      <c r="S2063" s="258"/>
      <c r="T2063" s="11" t="s">
        <v>2762</v>
      </c>
      <c r="U2063" s="11" t="s">
        <v>2517</v>
      </c>
      <c r="V2063">
        <v>3.6198830409356701</v>
      </c>
      <c r="Z2063">
        <v>-1.3586583538736601</v>
      </c>
      <c r="AD2063" s="188">
        <f t="shared" si="81"/>
        <v>8.3350887284404305</v>
      </c>
    </row>
    <row r="2064" spans="1:30" hidden="1" x14ac:dyDescent="0.35">
      <c r="A2064" s="11" t="s">
        <v>2760</v>
      </c>
      <c r="B2064" s="11" t="s">
        <v>2516</v>
      </c>
      <c r="C2064" s="11" t="s">
        <v>2552</v>
      </c>
      <c r="D2064" s="188" t="s">
        <v>3022</v>
      </c>
      <c r="G2064" s="11" t="s">
        <v>2749</v>
      </c>
      <c r="H2064" s="11" t="s">
        <v>2640</v>
      </c>
      <c r="I2064">
        <v>1995</v>
      </c>
      <c r="J2064" s="258" t="s">
        <v>2561</v>
      </c>
      <c r="K2064" s="258" t="s">
        <v>3017</v>
      </c>
      <c r="L2064" s="265" t="s">
        <v>1937</v>
      </c>
      <c r="M2064" s="265" t="s">
        <v>1941</v>
      </c>
      <c r="N2064" s="258" t="s">
        <v>3027</v>
      </c>
      <c r="O2064" s="258" t="s">
        <v>3040</v>
      </c>
      <c r="P2064" s="258"/>
      <c r="Q2064" s="258"/>
      <c r="R2064" s="258"/>
      <c r="S2064" s="258"/>
      <c r="T2064" s="11" t="s">
        <v>2762</v>
      </c>
      <c r="U2064" s="11" t="s">
        <v>2517</v>
      </c>
      <c r="V2064">
        <v>3.6198830409356701</v>
      </c>
      <c r="Z2064">
        <v>-0.796674882799286</v>
      </c>
      <c r="AD2064" s="188">
        <f t="shared" si="81"/>
        <v>8.3350887284404305</v>
      </c>
    </row>
    <row r="2065" spans="1:30" hidden="1" x14ac:dyDescent="0.35">
      <c r="A2065" s="11" t="s">
        <v>2760</v>
      </c>
      <c r="B2065" s="11" t="s">
        <v>2516</v>
      </c>
      <c r="C2065" s="11" t="s">
        <v>2552</v>
      </c>
      <c r="D2065" s="188" t="s">
        <v>3022</v>
      </c>
      <c r="G2065" s="11" t="s">
        <v>2749</v>
      </c>
      <c r="H2065" s="11" t="s">
        <v>2640</v>
      </c>
      <c r="I2065">
        <v>1995</v>
      </c>
      <c r="J2065" s="258" t="s">
        <v>2561</v>
      </c>
      <c r="K2065" s="258" t="s">
        <v>3017</v>
      </c>
      <c r="L2065" s="265" t="s">
        <v>1937</v>
      </c>
      <c r="M2065" s="265" t="s">
        <v>1941</v>
      </c>
      <c r="N2065" s="258" t="s">
        <v>3027</v>
      </c>
      <c r="O2065" s="258" t="s">
        <v>3040</v>
      </c>
      <c r="P2065" s="258"/>
      <c r="Q2065" s="258"/>
      <c r="R2065" s="258"/>
      <c r="S2065" s="258"/>
      <c r="T2065" s="11" t="s">
        <v>2762</v>
      </c>
      <c r="U2065" s="11" t="s">
        <v>2517</v>
      </c>
      <c r="V2065">
        <v>3.6198830409356701</v>
      </c>
      <c r="Z2065">
        <v>-0.26774926296457402</v>
      </c>
      <c r="AD2065" s="188">
        <f t="shared" si="81"/>
        <v>8.3350887284404305</v>
      </c>
    </row>
    <row r="2066" spans="1:30" hidden="1" x14ac:dyDescent="0.35">
      <c r="A2066" s="11" t="s">
        <v>2760</v>
      </c>
      <c r="B2066" s="11" t="s">
        <v>2516</v>
      </c>
      <c r="C2066" s="11" t="s">
        <v>2552</v>
      </c>
      <c r="D2066" s="188" t="s">
        <v>3022</v>
      </c>
      <c r="G2066" s="11" t="s">
        <v>2749</v>
      </c>
      <c r="H2066" s="11" t="s">
        <v>2640</v>
      </c>
      <c r="I2066">
        <v>1995</v>
      </c>
      <c r="J2066" s="258" t="s">
        <v>2561</v>
      </c>
      <c r="K2066" s="258" t="s">
        <v>3017</v>
      </c>
      <c r="L2066" s="265" t="s">
        <v>1937</v>
      </c>
      <c r="M2066" s="265" t="s">
        <v>1941</v>
      </c>
      <c r="N2066" s="258" t="s">
        <v>3027</v>
      </c>
      <c r="O2066" s="258" t="s">
        <v>3040</v>
      </c>
      <c r="P2066" s="258"/>
      <c r="Q2066" s="258"/>
      <c r="R2066" s="258"/>
      <c r="S2066" s="258"/>
      <c r="T2066" s="11" t="s">
        <v>2762</v>
      </c>
      <c r="U2066" s="11" t="s">
        <v>2517</v>
      </c>
      <c r="V2066">
        <v>3.6432748538011701</v>
      </c>
      <c r="Z2066">
        <v>-0.102266685998745</v>
      </c>
      <c r="AD2066" s="188">
        <f t="shared" si="81"/>
        <v>8.3889503680426358</v>
      </c>
    </row>
    <row r="2067" spans="1:30" hidden="1" x14ac:dyDescent="0.35">
      <c r="A2067" s="11" t="s">
        <v>2760</v>
      </c>
      <c r="B2067" s="11" t="s">
        <v>2516</v>
      </c>
      <c r="C2067" s="11" t="s">
        <v>2552</v>
      </c>
      <c r="D2067" s="188" t="s">
        <v>3022</v>
      </c>
      <c r="G2067" s="11" t="s">
        <v>2749</v>
      </c>
      <c r="H2067" s="11" t="s">
        <v>2640</v>
      </c>
      <c r="I2067">
        <v>1995</v>
      </c>
      <c r="J2067" s="258" t="s">
        <v>2561</v>
      </c>
      <c r="K2067" s="258" t="s">
        <v>3017</v>
      </c>
      <c r="L2067" s="265" t="s">
        <v>1937</v>
      </c>
      <c r="M2067" s="265" t="s">
        <v>1941</v>
      </c>
      <c r="N2067" s="258" t="s">
        <v>3027</v>
      </c>
      <c r="O2067" s="258" t="s">
        <v>3040</v>
      </c>
      <c r="P2067" s="258"/>
      <c r="Q2067" s="258"/>
      <c r="R2067" s="258"/>
      <c r="S2067" s="258"/>
      <c r="T2067" s="11" t="s">
        <v>2762</v>
      </c>
      <c r="U2067" s="11" t="s">
        <v>2517</v>
      </c>
      <c r="V2067">
        <v>3.6198830409356701</v>
      </c>
      <c r="Z2067">
        <v>6.2829249432119205E-2</v>
      </c>
      <c r="AD2067" s="188">
        <f t="shared" si="81"/>
        <v>8.3350887284404305</v>
      </c>
    </row>
    <row r="2068" spans="1:30" hidden="1" x14ac:dyDescent="0.35">
      <c r="A2068" s="11" t="s">
        <v>2760</v>
      </c>
      <c r="B2068" s="11" t="s">
        <v>2516</v>
      </c>
      <c r="C2068" s="11" t="s">
        <v>2552</v>
      </c>
      <c r="D2068" s="188" t="s">
        <v>3022</v>
      </c>
      <c r="G2068" s="11" t="s">
        <v>2749</v>
      </c>
      <c r="H2068" s="11" t="s">
        <v>2640</v>
      </c>
      <c r="I2068">
        <v>1995</v>
      </c>
      <c r="J2068" s="258" t="s">
        <v>2561</v>
      </c>
      <c r="K2068" s="258" t="s">
        <v>3017</v>
      </c>
      <c r="L2068" s="265" t="s">
        <v>1937</v>
      </c>
      <c r="M2068" s="265" t="s">
        <v>1941</v>
      </c>
      <c r="N2068" s="258" t="s">
        <v>3027</v>
      </c>
      <c r="O2068" s="258" t="s">
        <v>3040</v>
      </c>
      <c r="P2068" s="258"/>
      <c r="Q2068" s="258"/>
      <c r="R2068" s="258"/>
      <c r="S2068" s="258"/>
      <c r="T2068" s="11" t="s">
        <v>2762</v>
      </c>
      <c r="U2068" s="11" t="s">
        <v>2517</v>
      </c>
      <c r="V2068">
        <v>3.6198830409356701</v>
      </c>
      <c r="Z2068">
        <v>0.22811850563046601</v>
      </c>
      <c r="AD2068" s="188">
        <f t="shared" si="81"/>
        <v>8.3350887284404305</v>
      </c>
    </row>
    <row r="2069" spans="1:30" hidden="1" x14ac:dyDescent="0.35">
      <c r="A2069" s="11" t="s">
        <v>2760</v>
      </c>
      <c r="B2069" s="11" t="s">
        <v>2516</v>
      </c>
      <c r="C2069" s="11" t="s">
        <v>2552</v>
      </c>
      <c r="D2069" s="188" t="s">
        <v>3022</v>
      </c>
      <c r="G2069" s="11" t="s">
        <v>2749</v>
      </c>
      <c r="H2069" s="11" t="s">
        <v>2640</v>
      </c>
      <c r="I2069">
        <v>1995</v>
      </c>
      <c r="J2069" s="258" t="s">
        <v>2561</v>
      </c>
      <c r="K2069" s="258" t="s">
        <v>3017</v>
      </c>
      <c r="L2069" s="265" t="s">
        <v>1937</v>
      </c>
      <c r="M2069" s="265" t="s">
        <v>1941</v>
      </c>
      <c r="N2069" s="258" t="s">
        <v>3027</v>
      </c>
      <c r="O2069" s="258" t="s">
        <v>3040</v>
      </c>
      <c r="P2069" s="258"/>
      <c r="Q2069" s="258"/>
      <c r="R2069" s="258"/>
      <c r="S2069" s="258"/>
      <c r="T2069" s="11" t="s">
        <v>2762</v>
      </c>
      <c r="U2069" s="11" t="s">
        <v>2517</v>
      </c>
      <c r="V2069">
        <v>3.6198830409356701</v>
      </c>
      <c r="Z2069">
        <v>0.36034991058914301</v>
      </c>
      <c r="AD2069" s="188">
        <f t="shared" si="81"/>
        <v>8.3350887284404305</v>
      </c>
    </row>
    <row r="2070" spans="1:30" hidden="1" x14ac:dyDescent="0.35">
      <c r="A2070" s="11" t="s">
        <v>2760</v>
      </c>
      <c r="B2070" s="11" t="s">
        <v>2516</v>
      </c>
      <c r="C2070" s="11" t="s">
        <v>2552</v>
      </c>
      <c r="D2070" s="188" t="s">
        <v>3022</v>
      </c>
      <c r="G2070" s="11" t="s">
        <v>2749</v>
      </c>
      <c r="H2070" s="11" t="s">
        <v>2640</v>
      </c>
      <c r="I2070">
        <v>1995</v>
      </c>
      <c r="J2070" s="258" t="s">
        <v>2561</v>
      </c>
      <c r="K2070" s="258" t="s">
        <v>3017</v>
      </c>
      <c r="L2070" s="265" t="s">
        <v>1937</v>
      </c>
      <c r="M2070" s="265" t="s">
        <v>1941</v>
      </c>
      <c r="N2070" s="258" t="s">
        <v>3027</v>
      </c>
      <c r="O2070" s="258" t="s">
        <v>3040</v>
      </c>
      <c r="P2070" s="258"/>
      <c r="Q2070" s="258"/>
      <c r="R2070" s="258"/>
      <c r="S2070" s="258"/>
      <c r="T2070" s="11" t="s">
        <v>2762</v>
      </c>
      <c r="U2070" s="11" t="s">
        <v>2517</v>
      </c>
      <c r="V2070">
        <v>3.6198830409356701</v>
      </c>
      <c r="Z2070">
        <v>0.459523464308151</v>
      </c>
      <c r="AD2070" s="188">
        <f t="shared" si="81"/>
        <v>8.3350887284404305</v>
      </c>
    </row>
    <row r="2071" spans="1:30" hidden="1" x14ac:dyDescent="0.35">
      <c r="A2071" s="11" t="s">
        <v>2760</v>
      </c>
      <c r="B2071" s="11" t="s">
        <v>2516</v>
      </c>
      <c r="C2071" s="11" t="s">
        <v>2552</v>
      </c>
      <c r="D2071" s="188" t="s">
        <v>3022</v>
      </c>
      <c r="G2071" s="11" t="s">
        <v>2749</v>
      </c>
      <c r="H2071" s="11" t="s">
        <v>2640</v>
      </c>
      <c r="I2071">
        <v>1995</v>
      </c>
      <c r="J2071" s="258" t="s">
        <v>2561</v>
      </c>
      <c r="K2071" s="258" t="s">
        <v>3017</v>
      </c>
      <c r="L2071" s="265" t="s">
        <v>1937</v>
      </c>
      <c r="M2071" s="265" t="s">
        <v>1941</v>
      </c>
      <c r="N2071" s="258" t="s">
        <v>3027</v>
      </c>
      <c r="O2071" s="258" t="s">
        <v>3040</v>
      </c>
      <c r="P2071" s="258"/>
      <c r="Q2071" s="258"/>
      <c r="R2071" s="258"/>
      <c r="S2071" s="258"/>
      <c r="T2071" s="11" t="s">
        <v>2762</v>
      </c>
      <c r="U2071" s="11" t="s">
        <v>2517</v>
      </c>
      <c r="V2071">
        <v>3.6198830409356701</v>
      </c>
      <c r="Z2071">
        <v>0.59175486926682896</v>
      </c>
      <c r="AD2071" s="188">
        <f t="shared" si="81"/>
        <v>8.3350887284404305</v>
      </c>
    </row>
    <row r="2072" spans="1:30" hidden="1" x14ac:dyDescent="0.35">
      <c r="A2072" s="11" t="s">
        <v>2760</v>
      </c>
      <c r="B2072" s="11" t="s">
        <v>2516</v>
      </c>
      <c r="C2072" s="11" t="s">
        <v>2552</v>
      </c>
      <c r="D2072" s="188" t="s">
        <v>3022</v>
      </c>
      <c r="G2072" s="11" t="s">
        <v>2749</v>
      </c>
      <c r="H2072" s="11" t="s">
        <v>2640</v>
      </c>
      <c r="I2072">
        <v>1995</v>
      </c>
      <c r="J2072" s="258" t="s">
        <v>2561</v>
      </c>
      <c r="K2072" s="258" t="s">
        <v>3017</v>
      </c>
      <c r="L2072" s="265" t="s">
        <v>1937</v>
      </c>
      <c r="M2072" s="265" t="s">
        <v>1941</v>
      </c>
      <c r="N2072" s="258" t="s">
        <v>3027</v>
      </c>
      <c r="O2072" s="258" t="s">
        <v>3040</v>
      </c>
      <c r="P2072" s="258"/>
      <c r="Q2072" s="258"/>
      <c r="R2072" s="258"/>
      <c r="S2072" s="258"/>
      <c r="T2072" s="11" t="s">
        <v>2762</v>
      </c>
      <c r="U2072" s="11" t="s">
        <v>2517</v>
      </c>
      <c r="V2072">
        <v>3.6198830409356701</v>
      </c>
      <c r="Z2072">
        <v>0.75704412546517696</v>
      </c>
      <c r="AD2072" s="188">
        <f t="shared" si="81"/>
        <v>8.3350887284404305</v>
      </c>
    </row>
    <row r="2073" spans="1:30" hidden="1" x14ac:dyDescent="0.35">
      <c r="A2073" s="11" t="s">
        <v>2760</v>
      </c>
      <c r="B2073" s="11" t="s">
        <v>2516</v>
      </c>
      <c r="C2073" s="11" t="s">
        <v>2552</v>
      </c>
      <c r="D2073" s="188" t="s">
        <v>3022</v>
      </c>
      <c r="G2073" s="11" t="s">
        <v>2749</v>
      </c>
      <c r="H2073" s="11" t="s">
        <v>2640</v>
      </c>
      <c r="I2073">
        <v>1995</v>
      </c>
      <c r="J2073" s="258" t="s">
        <v>2561</v>
      </c>
      <c r="K2073" s="258" t="s">
        <v>3017</v>
      </c>
      <c r="L2073" s="265" t="s">
        <v>1937</v>
      </c>
      <c r="M2073" s="265" t="s">
        <v>1941</v>
      </c>
      <c r="N2073" s="258" t="s">
        <v>3027</v>
      </c>
      <c r="O2073" s="258" t="s">
        <v>3040</v>
      </c>
      <c r="P2073" s="258"/>
      <c r="Q2073" s="258"/>
      <c r="R2073" s="258"/>
      <c r="S2073" s="258"/>
      <c r="T2073" s="11" t="s">
        <v>2762</v>
      </c>
      <c r="U2073" s="11" t="s">
        <v>2517</v>
      </c>
      <c r="V2073">
        <v>3.6198830409356701</v>
      </c>
      <c r="Z2073">
        <v>0.88927553042385399</v>
      </c>
      <c r="AD2073" s="188">
        <f t="shared" si="81"/>
        <v>8.3350887284404305</v>
      </c>
    </row>
    <row r="2074" spans="1:30" hidden="1" x14ac:dyDescent="0.35">
      <c r="A2074" s="11" t="s">
        <v>2760</v>
      </c>
      <c r="B2074" s="11" t="s">
        <v>2516</v>
      </c>
      <c r="C2074" s="11" t="s">
        <v>2552</v>
      </c>
      <c r="D2074" s="188" t="s">
        <v>3022</v>
      </c>
      <c r="G2074" s="11" t="s">
        <v>2749</v>
      </c>
      <c r="H2074" s="11" t="s">
        <v>2640</v>
      </c>
      <c r="I2074">
        <v>1995</v>
      </c>
      <c r="J2074" s="258" t="s">
        <v>2561</v>
      </c>
      <c r="K2074" s="258" t="s">
        <v>3017</v>
      </c>
      <c r="L2074" s="265" t="s">
        <v>1937</v>
      </c>
      <c r="M2074" s="265" t="s">
        <v>1941</v>
      </c>
      <c r="N2074" s="258" t="s">
        <v>3027</v>
      </c>
      <c r="O2074" s="258" t="s">
        <v>3040</v>
      </c>
      <c r="P2074" s="258"/>
      <c r="Q2074" s="258"/>
      <c r="R2074" s="258"/>
      <c r="S2074" s="258"/>
      <c r="T2074" s="11" t="s">
        <v>2762</v>
      </c>
      <c r="U2074" s="11" t="s">
        <v>2517</v>
      </c>
      <c r="V2074">
        <v>3.6198830409356701</v>
      </c>
      <c r="Z2074">
        <v>1.0545647866222001</v>
      </c>
      <c r="AD2074" s="188">
        <f t="shared" si="81"/>
        <v>8.3350887284404305</v>
      </c>
    </row>
    <row r="2075" spans="1:30" hidden="1" x14ac:dyDescent="0.35">
      <c r="A2075" s="11" t="s">
        <v>2760</v>
      </c>
      <c r="B2075" s="11" t="s">
        <v>2516</v>
      </c>
      <c r="C2075" s="11" t="s">
        <v>2552</v>
      </c>
      <c r="D2075" s="188" t="s">
        <v>3022</v>
      </c>
      <c r="G2075" s="11" t="s">
        <v>2749</v>
      </c>
      <c r="H2075" s="11" t="s">
        <v>2640</v>
      </c>
      <c r="I2075">
        <v>1995</v>
      </c>
      <c r="J2075" s="258" t="s">
        <v>2561</v>
      </c>
      <c r="K2075" s="258" t="s">
        <v>3017</v>
      </c>
      <c r="L2075" s="265" t="s">
        <v>1937</v>
      </c>
      <c r="M2075" s="265" t="s">
        <v>1941</v>
      </c>
      <c r="N2075" s="258" t="s">
        <v>3027</v>
      </c>
      <c r="O2075" s="258" t="s">
        <v>3040</v>
      </c>
      <c r="P2075" s="258"/>
      <c r="Q2075" s="258"/>
      <c r="R2075" s="258"/>
      <c r="S2075" s="258"/>
      <c r="T2075" s="11" t="s">
        <v>2762</v>
      </c>
      <c r="U2075" s="11" t="s">
        <v>2517</v>
      </c>
      <c r="V2075">
        <v>3.6198830409356701</v>
      </c>
      <c r="Z2075">
        <v>1.25291189406021</v>
      </c>
      <c r="AD2075" s="188">
        <f t="shared" si="81"/>
        <v>8.3350887284404305</v>
      </c>
    </row>
    <row r="2076" spans="1:30" hidden="1" x14ac:dyDescent="0.35">
      <c r="A2076" s="11" t="s">
        <v>2760</v>
      </c>
      <c r="B2076" s="11" t="s">
        <v>2516</v>
      </c>
      <c r="C2076" s="11" t="s">
        <v>2552</v>
      </c>
      <c r="D2076" s="188" t="s">
        <v>3022</v>
      </c>
      <c r="G2076" s="11" t="s">
        <v>2749</v>
      </c>
      <c r="H2076" s="11" t="s">
        <v>2640</v>
      </c>
      <c r="I2076">
        <v>1995</v>
      </c>
      <c r="J2076" s="258" t="s">
        <v>2561</v>
      </c>
      <c r="K2076" s="258" t="s">
        <v>3017</v>
      </c>
      <c r="L2076" s="265" t="s">
        <v>1937</v>
      </c>
      <c r="M2076" s="265" t="s">
        <v>1941</v>
      </c>
      <c r="N2076" s="258" t="s">
        <v>3027</v>
      </c>
      <c r="O2076" s="258" t="s">
        <v>3040</v>
      </c>
      <c r="P2076" s="258"/>
      <c r="Q2076" s="258"/>
      <c r="R2076" s="258"/>
      <c r="S2076" s="258"/>
      <c r="T2076" s="11" t="s">
        <v>2762</v>
      </c>
      <c r="U2076" s="11" t="s">
        <v>2517</v>
      </c>
      <c r="V2076">
        <v>3.6198830409356701</v>
      </c>
      <c r="Z2076">
        <v>1.4843168527379</v>
      </c>
      <c r="AD2076" s="188">
        <f t="shared" si="81"/>
        <v>8.3350887284404305</v>
      </c>
    </row>
    <row r="2077" spans="1:30" hidden="1" x14ac:dyDescent="0.35">
      <c r="A2077" s="11" t="s">
        <v>2760</v>
      </c>
      <c r="B2077" s="11" t="s">
        <v>2516</v>
      </c>
      <c r="C2077" s="11" t="s">
        <v>2552</v>
      </c>
      <c r="D2077" s="188" t="s">
        <v>3022</v>
      </c>
      <c r="G2077" s="11" t="s">
        <v>2749</v>
      </c>
      <c r="H2077" s="11" t="s">
        <v>2640</v>
      </c>
      <c r="I2077">
        <v>1995</v>
      </c>
      <c r="J2077" s="258" t="s">
        <v>2561</v>
      </c>
      <c r="K2077" s="258" t="s">
        <v>3017</v>
      </c>
      <c r="L2077" s="265" t="s">
        <v>1937</v>
      </c>
      <c r="M2077" s="265" t="s">
        <v>1941</v>
      </c>
      <c r="N2077" s="258" t="s">
        <v>3027</v>
      </c>
      <c r="O2077" s="258" t="s">
        <v>3040</v>
      </c>
      <c r="P2077" s="258"/>
      <c r="Q2077" s="258"/>
      <c r="R2077" s="258"/>
      <c r="S2077" s="258"/>
      <c r="T2077" s="11" t="s">
        <v>2762</v>
      </c>
      <c r="U2077" s="11" t="s">
        <v>2517</v>
      </c>
      <c r="V2077">
        <v>3.5964912280701702</v>
      </c>
      <c r="Z2077">
        <v>1.6824706394084299</v>
      </c>
      <c r="AD2077" s="188">
        <f t="shared" si="81"/>
        <v>8.2812270888382233</v>
      </c>
    </row>
    <row r="2078" spans="1:30" hidden="1" x14ac:dyDescent="0.35">
      <c r="A2078" s="11" t="s">
        <v>2760</v>
      </c>
      <c r="B2078" s="11" t="s">
        <v>2516</v>
      </c>
      <c r="C2078" s="11" t="s">
        <v>2552</v>
      </c>
      <c r="D2078" s="188" t="s">
        <v>3022</v>
      </c>
      <c r="G2078" s="11" t="s">
        <v>2749</v>
      </c>
      <c r="H2078" s="11" t="s">
        <v>2640</v>
      </c>
      <c r="I2078">
        <v>1995</v>
      </c>
      <c r="J2078" s="258" t="s">
        <v>2561</v>
      </c>
      <c r="K2078" s="258" t="s">
        <v>3017</v>
      </c>
      <c r="L2078" s="265" t="s">
        <v>1937</v>
      </c>
      <c r="M2078" s="265" t="s">
        <v>1941</v>
      </c>
      <c r="N2078" s="258" t="s">
        <v>3027</v>
      </c>
      <c r="O2078" s="258" t="s">
        <v>3040</v>
      </c>
      <c r="P2078" s="258"/>
      <c r="Q2078" s="258"/>
      <c r="R2078" s="258"/>
      <c r="S2078" s="258"/>
      <c r="T2078" s="11" t="s">
        <v>2762</v>
      </c>
      <c r="U2078" s="11" t="s">
        <v>2517</v>
      </c>
      <c r="V2078">
        <v>3.6432748538011701</v>
      </c>
      <c r="Z2078">
        <v>1.8150886859020801</v>
      </c>
      <c r="AD2078" s="188">
        <f t="shared" si="81"/>
        <v>8.3889503680426358</v>
      </c>
    </row>
    <row r="2079" spans="1:30" hidden="1" x14ac:dyDescent="0.35">
      <c r="A2079" s="11" t="s">
        <v>2760</v>
      </c>
      <c r="B2079" s="11" t="s">
        <v>2516</v>
      </c>
      <c r="C2079" s="11" t="s">
        <v>2552</v>
      </c>
      <c r="D2079" s="188" t="s">
        <v>3022</v>
      </c>
      <c r="G2079" s="11" t="s">
        <v>2749</v>
      </c>
      <c r="H2079" s="11" t="s">
        <v>2640</v>
      </c>
      <c r="I2079">
        <v>1995</v>
      </c>
      <c r="J2079" s="258" t="s">
        <v>2561</v>
      </c>
      <c r="K2079" s="258" t="s">
        <v>3017</v>
      </c>
      <c r="L2079" s="265" t="s">
        <v>1937</v>
      </c>
      <c r="M2079" s="265" t="s">
        <v>1941</v>
      </c>
      <c r="N2079" s="258" t="s">
        <v>3027</v>
      </c>
      <c r="O2079" s="258" t="s">
        <v>3040</v>
      </c>
      <c r="P2079" s="258"/>
      <c r="Q2079" s="258"/>
      <c r="R2079" s="258"/>
      <c r="S2079" s="258"/>
      <c r="T2079" s="11" t="s">
        <v>2762</v>
      </c>
      <c r="U2079" s="11" t="s">
        <v>2517</v>
      </c>
      <c r="V2079">
        <v>3.6198830409356701</v>
      </c>
      <c r="Z2079">
        <v>2.2446474312503</v>
      </c>
      <c r="AD2079" s="188">
        <f t="shared" si="81"/>
        <v>8.3350887284404305</v>
      </c>
    </row>
    <row r="2080" spans="1:30" hidden="1" x14ac:dyDescent="0.35">
      <c r="A2080" s="11" t="s">
        <v>2760</v>
      </c>
      <c r="B2080" s="11" t="s">
        <v>2516</v>
      </c>
      <c r="C2080" s="11" t="s">
        <v>2552</v>
      </c>
      <c r="D2080" s="188" t="s">
        <v>3022</v>
      </c>
      <c r="G2080" s="11" t="s">
        <v>2749</v>
      </c>
      <c r="H2080" s="11" t="s">
        <v>2640</v>
      </c>
      <c r="I2080">
        <v>1995</v>
      </c>
      <c r="J2080" s="258" t="s">
        <v>2561</v>
      </c>
      <c r="K2080" s="258" t="s">
        <v>3017</v>
      </c>
      <c r="L2080" s="265" t="s">
        <v>1937</v>
      </c>
      <c r="M2080" s="265" t="s">
        <v>1941</v>
      </c>
      <c r="N2080" s="258" t="s">
        <v>3027</v>
      </c>
      <c r="O2080" s="258" t="s">
        <v>3040</v>
      </c>
      <c r="P2080" s="258"/>
      <c r="Q2080" s="258"/>
      <c r="R2080" s="258"/>
      <c r="S2080" s="258"/>
      <c r="T2080" s="11" t="s">
        <v>2762</v>
      </c>
      <c r="U2080" s="11" t="s">
        <v>2517</v>
      </c>
      <c r="V2080">
        <v>3.6198830409356701</v>
      </c>
      <c r="Z2080">
        <v>2.4760523899279798</v>
      </c>
      <c r="AD2080" s="188">
        <f t="shared" si="81"/>
        <v>8.3350887284404305</v>
      </c>
    </row>
    <row r="2081" spans="1:30" hidden="1" x14ac:dyDescent="0.35">
      <c r="A2081" s="11" t="s">
        <v>2760</v>
      </c>
      <c r="B2081" s="11" t="s">
        <v>2516</v>
      </c>
      <c r="C2081" s="11" t="s">
        <v>2552</v>
      </c>
      <c r="D2081" s="188" t="s">
        <v>3022</v>
      </c>
      <c r="G2081" s="11" t="s">
        <v>2749</v>
      </c>
      <c r="H2081" s="11" t="s">
        <v>2640</v>
      </c>
      <c r="I2081">
        <v>1995</v>
      </c>
      <c r="J2081" s="258" t="s">
        <v>2561</v>
      </c>
      <c r="K2081" s="258" t="s">
        <v>3017</v>
      </c>
      <c r="L2081" s="265" t="s">
        <v>1937</v>
      </c>
      <c r="M2081" s="265" t="s">
        <v>1941</v>
      </c>
      <c r="N2081" s="258" t="s">
        <v>3027</v>
      </c>
      <c r="O2081" s="258" t="s">
        <v>3040</v>
      </c>
      <c r="P2081" s="258"/>
      <c r="Q2081" s="258"/>
      <c r="R2081" s="258"/>
      <c r="S2081" s="258"/>
      <c r="T2081" s="11" t="s">
        <v>2762</v>
      </c>
      <c r="U2081" s="11" t="s">
        <v>2517</v>
      </c>
      <c r="V2081">
        <v>3.6198830409356701</v>
      </c>
      <c r="Z2081">
        <v>2.57522594364699</v>
      </c>
      <c r="AD2081" s="188">
        <f t="shared" si="81"/>
        <v>8.3350887284404305</v>
      </c>
    </row>
    <row r="2082" spans="1:30" hidden="1" x14ac:dyDescent="0.35">
      <c r="A2082" s="11" t="s">
        <v>2760</v>
      </c>
      <c r="B2082" s="11" t="s">
        <v>2516</v>
      </c>
      <c r="C2082" s="11" t="s">
        <v>2552</v>
      </c>
      <c r="D2082" s="188" t="s">
        <v>3022</v>
      </c>
      <c r="G2082" s="11" t="s">
        <v>2749</v>
      </c>
      <c r="H2082" s="11" t="s">
        <v>2640</v>
      </c>
      <c r="I2082">
        <v>1995</v>
      </c>
      <c r="J2082" s="258" t="s">
        <v>2561</v>
      </c>
      <c r="K2082" s="258" t="s">
        <v>3017</v>
      </c>
      <c r="L2082" s="265" t="s">
        <v>1937</v>
      </c>
      <c r="M2082" s="265" t="s">
        <v>1941</v>
      </c>
      <c r="N2082" s="258" t="s">
        <v>3027</v>
      </c>
      <c r="O2082" s="258" t="s">
        <v>3040</v>
      </c>
      <c r="P2082" s="258"/>
      <c r="Q2082" s="258"/>
      <c r="R2082" s="258"/>
      <c r="S2082" s="258"/>
      <c r="T2082" s="11" t="s">
        <v>2762</v>
      </c>
      <c r="U2082" s="11" t="s">
        <v>2517</v>
      </c>
      <c r="V2082">
        <v>3.6198830409356701</v>
      </c>
      <c r="Z2082">
        <v>2.7735730510850098</v>
      </c>
      <c r="AD2082" s="188">
        <f t="shared" si="81"/>
        <v>8.3350887284404305</v>
      </c>
    </row>
    <row r="2083" spans="1:30" hidden="1" x14ac:dyDescent="0.35">
      <c r="A2083" s="11" t="s">
        <v>2760</v>
      </c>
      <c r="B2083" s="11" t="s">
        <v>2516</v>
      </c>
      <c r="C2083" s="11" t="s">
        <v>2552</v>
      </c>
      <c r="D2083" s="188" t="s">
        <v>3022</v>
      </c>
      <c r="G2083" s="11" t="s">
        <v>2749</v>
      </c>
      <c r="H2083" s="11" t="s">
        <v>2640</v>
      </c>
      <c r="I2083">
        <v>1995</v>
      </c>
      <c r="J2083" s="258" t="s">
        <v>2561</v>
      </c>
      <c r="K2083" s="258" t="s">
        <v>3017</v>
      </c>
      <c r="L2083" s="265" t="s">
        <v>1937</v>
      </c>
      <c r="M2083" s="265" t="s">
        <v>1941</v>
      </c>
      <c r="N2083" s="258" t="s">
        <v>3027</v>
      </c>
      <c r="O2083" s="258" t="s">
        <v>3040</v>
      </c>
      <c r="P2083" s="258"/>
      <c r="Q2083" s="258"/>
      <c r="R2083" s="258"/>
      <c r="S2083" s="258"/>
      <c r="T2083" s="11" t="s">
        <v>2762</v>
      </c>
      <c r="U2083" s="11" t="s">
        <v>2517</v>
      </c>
      <c r="V2083">
        <v>3.9239766081871301</v>
      </c>
      <c r="Z2083">
        <v>-1.3561451838963801</v>
      </c>
      <c r="AD2083" s="188">
        <f t="shared" si="81"/>
        <v>9.0352900432690237</v>
      </c>
    </row>
    <row r="2084" spans="1:30" hidden="1" x14ac:dyDescent="0.35">
      <c r="A2084" s="11" t="s">
        <v>2760</v>
      </c>
      <c r="B2084" s="11" t="s">
        <v>2516</v>
      </c>
      <c r="C2084" s="11" t="s">
        <v>2552</v>
      </c>
      <c r="D2084" s="188" t="s">
        <v>3022</v>
      </c>
      <c r="G2084" s="11" t="s">
        <v>2749</v>
      </c>
      <c r="H2084" s="11" t="s">
        <v>2640</v>
      </c>
      <c r="I2084">
        <v>1995</v>
      </c>
      <c r="J2084" s="258" t="s">
        <v>2561</v>
      </c>
      <c r="K2084" s="258" t="s">
        <v>3017</v>
      </c>
      <c r="L2084" s="265" t="s">
        <v>1937</v>
      </c>
      <c r="M2084" s="265" t="s">
        <v>1941</v>
      </c>
      <c r="N2084" s="258" t="s">
        <v>3027</v>
      </c>
      <c r="O2084" s="258" t="s">
        <v>3040</v>
      </c>
      <c r="P2084" s="258"/>
      <c r="Q2084" s="258"/>
      <c r="R2084" s="258"/>
      <c r="S2084" s="258"/>
      <c r="T2084" s="11" t="s">
        <v>2762</v>
      </c>
      <c r="U2084" s="11" t="s">
        <v>2517</v>
      </c>
      <c r="V2084">
        <v>3.9239766081871301</v>
      </c>
      <c r="Z2084">
        <v>-1.05862452273935</v>
      </c>
      <c r="AD2084" s="188">
        <f t="shared" si="81"/>
        <v>9.0352900432690237</v>
      </c>
    </row>
    <row r="2085" spans="1:30" hidden="1" x14ac:dyDescent="0.35">
      <c r="A2085" s="11" t="s">
        <v>2760</v>
      </c>
      <c r="B2085" s="11" t="s">
        <v>2516</v>
      </c>
      <c r="C2085" s="11" t="s">
        <v>2552</v>
      </c>
      <c r="D2085" s="188" t="s">
        <v>3022</v>
      </c>
      <c r="G2085" s="11" t="s">
        <v>2749</v>
      </c>
      <c r="H2085" s="11" t="s">
        <v>2640</v>
      </c>
      <c r="I2085">
        <v>1995</v>
      </c>
      <c r="J2085" s="258" t="s">
        <v>2561</v>
      </c>
      <c r="K2085" s="258" t="s">
        <v>3017</v>
      </c>
      <c r="L2085" s="265" t="s">
        <v>1937</v>
      </c>
      <c r="M2085" s="265" t="s">
        <v>1941</v>
      </c>
      <c r="N2085" s="258" t="s">
        <v>3027</v>
      </c>
      <c r="O2085" s="258" t="s">
        <v>3040</v>
      </c>
      <c r="P2085" s="258"/>
      <c r="Q2085" s="258"/>
      <c r="R2085" s="258"/>
      <c r="S2085" s="258"/>
      <c r="T2085" s="11" t="s">
        <v>2762</v>
      </c>
      <c r="U2085" s="11" t="s">
        <v>2517</v>
      </c>
      <c r="V2085">
        <v>3.9239766081871301</v>
      </c>
      <c r="Z2085">
        <v>-0.49664105166497602</v>
      </c>
      <c r="AD2085" s="188">
        <f t="shared" si="81"/>
        <v>9.0352900432690237</v>
      </c>
    </row>
    <row r="2086" spans="1:30" hidden="1" x14ac:dyDescent="0.35">
      <c r="A2086" s="11" t="s">
        <v>2760</v>
      </c>
      <c r="B2086" s="11" t="s">
        <v>2516</v>
      </c>
      <c r="C2086" s="11" t="s">
        <v>2552</v>
      </c>
      <c r="D2086" s="188" t="s">
        <v>3022</v>
      </c>
      <c r="G2086" s="11" t="s">
        <v>2749</v>
      </c>
      <c r="H2086" s="11" t="s">
        <v>2640</v>
      </c>
      <c r="I2086">
        <v>1995</v>
      </c>
      <c r="J2086" s="258" t="s">
        <v>2561</v>
      </c>
      <c r="K2086" s="258" t="s">
        <v>3017</v>
      </c>
      <c r="L2086" s="265" t="s">
        <v>1937</v>
      </c>
      <c r="M2086" s="265" t="s">
        <v>1941</v>
      </c>
      <c r="N2086" s="258" t="s">
        <v>3027</v>
      </c>
      <c r="O2086" s="258" t="s">
        <v>3040</v>
      </c>
      <c r="P2086" s="258"/>
      <c r="Q2086" s="258"/>
      <c r="R2086" s="258"/>
      <c r="S2086" s="258"/>
      <c r="T2086" s="11" t="s">
        <v>2762</v>
      </c>
      <c r="U2086" s="11" t="s">
        <v>2517</v>
      </c>
      <c r="V2086">
        <v>3.9239766081871301</v>
      </c>
      <c r="Z2086">
        <v>-0.29829394422695898</v>
      </c>
      <c r="AD2086" s="188">
        <f t="shared" si="81"/>
        <v>9.0352900432690237</v>
      </c>
    </row>
    <row r="2087" spans="1:30" hidden="1" x14ac:dyDescent="0.35">
      <c r="A2087" s="11" t="s">
        <v>2760</v>
      </c>
      <c r="B2087" s="11" t="s">
        <v>2516</v>
      </c>
      <c r="C2087" s="11" t="s">
        <v>2552</v>
      </c>
      <c r="D2087" s="188" t="s">
        <v>3022</v>
      </c>
      <c r="G2087" s="11" t="s">
        <v>2749</v>
      </c>
      <c r="H2087" s="11" t="s">
        <v>2640</v>
      </c>
      <c r="I2087">
        <v>1995</v>
      </c>
      <c r="J2087" s="258" t="s">
        <v>2561</v>
      </c>
      <c r="K2087" s="258" t="s">
        <v>3017</v>
      </c>
      <c r="L2087" s="265" t="s">
        <v>1937</v>
      </c>
      <c r="M2087" s="265" t="s">
        <v>1941</v>
      </c>
      <c r="N2087" s="258" t="s">
        <v>3027</v>
      </c>
      <c r="O2087" s="258" t="s">
        <v>3040</v>
      </c>
      <c r="P2087" s="258"/>
      <c r="Q2087" s="258"/>
      <c r="R2087" s="258"/>
      <c r="S2087" s="258"/>
      <c r="T2087" s="11" t="s">
        <v>2762</v>
      </c>
      <c r="U2087" s="11" t="s">
        <v>2517</v>
      </c>
      <c r="V2087">
        <v>3.9239766081871301</v>
      </c>
      <c r="Z2087">
        <v>-0.16606253926828199</v>
      </c>
      <c r="AD2087" s="188">
        <f t="shared" si="81"/>
        <v>9.0352900432690237</v>
      </c>
    </row>
    <row r="2088" spans="1:30" hidden="1" x14ac:dyDescent="0.35">
      <c r="A2088" s="11" t="s">
        <v>2760</v>
      </c>
      <c r="B2088" s="11" t="s">
        <v>2516</v>
      </c>
      <c r="C2088" s="11" t="s">
        <v>2552</v>
      </c>
      <c r="D2088" s="188" t="s">
        <v>3022</v>
      </c>
      <c r="G2088" s="11" t="s">
        <v>2749</v>
      </c>
      <c r="H2088" s="11" t="s">
        <v>2640</v>
      </c>
      <c r="I2088">
        <v>1995</v>
      </c>
      <c r="J2088" s="258" t="s">
        <v>2561</v>
      </c>
      <c r="K2088" s="258" t="s">
        <v>3017</v>
      </c>
      <c r="L2088" s="265" t="s">
        <v>1937</v>
      </c>
      <c r="M2088" s="265" t="s">
        <v>1941</v>
      </c>
      <c r="N2088" s="258" t="s">
        <v>3027</v>
      </c>
      <c r="O2088" s="258" t="s">
        <v>3040</v>
      </c>
      <c r="P2088" s="258"/>
      <c r="Q2088" s="258"/>
      <c r="R2088" s="258"/>
      <c r="S2088" s="258"/>
      <c r="T2088" s="11" t="s">
        <v>2762</v>
      </c>
      <c r="U2088" s="11" t="s">
        <v>2517</v>
      </c>
      <c r="V2088">
        <v>3.9239766081871301</v>
      </c>
      <c r="Z2088">
        <v>-6.6888985549272903E-2</v>
      </c>
      <c r="AD2088" s="188">
        <f t="shared" si="81"/>
        <v>9.0352900432690237</v>
      </c>
    </row>
    <row r="2089" spans="1:30" hidden="1" x14ac:dyDescent="0.35">
      <c r="A2089" s="11" t="s">
        <v>2760</v>
      </c>
      <c r="B2089" s="11" t="s">
        <v>2516</v>
      </c>
      <c r="C2089" s="11" t="s">
        <v>2552</v>
      </c>
      <c r="D2089" s="188" t="s">
        <v>3022</v>
      </c>
      <c r="G2089" s="11" t="s">
        <v>2749</v>
      </c>
      <c r="H2089" s="11" t="s">
        <v>2640</v>
      </c>
      <c r="I2089">
        <v>1995</v>
      </c>
      <c r="J2089" s="258" t="s">
        <v>2561</v>
      </c>
      <c r="K2089" s="258" t="s">
        <v>3017</v>
      </c>
      <c r="L2089" s="265" t="s">
        <v>1937</v>
      </c>
      <c r="M2089" s="265" t="s">
        <v>1941</v>
      </c>
      <c r="N2089" s="258" t="s">
        <v>3027</v>
      </c>
      <c r="O2089" s="258" t="s">
        <v>3040</v>
      </c>
      <c r="P2089" s="258"/>
      <c r="Q2089" s="258"/>
      <c r="R2089" s="258"/>
      <c r="S2089" s="258"/>
      <c r="T2089" s="11" t="s">
        <v>2762</v>
      </c>
      <c r="U2089" s="11" t="s">
        <v>2517</v>
      </c>
      <c r="V2089">
        <v>3.9239766081871301</v>
      </c>
      <c r="Z2089">
        <v>6.5342419409404301E-2</v>
      </c>
      <c r="AD2089" s="188">
        <f t="shared" si="81"/>
        <v>9.0352900432690237</v>
      </c>
    </row>
    <row r="2090" spans="1:30" hidden="1" x14ac:dyDescent="0.35">
      <c r="A2090" s="11" t="s">
        <v>2760</v>
      </c>
      <c r="B2090" s="11" t="s">
        <v>2516</v>
      </c>
      <c r="C2090" s="11" t="s">
        <v>2552</v>
      </c>
      <c r="D2090" s="188" t="s">
        <v>3022</v>
      </c>
      <c r="G2090" s="11" t="s">
        <v>2749</v>
      </c>
      <c r="H2090" s="11" t="s">
        <v>2640</v>
      </c>
      <c r="I2090">
        <v>1995</v>
      </c>
      <c r="J2090" s="258" t="s">
        <v>2561</v>
      </c>
      <c r="K2090" s="258" t="s">
        <v>3017</v>
      </c>
      <c r="L2090" s="265" t="s">
        <v>1937</v>
      </c>
      <c r="M2090" s="265" t="s">
        <v>1941</v>
      </c>
      <c r="N2090" s="258" t="s">
        <v>3027</v>
      </c>
      <c r="O2090" s="258" t="s">
        <v>3040</v>
      </c>
      <c r="P2090" s="258"/>
      <c r="Q2090" s="258"/>
      <c r="R2090" s="258"/>
      <c r="S2090" s="258"/>
      <c r="T2090" s="11" t="s">
        <v>2762</v>
      </c>
      <c r="U2090" s="11" t="s">
        <v>2517</v>
      </c>
      <c r="V2090">
        <v>3.9239766081871301</v>
      </c>
      <c r="Z2090">
        <v>0.13145812188874201</v>
      </c>
      <c r="AD2090" s="188">
        <f t="shared" si="81"/>
        <v>9.0352900432690237</v>
      </c>
    </row>
    <row r="2091" spans="1:30" hidden="1" x14ac:dyDescent="0.35">
      <c r="A2091" s="11" t="s">
        <v>2760</v>
      </c>
      <c r="B2091" s="11" t="s">
        <v>2516</v>
      </c>
      <c r="C2091" s="11" t="s">
        <v>2552</v>
      </c>
      <c r="D2091" s="188" t="s">
        <v>3022</v>
      </c>
      <c r="G2091" s="11" t="s">
        <v>2749</v>
      </c>
      <c r="H2091" s="11" t="s">
        <v>2640</v>
      </c>
      <c r="I2091">
        <v>1995</v>
      </c>
      <c r="J2091" s="258" t="s">
        <v>2561</v>
      </c>
      <c r="K2091" s="258" t="s">
        <v>3017</v>
      </c>
      <c r="L2091" s="265" t="s">
        <v>1937</v>
      </c>
      <c r="M2091" s="265" t="s">
        <v>1941</v>
      </c>
      <c r="N2091" s="258" t="s">
        <v>3027</v>
      </c>
      <c r="O2091" s="258" t="s">
        <v>3040</v>
      </c>
      <c r="P2091" s="258"/>
      <c r="Q2091" s="258"/>
      <c r="R2091" s="258"/>
      <c r="S2091" s="258"/>
      <c r="T2091" s="11" t="s">
        <v>2762</v>
      </c>
      <c r="U2091" s="11" t="s">
        <v>2517</v>
      </c>
      <c r="V2091">
        <v>3.9239766081871301</v>
      </c>
      <c r="Z2091">
        <v>0.19757382436808099</v>
      </c>
      <c r="AD2091" s="188">
        <f t="shared" si="81"/>
        <v>9.0352900432690237</v>
      </c>
    </row>
    <row r="2092" spans="1:30" hidden="1" x14ac:dyDescent="0.35">
      <c r="A2092" s="11" t="s">
        <v>2760</v>
      </c>
      <c r="B2092" s="11" t="s">
        <v>2516</v>
      </c>
      <c r="C2092" s="11" t="s">
        <v>2552</v>
      </c>
      <c r="D2092" s="188" t="s">
        <v>3022</v>
      </c>
      <c r="G2092" s="11" t="s">
        <v>2749</v>
      </c>
      <c r="H2092" s="11" t="s">
        <v>2640</v>
      </c>
      <c r="I2092">
        <v>1995</v>
      </c>
      <c r="J2092" s="258" t="s">
        <v>2561</v>
      </c>
      <c r="K2092" s="258" t="s">
        <v>3017</v>
      </c>
      <c r="L2092" s="265" t="s">
        <v>1937</v>
      </c>
      <c r="M2092" s="265" t="s">
        <v>1941</v>
      </c>
      <c r="N2092" s="258" t="s">
        <v>3027</v>
      </c>
      <c r="O2092" s="258" t="s">
        <v>3040</v>
      </c>
      <c r="P2092" s="258"/>
      <c r="Q2092" s="258"/>
      <c r="R2092" s="258"/>
      <c r="S2092" s="258"/>
      <c r="T2092" s="11" t="s">
        <v>2762</v>
      </c>
      <c r="U2092" s="11" t="s">
        <v>2517</v>
      </c>
      <c r="V2092">
        <v>3.9239766081871301</v>
      </c>
      <c r="Z2092">
        <v>0.26368952684741997</v>
      </c>
      <c r="AD2092" s="188">
        <f t="shared" si="81"/>
        <v>9.0352900432690237</v>
      </c>
    </row>
    <row r="2093" spans="1:30" hidden="1" x14ac:dyDescent="0.35">
      <c r="A2093" s="11" t="s">
        <v>2760</v>
      </c>
      <c r="B2093" s="11" t="s">
        <v>2516</v>
      </c>
      <c r="C2093" s="11" t="s">
        <v>2552</v>
      </c>
      <c r="D2093" s="188" t="s">
        <v>3022</v>
      </c>
      <c r="G2093" s="11" t="s">
        <v>2749</v>
      </c>
      <c r="H2093" s="11" t="s">
        <v>2640</v>
      </c>
      <c r="I2093">
        <v>1995</v>
      </c>
      <c r="J2093" s="258" t="s">
        <v>2561</v>
      </c>
      <c r="K2093" s="258" t="s">
        <v>3017</v>
      </c>
      <c r="L2093" s="265" t="s">
        <v>1937</v>
      </c>
      <c r="M2093" s="265" t="s">
        <v>1941</v>
      </c>
      <c r="N2093" s="258" t="s">
        <v>3027</v>
      </c>
      <c r="O2093" s="258" t="s">
        <v>3040</v>
      </c>
      <c r="P2093" s="258"/>
      <c r="Q2093" s="258"/>
      <c r="R2093" s="258"/>
      <c r="S2093" s="258"/>
      <c r="T2093" s="11" t="s">
        <v>2762</v>
      </c>
      <c r="U2093" s="11" t="s">
        <v>2517</v>
      </c>
      <c r="V2093">
        <v>3.9239766081871301</v>
      </c>
      <c r="Z2093">
        <v>0.36286308056642902</v>
      </c>
      <c r="AD2093" s="188">
        <f t="shared" ref="AD2093:AD2156" si="82">LN(10^(V2093))</f>
        <v>9.0352900432690237</v>
      </c>
    </row>
    <row r="2094" spans="1:30" hidden="1" x14ac:dyDescent="0.35">
      <c r="A2094" s="11" t="s">
        <v>2760</v>
      </c>
      <c r="B2094" s="11" t="s">
        <v>2516</v>
      </c>
      <c r="C2094" s="11" t="s">
        <v>2552</v>
      </c>
      <c r="D2094" s="188" t="s">
        <v>3022</v>
      </c>
      <c r="G2094" s="11" t="s">
        <v>2749</v>
      </c>
      <c r="H2094" s="11" t="s">
        <v>2640</v>
      </c>
      <c r="I2094">
        <v>1995</v>
      </c>
      <c r="J2094" s="258" t="s">
        <v>2561</v>
      </c>
      <c r="K2094" s="258" t="s">
        <v>3017</v>
      </c>
      <c r="L2094" s="265" t="s">
        <v>1937</v>
      </c>
      <c r="M2094" s="265" t="s">
        <v>1941</v>
      </c>
      <c r="N2094" s="258" t="s">
        <v>3027</v>
      </c>
      <c r="O2094" s="258" t="s">
        <v>3040</v>
      </c>
      <c r="P2094" s="258"/>
      <c r="Q2094" s="258"/>
      <c r="R2094" s="258"/>
      <c r="S2094" s="258"/>
      <c r="T2094" s="11" t="s">
        <v>2762</v>
      </c>
      <c r="U2094" s="11" t="s">
        <v>2517</v>
      </c>
      <c r="V2094">
        <v>3.9239766081871301</v>
      </c>
      <c r="Z2094">
        <v>0.52815233676477602</v>
      </c>
      <c r="AD2094" s="188">
        <f t="shared" si="82"/>
        <v>9.0352900432690237</v>
      </c>
    </row>
    <row r="2095" spans="1:30" hidden="1" x14ac:dyDescent="0.35">
      <c r="A2095" s="11" t="s">
        <v>2760</v>
      </c>
      <c r="B2095" s="11" t="s">
        <v>2516</v>
      </c>
      <c r="C2095" s="11" t="s">
        <v>2552</v>
      </c>
      <c r="D2095" s="188" t="s">
        <v>3022</v>
      </c>
      <c r="G2095" s="11" t="s">
        <v>2749</v>
      </c>
      <c r="H2095" s="11" t="s">
        <v>2640</v>
      </c>
      <c r="I2095">
        <v>1995</v>
      </c>
      <c r="J2095" s="258" t="s">
        <v>2561</v>
      </c>
      <c r="K2095" s="258" t="s">
        <v>3017</v>
      </c>
      <c r="L2095" s="265" t="s">
        <v>1937</v>
      </c>
      <c r="M2095" s="265" t="s">
        <v>1941</v>
      </c>
      <c r="N2095" s="258" t="s">
        <v>3027</v>
      </c>
      <c r="O2095" s="258" t="s">
        <v>3040</v>
      </c>
      <c r="P2095" s="258"/>
      <c r="Q2095" s="258"/>
      <c r="R2095" s="258"/>
      <c r="S2095" s="258"/>
      <c r="T2095" s="11" t="s">
        <v>2762</v>
      </c>
      <c r="U2095" s="11" t="s">
        <v>2517</v>
      </c>
      <c r="V2095">
        <v>3.9239766081871301</v>
      </c>
      <c r="Z2095">
        <v>0.726499444202792</v>
      </c>
      <c r="AD2095" s="188">
        <f t="shared" si="82"/>
        <v>9.0352900432690237</v>
      </c>
    </row>
    <row r="2096" spans="1:30" hidden="1" x14ac:dyDescent="0.35">
      <c r="A2096" s="11" t="s">
        <v>2760</v>
      </c>
      <c r="B2096" s="11" t="s">
        <v>2516</v>
      </c>
      <c r="C2096" s="11" t="s">
        <v>2552</v>
      </c>
      <c r="D2096" s="188" t="s">
        <v>3022</v>
      </c>
      <c r="G2096" s="11" t="s">
        <v>2749</v>
      </c>
      <c r="H2096" s="11" t="s">
        <v>2640</v>
      </c>
      <c r="I2096">
        <v>1995</v>
      </c>
      <c r="J2096" s="258" t="s">
        <v>2561</v>
      </c>
      <c r="K2096" s="258" t="s">
        <v>3017</v>
      </c>
      <c r="L2096" s="265" t="s">
        <v>1937</v>
      </c>
      <c r="M2096" s="265" t="s">
        <v>1941</v>
      </c>
      <c r="N2096" s="258" t="s">
        <v>3027</v>
      </c>
      <c r="O2096" s="258" t="s">
        <v>3040</v>
      </c>
      <c r="P2096" s="258"/>
      <c r="Q2096" s="258"/>
      <c r="R2096" s="258"/>
      <c r="S2096" s="258"/>
      <c r="T2096" s="11" t="s">
        <v>2762</v>
      </c>
      <c r="U2096" s="11" t="s">
        <v>2517</v>
      </c>
      <c r="V2096">
        <v>3.9239766081871301</v>
      </c>
      <c r="Z2096">
        <v>0.95790440288047796</v>
      </c>
      <c r="AD2096" s="188">
        <f t="shared" si="82"/>
        <v>9.0352900432690237</v>
      </c>
    </row>
    <row r="2097" spans="1:30" hidden="1" x14ac:dyDescent="0.35">
      <c r="A2097" s="11" t="s">
        <v>2760</v>
      </c>
      <c r="B2097" s="11" t="s">
        <v>2516</v>
      </c>
      <c r="C2097" s="11" t="s">
        <v>2552</v>
      </c>
      <c r="D2097" s="188" t="s">
        <v>3022</v>
      </c>
      <c r="G2097" s="11" t="s">
        <v>2749</v>
      </c>
      <c r="H2097" s="11" t="s">
        <v>2640</v>
      </c>
      <c r="I2097">
        <v>1995</v>
      </c>
      <c r="J2097" s="258" t="s">
        <v>2561</v>
      </c>
      <c r="K2097" s="258" t="s">
        <v>3017</v>
      </c>
      <c r="L2097" s="265" t="s">
        <v>1937</v>
      </c>
      <c r="M2097" s="265" t="s">
        <v>1941</v>
      </c>
      <c r="N2097" s="258" t="s">
        <v>3027</v>
      </c>
      <c r="O2097" s="258" t="s">
        <v>3040</v>
      </c>
      <c r="P2097" s="258"/>
      <c r="Q2097" s="258"/>
      <c r="R2097" s="258"/>
      <c r="S2097" s="258"/>
      <c r="T2097" s="11" t="s">
        <v>2762</v>
      </c>
      <c r="U2097" s="11" t="s">
        <v>2517</v>
      </c>
      <c r="V2097">
        <v>3.9239766081871301</v>
      </c>
      <c r="Z2097">
        <v>1.22236721279783</v>
      </c>
      <c r="AD2097" s="188">
        <f t="shared" si="82"/>
        <v>9.0352900432690237</v>
      </c>
    </row>
    <row r="2098" spans="1:30" hidden="1" x14ac:dyDescent="0.35">
      <c r="A2098" s="11" t="s">
        <v>2760</v>
      </c>
      <c r="B2098" s="11" t="s">
        <v>2516</v>
      </c>
      <c r="C2098" s="11" t="s">
        <v>2552</v>
      </c>
      <c r="D2098" s="188" t="s">
        <v>3022</v>
      </c>
      <c r="G2098" s="11" t="s">
        <v>2749</v>
      </c>
      <c r="H2098" s="11" t="s">
        <v>2640</v>
      </c>
      <c r="I2098">
        <v>1995</v>
      </c>
      <c r="J2098" s="258" t="s">
        <v>2561</v>
      </c>
      <c r="K2098" s="258" t="s">
        <v>3017</v>
      </c>
      <c r="L2098" s="265" t="s">
        <v>1937</v>
      </c>
      <c r="M2098" s="265" t="s">
        <v>1941</v>
      </c>
      <c r="N2098" s="258" t="s">
        <v>3027</v>
      </c>
      <c r="O2098" s="258" t="s">
        <v>3040</v>
      </c>
      <c r="P2098" s="258"/>
      <c r="Q2098" s="258"/>
      <c r="R2098" s="258"/>
      <c r="S2098" s="258"/>
      <c r="T2098" s="11" t="s">
        <v>2762</v>
      </c>
      <c r="U2098" s="11" t="s">
        <v>2517</v>
      </c>
      <c r="V2098">
        <v>3.9239766081871301</v>
      </c>
      <c r="Z2098">
        <v>1.4537721714755101</v>
      </c>
      <c r="AD2098" s="188">
        <f t="shared" si="82"/>
        <v>9.0352900432690237</v>
      </c>
    </row>
    <row r="2099" spans="1:30" hidden="1" x14ac:dyDescent="0.35">
      <c r="A2099" s="11" t="s">
        <v>2760</v>
      </c>
      <c r="B2099" s="11" t="s">
        <v>2516</v>
      </c>
      <c r="C2099" s="11" t="s">
        <v>2552</v>
      </c>
      <c r="D2099" s="188" t="s">
        <v>3022</v>
      </c>
      <c r="G2099" s="11" t="s">
        <v>2749</v>
      </c>
      <c r="H2099" s="11" t="s">
        <v>2640</v>
      </c>
      <c r="I2099">
        <v>1995</v>
      </c>
      <c r="J2099" s="258" t="s">
        <v>2561</v>
      </c>
      <c r="K2099" s="258" t="s">
        <v>3017</v>
      </c>
      <c r="L2099" s="265" t="s">
        <v>1937</v>
      </c>
      <c r="M2099" s="265" t="s">
        <v>1941</v>
      </c>
      <c r="N2099" s="258" t="s">
        <v>3027</v>
      </c>
      <c r="O2099" s="258" t="s">
        <v>3040</v>
      </c>
      <c r="P2099" s="258"/>
      <c r="Q2099" s="258"/>
      <c r="R2099" s="258"/>
      <c r="S2099" s="258"/>
      <c r="T2099" s="11" t="s">
        <v>2762</v>
      </c>
      <c r="U2099" s="11" t="s">
        <v>2517</v>
      </c>
      <c r="V2099">
        <v>4.2280701754385897</v>
      </c>
      <c r="Z2099">
        <v>-1.38668986515876</v>
      </c>
      <c r="AD2099" s="188">
        <f t="shared" si="82"/>
        <v>9.735491358097617</v>
      </c>
    </row>
    <row r="2100" spans="1:30" hidden="1" x14ac:dyDescent="0.35">
      <c r="A2100" s="11" t="s">
        <v>2760</v>
      </c>
      <c r="B2100" s="11" t="s">
        <v>2516</v>
      </c>
      <c r="C2100" s="11" t="s">
        <v>2552</v>
      </c>
      <c r="D2100" s="188" t="s">
        <v>3022</v>
      </c>
      <c r="G2100" s="11" t="s">
        <v>2749</v>
      </c>
      <c r="H2100" s="11" t="s">
        <v>2640</v>
      </c>
      <c r="I2100">
        <v>1995</v>
      </c>
      <c r="J2100" s="258" t="s">
        <v>2561</v>
      </c>
      <c r="K2100" s="258" t="s">
        <v>3017</v>
      </c>
      <c r="L2100" s="265" t="s">
        <v>1937</v>
      </c>
      <c r="M2100" s="265" t="s">
        <v>1941</v>
      </c>
      <c r="N2100" s="258" t="s">
        <v>3027</v>
      </c>
      <c r="O2100" s="258" t="s">
        <v>3040</v>
      </c>
      <c r="P2100" s="258"/>
      <c r="Q2100" s="258"/>
      <c r="R2100" s="258"/>
      <c r="S2100" s="258"/>
      <c r="T2100" s="11" t="s">
        <v>2762</v>
      </c>
      <c r="U2100" s="11" t="s">
        <v>2517</v>
      </c>
      <c r="V2100">
        <v>4.2280701754385897</v>
      </c>
      <c r="Z2100">
        <v>-1.1883427577207399</v>
      </c>
      <c r="AD2100" s="188">
        <f t="shared" si="82"/>
        <v>9.735491358097617</v>
      </c>
    </row>
    <row r="2101" spans="1:30" hidden="1" x14ac:dyDescent="0.35">
      <c r="A2101" s="11" t="s">
        <v>2760</v>
      </c>
      <c r="B2101" s="11" t="s">
        <v>2516</v>
      </c>
      <c r="C2101" s="11" t="s">
        <v>2552</v>
      </c>
      <c r="D2101" s="188" t="s">
        <v>3022</v>
      </c>
      <c r="G2101" s="11" t="s">
        <v>2749</v>
      </c>
      <c r="H2101" s="11" t="s">
        <v>2640</v>
      </c>
      <c r="I2101">
        <v>1995</v>
      </c>
      <c r="J2101" s="258" t="s">
        <v>2561</v>
      </c>
      <c r="K2101" s="258" t="s">
        <v>3017</v>
      </c>
      <c r="L2101" s="265" t="s">
        <v>1937</v>
      </c>
      <c r="M2101" s="265" t="s">
        <v>1941</v>
      </c>
      <c r="N2101" s="258" t="s">
        <v>3027</v>
      </c>
      <c r="O2101" s="258" t="s">
        <v>3040</v>
      </c>
      <c r="P2101" s="258"/>
      <c r="Q2101" s="258"/>
      <c r="R2101" s="258"/>
      <c r="S2101" s="258"/>
      <c r="T2101" s="11" t="s">
        <v>2762</v>
      </c>
      <c r="U2101" s="11" t="s">
        <v>2517</v>
      </c>
      <c r="V2101">
        <v>4.2280701754385897</v>
      </c>
      <c r="Z2101">
        <v>-1.0230535015224</v>
      </c>
      <c r="AD2101" s="188">
        <f t="shared" si="82"/>
        <v>9.735491358097617</v>
      </c>
    </row>
    <row r="2102" spans="1:30" hidden="1" x14ac:dyDescent="0.35">
      <c r="A2102" s="11" t="s">
        <v>2760</v>
      </c>
      <c r="B2102" s="11" t="s">
        <v>2516</v>
      </c>
      <c r="C2102" s="11" t="s">
        <v>2552</v>
      </c>
      <c r="D2102" s="188" t="s">
        <v>3022</v>
      </c>
      <c r="G2102" s="11" t="s">
        <v>2749</v>
      </c>
      <c r="H2102" s="11" t="s">
        <v>2640</v>
      </c>
      <c r="I2102">
        <v>1995</v>
      </c>
      <c r="J2102" s="258" t="s">
        <v>2561</v>
      </c>
      <c r="K2102" s="258" t="s">
        <v>3017</v>
      </c>
      <c r="L2102" s="265" t="s">
        <v>1937</v>
      </c>
      <c r="M2102" s="265" t="s">
        <v>1941</v>
      </c>
      <c r="N2102" s="258" t="s">
        <v>3027</v>
      </c>
      <c r="O2102" s="258" t="s">
        <v>3040</v>
      </c>
      <c r="P2102" s="258"/>
      <c r="Q2102" s="258"/>
      <c r="R2102" s="258"/>
      <c r="S2102" s="258"/>
      <c r="T2102" s="11" t="s">
        <v>2762</v>
      </c>
      <c r="U2102" s="11" t="s">
        <v>2517</v>
      </c>
      <c r="V2102">
        <v>4.2280701754385897</v>
      </c>
      <c r="Z2102">
        <v>-0.89082209656372502</v>
      </c>
      <c r="AD2102" s="188">
        <f t="shared" si="82"/>
        <v>9.735491358097617</v>
      </c>
    </row>
    <row r="2103" spans="1:30" hidden="1" x14ac:dyDescent="0.35">
      <c r="A2103" s="11" t="s">
        <v>2760</v>
      </c>
      <c r="B2103" s="11" t="s">
        <v>2516</v>
      </c>
      <c r="C2103" s="11" t="s">
        <v>2552</v>
      </c>
      <c r="D2103" s="188" t="s">
        <v>3022</v>
      </c>
      <c r="G2103" s="11" t="s">
        <v>2749</v>
      </c>
      <c r="H2103" s="11" t="s">
        <v>2640</v>
      </c>
      <c r="I2103">
        <v>1995</v>
      </c>
      <c r="J2103" s="258" t="s">
        <v>2561</v>
      </c>
      <c r="K2103" s="258" t="s">
        <v>3017</v>
      </c>
      <c r="L2103" s="265" t="s">
        <v>1937</v>
      </c>
      <c r="M2103" s="265" t="s">
        <v>1941</v>
      </c>
      <c r="N2103" s="258" t="s">
        <v>3027</v>
      </c>
      <c r="O2103" s="258" t="s">
        <v>3040</v>
      </c>
      <c r="P2103" s="258"/>
      <c r="Q2103" s="258"/>
      <c r="R2103" s="258"/>
      <c r="S2103" s="258"/>
      <c r="T2103" s="11" t="s">
        <v>2762</v>
      </c>
      <c r="U2103" s="11" t="s">
        <v>2517</v>
      </c>
      <c r="V2103">
        <v>4.2280701754385897</v>
      </c>
      <c r="Z2103">
        <v>-0.72553284036537702</v>
      </c>
      <c r="AD2103" s="188">
        <f t="shared" si="82"/>
        <v>9.735491358097617</v>
      </c>
    </row>
    <row r="2104" spans="1:30" hidden="1" x14ac:dyDescent="0.35">
      <c r="A2104" s="11" t="s">
        <v>2760</v>
      </c>
      <c r="B2104" s="11" t="s">
        <v>2516</v>
      </c>
      <c r="C2104" s="11" t="s">
        <v>2552</v>
      </c>
      <c r="D2104" s="188" t="s">
        <v>3022</v>
      </c>
      <c r="G2104" s="11" t="s">
        <v>2749</v>
      </c>
      <c r="H2104" s="11" t="s">
        <v>2640</v>
      </c>
      <c r="I2104">
        <v>1995</v>
      </c>
      <c r="J2104" s="258" t="s">
        <v>2561</v>
      </c>
      <c r="K2104" s="258" t="s">
        <v>3017</v>
      </c>
      <c r="L2104" s="265" t="s">
        <v>1937</v>
      </c>
      <c r="M2104" s="265" t="s">
        <v>1941</v>
      </c>
      <c r="N2104" s="258" t="s">
        <v>3027</v>
      </c>
      <c r="O2104" s="258" t="s">
        <v>3040</v>
      </c>
      <c r="P2104" s="258"/>
      <c r="Q2104" s="258"/>
      <c r="R2104" s="258"/>
      <c r="S2104" s="258"/>
      <c r="T2104" s="11" t="s">
        <v>2762</v>
      </c>
      <c r="U2104" s="11" t="s">
        <v>2517</v>
      </c>
      <c r="V2104">
        <v>4.2280701754385897</v>
      </c>
      <c r="Z2104">
        <v>-0.56024358416703102</v>
      </c>
      <c r="AD2104" s="188">
        <f t="shared" si="82"/>
        <v>9.735491358097617</v>
      </c>
    </row>
    <row r="2105" spans="1:30" hidden="1" x14ac:dyDescent="0.35">
      <c r="A2105" s="11" t="s">
        <v>2760</v>
      </c>
      <c r="B2105" s="11" t="s">
        <v>2516</v>
      </c>
      <c r="C2105" s="11" t="s">
        <v>2552</v>
      </c>
      <c r="D2105" s="188" t="s">
        <v>3022</v>
      </c>
      <c r="G2105" s="11" t="s">
        <v>2749</v>
      </c>
      <c r="H2105" s="11" t="s">
        <v>2640</v>
      </c>
      <c r="I2105">
        <v>1995</v>
      </c>
      <c r="J2105" s="258" t="s">
        <v>2561</v>
      </c>
      <c r="K2105" s="258" t="s">
        <v>3017</v>
      </c>
      <c r="L2105" s="265" t="s">
        <v>1937</v>
      </c>
      <c r="M2105" s="265" t="s">
        <v>1941</v>
      </c>
      <c r="N2105" s="258" t="s">
        <v>3027</v>
      </c>
      <c r="O2105" s="258" t="s">
        <v>3040</v>
      </c>
      <c r="P2105" s="258"/>
      <c r="Q2105" s="258"/>
      <c r="R2105" s="258"/>
      <c r="S2105" s="258"/>
      <c r="T2105" s="11" t="s">
        <v>2762</v>
      </c>
      <c r="U2105" s="11" t="s">
        <v>2517</v>
      </c>
      <c r="V2105">
        <v>4.2280701754385897</v>
      </c>
      <c r="Z2105">
        <v>-0.39495432796868302</v>
      </c>
      <c r="AD2105" s="188">
        <f t="shared" si="82"/>
        <v>9.735491358097617</v>
      </c>
    </row>
    <row r="2106" spans="1:30" hidden="1" x14ac:dyDescent="0.35">
      <c r="A2106" s="11" t="s">
        <v>2760</v>
      </c>
      <c r="B2106" s="11" t="s">
        <v>2516</v>
      </c>
      <c r="C2106" s="11" t="s">
        <v>2552</v>
      </c>
      <c r="D2106" s="188" t="s">
        <v>3022</v>
      </c>
      <c r="G2106" s="11" t="s">
        <v>2749</v>
      </c>
      <c r="H2106" s="11" t="s">
        <v>2640</v>
      </c>
      <c r="I2106">
        <v>1995</v>
      </c>
      <c r="J2106" s="258" t="s">
        <v>2561</v>
      </c>
      <c r="K2106" s="258" t="s">
        <v>3017</v>
      </c>
      <c r="L2106" s="265" t="s">
        <v>1937</v>
      </c>
      <c r="M2106" s="265" t="s">
        <v>1941</v>
      </c>
      <c r="N2106" s="258" t="s">
        <v>3027</v>
      </c>
      <c r="O2106" s="258" t="s">
        <v>3040</v>
      </c>
      <c r="P2106" s="258"/>
      <c r="Q2106" s="258"/>
      <c r="R2106" s="258"/>
      <c r="S2106" s="258"/>
      <c r="T2106" s="11" t="s">
        <v>2762</v>
      </c>
      <c r="U2106" s="11" t="s">
        <v>2517</v>
      </c>
      <c r="V2106">
        <v>4.2280701754385897</v>
      </c>
      <c r="Z2106">
        <v>-0.22966507177033599</v>
      </c>
      <c r="AD2106" s="188">
        <f t="shared" si="82"/>
        <v>9.735491358097617</v>
      </c>
    </row>
    <row r="2107" spans="1:30" hidden="1" x14ac:dyDescent="0.35">
      <c r="A2107" s="11" t="s">
        <v>2760</v>
      </c>
      <c r="B2107" s="11" t="s">
        <v>2516</v>
      </c>
      <c r="C2107" s="11" t="s">
        <v>2552</v>
      </c>
      <c r="D2107" s="188" t="s">
        <v>3022</v>
      </c>
      <c r="G2107" s="11" t="s">
        <v>2749</v>
      </c>
      <c r="H2107" s="11" t="s">
        <v>2640</v>
      </c>
      <c r="I2107">
        <v>1995</v>
      </c>
      <c r="J2107" s="258" t="s">
        <v>2561</v>
      </c>
      <c r="K2107" s="258" t="s">
        <v>3017</v>
      </c>
      <c r="L2107" s="265" t="s">
        <v>1937</v>
      </c>
      <c r="M2107" s="265" t="s">
        <v>1941</v>
      </c>
      <c r="N2107" s="258" t="s">
        <v>3027</v>
      </c>
      <c r="O2107" s="258" t="s">
        <v>3040</v>
      </c>
      <c r="P2107" s="258"/>
      <c r="Q2107" s="258"/>
      <c r="R2107" s="258"/>
      <c r="S2107" s="258"/>
      <c r="T2107" s="11" t="s">
        <v>2762</v>
      </c>
      <c r="U2107" s="11" t="s">
        <v>2517</v>
      </c>
      <c r="V2107">
        <v>4.2280701754385897</v>
      </c>
      <c r="Z2107">
        <v>1.73988690734905E-3</v>
      </c>
      <c r="AD2107" s="188">
        <f t="shared" si="82"/>
        <v>9.735491358097617</v>
      </c>
    </row>
    <row r="2108" spans="1:30" hidden="1" x14ac:dyDescent="0.35">
      <c r="A2108" s="11" t="s">
        <v>2760</v>
      </c>
      <c r="B2108" s="11" t="s">
        <v>2516</v>
      </c>
      <c r="C2108" s="11" t="s">
        <v>2552</v>
      </c>
      <c r="D2108" s="188" t="s">
        <v>3022</v>
      </c>
      <c r="G2108" s="11" t="s">
        <v>2749</v>
      </c>
      <c r="H2108" s="11" t="s">
        <v>2640</v>
      </c>
      <c r="I2108">
        <v>1995</v>
      </c>
      <c r="J2108" s="258" t="s">
        <v>2561</v>
      </c>
      <c r="K2108" s="258" t="s">
        <v>3017</v>
      </c>
      <c r="L2108" s="265" t="s">
        <v>1937</v>
      </c>
      <c r="M2108" s="265" t="s">
        <v>1941</v>
      </c>
      <c r="N2108" s="258" t="s">
        <v>3027</v>
      </c>
      <c r="O2108" s="258" t="s">
        <v>3040</v>
      </c>
      <c r="P2108" s="258"/>
      <c r="Q2108" s="258"/>
      <c r="R2108" s="258"/>
      <c r="S2108" s="258"/>
      <c r="T2108" s="11" t="s">
        <v>2762</v>
      </c>
      <c r="U2108" s="11" t="s">
        <v>2517</v>
      </c>
      <c r="V2108">
        <v>4.2280701754385897</v>
      </c>
      <c r="Z2108">
        <v>0.332318399304043</v>
      </c>
      <c r="AD2108" s="188">
        <f t="shared" si="82"/>
        <v>9.735491358097617</v>
      </c>
    </row>
    <row r="2109" spans="1:30" hidden="1" x14ac:dyDescent="0.35">
      <c r="A2109" s="11" t="s">
        <v>2760</v>
      </c>
      <c r="B2109" s="11" t="s">
        <v>2516</v>
      </c>
      <c r="C2109" s="11" t="s">
        <v>2552</v>
      </c>
      <c r="D2109" s="188" t="s">
        <v>3022</v>
      </c>
      <c r="G2109" s="11" t="s">
        <v>2749</v>
      </c>
      <c r="H2109" s="11" t="s">
        <v>2640</v>
      </c>
      <c r="I2109">
        <v>1995</v>
      </c>
      <c r="J2109" s="258" t="s">
        <v>2561</v>
      </c>
      <c r="K2109" s="258" t="s">
        <v>3017</v>
      </c>
      <c r="L2109" s="265" t="s">
        <v>1937</v>
      </c>
      <c r="M2109" s="265" t="s">
        <v>1941</v>
      </c>
      <c r="N2109" s="258" t="s">
        <v>3027</v>
      </c>
      <c r="O2109" s="258" t="s">
        <v>3040</v>
      </c>
      <c r="P2109" s="258"/>
      <c r="Q2109" s="258"/>
      <c r="R2109" s="258"/>
      <c r="S2109" s="258"/>
      <c r="T2109" s="11" t="s">
        <v>2762</v>
      </c>
      <c r="U2109" s="11" t="s">
        <v>2517</v>
      </c>
      <c r="V2109">
        <v>4.2280701754385897</v>
      </c>
      <c r="Z2109">
        <v>0.53066550674206003</v>
      </c>
      <c r="AD2109" s="188">
        <f t="shared" si="82"/>
        <v>9.735491358097617</v>
      </c>
    </row>
    <row r="2110" spans="1:30" hidden="1" x14ac:dyDescent="0.35">
      <c r="A2110" s="11" t="s">
        <v>2760</v>
      </c>
      <c r="B2110" s="11" t="s">
        <v>2516</v>
      </c>
      <c r="C2110" s="11" t="s">
        <v>2552</v>
      </c>
      <c r="D2110" s="188" t="s">
        <v>3022</v>
      </c>
      <c r="G2110" s="11" t="s">
        <v>2749</v>
      </c>
      <c r="H2110" s="11" t="s">
        <v>2640</v>
      </c>
      <c r="I2110">
        <v>1995</v>
      </c>
      <c r="J2110" s="258" t="s">
        <v>2561</v>
      </c>
      <c r="K2110" s="258" t="s">
        <v>3017</v>
      </c>
      <c r="L2110" s="265" t="s">
        <v>1937</v>
      </c>
      <c r="M2110" s="265" t="s">
        <v>1941</v>
      </c>
      <c r="N2110" s="258" t="s">
        <v>3027</v>
      </c>
      <c r="O2110" s="258" t="s">
        <v>3040</v>
      </c>
      <c r="P2110" s="258"/>
      <c r="Q2110" s="258"/>
      <c r="R2110" s="258"/>
      <c r="S2110" s="258"/>
      <c r="T2110" s="11" t="s">
        <v>2762</v>
      </c>
      <c r="U2110" s="11" t="s">
        <v>2517</v>
      </c>
      <c r="V2110">
        <v>4.2280701754385897</v>
      </c>
      <c r="Z2110">
        <v>0.66289691170073795</v>
      </c>
      <c r="AD2110" s="188">
        <f t="shared" si="82"/>
        <v>9.735491358097617</v>
      </c>
    </row>
    <row r="2111" spans="1:30" hidden="1" x14ac:dyDescent="0.35">
      <c r="A2111" s="11" t="s">
        <v>2760</v>
      </c>
      <c r="B2111" s="11" t="s">
        <v>2516</v>
      </c>
      <c r="C2111" s="11" t="s">
        <v>2552</v>
      </c>
      <c r="D2111" s="188" t="s">
        <v>3022</v>
      </c>
      <c r="G2111" s="11" t="s">
        <v>2749</v>
      </c>
      <c r="H2111" s="11" t="s">
        <v>2640</v>
      </c>
      <c r="I2111">
        <v>1995</v>
      </c>
      <c r="J2111" s="258" t="s">
        <v>2561</v>
      </c>
      <c r="K2111" s="258" t="s">
        <v>3017</v>
      </c>
      <c r="L2111" s="265" t="s">
        <v>1937</v>
      </c>
      <c r="M2111" s="265" t="s">
        <v>1941</v>
      </c>
      <c r="N2111" s="258" t="s">
        <v>3027</v>
      </c>
      <c r="O2111" s="258" t="s">
        <v>3040</v>
      </c>
      <c r="P2111" s="258"/>
      <c r="Q2111" s="258"/>
      <c r="R2111" s="258"/>
      <c r="S2111" s="258"/>
      <c r="T2111" s="11" t="s">
        <v>2762</v>
      </c>
      <c r="U2111" s="11" t="s">
        <v>2517</v>
      </c>
      <c r="V2111">
        <v>4.2280701754385897</v>
      </c>
      <c r="Z2111">
        <v>0.86124401913875304</v>
      </c>
      <c r="AD2111" s="188">
        <f t="shared" si="82"/>
        <v>9.735491358097617</v>
      </c>
    </row>
    <row r="2112" spans="1:30" hidden="1" x14ac:dyDescent="0.35">
      <c r="A2112" s="11" t="s">
        <v>2760</v>
      </c>
      <c r="B2112" s="11" t="s">
        <v>2516</v>
      </c>
      <c r="C2112" s="11" t="s">
        <v>2552</v>
      </c>
      <c r="D2112" s="188" t="s">
        <v>3022</v>
      </c>
      <c r="G2112" s="11" t="s">
        <v>2749</v>
      </c>
      <c r="H2112" s="11" t="s">
        <v>2640</v>
      </c>
      <c r="I2112">
        <v>1995</v>
      </c>
      <c r="J2112" s="258" t="s">
        <v>2561</v>
      </c>
      <c r="K2112" s="258" t="s">
        <v>3017</v>
      </c>
      <c r="L2112" s="265" t="s">
        <v>1937</v>
      </c>
      <c r="M2112" s="265" t="s">
        <v>1941</v>
      </c>
      <c r="N2112" s="258" t="s">
        <v>3027</v>
      </c>
      <c r="O2112" s="258" t="s">
        <v>3040</v>
      </c>
      <c r="P2112" s="258"/>
      <c r="Q2112" s="258"/>
      <c r="R2112" s="258"/>
      <c r="S2112" s="258"/>
      <c r="T2112" s="11" t="s">
        <v>2762</v>
      </c>
      <c r="U2112" s="11" t="s">
        <v>2517</v>
      </c>
      <c r="V2112">
        <v>4.2280701754385897</v>
      </c>
      <c r="Z2112">
        <v>1.19182253153544</v>
      </c>
      <c r="AD2112" s="188">
        <f t="shared" si="82"/>
        <v>9.735491358097617</v>
      </c>
    </row>
    <row r="2113" spans="1:30" hidden="1" x14ac:dyDescent="0.35">
      <c r="A2113" s="11" t="s">
        <v>2760</v>
      </c>
      <c r="B2113" s="11" t="s">
        <v>2516</v>
      </c>
      <c r="C2113" s="11" t="s">
        <v>2552</v>
      </c>
      <c r="D2113" s="188" t="s">
        <v>3022</v>
      </c>
      <c r="G2113" s="11" t="s">
        <v>2749</v>
      </c>
      <c r="H2113" s="11" t="s">
        <v>2640</v>
      </c>
      <c r="I2113">
        <v>1995</v>
      </c>
      <c r="J2113" s="258" t="s">
        <v>2561</v>
      </c>
      <c r="K2113" s="258" t="s">
        <v>3017</v>
      </c>
      <c r="L2113" s="265" t="s">
        <v>1937</v>
      </c>
      <c r="M2113" s="265" t="s">
        <v>1941</v>
      </c>
      <c r="N2113" s="258" t="s">
        <v>3027</v>
      </c>
      <c r="O2113" s="258" t="s">
        <v>3040</v>
      </c>
      <c r="P2113" s="258"/>
      <c r="Q2113" s="258"/>
      <c r="R2113" s="258"/>
      <c r="S2113" s="258"/>
      <c r="T2113" s="11" t="s">
        <v>2762</v>
      </c>
      <c r="U2113" s="11" t="s">
        <v>2517</v>
      </c>
      <c r="V2113">
        <v>4.2280701754385897</v>
      </c>
      <c r="Z2113">
        <v>1.3901696389734599</v>
      </c>
      <c r="AD2113" s="188">
        <f t="shared" si="82"/>
        <v>9.735491358097617</v>
      </c>
    </row>
    <row r="2114" spans="1:30" hidden="1" x14ac:dyDescent="0.35">
      <c r="A2114" s="11" t="s">
        <v>2760</v>
      </c>
      <c r="B2114" s="11" t="s">
        <v>2516</v>
      </c>
      <c r="C2114" s="11" t="s">
        <v>2552</v>
      </c>
      <c r="D2114" s="188" t="s">
        <v>3022</v>
      </c>
      <c r="G2114" s="11" t="s">
        <v>2749</v>
      </c>
      <c r="H2114" s="11" t="s">
        <v>2640</v>
      </c>
      <c r="I2114">
        <v>1995</v>
      </c>
      <c r="J2114" s="258" t="s">
        <v>2561</v>
      </c>
      <c r="K2114" s="258" t="s">
        <v>3017</v>
      </c>
      <c r="L2114" s="265" t="s">
        <v>1937</v>
      </c>
      <c r="M2114" s="265" t="s">
        <v>1941</v>
      </c>
      <c r="N2114" s="258" t="s">
        <v>3027</v>
      </c>
      <c r="O2114" s="258" t="s">
        <v>3040</v>
      </c>
      <c r="P2114" s="258"/>
      <c r="Q2114" s="258"/>
      <c r="R2114" s="258"/>
      <c r="S2114" s="258"/>
      <c r="T2114" s="11" t="s">
        <v>2762</v>
      </c>
      <c r="U2114" s="11" t="s">
        <v>2517</v>
      </c>
      <c r="V2114">
        <v>4.2280701754385897</v>
      </c>
      <c r="Z2114">
        <v>1.62157459765115</v>
      </c>
      <c r="AD2114" s="188">
        <f t="shared" si="82"/>
        <v>9.735491358097617</v>
      </c>
    </row>
    <row r="2115" spans="1:30" hidden="1" x14ac:dyDescent="0.35">
      <c r="A2115" s="11" t="s">
        <v>2760</v>
      </c>
      <c r="B2115" s="11" t="s">
        <v>2516</v>
      </c>
      <c r="C2115" s="11" t="s">
        <v>2552</v>
      </c>
      <c r="D2115" s="188" t="s">
        <v>3022</v>
      </c>
      <c r="G2115" s="11" t="s">
        <v>2749</v>
      </c>
      <c r="H2115" s="11" t="s">
        <v>2640</v>
      </c>
      <c r="I2115">
        <v>1995</v>
      </c>
      <c r="J2115" s="258" t="s">
        <v>2561</v>
      </c>
      <c r="K2115" s="258" t="s">
        <v>3017</v>
      </c>
      <c r="L2115" s="265" t="s">
        <v>1937</v>
      </c>
      <c r="M2115" s="265" t="s">
        <v>1941</v>
      </c>
      <c r="N2115" s="258" t="s">
        <v>3027</v>
      </c>
      <c r="O2115" s="258" t="s">
        <v>3040</v>
      </c>
      <c r="P2115" s="258"/>
      <c r="Q2115" s="258"/>
      <c r="R2115" s="258"/>
      <c r="S2115" s="258"/>
      <c r="T2115" s="11" t="s">
        <v>2762</v>
      </c>
      <c r="U2115" s="11" t="s">
        <v>2517</v>
      </c>
      <c r="V2115">
        <v>4.2046783625730999</v>
      </c>
      <c r="Z2115">
        <v>2.0841911942390401</v>
      </c>
      <c r="AD2115" s="188">
        <f t="shared" si="82"/>
        <v>9.6816297184954347</v>
      </c>
    </row>
    <row r="2116" spans="1:30" hidden="1" x14ac:dyDescent="0.35">
      <c r="A2116" s="11" t="s">
        <v>2760</v>
      </c>
      <c r="B2116" s="11" t="s">
        <v>2516</v>
      </c>
      <c r="C2116" s="11" t="s">
        <v>2552</v>
      </c>
      <c r="D2116" s="188" t="s">
        <v>3022</v>
      </c>
      <c r="G2116" s="11" t="s">
        <v>2749</v>
      </c>
      <c r="H2116" s="11" t="s">
        <v>2640</v>
      </c>
      <c r="I2116">
        <v>1995</v>
      </c>
      <c r="J2116" s="258" t="s">
        <v>2561</v>
      </c>
      <c r="K2116" s="258" t="s">
        <v>3017</v>
      </c>
      <c r="L2116" s="265" t="s">
        <v>1937</v>
      </c>
      <c r="M2116" s="265" t="s">
        <v>1941</v>
      </c>
      <c r="N2116" s="258" t="s">
        <v>3027</v>
      </c>
      <c r="O2116" s="258" t="s">
        <v>3040</v>
      </c>
      <c r="P2116" s="258"/>
      <c r="Q2116" s="258"/>
      <c r="R2116" s="258"/>
      <c r="S2116" s="258"/>
      <c r="T2116" s="11" t="s">
        <v>2762</v>
      </c>
      <c r="U2116" s="11" t="s">
        <v>2517</v>
      </c>
      <c r="V2116">
        <v>4.2280701754385897</v>
      </c>
      <c r="Z2116">
        <v>2.2827316224445302</v>
      </c>
      <c r="AD2116" s="188">
        <f t="shared" si="82"/>
        <v>9.735491358097617</v>
      </c>
    </row>
    <row r="2117" spans="1:30" hidden="1" x14ac:dyDescent="0.35">
      <c r="A2117" s="11" t="s">
        <v>2760</v>
      </c>
      <c r="B2117" s="11" t="s">
        <v>2516</v>
      </c>
      <c r="C2117" s="11" t="s">
        <v>2552</v>
      </c>
      <c r="D2117" s="188" t="s">
        <v>3022</v>
      </c>
      <c r="G2117" s="11" t="s">
        <v>2749</v>
      </c>
      <c r="H2117" s="11" t="s">
        <v>2640</v>
      </c>
      <c r="I2117">
        <v>1995</v>
      </c>
      <c r="J2117" s="258" t="s">
        <v>2561</v>
      </c>
      <c r="K2117" s="258" t="s">
        <v>3017</v>
      </c>
      <c r="L2117" s="265" t="s">
        <v>1937</v>
      </c>
      <c r="M2117" s="265" t="s">
        <v>1941</v>
      </c>
      <c r="N2117" s="258" t="s">
        <v>3027</v>
      </c>
      <c r="O2117" s="258" t="s">
        <v>3040</v>
      </c>
      <c r="P2117" s="258"/>
      <c r="Q2117" s="258"/>
      <c r="R2117" s="258"/>
      <c r="S2117" s="258"/>
      <c r="T2117" s="11" t="s">
        <v>2762</v>
      </c>
      <c r="U2117" s="11" t="s">
        <v>2517</v>
      </c>
      <c r="V2117">
        <v>4.2280701754385897</v>
      </c>
      <c r="Z2117">
        <v>2.4149630274032101</v>
      </c>
      <c r="AD2117" s="188">
        <f t="shared" si="82"/>
        <v>9.735491358097617</v>
      </c>
    </row>
    <row r="2118" spans="1:30" hidden="1" x14ac:dyDescent="0.35">
      <c r="A2118" s="11" t="s">
        <v>2760</v>
      </c>
      <c r="B2118" s="11" t="s">
        <v>2516</v>
      </c>
      <c r="C2118" s="11" t="s">
        <v>2552</v>
      </c>
      <c r="D2118" s="188" t="s">
        <v>3022</v>
      </c>
      <c r="G2118" s="11" t="s">
        <v>2749</v>
      </c>
      <c r="H2118" s="11" t="s">
        <v>2640</v>
      </c>
      <c r="I2118">
        <v>1995</v>
      </c>
      <c r="J2118" s="258" t="s">
        <v>2561</v>
      </c>
      <c r="K2118" s="258" t="s">
        <v>3017</v>
      </c>
      <c r="L2118" s="265" t="s">
        <v>1937</v>
      </c>
      <c r="M2118" s="265" t="s">
        <v>1941</v>
      </c>
      <c r="N2118" s="258" t="s">
        <v>3027</v>
      </c>
      <c r="O2118" s="258" t="s">
        <v>3040</v>
      </c>
      <c r="P2118" s="258"/>
      <c r="Q2118" s="258"/>
      <c r="R2118" s="258"/>
      <c r="S2118" s="258"/>
      <c r="T2118" s="11" t="s">
        <v>2762</v>
      </c>
      <c r="U2118" s="11" t="s">
        <v>2517</v>
      </c>
      <c r="V2118">
        <v>4.5321637426900496</v>
      </c>
      <c r="Z2118">
        <v>-1.35111884394181</v>
      </c>
      <c r="AD2118" s="188">
        <f t="shared" si="82"/>
        <v>10.43569267292621</v>
      </c>
    </row>
    <row r="2119" spans="1:30" hidden="1" x14ac:dyDescent="0.35">
      <c r="A2119" s="11" t="s">
        <v>2760</v>
      </c>
      <c r="B2119" s="11" t="s">
        <v>2516</v>
      </c>
      <c r="C2119" s="11" t="s">
        <v>2552</v>
      </c>
      <c r="D2119" s="188" t="s">
        <v>3022</v>
      </c>
      <c r="G2119" s="11" t="s">
        <v>2749</v>
      </c>
      <c r="H2119" s="11" t="s">
        <v>2640</v>
      </c>
      <c r="I2119">
        <v>1995</v>
      </c>
      <c r="J2119" s="258" t="s">
        <v>2561</v>
      </c>
      <c r="K2119" s="258" t="s">
        <v>3017</v>
      </c>
      <c r="L2119" s="265" t="s">
        <v>1937</v>
      </c>
      <c r="M2119" s="265" t="s">
        <v>1941</v>
      </c>
      <c r="N2119" s="258" t="s">
        <v>3027</v>
      </c>
      <c r="O2119" s="258" t="s">
        <v>3040</v>
      </c>
      <c r="P2119" s="258"/>
      <c r="Q2119" s="258"/>
      <c r="R2119" s="258"/>
      <c r="S2119" s="258"/>
      <c r="T2119" s="11" t="s">
        <v>2762</v>
      </c>
      <c r="U2119" s="11" t="s">
        <v>2517</v>
      </c>
      <c r="V2119">
        <v>4.5087719298245599</v>
      </c>
      <c r="Z2119">
        <v>-1.05379150355227</v>
      </c>
      <c r="AD2119" s="188">
        <f t="shared" si="82"/>
        <v>10.381831033324028</v>
      </c>
    </row>
    <row r="2120" spans="1:30" hidden="1" x14ac:dyDescent="0.35">
      <c r="A2120" s="11" t="s">
        <v>2760</v>
      </c>
      <c r="B2120" s="11" t="s">
        <v>2516</v>
      </c>
      <c r="C2120" s="11" t="s">
        <v>2552</v>
      </c>
      <c r="D2120" s="188" t="s">
        <v>3022</v>
      </c>
      <c r="G2120" s="11" t="s">
        <v>2749</v>
      </c>
      <c r="H2120" s="11" t="s">
        <v>2640</v>
      </c>
      <c r="I2120">
        <v>1995</v>
      </c>
      <c r="J2120" s="258" t="s">
        <v>2561</v>
      </c>
      <c r="K2120" s="258" t="s">
        <v>3017</v>
      </c>
      <c r="L2120" s="265" t="s">
        <v>1937</v>
      </c>
      <c r="M2120" s="265" t="s">
        <v>1941</v>
      </c>
      <c r="N2120" s="258" t="s">
        <v>3027</v>
      </c>
      <c r="O2120" s="258" t="s">
        <v>3040</v>
      </c>
      <c r="P2120" s="258"/>
      <c r="Q2120" s="258"/>
      <c r="R2120" s="258"/>
      <c r="S2120" s="258"/>
      <c r="T2120" s="11" t="s">
        <v>2762</v>
      </c>
      <c r="U2120" s="11" t="s">
        <v>2517</v>
      </c>
      <c r="V2120">
        <v>4.4853801169590604</v>
      </c>
      <c r="Z2120">
        <v>-0.88869556812140704</v>
      </c>
      <c r="AD2120" s="188">
        <f t="shared" si="82"/>
        <v>10.327969393721823</v>
      </c>
    </row>
    <row r="2121" spans="1:30" hidden="1" x14ac:dyDescent="0.35">
      <c r="A2121" s="11" t="s">
        <v>2760</v>
      </c>
      <c r="B2121" s="11" t="s">
        <v>2516</v>
      </c>
      <c r="C2121" s="11" t="s">
        <v>2552</v>
      </c>
      <c r="D2121" s="188" t="s">
        <v>3022</v>
      </c>
      <c r="G2121" s="11" t="s">
        <v>2749</v>
      </c>
      <c r="H2121" s="11" t="s">
        <v>2640</v>
      </c>
      <c r="I2121">
        <v>1995</v>
      </c>
      <c r="J2121" s="258" t="s">
        <v>2561</v>
      </c>
      <c r="K2121" s="258" t="s">
        <v>3017</v>
      </c>
      <c r="L2121" s="265" t="s">
        <v>1937</v>
      </c>
      <c r="M2121" s="265" t="s">
        <v>1941</v>
      </c>
      <c r="N2121" s="258" t="s">
        <v>3027</v>
      </c>
      <c r="O2121" s="258" t="s">
        <v>3040</v>
      </c>
      <c r="P2121" s="258"/>
      <c r="Q2121" s="258"/>
      <c r="R2121" s="258"/>
      <c r="S2121" s="258"/>
      <c r="T2121" s="11" t="s">
        <v>2762</v>
      </c>
      <c r="U2121" s="11" t="s">
        <v>2517</v>
      </c>
      <c r="V2121">
        <v>4.5087719298245599</v>
      </c>
      <c r="Z2121">
        <v>-0.72321299115557602</v>
      </c>
      <c r="AD2121" s="188">
        <f t="shared" si="82"/>
        <v>10.381831033324028</v>
      </c>
    </row>
    <row r="2122" spans="1:30" hidden="1" x14ac:dyDescent="0.35">
      <c r="A2122" s="11" t="s">
        <v>2760</v>
      </c>
      <c r="B2122" s="11" t="s">
        <v>2516</v>
      </c>
      <c r="C2122" s="11" t="s">
        <v>2552</v>
      </c>
      <c r="D2122" s="188" t="s">
        <v>3022</v>
      </c>
      <c r="G2122" s="11" t="s">
        <v>2749</v>
      </c>
      <c r="H2122" s="11" t="s">
        <v>2640</v>
      </c>
      <c r="I2122">
        <v>1995</v>
      </c>
      <c r="J2122" s="258" t="s">
        <v>2561</v>
      </c>
      <c r="K2122" s="258" t="s">
        <v>3017</v>
      </c>
      <c r="L2122" s="265" t="s">
        <v>1937</v>
      </c>
      <c r="M2122" s="265" t="s">
        <v>1941</v>
      </c>
      <c r="N2122" s="258" t="s">
        <v>3027</v>
      </c>
      <c r="O2122" s="258" t="s">
        <v>3040</v>
      </c>
      <c r="P2122" s="258"/>
      <c r="Q2122" s="258"/>
      <c r="R2122" s="258"/>
      <c r="S2122" s="258"/>
      <c r="T2122" s="11" t="s">
        <v>2762</v>
      </c>
      <c r="U2122" s="11" t="s">
        <v>2517</v>
      </c>
      <c r="V2122">
        <v>4.4853801169590604</v>
      </c>
      <c r="Z2122">
        <v>-0.52505920448504295</v>
      </c>
      <c r="AD2122" s="188">
        <f t="shared" si="82"/>
        <v>10.327969393721823</v>
      </c>
    </row>
    <row r="2123" spans="1:30" hidden="1" x14ac:dyDescent="0.35">
      <c r="A2123" s="11" t="s">
        <v>2760</v>
      </c>
      <c r="B2123" s="11" t="s">
        <v>2516</v>
      </c>
      <c r="C2123" s="11" t="s">
        <v>2552</v>
      </c>
      <c r="D2123" s="188" t="s">
        <v>3022</v>
      </c>
      <c r="G2123" s="11" t="s">
        <v>2749</v>
      </c>
      <c r="H2123" s="11" t="s">
        <v>2640</v>
      </c>
      <c r="I2123">
        <v>1995</v>
      </c>
      <c r="J2123" s="258" t="s">
        <v>2561</v>
      </c>
      <c r="K2123" s="258" t="s">
        <v>3017</v>
      </c>
      <c r="L2123" s="265" t="s">
        <v>1937</v>
      </c>
      <c r="M2123" s="265" t="s">
        <v>1941</v>
      </c>
      <c r="N2123" s="258" t="s">
        <v>3027</v>
      </c>
      <c r="O2123" s="258" t="s">
        <v>3040</v>
      </c>
      <c r="P2123" s="258"/>
      <c r="Q2123" s="258"/>
      <c r="R2123" s="258"/>
      <c r="S2123" s="258"/>
      <c r="T2123" s="11" t="s">
        <v>2762</v>
      </c>
      <c r="U2123" s="11" t="s">
        <v>2517</v>
      </c>
      <c r="V2123">
        <v>4.5087719298245599</v>
      </c>
      <c r="Z2123">
        <v>-0.35957662751921399</v>
      </c>
      <c r="AD2123" s="188">
        <f t="shared" si="82"/>
        <v>10.381831033324028</v>
      </c>
    </row>
    <row r="2124" spans="1:30" hidden="1" x14ac:dyDescent="0.35">
      <c r="A2124" s="11" t="s">
        <v>2760</v>
      </c>
      <c r="B2124" s="11" t="s">
        <v>2516</v>
      </c>
      <c r="C2124" s="11" t="s">
        <v>2552</v>
      </c>
      <c r="D2124" s="188" t="s">
        <v>3022</v>
      </c>
      <c r="G2124" s="11" t="s">
        <v>2749</v>
      </c>
      <c r="H2124" s="11" t="s">
        <v>2640</v>
      </c>
      <c r="I2124">
        <v>1995</v>
      </c>
      <c r="J2124" s="258" t="s">
        <v>2561</v>
      </c>
      <c r="K2124" s="258" t="s">
        <v>3017</v>
      </c>
      <c r="L2124" s="265" t="s">
        <v>1937</v>
      </c>
      <c r="M2124" s="265" t="s">
        <v>1941</v>
      </c>
      <c r="N2124" s="258" t="s">
        <v>3027</v>
      </c>
      <c r="O2124" s="258" t="s">
        <v>3040</v>
      </c>
      <c r="P2124" s="258"/>
      <c r="Q2124" s="258"/>
      <c r="R2124" s="258"/>
      <c r="S2124" s="258"/>
      <c r="T2124" s="11" t="s">
        <v>2762</v>
      </c>
      <c r="U2124" s="11" t="s">
        <v>2517</v>
      </c>
      <c r="V2124">
        <v>4.5087719298245599</v>
      </c>
      <c r="Z2124">
        <v>-0.19428737132086599</v>
      </c>
      <c r="AD2124" s="188">
        <f t="shared" si="82"/>
        <v>10.381831033324028</v>
      </c>
    </row>
    <row r="2125" spans="1:30" hidden="1" x14ac:dyDescent="0.35">
      <c r="A2125" s="11" t="s">
        <v>2760</v>
      </c>
      <c r="B2125" s="11" t="s">
        <v>2516</v>
      </c>
      <c r="C2125" s="11" t="s">
        <v>2552</v>
      </c>
      <c r="D2125" s="188" t="s">
        <v>3022</v>
      </c>
      <c r="G2125" s="11" t="s">
        <v>2749</v>
      </c>
      <c r="H2125" s="11" t="s">
        <v>2640</v>
      </c>
      <c r="I2125">
        <v>1995</v>
      </c>
      <c r="J2125" s="258" t="s">
        <v>2561</v>
      </c>
      <c r="K2125" s="258" t="s">
        <v>3017</v>
      </c>
      <c r="L2125" s="265" t="s">
        <v>1937</v>
      </c>
      <c r="M2125" s="265" t="s">
        <v>1941</v>
      </c>
      <c r="N2125" s="258" t="s">
        <v>3027</v>
      </c>
      <c r="O2125" s="258" t="s">
        <v>3040</v>
      </c>
      <c r="P2125" s="258"/>
      <c r="Q2125" s="258"/>
      <c r="R2125" s="258"/>
      <c r="S2125" s="258"/>
      <c r="T2125" s="11" t="s">
        <v>2762</v>
      </c>
      <c r="U2125" s="11" t="s">
        <v>2517</v>
      </c>
      <c r="V2125">
        <v>4.5087719298245599</v>
      </c>
      <c r="Z2125">
        <v>-2.89981151225191E-2</v>
      </c>
      <c r="AD2125" s="188">
        <f t="shared" si="82"/>
        <v>10.381831033324028</v>
      </c>
    </row>
    <row r="2126" spans="1:30" hidden="1" x14ac:dyDescent="0.35">
      <c r="A2126" s="11" t="s">
        <v>2760</v>
      </c>
      <c r="B2126" s="11" t="s">
        <v>2516</v>
      </c>
      <c r="C2126" s="11" t="s">
        <v>2552</v>
      </c>
      <c r="D2126" s="188" t="s">
        <v>3022</v>
      </c>
      <c r="G2126" s="11" t="s">
        <v>2749</v>
      </c>
      <c r="H2126" s="11" t="s">
        <v>2640</v>
      </c>
      <c r="I2126">
        <v>1995</v>
      </c>
      <c r="J2126" s="258" t="s">
        <v>2561</v>
      </c>
      <c r="K2126" s="258" t="s">
        <v>3017</v>
      </c>
      <c r="L2126" s="265" t="s">
        <v>1937</v>
      </c>
      <c r="M2126" s="265" t="s">
        <v>1941</v>
      </c>
      <c r="N2126" s="258" t="s">
        <v>3027</v>
      </c>
      <c r="O2126" s="258" t="s">
        <v>3040</v>
      </c>
      <c r="P2126" s="258"/>
      <c r="Q2126" s="258"/>
      <c r="R2126" s="258"/>
      <c r="S2126" s="258"/>
      <c r="T2126" s="11" t="s">
        <v>2762</v>
      </c>
      <c r="U2126" s="11" t="s">
        <v>2517</v>
      </c>
      <c r="V2126">
        <v>4.5087719298245599</v>
      </c>
      <c r="Z2126">
        <v>0.103233289836158</v>
      </c>
      <c r="AD2126" s="188">
        <f t="shared" si="82"/>
        <v>10.381831033324028</v>
      </c>
    </row>
    <row r="2127" spans="1:30" hidden="1" x14ac:dyDescent="0.35">
      <c r="A2127" s="11" t="s">
        <v>2760</v>
      </c>
      <c r="B2127" s="11" t="s">
        <v>2516</v>
      </c>
      <c r="C2127" s="11" t="s">
        <v>2552</v>
      </c>
      <c r="D2127" s="188" t="s">
        <v>3022</v>
      </c>
      <c r="G2127" s="11" t="s">
        <v>2749</v>
      </c>
      <c r="H2127" s="11" t="s">
        <v>2640</v>
      </c>
      <c r="I2127">
        <v>1995</v>
      </c>
      <c r="J2127" s="258" t="s">
        <v>2561</v>
      </c>
      <c r="K2127" s="258" t="s">
        <v>3017</v>
      </c>
      <c r="L2127" s="265" t="s">
        <v>1937</v>
      </c>
      <c r="M2127" s="265" t="s">
        <v>1941</v>
      </c>
      <c r="N2127" s="258" t="s">
        <v>3027</v>
      </c>
      <c r="O2127" s="258" t="s">
        <v>3040</v>
      </c>
      <c r="P2127" s="258"/>
      <c r="Q2127" s="258"/>
      <c r="R2127" s="258"/>
      <c r="S2127" s="258"/>
      <c r="T2127" s="11" t="s">
        <v>2762</v>
      </c>
      <c r="U2127" s="11" t="s">
        <v>2517</v>
      </c>
      <c r="V2127">
        <v>4.5087719298245599</v>
      </c>
      <c r="Z2127">
        <v>0.202406843555166</v>
      </c>
      <c r="AD2127" s="188">
        <f t="shared" si="82"/>
        <v>10.381831033324028</v>
      </c>
    </row>
    <row r="2128" spans="1:30" hidden="1" x14ac:dyDescent="0.35">
      <c r="A2128" s="11" t="s">
        <v>2760</v>
      </c>
      <c r="B2128" s="11" t="s">
        <v>2516</v>
      </c>
      <c r="C2128" s="11" t="s">
        <v>2552</v>
      </c>
      <c r="D2128" s="188" t="s">
        <v>3022</v>
      </c>
      <c r="G2128" s="11" t="s">
        <v>2749</v>
      </c>
      <c r="H2128" s="11" t="s">
        <v>2640</v>
      </c>
      <c r="I2128">
        <v>1995</v>
      </c>
      <c r="J2128" s="258" t="s">
        <v>2561</v>
      </c>
      <c r="K2128" s="258" t="s">
        <v>3017</v>
      </c>
      <c r="L2128" s="265" t="s">
        <v>1937</v>
      </c>
      <c r="M2128" s="265" t="s">
        <v>1941</v>
      </c>
      <c r="N2128" s="258" t="s">
        <v>3027</v>
      </c>
      <c r="O2128" s="258" t="s">
        <v>3040</v>
      </c>
      <c r="P2128" s="258"/>
      <c r="Q2128" s="258"/>
      <c r="R2128" s="258"/>
      <c r="S2128" s="258"/>
      <c r="T2128" s="11" t="s">
        <v>2762</v>
      </c>
      <c r="U2128" s="11" t="s">
        <v>2517</v>
      </c>
      <c r="V2128">
        <v>4.5087719298245599</v>
      </c>
      <c r="Z2128">
        <v>0.43381180223285298</v>
      </c>
      <c r="AD2128" s="188">
        <f t="shared" si="82"/>
        <v>10.381831033324028</v>
      </c>
    </row>
    <row r="2129" spans="1:30" hidden="1" x14ac:dyDescent="0.35">
      <c r="A2129" s="11" t="s">
        <v>2760</v>
      </c>
      <c r="B2129" s="11" t="s">
        <v>2516</v>
      </c>
      <c r="C2129" s="11" t="s">
        <v>2552</v>
      </c>
      <c r="D2129" s="188" t="s">
        <v>3022</v>
      </c>
      <c r="G2129" s="11" t="s">
        <v>2749</v>
      </c>
      <c r="H2129" s="11" t="s">
        <v>2640</v>
      </c>
      <c r="I2129">
        <v>1995</v>
      </c>
      <c r="J2129" s="258" t="s">
        <v>2561</v>
      </c>
      <c r="K2129" s="258" t="s">
        <v>3017</v>
      </c>
      <c r="L2129" s="265" t="s">
        <v>1937</v>
      </c>
      <c r="M2129" s="265" t="s">
        <v>1941</v>
      </c>
      <c r="N2129" s="258" t="s">
        <v>3027</v>
      </c>
      <c r="O2129" s="258" t="s">
        <v>3040</v>
      </c>
      <c r="P2129" s="258"/>
      <c r="Q2129" s="258"/>
      <c r="R2129" s="258"/>
      <c r="S2129" s="258"/>
      <c r="T2129" s="11" t="s">
        <v>2762</v>
      </c>
      <c r="U2129" s="11" t="s">
        <v>2517</v>
      </c>
      <c r="V2129">
        <v>4.5321637426900496</v>
      </c>
      <c r="Z2129">
        <v>0.53317867671934505</v>
      </c>
      <c r="AD2129" s="188">
        <f t="shared" si="82"/>
        <v>10.43569267292621</v>
      </c>
    </row>
    <row r="2130" spans="1:30" hidden="1" x14ac:dyDescent="0.35">
      <c r="A2130" s="11" t="s">
        <v>2760</v>
      </c>
      <c r="B2130" s="11" t="s">
        <v>2516</v>
      </c>
      <c r="C2130" s="11" t="s">
        <v>2552</v>
      </c>
      <c r="D2130" s="188" t="s">
        <v>3022</v>
      </c>
      <c r="G2130" s="11" t="s">
        <v>2749</v>
      </c>
      <c r="H2130" s="11" t="s">
        <v>2640</v>
      </c>
      <c r="I2130">
        <v>1995</v>
      </c>
      <c r="J2130" s="258" t="s">
        <v>2561</v>
      </c>
      <c r="K2130" s="258" t="s">
        <v>3017</v>
      </c>
      <c r="L2130" s="265" t="s">
        <v>1937</v>
      </c>
      <c r="M2130" s="265" t="s">
        <v>1941</v>
      </c>
      <c r="N2130" s="258" t="s">
        <v>3027</v>
      </c>
      <c r="O2130" s="258" t="s">
        <v>3040</v>
      </c>
      <c r="P2130" s="258"/>
      <c r="Q2130" s="258"/>
      <c r="R2130" s="258"/>
      <c r="S2130" s="258"/>
      <c r="T2130" s="11" t="s">
        <v>2762</v>
      </c>
      <c r="U2130" s="11" t="s">
        <v>2517</v>
      </c>
      <c r="V2130">
        <v>4.4853801169590604</v>
      </c>
      <c r="Z2130">
        <v>0.69808129138272501</v>
      </c>
      <c r="AD2130" s="188">
        <f t="shared" si="82"/>
        <v>10.327969393721823</v>
      </c>
    </row>
    <row r="2131" spans="1:30" hidden="1" x14ac:dyDescent="0.35">
      <c r="A2131" s="11" t="s">
        <v>2760</v>
      </c>
      <c r="B2131" s="11" t="s">
        <v>2516</v>
      </c>
      <c r="C2131" s="11" t="s">
        <v>2552</v>
      </c>
      <c r="D2131" s="188" t="s">
        <v>3022</v>
      </c>
      <c r="G2131" s="11" t="s">
        <v>2749</v>
      </c>
      <c r="H2131" s="11" t="s">
        <v>2640</v>
      </c>
      <c r="I2131">
        <v>1995</v>
      </c>
      <c r="J2131" s="258" t="s">
        <v>2561</v>
      </c>
      <c r="K2131" s="258" t="s">
        <v>3017</v>
      </c>
      <c r="L2131" s="265" t="s">
        <v>1937</v>
      </c>
      <c r="M2131" s="265" t="s">
        <v>1941</v>
      </c>
      <c r="N2131" s="258" t="s">
        <v>3027</v>
      </c>
      <c r="O2131" s="258" t="s">
        <v>3040</v>
      </c>
      <c r="P2131" s="258"/>
      <c r="Q2131" s="258"/>
      <c r="R2131" s="258"/>
      <c r="S2131" s="258"/>
      <c r="T2131" s="11" t="s">
        <v>2762</v>
      </c>
      <c r="U2131" s="11" t="s">
        <v>2517</v>
      </c>
      <c r="V2131">
        <v>4.5321637426900496</v>
      </c>
      <c r="Z2131">
        <v>0.96293074283504698</v>
      </c>
      <c r="AD2131" s="188">
        <f t="shared" si="82"/>
        <v>10.43569267292621</v>
      </c>
    </row>
    <row r="2132" spans="1:30" hidden="1" x14ac:dyDescent="0.35">
      <c r="A2132" s="11" t="s">
        <v>2760</v>
      </c>
      <c r="B2132" s="11" t="s">
        <v>2516</v>
      </c>
      <c r="C2132" s="11" t="s">
        <v>2552</v>
      </c>
      <c r="D2132" s="188" t="s">
        <v>3022</v>
      </c>
      <c r="G2132" s="11" t="s">
        <v>2749</v>
      </c>
      <c r="H2132" s="11" t="s">
        <v>2640</v>
      </c>
      <c r="I2132">
        <v>1995</v>
      </c>
      <c r="J2132" s="258" t="s">
        <v>2561</v>
      </c>
      <c r="K2132" s="258" t="s">
        <v>3017</v>
      </c>
      <c r="L2132" s="265" t="s">
        <v>1937</v>
      </c>
      <c r="M2132" s="265" t="s">
        <v>1941</v>
      </c>
      <c r="N2132" s="258" t="s">
        <v>3027</v>
      </c>
      <c r="O2132" s="258" t="s">
        <v>3040</v>
      </c>
      <c r="P2132" s="258"/>
      <c r="Q2132" s="258"/>
      <c r="R2132" s="258"/>
      <c r="S2132" s="258"/>
      <c r="T2132" s="11" t="s">
        <v>2762</v>
      </c>
      <c r="U2132" s="11" t="s">
        <v>2517</v>
      </c>
      <c r="V2132">
        <v>4.5087719298245599</v>
      </c>
      <c r="Z2132">
        <v>1.29331593446425</v>
      </c>
      <c r="AD2132" s="188">
        <f t="shared" si="82"/>
        <v>10.381831033324028</v>
      </c>
    </row>
    <row r="2133" spans="1:30" hidden="1" x14ac:dyDescent="0.35">
      <c r="A2133" s="11" t="s">
        <v>2760</v>
      </c>
      <c r="B2133" s="11" t="s">
        <v>2516</v>
      </c>
      <c r="C2133" s="11" t="s">
        <v>2552</v>
      </c>
      <c r="D2133" s="188" t="s">
        <v>3022</v>
      </c>
      <c r="G2133" s="11" t="s">
        <v>2749</v>
      </c>
      <c r="H2133" s="11" t="s">
        <v>2640</v>
      </c>
      <c r="I2133">
        <v>1995</v>
      </c>
      <c r="J2133" s="258" t="s">
        <v>2561</v>
      </c>
      <c r="K2133" s="258" t="s">
        <v>3017</v>
      </c>
      <c r="L2133" s="265" t="s">
        <v>1937</v>
      </c>
      <c r="M2133" s="265" t="s">
        <v>1941</v>
      </c>
      <c r="N2133" s="258" t="s">
        <v>3027</v>
      </c>
      <c r="O2133" s="258" t="s">
        <v>3040</v>
      </c>
      <c r="P2133" s="258"/>
      <c r="Q2133" s="258"/>
      <c r="R2133" s="258"/>
      <c r="S2133" s="258"/>
      <c r="T2133" s="11" t="s">
        <v>2762</v>
      </c>
      <c r="U2133" s="11" t="s">
        <v>2517</v>
      </c>
      <c r="V2133">
        <v>4.5087719298245599</v>
      </c>
      <c r="Z2133">
        <v>1.3924894881832599</v>
      </c>
      <c r="AD2133" s="188">
        <f t="shared" si="82"/>
        <v>10.381831033324028</v>
      </c>
    </row>
    <row r="2134" spans="1:30" hidden="1" x14ac:dyDescent="0.35">
      <c r="A2134" s="11" t="s">
        <v>2760</v>
      </c>
      <c r="B2134" s="11" t="s">
        <v>2516</v>
      </c>
      <c r="C2134" s="11" t="s">
        <v>2552</v>
      </c>
      <c r="D2134" s="188" t="s">
        <v>3022</v>
      </c>
      <c r="G2134" s="11" t="s">
        <v>2749</v>
      </c>
      <c r="H2134" s="11" t="s">
        <v>2640</v>
      </c>
      <c r="I2134">
        <v>1995</v>
      </c>
      <c r="J2134" s="258" t="s">
        <v>2561</v>
      </c>
      <c r="K2134" s="258" t="s">
        <v>3017</v>
      </c>
      <c r="L2134" s="265" t="s">
        <v>1937</v>
      </c>
      <c r="M2134" s="265" t="s">
        <v>1941</v>
      </c>
      <c r="N2134" s="258" t="s">
        <v>3027</v>
      </c>
      <c r="O2134" s="258" t="s">
        <v>3040</v>
      </c>
      <c r="P2134" s="258"/>
      <c r="Q2134" s="258"/>
      <c r="R2134" s="258"/>
      <c r="S2134" s="258"/>
      <c r="T2134" s="11" t="s">
        <v>2762</v>
      </c>
      <c r="U2134" s="11" t="s">
        <v>2517</v>
      </c>
      <c r="V2134">
        <v>4.5087719298245599</v>
      </c>
      <c r="Z2134">
        <v>1.52472089314194</v>
      </c>
      <c r="AD2134" s="188">
        <f t="shared" si="82"/>
        <v>10.381831033324028</v>
      </c>
    </row>
    <row r="2135" spans="1:30" hidden="1" x14ac:dyDescent="0.35">
      <c r="A2135" s="11" t="s">
        <v>2760</v>
      </c>
      <c r="B2135" s="11" t="s">
        <v>2516</v>
      </c>
      <c r="C2135" s="11" t="s">
        <v>2552</v>
      </c>
      <c r="D2135" s="188" t="s">
        <v>3022</v>
      </c>
      <c r="G2135" s="11" t="s">
        <v>2749</v>
      </c>
      <c r="H2135" s="11" t="s">
        <v>2640</v>
      </c>
      <c r="I2135">
        <v>1995</v>
      </c>
      <c r="J2135" s="258" t="s">
        <v>2561</v>
      </c>
      <c r="K2135" s="258" t="s">
        <v>3017</v>
      </c>
      <c r="L2135" s="265" t="s">
        <v>1937</v>
      </c>
      <c r="M2135" s="265" t="s">
        <v>1941</v>
      </c>
      <c r="N2135" s="258" t="s">
        <v>3027</v>
      </c>
      <c r="O2135" s="258" t="s">
        <v>3040</v>
      </c>
      <c r="P2135" s="258"/>
      <c r="Q2135" s="258"/>
      <c r="R2135" s="258"/>
      <c r="S2135" s="258"/>
      <c r="T2135" s="11" t="s">
        <v>2762</v>
      </c>
      <c r="U2135" s="11" t="s">
        <v>2517</v>
      </c>
      <c r="V2135">
        <v>4.5087719298245599</v>
      </c>
      <c r="Z2135">
        <v>1.7561258518196301</v>
      </c>
      <c r="AD2135" s="188">
        <f t="shared" si="82"/>
        <v>10.381831033324028</v>
      </c>
    </row>
    <row r="2136" spans="1:30" hidden="1" x14ac:dyDescent="0.35">
      <c r="A2136" s="11" t="s">
        <v>2760</v>
      </c>
      <c r="B2136" s="11" t="s">
        <v>2516</v>
      </c>
      <c r="C2136" s="11" t="s">
        <v>2552</v>
      </c>
      <c r="D2136" s="188" t="s">
        <v>3022</v>
      </c>
      <c r="G2136" s="11" t="s">
        <v>2749</v>
      </c>
      <c r="H2136" s="11" t="s">
        <v>2640</v>
      </c>
      <c r="I2136">
        <v>1995</v>
      </c>
      <c r="J2136" s="258" t="s">
        <v>2561</v>
      </c>
      <c r="K2136" s="258" t="s">
        <v>3017</v>
      </c>
      <c r="L2136" s="265" t="s">
        <v>1937</v>
      </c>
      <c r="M2136" s="265" t="s">
        <v>1941</v>
      </c>
      <c r="N2136" s="258" t="s">
        <v>3027</v>
      </c>
      <c r="O2136" s="258" t="s">
        <v>3040</v>
      </c>
      <c r="P2136" s="258"/>
      <c r="Q2136" s="258"/>
      <c r="R2136" s="258"/>
      <c r="S2136" s="258"/>
      <c r="T2136" s="11" t="s">
        <v>2762</v>
      </c>
      <c r="U2136" s="11" t="s">
        <v>2517</v>
      </c>
      <c r="V2136">
        <v>4.5321637426900496</v>
      </c>
      <c r="Z2136">
        <v>1.8554927263061201</v>
      </c>
      <c r="AD2136" s="188">
        <f t="shared" si="82"/>
        <v>10.43569267292621</v>
      </c>
    </row>
    <row r="2137" spans="1:30" hidden="1" x14ac:dyDescent="0.35">
      <c r="A2137" s="11" t="s">
        <v>2760</v>
      </c>
      <c r="B2137" s="11" t="s">
        <v>2516</v>
      </c>
      <c r="C2137" s="11" t="s">
        <v>2552</v>
      </c>
      <c r="D2137" s="188" t="s">
        <v>3022</v>
      </c>
      <c r="G2137" s="11" t="s">
        <v>2749</v>
      </c>
      <c r="H2137" s="11" t="s">
        <v>2640</v>
      </c>
      <c r="I2137">
        <v>1995</v>
      </c>
      <c r="J2137" s="258" t="s">
        <v>2561</v>
      </c>
      <c r="K2137" s="258" t="s">
        <v>3017</v>
      </c>
      <c r="L2137" s="265" t="s">
        <v>1937</v>
      </c>
      <c r="M2137" s="265" t="s">
        <v>1941</v>
      </c>
      <c r="N2137" s="258" t="s">
        <v>3027</v>
      </c>
      <c r="O2137" s="258" t="s">
        <v>3040</v>
      </c>
      <c r="P2137" s="258"/>
      <c r="Q2137" s="258"/>
      <c r="R2137" s="258"/>
      <c r="S2137" s="258"/>
      <c r="T2137" s="11" t="s">
        <v>2762</v>
      </c>
      <c r="U2137" s="11" t="s">
        <v>2517</v>
      </c>
      <c r="V2137">
        <v>4.5087719298245599</v>
      </c>
      <c r="Z2137">
        <v>1.95447295925764</v>
      </c>
      <c r="AD2137" s="188">
        <f t="shared" si="82"/>
        <v>10.381831033324028</v>
      </c>
    </row>
    <row r="2138" spans="1:30" hidden="1" x14ac:dyDescent="0.35">
      <c r="A2138" s="11" t="s">
        <v>2760</v>
      </c>
      <c r="B2138" s="11" t="s">
        <v>2516</v>
      </c>
      <c r="C2138" s="11" t="s">
        <v>2552</v>
      </c>
      <c r="D2138" s="188" t="s">
        <v>3022</v>
      </c>
      <c r="G2138" s="11" t="s">
        <v>2749</v>
      </c>
      <c r="H2138" s="11" t="s">
        <v>2640</v>
      </c>
      <c r="I2138">
        <v>1995</v>
      </c>
      <c r="J2138" s="258" t="s">
        <v>2561</v>
      </c>
      <c r="K2138" s="258" t="s">
        <v>3017</v>
      </c>
      <c r="L2138" s="265" t="s">
        <v>1937</v>
      </c>
      <c r="M2138" s="265" t="s">
        <v>1941</v>
      </c>
      <c r="N2138" s="258" t="s">
        <v>3027</v>
      </c>
      <c r="O2138" s="258" t="s">
        <v>3040</v>
      </c>
      <c r="P2138" s="258"/>
      <c r="Q2138" s="258"/>
      <c r="R2138" s="258"/>
      <c r="S2138" s="258"/>
      <c r="T2138" s="11" t="s">
        <v>2762</v>
      </c>
      <c r="U2138" s="11" t="s">
        <v>2517</v>
      </c>
      <c r="V2138">
        <v>4.5087719298245599</v>
      </c>
      <c r="Z2138">
        <v>2.1197622154559901</v>
      </c>
      <c r="AD2138" s="188">
        <f t="shared" si="82"/>
        <v>10.381831033324028</v>
      </c>
    </row>
    <row r="2139" spans="1:30" hidden="1" x14ac:dyDescent="0.35">
      <c r="A2139" s="11" t="s">
        <v>2760</v>
      </c>
      <c r="B2139" s="11" t="s">
        <v>2516</v>
      </c>
      <c r="C2139" s="11" t="s">
        <v>2552</v>
      </c>
      <c r="D2139" s="188" t="s">
        <v>3022</v>
      </c>
      <c r="G2139" s="11" t="s">
        <v>2749</v>
      </c>
      <c r="H2139" s="11" t="s">
        <v>2640</v>
      </c>
      <c r="I2139">
        <v>1995</v>
      </c>
      <c r="J2139" s="258" t="s">
        <v>2561</v>
      </c>
      <c r="K2139" s="258" t="s">
        <v>3017</v>
      </c>
      <c r="L2139" s="265" t="s">
        <v>1937</v>
      </c>
      <c r="M2139" s="265" t="s">
        <v>1941</v>
      </c>
      <c r="N2139" s="258" t="s">
        <v>3027</v>
      </c>
      <c r="O2139" s="258" t="s">
        <v>3040</v>
      </c>
      <c r="P2139" s="258"/>
      <c r="Q2139" s="258"/>
      <c r="R2139" s="258"/>
      <c r="S2139" s="258"/>
      <c r="T2139" s="11" t="s">
        <v>2762</v>
      </c>
      <c r="U2139" s="11" t="s">
        <v>2517</v>
      </c>
      <c r="V2139">
        <v>4.8362573099415203</v>
      </c>
      <c r="Z2139">
        <v>-1.38166352520419</v>
      </c>
      <c r="AD2139" s="188">
        <f t="shared" si="82"/>
        <v>11.13589398775483</v>
      </c>
    </row>
    <row r="2140" spans="1:30" hidden="1" x14ac:dyDescent="0.35">
      <c r="A2140" s="11" t="s">
        <v>2760</v>
      </c>
      <c r="B2140" s="11" t="s">
        <v>2516</v>
      </c>
      <c r="C2140" s="11" t="s">
        <v>2552</v>
      </c>
      <c r="D2140" s="188" t="s">
        <v>3022</v>
      </c>
      <c r="G2140" s="11" t="s">
        <v>2749</v>
      </c>
      <c r="H2140" s="11" t="s">
        <v>2640</v>
      </c>
      <c r="I2140">
        <v>1995</v>
      </c>
      <c r="J2140" s="258" t="s">
        <v>2561</v>
      </c>
      <c r="K2140" s="258" t="s">
        <v>3017</v>
      </c>
      <c r="L2140" s="265" t="s">
        <v>1937</v>
      </c>
      <c r="M2140" s="265" t="s">
        <v>1941</v>
      </c>
      <c r="N2140" s="258" t="s">
        <v>3027</v>
      </c>
      <c r="O2140" s="258" t="s">
        <v>3040</v>
      </c>
      <c r="P2140" s="258"/>
      <c r="Q2140" s="258"/>
      <c r="R2140" s="258"/>
      <c r="S2140" s="258"/>
      <c r="T2140" s="11" t="s">
        <v>2762</v>
      </c>
      <c r="U2140" s="11" t="s">
        <v>2517</v>
      </c>
      <c r="V2140">
        <v>4.8362573099415203</v>
      </c>
      <c r="Z2140">
        <v>-1.08414286404717</v>
      </c>
      <c r="AD2140" s="188">
        <f t="shared" si="82"/>
        <v>11.13589398775483</v>
      </c>
    </row>
    <row r="2141" spans="1:30" hidden="1" x14ac:dyDescent="0.35">
      <c r="A2141" s="11" t="s">
        <v>2760</v>
      </c>
      <c r="B2141" s="11" t="s">
        <v>2516</v>
      </c>
      <c r="C2141" s="11" t="s">
        <v>2552</v>
      </c>
      <c r="D2141" s="188" t="s">
        <v>3022</v>
      </c>
      <c r="G2141" s="11" t="s">
        <v>2749</v>
      </c>
      <c r="H2141" s="11" t="s">
        <v>2640</v>
      </c>
      <c r="I2141">
        <v>1995</v>
      </c>
      <c r="J2141" s="258" t="s">
        <v>2561</v>
      </c>
      <c r="K2141" s="258" t="s">
        <v>3017</v>
      </c>
      <c r="L2141" s="265" t="s">
        <v>1937</v>
      </c>
      <c r="M2141" s="265" t="s">
        <v>1941</v>
      </c>
      <c r="N2141" s="258" t="s">
        <v>3027</v>
      </c>
      <c r="O2141" s="258" t="s">
        <v>3040</v>
      </c>
      <c r="P2141" s="258"/>
      <c r="Q2141" s="258"/>
      <c r="R2141" s="258"/>
      <c r="S2141" s="258"/>
      <c r="T2141" s="11" t="s">
        <v>2762</v>
      </c>
      <c r="U2141" s="11" t="s">
        <v>2517</v>
      </c>
      <c r="V2141">
        <v>4.8362573099415203</v>
      </c>
      <c r="Z2141">
        <v>-1.01802716156783</v>
      </c>
      <c r="AD2141" s="188">
        <f t="shared" si="82"/>
        <v>11.13589398775483</v>
      </c>
    </row>
    <row r="2142" spans="1:30" hidden="1" x14ac:dyDescent="0.35">
      <c r="A2142" s="11" t="s">
        <v>2760</v>
      </c>
      <c r="B2142" s="11" t="s">
        <v>2516</v>
      </c>
      <c r="C2142" s="11" t="s">
        <v>2552</v>
      </c>
      <c r="D2142" s="188" t="s">
        <v>3022</v>
      </c>
      <c r="G2142" s="11" t="s">
        <v>2749</v>
      </c>
      <c r="H2142" s="11" t="s">
        <v>2640</v>
      </c>
      <c r="I2142">
        <v>1995</v>
      </c>
      <c r="J2142" s="258" t="s">
        <v>2561</v>
      </c>
      <c r="K2142" s="258" t="s">
        <v>3017</v>
      </c>
      <c r="L2142" s="265" t="s">
        <v>1937</v>
      </c>
      <c r="M2142" s="265" t="s">
        <v>1941</v>
      </c>
      <c r="N2142" s="258" t="s">
        <v>3027</v>
      </c>
      <c r="O2142" s="258" t="s">
        <v>3040</v>
      </c>
      <c r="P2142" s="258"/>
      <c r="Q2142" s="258"/>
      <c r="R2142" s="258"/>
      <c r="S2142" s="258"/>
      <c r="T2142" s="11" t="s">
        <v>2762</v>
      </c>
      <c r="U2142" s="11" t="s">
        <v>2517</v>
      </c>
      <c r="V2142">
        <v>4.8362573099415203</v>
      </c>
      <c r="Z2142">
        <v>-0.95191145908849495</v>
      </c>
      <c r="AD2142" s="188">
        <f t="shared" si="82"/>
        <v>11.13589398775483</v>
      </c>
    </row>
    <row r="2143" spans="1:30" hidden="1" x14ac:dyDescent="0.35">
      <c r="A2143" s="11" t="s">
        <v>2760</v>
      </c>
      <c r="B2143" s="11" t="s">
        <v>2516</v>
      </c>
      <c r="C2143" s="11" t="s">
        <v>2552</v>
      </c>
      <c r="D2143" s="188" t="s">
        <v>3022</v>
      </c>
      <c r="G2143" s="11" t="s">
        <v>2749</v>
      </c>
      <c r="H2143" s="11" t="s">
        <v>2640</v>
      </c>
      <c r="I2143">
        <v>1995</v>
      </c>
      <c r="J2143" s="258" t="s">
        <v>2561</v>
      </c>
      <c r="K2143" s="258" t="s">
        <v>3017</v>
      </c>
      <c r="L2143" s="265" t="s">
        <v>1937</v>
      </c>
      <c r="M2143" s="265" t="s">
        <v>1941</v>
      </c>
      <c r="N2143" s="258" t="s">
        <v>3027</v>
      </c>
      <c r="O2143" s="258" t="s">
        <v>3040</v>
      </c>
      <c r="P2143" s="258"/>
      <c r="Q2143" s="258"/>
      <c r="R2143" s="258"/>
      <c r="S2143" s="258"/>
      <c r="T2143" s="11" t="s">
        <v>2762</v>
      </c>
      <c r="U2143" s="11" t="s">
        <v>2517</v>
      </c>
      <c r="V2143">
        <v>4.8362573099415203</v>
      </c>
      <c r="Z2143">
        <v>-0.75356435165047797</v>
      </c>
      <c r="AD2143" s="188">
        <f t="shared" si="82"/>
        <v>11.13589398775483</v>
      </c>
    </row>
    <row r="2144" spans="1:30" hidden="1" x14ac:dyDescent="0.35">
      <c r="A2144" s="11" t="s">
        <v>2760</v>
      </c>
      <c r="B2144" s="11" t="s">
        <v>2516</v>
      </c>
      <c r="C2144" s="11" t="s">
        <v>2552</v>
      </c>
      <c r="D2144" s="188" t="s">
        <v>3022</v>
      </c>
      <c r="G2144" s="11" t="s">
        <v>2749</v>
      </c>
      <c r="H2144" s="11" t="s">
        <v>2640</v>
      </c>
      <c r="I2144">
        <v>1995</v>
      </c>
      <c r="J2144" s="258" t="s">
        <v>2561</v>
      </c>
      <c r="K2144" s="258" t="s">
        <v>3017</v>
      </c>
      <c r="L2144" s="265" t="s">
        <v>1937</v>
      </c>
      <c r="M2144" s="265" t="s">
        <v>1941</v>
      </c>
      <c r="N2144" s="258" t="s">
        <v>3027</v>
      </c>
      <c r="O2144" s="258" t="s">
        <v>3040</v>
      </c>
      <c r="P2144" s="258"/>
      <c r="Q2144" s="258"/>
      <c r="R2144" s="258"/>
      <c r="S2144" s="258"/>
      <c r="T2144" s="11" t="s">
        <v>2762</v>
      </c>
      <c r="U2144" s="11" t="s">
        <v>2517</v>
      </c>
      <c r="V2144">
        <v>4.8362573099415203</v>
      </c>
      <c r="Z2144">
        <v>-0.85273790536948602</v>
      </c>
      <c r="AD2144" s="188">
        <f t="shared" si="82"/>
        <v>11.13589398775483</v>
      </c>
    </row>
    <row r="2145" spans="1:30" hidden="1" x14ac:dyDescent="0.35">
      <c r="A2145" s="11" t="s">
        <v>2760</v>
      </c>
      <c r="B2145" s="11" t="s">
        <v>2516</v>
      </c>
      <c r="C2145" s="11" t="s">
        <v>2552</v>
      </c>
      <c r="D2145" s="188" t="s">
        <v>3022</v>
      </c>
      <c r="G2145" s="11" t="s">
        <v>2749</v>
      </c>
      <c r="H2145" s="11" t="s">
        <v>2640</v>
      </c>
      <c r="I2145">
        <v>1995</v>
      </c>
      <c r="J2145" s="258" t="s">
        <v>2561</v>
      </c>
      <c r="K2145" s="258" t="s">
        <v>3017</v>
      </c>
      <c r="L2145" s="265" t="s">
        <v>1937</v>
      </c>
      <c r="M2145" s="265" t="s">
        <v>1941</v>
      </c>
      <c r="N2145" s="258" t="s">
        <v>3027</v>
      </c>
      <c r="O2145" s="258" t="s">
        <v>3040</v>
      </c>
      <c r="P2145" s="258"/>
      <c r="Q2145" s="258"/>
      <c r="R2145" s="258"/>
      <c r="S2145" s="258"/>
      <c r="T2145" s="11" t="s">
        <v>2762</v>
      </c>
      <c r="U2145" s="11" t="s">
        <v>2517</v>
      </c>
      <c r="V2145">
        <v>4.8362573099415203</v>
      </c>
      <c r="Z2145">
        <v>-0.68744864917113802</v>
      </c>
      <c r="AD2145" s="188">
        <f t="shared" si="82"/>
        <v>11.13589398775483</v>
      </c>
    </row>
    <row r="2146" spans="1:30" hidden="1" x14ac:dyDescent="0.35">
      <c r="A2146" s="11" t="s">
        <v>2760</v>
      </c>
      <c r="B2146" s="11" t="s">
        <v>2516</v>
      </c>
      <c r="C2146" s="11" t="s">
        <v>2552</v>
      </c>
      <c r="D2146" s="188" t="s">
        <v>3022</v>
      </c>
      <c r="G2146" s="11" t="s">
        <v>2749</v>
      </c>
      <c r="H2146" s="11" t="s">
        <v>2640</v>
      </c>
      <c r="I2146">
        <v>1995</v>
      </c>
      <c r="J2146" s="258" t="s">
        <v>2561</v>
      </c>
      <c r="K2146" s="258" t="s">
        <v>3017</v>
      </c>
      <c r="L2146" s="265" t="s">
        <v>1937</v>
      </c>
      <c r="M2146" s="265" t="s">
        <v>1941</v>
      </c>
      <c r="N2146" s="258" t="s">
        <v>3027</v>
      </c>
      <c r="O2146" s="258" t="s">
        <v>3040</v>
      </c>
      <c r="P2146" s="258"/>
      <c r="Q2146" s="258"/>
      <c r="R2146" s="258"/>
      <c r="S2146" s="258"/>
      <c r="T2146" s="11" t="s">
        <v>2762</v>
      </c>
      <c r="U2146" s="11" t="s">
        <v>2517</v>
      </c>
      <c r="V2146">
        <v>4.8362573099415203</v>
      </c>
      <c r="Z2146">
        <v>-0.58827509545213097</v>
      </c>
      <c r="AD2146" s="188">
        <f t="shared" si="82"/>
        <v>11.13589398775483</v>
      </c>
    </row>
    <row r="2147" spans="1:30" hidden="1" x14ac:dyDescent="0.35">
      <c r="A2147" s="11" t="s">
        <v>2760</v>
      </c>
      <c r="B2147" s="11" t="s">
        <v>2516</v>
      </c>
      <c r="C2147" s="11" t="s">
        <v>2552</v>
      </c>
      <c r="D2147" s="188" t="s">
        <v>3022</v>
      </c>
      <c r="G2147" s="11" t="s">
        <v>2749</v>
      </c>
      <c r="H2147" s="11" t="s">
        <v>2640</v>
      </c>
      <c r="I2147">
        <v>1995</v>
      </c>
      <c r="J2147" s="258" t="s">
        <v>2561</v>
      </c>
      <c r="K2147" s="258" t="s">
        <v>3017</v>
      </c>
      <c r="L2147" s="265" t="s">
        <v>1937</v>
      </c>
      <c r="M2147" s="265" t="s">
        <v>1941</v>
      </c>
      <c r="N2147" s="258" t="s">
        <v>3027</v>
      </c>
      <c r="O2147" s="258" t="s">
        <v>3040</v>
      </c>
      <c r="P2147" s="258"/>
      <c r="Q2147" s="258"/>
      <c r="R2147" s="258"/>
      <c r="S2147" s="258"/>
      <c r="T2147" s="11" t="s">
        <v>2762</v>
      </c>
      <c r="U2147" s="11" t="s">
        <v>2517</v>
      </c>
      <c r="V2147">
        <v>4.8128654970760198</v>
      </c>
      <c r="Z2147">
        <v>-0.489294862500606</v>
      </c>
      <c r="AD2147" s="188">
        <f t="shared" si="82"/>
        <v>11.082032348152621</v>
      </c>
    </row>
    <row r="2148" spans="1:30" hidden="1" x14ac:dyDescent="0.35">
      <c r="A2148" s="11" t="s">
        <v>2760</v>
      </c>
      <c r="B2148" s="11" t="s">
        <v>2516</v>
      </c>
      <c r="C2148" s="11" t="s">
        <v>2552</v>
      </c>
      <c r="D2148" s="188" t="s">
        <v>3022</v>
      </c>
      <c r="G2148" s="11" t="s">
        <v>2749</v>
      </c>
      <c r="H2148" s="11" t="s">
        <v>2640</v>
      </c>
      <c r="I2148">
        <v>1995</v>
      </c>
      <c r="J2148" s="258" t="s">
        <v>2561</v>
      </c>
      <c r="K2148" s="258" t="s">
        <v>3017</v>
      </c>
      <c r="L2148" s="265" t="s">
        <v>1937</v>
      </c>
      <c r="M2148" s="265" t="s">
        <v>1941</v>
      </c>
      <c r="N2148" s="258" t="s">
        <v>3027</v>
      </c>
      <c r="O2148" s="258" t="s">
        <v>3040</v>
      </c>
      <c r="P2148" s="258"/>
      <c r="Q2148" s="258"/>
      <c r="R2148" s="258"/>
      <c r="S2148" s="258"/>
      <c r="T2148" s="11" t="s">
        <v>2762</v>
      </c>
      <c r="U2148" s="11" t="s">
        <v>2517</v>
      </c>
      <c r="V2148">
        <v>4.85964912280701</v>
      </c>
      <c r="Z2148">
        <v>-0.32361896476729102</v>
      </c>
      <c r="AD2148" s="188">
        <f t="shared" si="82"/>
        <v>11.189755627357012</v>
      </c>
    </row>
    <row r="2149" spans="1:30" hidden="1" x14ac:dyDescent="0.35">
      <c r="A2149" s="11" t="s">
        <v>2760</v>
      </c>
      <c r="B2149" s="11" t="s">
        <v>2516</v>
      </c>
      <c r="C2149" s="11" t="s">
        <v>2552</v>
      </c>
      <c r="D2149" s="188" t="s">
        <v>3022</v>
      </c>
      <c r="G2149" s="11" t="s">
        <v>2749</v>
      </c>
      <c r="H2149" s="11" t="s">
        <v>2640</v>
      </c>
      <c r="I2149">
        <v>1995</v>
      </c>
      <c r="J2149" s="258" t="s">
        <v>2561</v>
      </c>
      <c r="K2149" s="258" t="s">
        <v>3017</v>
      </c>
      <c r="L2149" s="265" t="s">
        <v>1937</v>
      </c>
      <c r="M2149" s="265" t="s">
        <v>1941</v>
      </c>
      <c r="N2149" s="258" t="s">
        <v>3027</v>
      </c>
      <c r="O2149" s="258" t="s">
        <v>3040</v>
      </c>
      <c r="P2149" s="258"/>
      <c r="Q2149" s="258"/>
      <c r="R2149" s="258"/>
      <c r="S2149" s="258"/>
      <c r="T2149" s="11" t="s">
        <v>2762</v>
      </c>
      <c r="U2149" s="11" t="s">
        <v>2517</v>
      </c>
      <c r="V2149">
        <v>4.85964912280701</v>
      </c>
      <c r="Z2149">
        <v>-0.25750326228795201</v>
      </c>
      <c r="AD2149" s="188">
        <f t="shared" si="82"/>
        <v>11.189755627357012</v>
      </c>
    </row>
    <row r="2150" spans="1:30" hidden="1" x14ac:dyDescent="0.35">
      <c r="A2150" s="11" t="s">
        <v>2760</v>
      </c>
      <c r="B2150" s="11" t="s">
        <v>2516</v>
      </c>
      <c r="C2150" s="11" t="s">
        <v>2552</v>
      </c>
      <c r="D2150" s="188" t="s">
        <v>3022</v>
      </c>
      <c r="G2150" s="11" t="s">
        <v>2749</v>
      </c>
      <c r="H2150" s="11" t="s">
        <v>2640</v>
      </c>
      <c r="I2150">
        <v>1995</v>
      </c>
      <c r="J2150" s="258" t="s">
        <v>2561</v>
      </c>
      <c r="K2150" s="258" t="s">
        <v>3017</v>
      </c>
      <c r="L2150" s="265" t="s">
        <v>1937</v>
      </c>
      <c r="M2150" s="265" t="s">
        <v>1941</v>
      </c>
      <c r="N2150" s="258" t="s">
        <v>3027</v>
      </c>
      <c r="O2150" s="258" t="s">
        <v>3040</v>
      </c>
      <c r="P2150" s="258"/>
      <c r="Q2150" s="258"/>
      <c r="R2150" s="258"/>
      <c r="S2150" s="258"/>
      <c r="T2150" s="11" t="s">
        <v>2762</v>
      </c>
      <c r="U2150" s="11" t="s">
        <v>2517</v>
      </c>
      <c r="V2150">
        <v>4.85964912280701</v>
      </c>
      <c r="Z2150">
        <v>-9.2214006089605505E-2</v>
      </c>
      <c r="AD2150" s="188">
        <f t="shared" si="82"/>
        <v>11.189755627357012</v>
      </c>
    </row>
    <row r="2151" spans="1:30" hidden="1" x14ac:dyDescent="0.35">
      <c r="A2151" s="11" t="s">
        <v>2760</v>
      </c>
      <c r="B2151" s="11" t="s">
        <v>2516</v>
      </c>
      <c r="C2151" s="11" t="s">
        <v>2552</v>
      </c>
      <c r="D2151" s="188" t="s">
        <v>3022</v>
      </c>
      <c r="G2151" s="11" t="s">
        <v>2749</v>
      </c>
      <c r="H2151" s="11" t="s">
        <v>2640</v>
      </c>
      <c r="I2151">
        <v>1995</v>
      </c>
      <c r="J2151" s="258" t="s">
        <v>2561</v>
      </c>
      <c r="K2151" s="258" t="s">
        <v>3017</v>
      </c>
      <c r="L2151" s="265" t="s">
        <v>1937</v>
      </c>
      <c r="M2151" s="265" t="s">
        <v>1941</v>
      </c>
      <c r="N2151" s="258" t="s">
        <v>3027</v>
      </c>
      <c r="O2151" s="258" t="s">
        <v>3040</v>
      </c>
      <c r="P2151" s="258"/>
      <c r="Q2151" s="258"/>
      <c r="R2151" s="258"/>
      <c r="S2151" s="258"/>
      <c r="T2151" s="11" t="s">
        <v>2762</v>
      </c>
      <c r="U2151" s="11" t="s">
        <v>2517</v>
      </c>
      <c r="V2151">
        <v>4.8362573099415203</v>
      </c>
      <c r="Z2151">
        <v>3.9824078101588598E-2</v>
      </c>
      <c r="AD2151" s="188">
        <f t="shared" si="82"/>
        <v>11.13589398775483</v>
      </c>
    </row>
    <row r="2152" spans="1:30" hidden="1" x14ac:dyDescent="0.35">
      <c r="A2152" s="11" t="s">
        <v>2760</v>
      </c>
      <c r="B2152" s="11" t="s">
        <v>2516</v>
      </c>
      <c r="C2152" s="11" t="s">
        <v>2552</v>
      </c>
      <c r="D2152" s="188" t="s">
        <v>3022</v>
      </c>
      <c r="G2152" s="11" t="s">
        <v>2749</v>
      </c>
      <c r="H2152" s="11" t="s">
        <v>2640</v>
      </c>
      <c r="I2152">
        <v>1995</v>
      </c>
      <c r="J2152" s="258" t="s">
        <v>2561</v>
      </c>
      <c r="K2152" s="258" t="s">
        <v>3017</v>
      </c>
      <c r="L2152" s="265" t="s">
        <v>1937</v>
      </c>
      <c r="M2152" s="265" t="s">
        <v>1941</v>
      </c>
      <c r="N2152" s="258" t="s">
        <v>3027</v>
      </c>
      <c r="O2152" s="258" t="s">
        <v>3040</v>
      </c>
      <c r="P2152" s="258"/>
      <c r="Q2152" s="258"/>
      <c r="R2152" s="258"/>
      <c r="S2152" s="258"/>
      <c r="T2152" s="11" t="s">
        <v>2762</v>
      </c>
      <c r="U2152" s="11" t="s">
        <v>2517</v>
      </c>
      <c r="V2152">
        <v>4.8362573099415203</v>
      </c>
      <c r="Z2152">
        <v>0.172055483060265</v>
      </c>
      <c r="AD2152" s="188">
        <f t="shared" si="82"/>
        <v>11.13589398775483</v>
      </c>
    </row>
    <row r="2153" spans="1:30" hidden="1" x14ac:dyDescent="0.35">
      <c r="A2153" s="11" t="s">
        <v>2760</v>
      </c>
      <c r="B2153" s="11" t="s">
        <v>2516</v>
      </c>
      <c r="C2153" s="11" t="s">
        <v>2552</v>
      </c>
      <c r="D2153" s="188" t="s">
        <v>3022</v>
      </c>
      <c r="G2153" s="11" t="s">
        <v>2749</v>
      </c>
      <c r="H2153" s="11" t="s">
        <v>2640</v>
      </c>
      <c r="I2153">
        <v>1995</v>
      </c>
      <c r="J2153" s="258" t="s">
        <v>2561</v>
      </c>
      <c r="K2153" s="258" t="s">
        <v>3017</v>
      </c>
      <c r="L2153" s="265" t="s">
        <v>1937</v>
      </c>
      <c r="M2153" s="265" t="s">
        <v>1941</v>
      </c>
      <c r="N2153" s="258" t="s">
        <v>3027</v>
      </c>
      <c r="O2153" s="258" t="s">
        <v>3040</v>
      </c>
      <c r="P2153" s="258"/>
      <c r="Q2153" s="258"/>
      <c r="R2153" s="258"/>
      <c r="S2153" s="258"/>
      <c r="T2153" s="11" t="s">
        <v>2762</v>
      </c>
      <c r="U2153" s="11" t="s">
        <v>2517</v>
      </c>
      <c r="V2153">
        <v>4.8362573099415203</v>
      </c>
      <c r="Z2153">
        <v>0.56874969793629904</v>
      </c>
      <c r="AD2153" s="188">
        <f t="shared" si="82"/>
        <v>11.13589398775483</v>
      </c>
    </row>
    <row r="2154" spans="1:30" hidden="1" x14ac:dyDescent="0.35">
      <c r="A2154" s="11" t="s">
        <v>2760</v>
      </c>
      <c r="B2154" s="11" t="s">
        <v>2516</v>
      </c>
      <c r="C2154" s="11" t="s">
        <v>2552</v>
      </c>
      <c r="D2154" s="188" t="s">
        <v>3022</v>
      </c>
      <c r="G2154" s="11" t="s">
        <v>2749</v>
      </c>
      <c r="H2154" s="11" t="s">
        <v>2640</v>
      </c>
      <c r="I2154">
        <v>1995</v>
      </c>
      <c r="J2154" s="258" t="s">
        <v>2561</v>
      </c>
      <c r="K2154" s="258" t="s">
        <v>3017</v>
      </c>
      <c r="L2154" s="265" t="s">
        <v>1937</v>
      </c>
      <c r="M2154" s="265" t="s">
        <v>1941</v>
      </c>
      <c r="N2154" s="258" t="s">
        <v>3027</v>
      </c>
      <c r="O2154" s="258" t="s">
        <v>3040</v>
      </c>
      <c r="P2154" s="258"/>
      <c r="Q2154" s="258"/>
      <c r="R2154" s="258"/>
      <c r="S2154" s="258"/>
      <c r="T2154" s="11" t="s">
        <v>2762</v>
      </c>
      <c r="U2154" s="11" t="s">
        <v>2517</v>
      </c>
      <c r="V2154">
        <v>4.8362573099415203</v>
      </c>
      <c r="Z2154">
        <v>1.1307331690106699</v>
      </c>
      <c r="AD2154" s="188">
        <f t="shared" si="82"/>
        <v>11.13589398775483</v>
      </c>
    </row>
    <row r="2155" spans="1:30" hidden="1" x14ac:dyDescent="0.35">
      <c r="A2155" s="11" t="s">
        <v>2760</v>
      </c>
      <c r="B2155" s="11" t="s">
        <v>2516</v>
      </c>
      <c r="C2155" s="11" t="s">
        <v>2552</v>
      </c>
      <c r="D2155" s="188" t="s">
        <v>3022</v>
      </c>
      <c r="G2155" s="11" t="s">
        <v>2749</v>
      </c>
      <c r="H2155" s="11" t="s">
        <v>2640</v>
      </c>
      <c r="I2155">
        <v>1998</v>
      </c>
      <c r="J2155" s="258" t="s">
        <v>2561</v>
      </c>
      <c r="K2155" s="258" t="s">
        <v>3017</v>
      </c>
      <c r="L2155" s="265" t="s">
        <v>1937</v>
      </c>
      <c r="M2155" s="265" t="s">
        <v>1941</v>
      </c>
      <c r="N2155" s="258" t="s">
        <v>3027</v>
      </c>
      <c r="O2155" s="258" t="s">
        <v>3040</v>
      </c>
      <c r="P2155" s="258"/>
      <c r="Q2155" s="258"/>
      <c r="R2155" s="258"/>
      <c r="S2155" s="258"/>
      <c r="T2155" s="11" t="s">
        <v>2762</v>
      </c>
      <c r="U2155" s="11" t="s">
        <v>2517</v>
      </c>
      <c r="V2155">
        <v>0.60465116279069697</v>
      </c>
      <c r="Z2155">
        <v>1.8131847011339599</v>
      </c>
      <c r="AD2155" s="188">
        <f t="shared" si="82"/>
        <v>1.3922607539033749</v>
      </c>
    </row>
    <row r="2156" spans="1:30" hidden="1" x14ac:dyDescent="0.35">
      <c r="A2156" s="11" t="s">
        <v>2760</v>
      </c>
      <c r="B2156" s="11" t="s">
        <v>2516</v>
      </c>
      <c r="C2156" s="11" t="s">
        <v>2552</v>
      </c>
      <c r="D2156" s="188" t="s">
        <v>3022</v>
      </c>
      <c r="G2156" s="11" t="s">
        <v>2749</v>
      </c>
      <c r="H2156" s="11" t="s">
        <v>2640</v>
      </c>
      <c r="I2156">
        <v>1998</v>
      </c>
      <c r="J2156" s="258" t="s">
        <v>2561</v>
      </c>
      <c r="K2156" s="258" t="s">
        <v>3017</v>
      </c>
      <c r="L2156" s="265" t="s">
        <v>1937</v>
      </c>
      <c r="M2156" s="265" t="s">
        <v>1941</v>
      </c>
      <c r="N2156" s="258" t="s">
        <v>3027</v>
      </c>
      <c r="O2156" s="258" t="s">
        <v>3040</v>
      </c>
      <c r="P2156" s="258"/>
      <c r="Q2156" s="258"/>
      <c r="R2156" s="258"/>
      <c r="S2156" s="258"/>
      <c r="T2156" s="11" t="s">
        <v>2762</v>
      </c>
      <c r="U2156" s="11" t="s">
        <v>2517</v>
      </c>
      <c r="V2156">
        <v>0.60465116279069697</v>
      </c>
      <c r="Z2156">
        <v>2.01153180857197</v>
      </c>
      <c r="AD2156" s="188">
        <f t="shared" si="82"/>
        <v>1.3922607539033749</v>
      </c>
    </row>
    <row r="2157" spans="1:30" hidden="1" x14ac:dyDescent="0.35">
      <c r="A2157" s="11" t="s">
        <v>2760</v>
      </c>
      <c r="B2157" s="11" t="s">
        <v>2516</v>
      </c>
      <c r="C2157" s="11" t="s">
        <v>2552</v>
      </c>
      <c r="D2157" s="188" t="s">
        <v>3022</v>
      </c>
      <c r="G2157" s="11" t="s">
        <v>2749</v>
      </c>
      <c r="H2157" s="11" t="s">
        <v>2640</v>
      </c>
      <c r="I2157">
        <v>1998</v>
      </c>
      <c r="J2157" s="258" t="s">
        <v>2561</v>
      </c>
      <c r="K2157" s="258" t="s">
        <v>3017</v>
      </c>
      <c r="L2157" s="265" t="s">
        <v>1937</v>
      </c>
      <c r="M2157" s="265" t="s">
        <v>1941</v>
      </c>
      <c r="N2157" s="258" t="s">
        <v>3027</v>
      </c>
      <c r="O2157" s="258" t="s">
        <v>3040</v>
      </c>
      <c r="P2157" s="258"/>
      <c r="Q2157" s="258"/>
      <c r="R2157" s="258"/>
      <c r="S2157" s="258"/>
      <c r="T2157" s="11" t="s">
        <v>2762</v>
      </c>
      <c r="U2157" s="11" t="s">
        <v>2517</v>
      </c>
      <c r="V2157">
        <v>0.60465116279069697</v>
      </c>
      <c r="Z2157">
        <v>2.1107053622909802</v>
      </c>
      <c r="AD2157" s="188">
        <f t="shared" ref="AD2157:AD2220" si="83">LN(10^(V2157))</f>
        <v>1.3922607539033749</v>
      </c>
    </row>
    <row r="2158" spans="1:30" hidden="1" x14ac:dyDescent="0.35">
      <c r="A2158" s="11" t="s">
        <v>2760</v>
      </c>
      <c r="B2158" s="11" t="s">
        <v>2516</v>
      </c>
      <c r="C2158" s="11" t="s">
        <v>2552</v>
      </c>
      <c r="D2158" s="188" t="s">
        <v>3022</v>
      </c>
      <c r="G2158" s="11" t="s">
        <v>2749</v>
      </c>
      <c r="H2158" s="11" t="s">
        <v>2640</v>
      </c>
      <c r="I2158">
        <v>1998</v>
      </c>
      <c r="J2158" s="258" t="s">
        <v>2561</v>
      </c>
      <c r="K2158" s="258" t="s">
        <v>3017</v>
      </c>
      <c r="L2158" s="265" t="s">
        <v>1937</v>
      </c>
      <c r="M2158" s="265" t="s">
        <v>1941</v>
      </c>
      <c r="N2158" s="258" t="s">
        <v>3027</v>
      </c>
      <c r="O2158" s="258" t="s">
        <v>3040</v>
      </c>
      <c r="P2158" s="258"/>
      <c r="Q2158" s="258"/>
      <c r="R2158" s="258"/>
      <c r="S2158" s="258"/>
      <c r="T2158" s="11" t="s">
        <v>2762</v>
      </c>
      <c r="U2158" s="11" t="s">
        <v>2517</v>
      </c>
      <c r="V2158">
        <v>0.60465116279069697</v>
      </c>
      <c r="Z2158">
        <v>2.2759946184893298</v>
      </c>
      <c r="AD2158" s="188">
        <f t="shared" si="83"/>
        <v>1.3922607539033749</v>
      </c>
    </row>
    <row r="2159" spans="1:30" hidden="1" x14ac:dyDescent="0.35">
      <c r="A2159" s="11" t="s">
        <v>2760</v>
      </c>
      <c r="B2159" s="11" t="s">
        <v>2516</v>
      </c>
      <c r="C2159" s="11" t="s">
        <v>2552</v>
      </c>
      <c r="D2159" s="188" t="s">
        <v>3022</v>
      </c>
      <c r="G2159" s="11" t="s">
        <v>2749</v>
      </c>
      <c r="H2159" s="11" t="s">
        <v>2640</v>
      </c>
      <c r="I2159">
        <v>1998</v>
      </c>
      <c r="J2159" s="258" t="s">
        <v>2561</v>
      </c>
      <c r="K2159" s="258" t="s">
        <v>3017</v>
      </c>
      <c r="L2159" s="265" t="s">
        <v>1937</v>
      </c>
      <c r="M2159" s="265" t="s">
        <v>1941</v>
      </c>
      <c r="N2159" s="258" t="s">
        <v>3027</v>
      </c>
      <c r="O2159" s="258" t="s">
        <v>3040</v>
      </c>
      <c r="P2159" s="258"/>
      <c r="Q2159" s="258"/>
      <c r="R2159" s="258"/>
      <c r="S2159" s="258"/>
      <c r="T2159" s="11" t="s">
        <v>2762</v>
      </c>
      <c r="U2159" s="11" t="s">
        <v>2517</v>
      </c>
      <c r="V2159">
        <v>0.60465116279069697</v>
      </c>
      <c r="Z2159">
        <v>2.3421103209686698</v>
      </c>
      <c r="AD2159" s="188">
        <f t="shared" si="83"/>
        <v>1.3922607539033749</v>
      </c>
    </row>
    <row r="2160" spans="1:30" hidden="1" x14ac:dyDescent="0.35">
      <c r="A2160" s="11" t="s">
        <v>2760</v>
      </c>
      <c r="B2160" s="11" t="s">
        <v>2516</v>
      </c>
      <c r="C2160" s="11" t="s">
        <v>2552</v>
      </c>
      <c r="D2160" s="188" t="s">
        <v>3022</v>
      </c>
      <c r="G2160" s="11" t="s">
        <v>2749</v>
      </c>
      <c r="H2160" s="11" t="s">
        <v>2640</v>
      </c>
      <c r="I2160">
        <v>1998</v>
      </c>
      <c r="J2160" s="258" t="s">
        <v>2561</v>
      </c>
      <c r="K2160" s="258" t="s">
        <v>3017</v>
      </c>
      <c r="L2160" s="265" t="s">
        <v>1937</v>
      </c>
      <c r="M2160" s="265" t="s">
        <v>1941</v>
      </c>
      <c r="N2160" s="258" t="s">
        <v>3027</v>
      </c>
      <c r="O2160" s="258" t="s">
        <v>3040</v>
      </c>
      <c r="P2160" s="258"/>
      <c r="Q2160" s="258"/>
      <c r="R2160" s="258"/>
      <c r="S2160" s="258"/>
      <c r="T2160" s="11" t="s">
        <v>2762</v>
      </c>
      <c r="U2160" s="11" t="s">
        <v>2517</v>
      </c>
      <c r="V2160">
        <v>0.60465116279069697</v>
      </c>
      <c r="Z2160">
        <v>2.4412838746876799</v>
      </c>
      <c r="AD2160" s="188">
        <f t="shared" si="83"/>
        <v>1.3922607539033749</v>
      </c>
    </row>
    <row r="2161" spans="1:30" hidden="1" x14ac:dyDescent="0.35">
      <c r="A2161" s="11" t="s">
        <v>2760</v>
      </c>
      <c r="B2161" s="11" t="s">
        <v>2516</v>
      </c>
      <c r="C2161" s="11" t="s">
        <v>2552</v>
      </c>
      <c r="D2161" s="188" t="s">
        <v>3022</v>
      </c>
      <c r="G2161" s="11" t="s">
        <v>2749</v>
      </c>
      <c r="H2161" s="11" t="s">
        <v>2640</v>
      </c>
      <c r="I2161">
        <v>1998</v>
      </c>
      <c r="J2161" s="258" t="s">
        <v>2561</v>
      </c>
      <c r="K2161" s="258" t="s">
        <v>3017</v>
      </c>
      <c r="L2161" s="265" t="s">
        <v>1937</v>
      </c>
      <c r="M2161" s="265" t="s">
        <v>1941</v>
      </c>
      <c r="N2161" s="258" t="s">
        <v>3027</v>
      </c>
      <c r="O2161" s="258" t="s">
        <v>3040</v>
      </c>
      <c r="P2161" s="258"/>
      <c r="Q2161" s="258"/>
      <c r="R2161" s="258"/>
      <c r="S2161" s="258"/>
      <c r="T2161" s="11" t="s">
        <v>2762</v>
      </c>
      <c r="U2161" s="11" t="s">
        <v>2517</v>
      </c>
      <c r="V2161">
        <v>0.60465116279069697</v>
      </c>
      <c r="Z2161">
        <v>2.5404574284066799</v>
      </c>
      <c r="AD2161" s="188">
        <f t="shared" si="83"/>
        <v>1.3922607539033749</v>
      </c>
    </row>
    <row r="2162" spans="1:30" hidden="1" x14ac:dyDescent="0.35">
      <c r="A2162" s="11" t="s">
        <v>2760</v>
      </c>
      <c r="B2162" s="11" t="s">
        <v>2516</v>
      </c>
      <c r="C2162" s="11" t="s">
        <v>2552</v>
      </c>
      <c r="D2162" s="188" t="s">
        <v>3022</v>
      </c>
      <c r="G2162" s="11" t="s">
        <v>2749</v>
      </c>
      <c r="H2162" s="11" t="s">
        <v>2640</v>
      </c>
      <c r="I2162">
        <v>1998</v>
      </c>
      <c r="J2162" s="258" t="s">
        <v>2561</v>
      </c>
      <c r="K2162" s="258" t="s">
        <v>3017</v>
      </c>
      <c r="L2162" s="265" t="s">
        <v>1937</v>
      </c>
      <c r="M2162" s="265" t="s">
        <v>1941</v>
      </c>
      <c r="N2162" s="258" t="s">
        <v>3027</v>
      </c>
      <c r="O2162" s="258" t="s">
        <v>3040</v>
      </c>
      <c r="P2162" s="258"/>
      <c r="Q2162" s="258"/>
      <c r="R2162" s="258"/>
      <c r="S2162" s="258"/>
      <c r="T2162" s="11" t="s">
        <v>2762</v>
      </c>
      <c r="U2162" s="11" t="s">
        <v>2517</v>
      </c>
      <c r="V2162">
        <v>0.60465116279069697</v>
      </c>
      <c r="Z2162">
        <v>2.6065731308860198</v>
      </c>
      <c r="AD2162" s="188">
        <f t="shared" si="83"/>
        <v>1.3922607539033749</v>
      </c>
    </row>
    <row r="2163" spans="1:30" hidden="1" x14ac:dyDescent="0.35">
      <c r="A2163" s="11" t="s">
        <v>2760</v>
      </c>
      <c r="B2163" s="11" t="s">
        <v>2516</v>
      </c>
      <c r="C2163" s="11" t="s">
        <v>2552</v>
      </c>
      <c r="D2163" s="188" t="s">
        <v>3022</v>
      </c>
      <c r="G2163" s="11" t="s">
        <v>2749</v>
      </c>
      <c r="H2163" s="11" t="s">
        <v>2640</v>
      </c>
      <c r="I2163">
        <v>1998</v>
      </c>
      <c r="J2163" s="258" t="s">
        <v>2561</v>
      </c>
      <c r="K2163" s="258" t="s">
        <v>3017</v>
      </c>
      <c r="L2163" s="265" t="s">
        <v>1937</v>
      </c>
      <c r="M2163" s="265" t="s">
        <v>1941</v>
      </c>
      <c r="N2163" s="258" t="s">
        <v>3027</v>
      </c>
      <c r="O2163" s="258" t="s">
        <v>3040</v>
      </c>
      <c r="P2163" s="258"/>
      <c r="Q2163" s="258"/>
      <c r="R2163" s="258"/>
      <c r="S2163" s="258"/>
      <c r="T2163" s="11" t="s">
        <v>2762</v>
      </c>
      <c r="U2163" s="11" t="s">
        <v>2517</v>
      </c>
      <c r="V2163">
        <v>0.60465116279069697</v>
      </c>
      <c r="Z2163">
        <v>2.6726888333653598</v>
      </c>
      <c r="AD2163" s="188">
        <f t="shared" si="83"/>
        <v>1.3922607539033749</v>
      </c>
    </row>
    <row r="2164" spans="1:30" hidden="1" x14ac:dyDescent="0.35">
      <c r="A2164" s="11" t="s">
        <v>2760</v>
      </c>
      <c r="B2164" s="11" t="s">
        <v>2516</v>
      </c>
      <c r="C2164" s="11" t="s">
        <v>2552</v>
      </c>
      <c r="D2164" s="188" t="s">
        <v>3022</v>
      </c>
      <c r="G2164" s="11" t="s">
        <v>2749</v>
      </c>
      <c r="H2164" s="11" t="s">
        <v>2640</v>
      </c>
      <c r="I2164">
        <v>1998</v>
      </c>
      <c r="J2164" s="258" t="s">
        <v>2561</v>
      </c>
      <c r="K2164" s="258" t="s">
        <v>3017</v>
      </c>
      <c r="L2164" s="265" t="s">
        <v>1937</v>
      </c>
      <c r="M2164" s="265" t="s">
        <v>1941</v>
      </c>
      <c r="N2164" s="258" t="s">
        <v>3027</v>
      </c>
      <c r="O2164" s="258" t="s">
        <v>3040</v>
      </c>
      <c r="P2164" s="258"/>
      <c r="Q2164" s="258"/>
      <c r="R2164" s="258"/>
      <c r="S2164" s="258"/>
      <c r="T2164" s="11" t="s">
        <v>2762</v>
      </c>
      <c r="U2164" s="11" t="s">
        <v>2517</v>
      </c>
      <c r="V2164">
        <v>0.60465116279069697</v>
      </c>
      <c r="Z2164">
        <v>2.8049202383240401</v>
      </c>
      <c r="AD2164" s="188">
        <f t="shared" si="83"/>
        <v>1.3922607539033749</v>
      </c>
    </row>
    <row r="2165" spans="1:30" hidden="1" x14ac:dyDescent="0.35">
      <c r="A2165" s="11" t="s">
        <v>2760</v>
      </c>
      <c r="B2165" s="11" t="s">
        <v>2516</v>
      </c>
      <c r="C2165" s="11" t="s">
        <v>2552</v>
      </c>
      <c r="D2165" s="188" t="s">
        <v>3022</v>
      </c>
      <c r="G2165" s="11" t="s">
        <v>2749</v>
      </c>
      <c r="H2165" s="11" t="s">
        <v>2640</v>
      </c>
      <c r="I2165">
        <v>1998</v>
      </c>
      <c r="J2165" s="258" t="s">
        <v>2561</v>
      </c>
      <c r="K2165" s="258" t="s">
        <v>3017</v>
      </c>
      <c r="L2165" s="265" t="s">
        <v>1937</v>
      </c>
      <c r="M2165" s="265" t="s">
        <v>1941</v>
      </c>
      <c r="N2165" s="258" t="s">
        <v>3027</v>
      </c>
      <c r="O2165" s="258" t="s">
        <v>3040</v>
      </c>
      <c r="P2165" s="258"/>
      <c r="Q2165" s="258"/>
      <c r="R2165" s="258"/>
      <c r="S2165" s="258"/>
      <c r="T2165" s="11" t="s">
        <v>2762</v>
      </c>
      <c r="U2165" s="11" t="s">
        <v>2517</v>
      </c>
      <c r="V2165">
        <v>0.60465116279069697</v>
      </c>
      <c r="Z2165">
        <v>2.9040937920430498</v>
      </c>
      <c r="AD2165" s="188">
        <f t="shared" si="83"/>
        <v>1.3922607539033749</v>
      </c>
    </row>
    <row r="2166" spans="1:30" hidden="1" x14ac:dyDescent="0.35">
      <c r="A2166" s="11" t="s">
        <v>2760</v>
      </c>
      <c r="B2166" s="11" t="s">
        <v>2516</v>
      </c>
      <c r="C2166" s="11" t="s">
        <v>2552</v>
      </c>
      <c r="D2166" s="188" t="s">
        <v>3022</v>
      </c>
      <c r="G2166" s="11" t="s">
        <v>2749</v>
      </c>
      <c r="H2166" s="11" t="s">
        <v>2640</v>
      </c>
      <c r="I2166">
        <v>1998</v>
      </c>
      <c r="J2166" s="258" t="s">
        <v>2561</v>
      </c>
      <c r="K2166" s="258" t="s">
        <v>3017</v>
      </c>
      <c r="L2166" s="265" t="s">
        <v>1937</v>
      </c>
      <c r="M2166" s="265" t="s">
        <v>1941</v>
      </c>
      <c r="N2166" s="258" t="s">
        <v>3027</v>
      </c>
      <c r="O2166" s="258" t="s">
        <v>3040</v>
      </c>
      <c r="P2166" s="258"/>
      <c r="Q2166" s="258"/>
      <c r="R2166" s="258"/>
      <c r="S2166" s="258"/>
      <c r="T2166" s="11" t="s">
        <v>2762</v>
      </c>
      <c r="U2166" s="11" t="s">
        <v>2517</v>
      </c>
      <c r="V2166">
        <v>0.60465116279069697</v>
      </c>
      <c r="Z2166">
        <v>2.9702094945223898</v>
      </c>
      <c r="AD2166" s="188">
        <f t="shared" si="83"/>
        <v>1.3922607539033749</v>
      </c>
    </row>
    <row r="2167" spans="1:30" hidden="1" x14ac:dyDescent="0.35">
      <c r="A2167" s="11" t="s">
        <v>2760</v>
      </c>
      <c r="B2167" s="11" t="s">
        <v>2516</v>
      </c>
      <c r="C2167" s="11" t="s">
        <v>2552</v>
      </c>
      <c r="D2167" s="188" t="s">
        <v>3022</v>
      </c>
      <c r="G2167" s="11" t="s">
        <v>2749</v>
      </c>
      <c r="H2167" s="11" t="s">
        <v>2640</v>
      </c>
      <c r="I2167">
        <v>1998</v>
      </c>
      <c r="J2167" s="258" t="s">
        <v>2561</v>
      </c>
      <c r="K2167" s="258" t="s">
        <v>3017</v>
      </c>
      <c r="L2167" s="265" t="s">
        <v>1937</v>
      </c>
      <c r="M2167" s="265" t="s">
        <v>1941</v>
      </c>
      <c r="N2167" s="258" t="s">
        <v>3027</v>
      </c>
      <c r="O2167" s="258" t="s">
        <v>3040</v>
      </c>
      <c r="P2167" s="258"/>
      <c r="Q2167" s="258"/>
      <c r="R2167" s="258"/>
      <c r="S2167" s="258"/>
      <c r="T2167" s="11" t="s">
        <v>2762</v>
      </c>
      <c r="U2167" s="11" t="s">
        <v>2517</v>
      </c>
      <c r="V2167">
        <v>0.60465116279069697</v>
      </c>
      <c r="Z2167">
        <v>3.1354987507207301</v>
      </c>
      <c r="AD2167" s="188">
        <f t="shared" si="83"/>
        <v>1.3922607539033749</v>
      </c>
    </row>
    <row r="2168" spans="1:30" hidden="1" x14ac:dyDescent="0.35">
      <c r="A2168" s="11" t="s">
        <v>2760</v>
      </c>
      <c r="B2168" s="11" t="s">
        <v>2516</v>
      </c>
      <c r="C2168" s="11" t="s">
        <v>2552</v>
      </c>
      <c r="D2168" s="188" t="s">
        <v>3022</v>
      </c>
      <c r="G2168" s="11" t="s">
        <v>2749</v>
      </c>
      <c r="H2168" s="11" t="s">
        <v>2640</v>
      </c>
      <c r="I2168">
        <v>1998</v>
      </c>
      <c r="J2168" s="258" t="s">
        <v>2561</v>
      </c>
      <c r="K2168" s="258" t="s">
        <v>3017</v>
      </c>
      <c r="L2168" s="265" t="s">
        <v>1937</v>
      </c>
      <c r="M2168" s="265" t="s">
        <v>1941</v>
      </c>
      <c r="N2168" s="258" t="s">
        <v>3027</v>
      </c>
      <c r="O2168" s="258" t="s">
        <v>3040</v>
      </c>
      <c r="P2168" s="258"/>
      <c r="Q2168" s="258"/>
      <c r="R2168" s="258"/>
      <c r="S2168" s="258"/>
      <c r="T2168" s="11" t="s">
        <v>2762</v>
      </c>
      <c r="U2168" s="11" t="s">
        <v>2517</v>
      </c>
      <c r="V2168">
        <v>0.60465116279069697</v>
      </c>
      <c r="Z2168">
        <v>3.2677301556794101</v>
      </c>
      <c r="AD2168" s="188">
        <f t="shared" si="83"/>
        <v>1.3922607539033749</v>
      </c>
    </row>
    <row r="2169" spans="1:30" hidden="1" x14ac:dyDescent="0.35">
      <c r="A2169" s="11" t="s">
        <v>2760</v>
      </c>
      <c r="B2169" s="11" t="s">
        <v>2516</v>
      </c>
      <c r="C2169" s="11" t="s">
        <v>2552</v>
      </c>
      <c r="D2169" s="188" t="s">
        <v>3022</v>
      </c>
      <c r="G2169" s="11" t="s">
        <v>2749</v>
      </c>
      <c r="H2169" s="11" t="s">
        <v>2640</v>
      </c>
      <c r="I2169">
        <v>1998</v>
      </c>
      <c r="J2169" s="258" t="s">
        <v>2561</v>
      </c>
      <c r="K2169" s="258" t="s">
        <v>3017</v>
      </c>
      <c r="L2169" s="265" t="s">
        <v>1937</v>
      </c>
      <c r="M2169" s="265" t="s">
        <v>1941</v>
      </c>
      <c r="N2169" s="258" t="s">
        <v>3027</v>
      </c>
      <c r="O2169" s="258" t="s">
        <v>3040</v>
      </c>
      <c r="P2169" s="258"/>
      <c r="Q2169" s="258"/>
      <c r="R2169" s="258"/>
      <c r="S2169" s="258"/>
      <c r="T2169" s="11" t="s">
        <v>2762</v>
      </c>
      <c r="U2169" s="11" t="s">
        <v>2517</v>
      </c>
      <c r="V2169">
        <v>0.60465116279069697</v>
      </c>
      <c r="Z2169">
        <v>3.39996156063809</v>
      </c>
      <c r="AD2169" s="188">
        <f t="shared" si="83"/>
        <v>1.3922607539033749</v>
      </c>
    </row>
    <row r="2170" spans="1:30" hidden="1" x14ac:dyDescent="0.35">
      <c r="A2170" s="11" t="s">
        <v>2760</v>
      </c>
      <c r="B2170" s="11" t="s">
        <v>2516</v>
      </c>
      <c r="C2170" s="11" t="s">
        <v>2552</v>
      </c>
      <c r="D2170" s="188" t="s">
        <v>3022</v>
      </c>
      <c r="G2170" s="11" t="s">
        <v>2749</v>
      </c>
      <c r="H2170" s="11" t="s">
        <v>2640</v>
      </c>
      <c r="I2170">
        <v>1998</v>
      </c>
      <c r="J2170" s="258" t="s">
        <v>2561</v>
      </c>
      <c r="K2170" s="258" t="s">
        <v>3017</v>
      </c>
      <c r="L2170" s="265" t="s">
        <v>1937</v>
      </c>
      <c r="M2170" s="265" t="s">
        <v>1941</v>
      </c>
      <c r="N2170" s="258" t="s">
        <v>3027</v>
      </c>
      <c r="O2170" s="258" t="s">
        <v>3040</v>
      </c>
      <c r="P2170" s="258"/>
      <c r="Q2170" s="258"/>
      <c r="R2170" s="258"/>
      <c r="S2170" s="258"/>
      <c r="T2170" s="11" t="s">
        <v>2762</v>
      </c>
      <c r="U2170" s="11" t="s">
        <v>2517</v>
      </c>
      <c r="V2170">
        <v>0.90697674418604801</v>
      </c>
      <c r="Z2170">
        <v>0.65366134922160202</v>
      </c>
      <c r="AD2170" s="188">
        <f t="shared" si="83"/>
        <v>2.0883911308550682</v>
      </c>
    </row>
    <row r="2171" spans="1:30" hidden="1" x14ac:dyDescent="0.35">
      <c r="A2171" s="11" t="s">
        <v>2760</v>
      </c>
      <c r="B2171" s="11" t="s">
        <v>2516</v>
      </c>
      <c r="C2171" s="11" t="s">
        <v>2552</v>
      </c>
      <c r="D2171" s="188" t="s">
        <v>3022</v>
      </c>
      <c r="G2171" s="11" t="s">
        <v>2749</v>
      </c>
      <c r="H2171" s="11" t="s">
        <v>2640</v>
      </c>
      <c r="I2171">
        <v>1998</v>
      </c>
      <c r="J2171" s="258" t="s">
        <v>2561</v>
      </c>
      <c r="K2171" s="258" t="s">
        <v>3017</v>
      </c>
      <c r="L2171" s="265" t="s">
        <v>1937</v>
      </c>
      <c r="M2171" s="265" t="s">
        <v>1941</v>
      </c>
      <c r="N2171" s="258" t="s">
        <v>3027</v>
      </c>
      <c r="O2171" s="258" t="s">
        <v>3040</v>
      </c>
      <c r="P2171" s="258"/>
      <c r="Q2171" s="258"/>
      <c r="R2171" s="258"/>
      <c r="S2171" s="258"/>
      <c r="T2171" s="11" t="s">
        <v>2762</v>
      </c>
      <c r="U2171" s="11" t="s">
        <v>2517</v>
      </c>
      <c r="V2171">
        <v>0.90697674418604801</v>
      </c>
      <c r="Z2171">
        <v>1.0172977128579599</v>
      </c>
      <c r="AD2171" s="188">
        <f t="shared" si="83"/>
        <v>2.0883911308550682</v>
      </c>
    </row>
    <row r="2172" spans="1:30" hidden="1" x14ac:dyDescent="0.35">
      <c r="A2172" s="11" t="s">
        <v>2760</v>
      </c>
      <c r="B2172" s="11" t="s">
        <v>2516</v>
      </c>
      <c r="C2172" s="11" t="s">
        <v>2552</v>
      </c>
      <c r="D2172" s="188" t="s">
        <v>3022</v>
      </c>
      <c r="G2172" s="11" t="s">
        <v>2749</v>
      </c>
      <c r="H2172" s="11" t="s">
        <v>2640</v>
      </c>
      <c r="I2172">
        <v>1998</v>
      </c>
      <c r="J2172" s="258" t="s">
        <v>2561</v>
      </c>
      <c r="K2172" s="258" t="s">
        <v>3017</v>
      </c>
      <c r="L2172" s="265" t="s">
        <v>1937</v>
      </c>
      <c r="M2172" s="265" t="s">
        <v>1941</v>
      </c>
      <c r="N2172" s="258" t="s">
        <v>3027</v>
      </c>
      <c r="O2172" s="258" t="s">
        <v>3040</v>
      </c>
      <c r="P2172" s="258"/>
      <c r="Q2172" s="258"/>
      <c r="R2172" s="258"/>
      <c r="S2172" s="258"/>
      <c r="T2172" s="11" t="s">
        <v>2762</v>
      </c>
      <c r="U2172" s="11" t="s">
        <v>2517</v>
      </c>
      <c r="V2172">
        <v>0.90697674418604801</v>
      </c>
      <c r="Z2172">
        <v>1.8437439938497</v>
      </c>
      <c r="AD2172" s="188">
        <f t="shared" si="83"/>
        <v>2.0883911308550682</v>
      </c>
    </row>
    <row r="2173" spans="1:30" hidden="1" x14ac:dyDescent="0.35">
      <c r="A2173" s="11" t="s">
        <v>2760</v>
      </c>
      <c r="B2173" s="11" t="s">
        <v>2516</v>
      </c>
      <c r="C2173" s="11" t="s">
        <v>2552</v>
      </c>
      <c r="D2173" s="188" t="s">
        <v>3022</v>
      </c>
      <c r="G2173" s="11" t="s">
        <v>2749</v>
      </c>
      <c r="H2173" s="11" t="s">
        <v>2640</v>
      </c>
      <c r="I2173">
        <v>1998</v>
      </c>
      <c r="J2173" s="258" t="s">
        <v>2561</v>
      </c>
      <c r="K2173" s="258" t="s">
        <v>3017</v>
      </c>
      <c r="L2173" s="265" t="s">
        <v>1937</v>
      </c>
      <c r="M2173" s="265" t="s">
        <v>1941</v>
      </c>
      <c r="N2173" s="258" t="s">
        <v>3027</v>
      </c>
      <c r="O2173" s="258" t="s">
        <v>3040</v>
      </c>
      <c r="P2173" s="258"/>
      <c r="Q2173" s="258"/>
      <c r="R2173" s="258"/>
      <c r="S2173" s="258"/>
      <c r="T2173" s="11" t="s">
        <v>2762</v>
      </c>
      <c r="U2173" s="11" t="s">
        <v>2517</v>
      </c>
      <c r="V2173">
        <v>1.1860465116279</v>
      </c>
      <c r="Z2173">
        <v>0.58523928502786804</v>
      </c>
      <c r="AD2173" s="188">
        <f t="shared" si="83"/>
        <v>2.7309730172719919</v>
      </c>
    </row>
    <row r="2174" spans="1:30" hidden="1" x14ac:dyDescent="0.35">
      <c r="A2174" s="11" t="s">
        <v>2760</v>
      </c>
      <c r="B2174" s="11" t="s">
        <v>2516</v>
      </c>
      <c r="C2174" s="11" t="s">
        <v>2552</v>
      </c>
      <c r="D2174" s="188" t="s">
        <v>3022</v>
      </c>
      <c r="G2174" s="11" t="s">
        <v>2749</v>
      </c>
      <c r="H2174" s="11" t="s">
        <v>2640</v>
      </c>
      <c r="I2174">
        <v>1998</v>
      </c>
      <c r="J2174" s="258" t="s">
        <v>2561</v>
      </c>
      <c r="K2174" s="258" t="s">
        <v>3017</v>
      </c>
      <c r="L2174" s="265" t="s">
        <v>1937</v>
      </c>
      <c r="M2174" s="265" t="s">
        <v>1941</v>
      </c>
      <c r="N2174" s="258" t="s">
        <v>3027</v>
      </c>
      <c r="O2174" s="258" t="s">
        <v>3040</v>
      </c>
      <c r="P2174" s="258"/>
      <c r="Q2174" s="258"/>
      <c r="R2174" s="258"/>
      <c r="S2174" s="258"/>
      <c r="T2174" s="11" t="s">
        <v>2762</v>
      </c>
      <c r="U2174" s="11" t="s">
        <v>2517</v>
      </c>
      <c r="V2174">
        <v>1.1860465116279</v>
      </c>
      <c r="Z2174">
        <v>0.71747068998654595</v>
      </c>
      <c r="AD2174" s="188">
        <f t="shared" si="83"/>
        <v>2.7309730172719919</v>
      </c>
    </row>
    <row r="2175" spans="1:30" hidden="1" x14ac:dyDescent="0.35">
      <c r="A2175" s="11" t="s">
        <v>2760</v>
      </c>
      <c r="B2175" s="11" t="s">
        <v>2516</v>
      </c>
      <c r="C2175" s="11" t="s">
        <v>2552</v>
      </c>
      <c r="D2175" s="188" t="s">
        <v>3022</v>
      </c>
      <c r="G2175" s="11" t="s">
        <v>2749</v>
      </c>
      <c r="H2175" s="11" t="s">
        <v>2640</v>
      </c>
      <c r="I2175">
        <v>1998</v>
      </c>
      <c r="J2175" s="258" t="s">
        <v>2561</v>
      </c>
      <c r="K2175" s="258" t="s">
        <v>3017</v>
      </c>
      <c r="L2175" s="265" t="s">
        <v>1937</v>
      </c>
      <c r="M2175" s="265" t="s">
        <v>1941</v>
      </c>
      <c r="N2175" s="258" t="s">
        <v>3027</v>
      </c>
      <c r="O2175" s="258" t="s">
        <v>3040</v>
      </c>
      <c r="P2175" s="258"/>
      <c r="Q2175" s="258"/>
      <c r="R2175" s="258"/>
      <c r="S2175" s="258"/>
      <c r="T2175" s="11" t="s">
        <v>2762</v>
      </c>
      <c r="U2175" s="11" t="s">
        <v>2517</v>
      </c>
      <c r="V2175">
        <v>1.1860465116279</v>
      </c>
      <c r="Z2175">
        <v>0.816644243705553</v>
      </c>
      <c r="AD2175" s="188">
        <f t="shared" si="83"/>
        <v>2.7309730172719919</v>
      </c>
    </row>
    <row r="2176" spans="1:30" hidden="1" x14ac:dyDescent="0.35">
      <c r="A2176" s="11" t="s">
        <v>2760</v>
      </c>
      <c r="B2176" s="11" t="s">
        <v>2516</v>
      </c>
      <c r="C2176" s="11" t="s">
        <v>2552</v>
      </c>
      <c r="D2176" s="188" t="s">
        <v>3022</v>
      </c>
      <c r="G2176" s="11" t="s">
        <v>2749</v>
      </c>
      <c r="H2176" s="11" t="s">
        <v>2640</v>
      </c>
      <c r="I2176">
        <v>1998</v>
      </c>
      <c r="J2176" s="258" t="s">
        <v>2561</v>
      </c>
      <c r="K2176" s="258" t="s">
        <v>3017</v>
      </c>
      <c r="L2176" s="265" t="s">
        <v>1937</v>
      </c>
      <c r="M2176" s="265" t="s">
        <v>1941</v>
      </c>
      <c r="N2176" s="258" t="s">
        <v>3027</v>
      </c>
      <c r="O2176" s="258" t="s">
        <v>3040</v>
      </c>
      <c r="P2176" s="258"/>
      <c r="Q2176" s="258"/>
      <c r="R2176" s="258"/>
      <c r="S2176" s="258"/>
      <c r="T2176" s="11" t="s">
        <v>2762</v>
      </c>
      <c r="U2176" s="11" t="s">
        <v>2517</v>
      </c>
      <c r="V2176">
        <v>1.1860465116279</v>
      </c>
      <c r="Z2176">
        <v>0.94887564866423102</v>
      </c>
      <c r="AD2176" s="188">
        <f t="shared" si="83"/>
        <v>2.7309730172719919</v>
      </c>
    </row>
    <row r="2177" spans="1:30" hidden="1" x14ac:dyDescent="0.35">
      <c r="A2177" s="11" t="s">
        <v>2760</v>
      </c>
      <c r="B2177" s="11" t="s">
        <v>2516</v>
      </c>
      <c r="C2177" s="11" t="s">
        <v>2552</v>
      </c>
      <c r="D2177" s="188" t="s">
        <v>3022</v>
      </c>
      <c r="G2177" s="11" t="s">
        <v>2749</v>
      </c>
      <c r="H2177" s="11" t="s">
        <v>2640</v>
      </c>
      <c r="I2177">
        <v>1998</v>
      </c>
      <c r="J2177" s="258" t="s">
        <v>2561</v>
      </c>
      <c r="K2177" s="258" t="s">
        <v>3017</v>
      </c>
      <c r="L2177" s="265" t="s">
        <v>1937</v>
      </c>
      <c r="M2177" s="265" t="s">
        <v>1941</v>
      </c>
      <c r="N2177" s="258" t="s">
        <v>3027</v>
      </c>
      <c r="O2177" s="258" t="s">
        <v>3040</v>
      </c>
      <c r="P2177" s="258"/>
      <c r="Q2177" s="258"/>
      <c r="R2177" s="258"/>
      <c r="S2177" s="258"/>
      <c r="T2177" s="11" t="s">
        <v>2762</v>
      </c>
      <c r="U2177" s="11" t="s">
        <v>2517</v>
      </c>
      <c r="V2177">
        <v>1.1860465116279</v>
      </c>
      <c r="Z2177">
        <v>1.24639630982125</v>
      </c>
      <c r="AD2177" s="188">
        <f t="shared" si="83"/>
        <v>2.7309730172719919</v>
      </c>
    </row>
    <row r="2178" spans="1:30" hidden="1" x14ac:dyDescent="0.35">
      <c r="A2178" s="11" t="s">
        <v>2760</v>
      </c>
      <c r="B2178" s="11" t="s">
        <v>2516</v>
      </c>
      <c r="C2178" s="11" t="s">
        <v>2552</v>
      </c>
      <c r="D2178" s="188" t="s">
        <v>3022</v>
      </c>
      <c r="G2178" s="11" t="s">
        <v>2749</v>
      </c>
      <c r="H2178" s="11" t="s">
        <v>2640</v>
      </c>
      <c r="I2178">
        <v>1998</v>
      </c>
      <c r="J2178" s="258" t="s">
        <v>2561</v>
      </c>
      <c r="K2178" s="258" t="s">
        <v>3017</v>
      </c>
      <c r="L2178" s="265" t="s">
        <v>1937</v>
      </c>
      <c r="M2178" s="265" t="s">
        <v>1941</v>
      </c>
      <c r="N2178" s="258" t="s">
        <v>3027</v>
      </c>
      <c r="O2178" s="258" t="s">
        <v>3040</v>
      </c>
      <c r="P2178" s="258"/>
      <c r="Q2178" s="258"/>
      <c r="R2178" s="258"/>
      <c r="S2178" s="258"/>
      <c r="T2178" s="11" t="s">
        <v>2762</v>
      </c>
      <c r="U2178" s="11" t="s">
        <v>2517</v>
      </c>
      <c r="V2178">
        <v>1.1860465116279</v>
      </c>
      <c r="Z2178">
        <v>1.4116855660195999</v>
      </c>
      <c r="AD2178" s="188">
        <f t="shared" si="83"/>
        <v>2.7309730172719919</v>
      </c>
    </row>
    <row r="2179" spans="1:30" hidden="1" x14ac:dyDescent="0.35">
      <c r="A2179" s="11" t="s">
        <v>2760</v>
      </c>
      <c r="B2179" s="11" t="s">
        <v>2516</v>
      </c>
      <c r="C2179" s="11" t="s">
        <v>2552</v>
      </c>
      <c r="D2179" s="188" t="s">
        <v>3022</v>
      </c>
      <c r="G2179" s="11" t="s">
        <v>2749</v>
      </c>
      <c r="H2179" s="11" t="s">
        <v>2640</v>
      </c>
      <c r="I2179">
        <v>1998</v>
      </c>
      <c r="J2179" s="258" t="s">
        <v>2561</v>
      </c>
      <c r="K2179" s="258" t="s">
        <v>3017</v>
      </c>
      <c r="L2179" s="265" t="s">
        <v>1937</v>
      </c>
      <c r="M2179" s="265" t="s">
        <v>1941</v>
      </c>
      <c r="N2179" s="258" t="s">
        <v>3027</v>
      </c>
      <c r="O2179" s="258" t="s">
        <v>3040</v>
      </c>
      <c r="P2179" s="258"/>
      <c r="Q2179" s="258"/>
      <c r="R2179" s="258"/>
      <c r="S2179" s="258"/>
      <c r="T2179" s="11" t="s">
        <v>2762</v>
      </c>
      <c r="U2179" s="11" t="s">
        <v>2517</v>
      </c>
      <c r="V2179">
        <v>1.1860465116279</v>
      </c>
      <c r="Z2179">
        <v>1.7753219296559599</v>
      </c>
      <c r="AD2179" s="188">
        <f t="shared" si="83"/>
        <v>2.7309730172719919</v>
      </c>
    </row>
    <row r="2180" spans="1:30" hidden="1" x14ac:dyDescent="0.35">
      <c r="A2180" s="11" t="s">
        <v>2760</v>
      </c>
      <c r="B2180" s="11" t="s">
        <v>2516</v>
      </c>
      <c r="C2180" s="11" t="s">
        <v>2552</v>
      </c>
      <c r="D2180" s="188" t="s">
        <v>3022</v>
      </c>
      <c r="G2180" s="11" t="s">
        <v>2749</v>
      </c>
      <c r="H2180" s="11" t="s">
        <v>2640</v>
      </c>
      <c r="I2180">
        <v>1998</v>
      </c>
      <c r="J2180" s="258" t="s">
        <v>2561</v>
      </c>
      <c r="K2180" s="258" t="s">
        <v>3017</v>
      </c>
      <c r="L2180" s="265" t="s">
        <v>1937</v>
      </c>
      <c r="M2180" s="265" t="s">
        <v>1941</v>
      </c>
      <c r="N2180" s="258" t="s">
        <v>3027</v>
      </c>
      <c r="O2180" s="258" t="s">
        <v>3040</v>
      </c>
      <c r="P2180" s="258"/>
      <c r="Q2180" s="258"/>
      <c r="R2180" s="258"/>
      <c r="S2180" s="258"/>
      <c r="T2180" s="11" t="s">
        <v>2762</v>
      </c>
      <c r="U2180" s="11" t="s">
        <v>2517</v>
      </c>
      <c r="V2180">
        <v>1.51162790697674</v>
      </c>
      <c r="Z2180">
        <v>1.7726311743225001</v>
      </c>
      <c r="AD2180" s="188">
        <f t="shared" si="83"/>
        <v>3.4806518847584318</v>
      </c>
    </row>
    <row r="2181" spans="1:30" hidden="1" x14ac:dyDescent="0.35">
      <c r="A2181" s="11" t="s">
        <v>2760</v>
      </c>
      <c r="B2181" s="11" t="s">
        <v>2516</v>
      </c>
      <c r="C2181" s="11" t="s">
        <v>2552</v>
      </c>
      <c r="D2181" s="188" t="s">
        <v>3022</v>
      </c>
      <c r="G2181" s="11" t="s">
        <v>2749</v>
      </c>
      <c r="H2181" s="11" t="s">
        <v>2640</v>
      </c>
      <c r="I2181">
        <v>1998</v>
      </c>
      <c r="J2181" s="258" t="s">
        <v>2561</v>
      </c>
      <c r="K2181" s="258" t="s">
        <v>3017</v>
      </c>
      <c r="L2181" s="265" t="s">
        <v>1937</v>
      </c>
      <c r="M2181" s="265" t="s">
        <v>1941</v>
      </c>
      <c r="N2181" s="258" t="s">
        <v>3027</v>
      </c>
      <c r="O2181" s="258" t="s">
        <v>3040</v>
      </c>
      <c r="P2181" s="258"/>
      <c r="Q2181" s="258"/>
      <c r="R2181" s="258"/>
      <c r="S2181" s="258"/>
      <c r="T2181" s="11" t="s">
        <v>2762</v>
      </c>
      <c r="U2181" s="11" t="s">
        <v>2517</v>
      </c>
      <c r="V2181">
        <v>1.51162790697674</v>
      </c>
      <c r="Z2181">
        <v>1.9709782817605199</v>
      </c>
      <c r="AD2181" s="188">
        <f t="shared" si="83"/>
        <v>3.4806518847584318</v>
      </c>
    </row>
    <row r="2182" spans="1:30" hidden="1" x14ac:dyDescent="0.35">
      <c r="A2182" s="11" t="s">
        <v>2760</v>
      </c>
      <c r="B2182" s="11" t="s">
        <v>2516</v>
      </c>
      <c r="C2182" s="11" t="s">
        <v>2552</v>
      </c>
      <c r="D2182" s="188" t="s">
        <v>3022</v>
      </c>
      <c r="G2182" s="11" t="s">
        <v>2749</v>
      </c>
      <c r="H2182" s="11" t="s">
        <v>2640</v>
      </c>
      <c r="I2182">
        <v>1998</v>
      </c>
      <c r="J2182" s="258" t="s">
        <v>2561</v>
      </c>
      <c r="K2182" s="258" t="s">
        <v>3017</v>
      </c>
      <c r="L2182" s="265" t="s">
        <v>1937</v>
      </c>
      <c r="M2182" s="265" t="s">
        <v>1941</v>
      </c>
      <c r="N2182" s="258" t="s">
        <v>3027</v>
      </c>
      <c r="O2182" s="258" t="s">
        <v>3040</v>
      </c>
      <c r="P2182" s="258"/>
      <c r="Q2182" s="258"/>
      <c r="R2182" s="258"/>
      <c r="S2182" s="258"/>
      <c r="T2182" s="11" t="s">
        <v>2762</v>
      </c>
      <c r="U2182" s="11" t="s">
        <v>2517</v>
      </c>
      <c r="V2182">
        <v>1.51162790697674</v>
      </c>
      <c r="Z2182">
        <v>2.1362675379588598</v>
      </c>
      <c r="AD2182" s="188">
        <f t="shared" si="83"/>
        <v>3.4806518847584318</v>
      </c>
    </row>
    <row r="2183" spans="1:30" hidden="1" x14ac:dyDescent="0.35">
      <c r="A2183" s="11" t="s">
        <v>2760</v>
      </c>
      <c r="B2183" s="11" t="s">
        <v>2516</v>
      </c>
      <c r="C2183" s="11" t="s">
        <v>2552</v>
      </c>
      <c r="D2183" s="188" t="s">
        <v>3022</v>
      </c>
      <c r="G2183" s="11" t="s">
        <v>2749</v>
      </c>
      <c r="H2183" s="11" t="s">
        <v>2640</v>
      </c>
      <c r="I2183">
        <v>1998</v>
      </c>
      <c r="J2183" s="258" t="s">
        <v>2561</v>
      </c>
      <c r="K2183" s="258" t="s">
        <v>3017</v>
      </c>
      <c r="L2183" s="265" t="s">
        <v>1937</v>
      </c>
      <c r="M2183" s="265" t="s">
        <v>1941</v>
      </c>
      <c r="N2183" s="258" t="s">
        <v>3027</v>
      </c>
      <c r="O2183" s="258" t="s">
        <v>3040</v>
      </c>
      <c r="P2183" s="258"/>
      <c r="Q2183" s="258"/>
      <c r="R2183" s="258"/>
      <c r="S2183" s="258"/>
      <c r="T2183" s="11" t="s">
        <v>2762</v>
      </c>
      <c r="U2183" s="11" t="s">
        <v>2517</v>
      </c>
      <c r="V2183">
        <v>1.51162790697674</v>
      </c>
      <c r="Z2183">
        <v>2.23544109167787</v>
      </c>
      <c r="AD2183" s="188">
        <f t="shared" si="83"/>
        <v>3.4806518847584318</v>
      </c>
    </row>
    <row r="2184" spans="1:30" hidden="1" x14ac:dyDescent="0.35">
      <c r="A2184" s="11" t="s">
        <v>2760</v>
      </c>
      <c r="B2184" s="11" t="s">
        <v>2516</v>
      </c>
      <c r="C2184" s="11" t="s">
        <v>2552</v>
      </c>
      <c r="D2184" s="188" t="s">
        <v>3022</v>
      </c>
      <c r="G2184" s="11" t="s">
        <v>2749</v>
      </c>
      <c r="H2184" s="11" t="s">
        <v>2640</v>
      </c>
      <c r="I2184">
        <v>1998</v>
      </c>
      <c r="J2184" s="258" t="s">
        <v>2561</v>
      </c>
      <c r="K2184" s="258" t="s">
        <v>3017</v>
      </c>
      <c r="L2184" s="265" t="s">
        <v>1937</v>
      </c>
      <c r="M2184" s="265" t="s">
        <v>1941</v>
      </c>
      <c r="N2184" s="258" t="s">
        <v>3027</v>
      </c>
      <c r="O2184" s="258" t="s">
        <v>3040</v>
      </c>
      <c r="P2184" s="258"/>
      <c r="Q2184" s="258"/>
      <c r="R2184" s="258"/>
      <c r="S2184" s="258"/>
      <c r="T2184" s="11" t="s">
        <v>2762</v>
      </c>
      <c r="U2184" s="11" t="s">
        <v>2517</v>
      </c>
      <c r="V2184">
        <v>1.51162790697674</v>
      </c>
      <c r="Z2184">
        <v>2.3346146453968801</v>
      </c>
      <c r="AD2184" s="188">
        <f t="shared" si="83"/>
        <v>3.4806518847584318</v>
      </c>
    </row>
    <row r="2185" spans="1:30" hidden="1" x14ac:dyDescent="0.35">
      <c r="A2185" s="11" t="s">
        <v>2760</v>
      </c>
      <c r="B2185" s="11" t="s">
        <v>2516</v>
      </c>
      <c r="C2185" s="11" t="s">
        <v>2552</v>
      </c>
      <c r="D2185" s="188" t="s">
        <v>3022</v>
      </c>
      <c r="G2185" s="11" t="s">
        <v>2749</v>
      </c>
      <c r="H2185" s="11" t="s">
        <v>2640</v>
      </c>
      <c r="I2185">
        <v>1998</v>
      </c>
      <c r="J2185" s="258" t="s">
        <v>2561</v>
      </c>
      <c r="K2185" s="258" t="s">
        <v>3017</v>
      </c>
      <c r="L2185" s="265" t="s">
        <v>1937</v>
      </c>
      <c r="M2185" s="265" t="s">
        <v>1941</v>
      </c>
      <c r="N2185" s="258" t="s">
        <v>3027</v>
      </c>
      <c r="O2185" s="258" t="s">
        <v>3040</v>
      </c>
      <c r="P2185" s="258"/>
      <c r="Q2185" s="258"/>
      <c r="R2185" s="258"/>
      <c r="S2185" s="258"/>
      <c r="T2185" s="11" t="s">
        <v>2762</v>
      </c>
      <c r="U2185" s="11" t="s">
        <v>2517</v>
      </c>
      <c r="V2185">
        <v>1.51162790697674</v>
      </c>
      <c r="Z2185">
        <v>2.4007303478762201</v>
      </c>
      <c r="AD2185" s="188">
        <f t="shared" si="83"/>
        <v>3.4806518847584318</v>
      </c>
    </row>
    <row r="2186" spans="1:30" hidden="1" x14ac:dyDescent="0.35">
      <c r="A2186" s="11" t="s">
        <v>2760</v>
      </c>
      <c r="B2186" s="11" t="s">
        <v>2516</v>
      </c>
      <c r="C2186" s="11" t="s">
        <v>2552</v>
      </c>
      <c r="D2186" s="188" t="s">
        <v>3022</v>
      </c>
      <c r="G2186" s="11" t="s">
        <v>2749</v>
      </c>
      <c r="H2186" s="11" t="s">
        <v>2640</v>
      </c>
      <c r="I2186">
        <v>1998</v>
      </c>
      <c r="J2186" s="258" t="s">
        <v>2561</v>
      </c>
      <c r="K2186" s="258" t="s">
        <v>3017</v>
      </c>
      <c r="L2186" s="265" t="s">
        <v>1937</v>
      </c>
      <c r="M2186" s="265" t="s">
        <v>1941</v>
      </c>
      <c r="N2186" s="258" t="s">
        <v>3027</v>
      </c>
      <c r="O2186" s="258" t="s">
        <v>3040</v>
      </c>
      <c r="P2186" s="258"/>
      <c r="Q2186" s="258"/>
      <c r="R2186" s="258"/>
      <c r="S2186" s="258"/>
      <c r="T2186" s="11" t="s">
        <v>2762</v>
      </c>
      <c r="U2186" s="11" t="s">
        <v>2517</v>
      </c>
      <c r="V2186">
        <v>1.51162790697674</v>
      </c>
      <c r="Z2186">
        <v>2.4999039015952298</v>
      </c>
      <c r="AD2186" s="188">
        <f t="shared" si="83"/>
        <v>3.4806518847584318</v>
      </c>
    </row>
    <row r="2187" spans="1:30" hidden="1" x14ac:dyDescent="0.35">
      <c r="A2187" s="11" t="s">
        <v>2760</v>
      </c>
      <c r="B2187" s="11" t="s">
        <v>2516</v>
      </c>
      <c r="C2187" s="11" t="s">
        <v>2552</v>
      </c>
      <c r="D2187" s="188" t="s">
        <v>3022</v>
      </c>
      <c r="G2187" s="11" t="s">
        <v>2749</v>
      </c>
      <c r="H2187" s="11" t="s">
        <v>2640</v>
      </c>
      <c r="I2187">
        <v>1998</v>
      </c>
      <c r="J2187" s="258" t="s">
        <v>2561</v>
      </c>
      <c r="K2187" s="258" t="s">
        <v>3017</v>
      </c>
      <c r="L2187" s="265" t="s">
        <v>1937</v>
      </c>
      <c r="M2187" s="265" t="s">
        <v>1941</v>
      </c>
      <c r="N2187" s="258" t="s">
        <v>3027</v>
      </c>
      <c r="O2187" s="258" t="s">
        <v>3040</v>
      </c>
      <c r="P2187" s="258"/>
      <c r="Q2187" s="258"/>
      <c r="R2187" s="258"/>
      <c r="S2187" s="258"/>
      <c r="T2187" s="11" t="s">
        <v>2762</v>
      </c>
      <c r="U2187" s="11" t="s">
        <v>2517</v>
      </c>
      <c r="V2187">
        <v>1.51162790697674</v>
      </c>
      <c r="Z2187">
        <v>2.5660196040745702</v>
      </c>
      <c r="AD2187" s="188">
        <f t="shared" si="83"/>
        <v>3.4806518847584318</v>
      </c>
    </row>
    <row r="2188" spans="1:30" hidden="1" x14ac:dyDescent="0.35">
      <c r="A2188" s="11" t="s">
        <v>2760</v>
      </c>
      <c r="B2188" s="11" t="s">
        <v>2516</v>
      </c>
      <c r="C2188" s="11" t="s">
        <v>2552</v>
      </c>
      <c r="D2188" s="188" t="s">
        <v>3022</v>
      </c>
      <c r="G2188" s="11" t="s">
        <v>2749</v>
      </c>
      <c r="H2188" s="11" t="s">
        <v>2640</v>
      </c>
      <c r="I2188">
        <v>1998</v>
      </c>
      <c r="J2188" s="258" t="s">
        <v>2561</v>
      </c>
      <c r="K2188" s="258" t="s">
        <v>3017</v>
      </c>
      <c r="L2188" s="265" t="s">
        <v>1937</v>
      </c>
      <c r="M2188" s="265" t="s">
        <v>1941</v>
      </c>
      <c r="N2188" s="258" t="s">
        <v>3027</v>
      </c>
      <c r="O2188" s="258" t="s">
        <v>3040</v>
      </c>
      <c r="P2188" s="258"/>
      <c r="Q2188" s="258"/>
      <c r="R2188" s="258"/>
      <c r="S2188" s="258"/>
      <c r="T2188" s="11" t="s">
        <v>2762</v>
      </c>
      <c r="U2188" s="11" t="s">
        <v>2517</v>
      </c>
      <c r="V2188">
        <v>1.51162790697674</v>
      </c>
      <c r="Z2188">
        <v>2.6321353065539101</v>
      </c>
      <c r="AD2188" s="188">
        <f t="shared" si="83"/>
        <v>3.4806518847584318</v>
      </c>
    </row>
    <row r="2189" spans="1:30" hidden="1" x14ac:dyDescent="0.35">
      <c r="A2189" s="11" t="s">
        <v>2760</v>
      </c>
      <c r="B2189" s="11" t="s">
        <v>2516</v>
      </c>
      <c r="C2189" s="11" t="s">
        <v>2552</v>
      </c>
      <c r="D2189" s="188" t="s">
        <v>3022</v>
      </c>
      <c r="G2189" s="11" t="s">
        <v>2749</v>
      </c>
      <c r="H2189" s="11" t="s">
        <v>2640</v>
      </c>
      <c r="I2189">
        <v>1998</v>
      </c>
      <c r="J2189" s="258" t="s">
        <v>2561</v>
      </c>
      <c r="K2189" s="258" t="s">
        <v>3017</v>
      </c>
      <c r="L2189" s="265" t="s">
        <v>1937</v>
      </c>
      <c r="M2189" s="265" t="s">
        <v>1941</v>
      </c>
      <c r="N2189" s="258" t="s">
        <v>3027</v>
      </c>
      <c r="O2189" s="258" t="s">
        <v>3040</v>
      </c>
      <c r="P2189" s="258"/>
      <c r="Q2189" s="258"/>
      <c r="R2189" s="258"/>
      <c r="S2189" s="258"/>
      <c r="T2189" s="11" t="s">
        <v>2762</v>
      </c>
      <c r="U2189" s="11" t="s">
        <v>2517</v>
      </c>
      <c r="V2189">
        <v>1.51162790697674</v>
      </c>
      <c r="Z2189">
        <v>2.6982510090332399</v>
      </c>
      <c r="AD2189" s="188">
        <f t="shared" si="83"/>
        <v>3.4806518847584318</v>
      </c>
    </row>
    <row r="2190" spans="1:30" hidden="1" x14ac:dyDescent="0.35">
      <c r="A2190" s="11" t="s">
        <v>2760</v>
      </c>
      <c r="B2190" s="11" t="s">
        <v>2516</v>
      </c>
      <c r="C2190" s="11" t="s">
        <v>2552</v>
      </c>
      <c r="D2190" s="188" t="s">
        <v>3022</v>
      </c>
      <c r="G2190" s="11" t="s">
        <v>2749</v>
      </c>
      <c r="H2190" s="11" t="s">
        <v>2640</v>
      </c>
      <c r="I2190">
        <v>1998</v>
      </c>
      <c r="J2190" s="258" t="s">
        <v>2561</v>
      </c>
      <c r="K2190" s="258" t="s">
        <v>3017</v>
      </c>
      <c r="L2190" s="265" t="s">
        <v>1937</v>
      </c>
      <c r="M2190" s="265" t="s">
        <v>1941</v>
      </c>
      <c r="N2190" s="258" t="s">
        <v>3027</v>
      </c>
      <c r="O2190" s="258" t="s">
        <v>3040</v>
      </c>
      <c r="P2190" s="258"/>
      <c r="Q2190" s="258"/>
      <c r="R2190" s="258"/>
      <c r="S2190" s="258"/>
      <c r="T2190" s="11" t="s">
        <v>2762</v>
      </c>
      <c r="U2190" s="11" t="s">
        <v>2517</v>
      </c>
      <c r="V2190">
        <v>1.51162790697674</v>
      </c>
      <c r="Z2190">
        <v>2.7643667115125798</v>
      </c>
      <c r="AD2190" s="188">
        <f t="shared" si="83"/>
        <v>3.4806518847584318</v>
      </c>
    </row>
    <row r="2191" spans="1:30" hidden="1" x14ac:dyDescent="0.35">
      <c r="A2191" s="11" t="s">
        <v>2760</v>
      </c>
      <c r="B2191" s="11" t="s">
        <v>2516</v>
      </c>
      <c r="C2191" s="11" t="s">
        <v>2552</v>
      </c>
      <c r="D2191" s="188" t="s">
        <v>3022</v>
      </c>
      <c r="G2191" s="11" t="s">
        <v>2749</v>
      </c>
      <c r="H2191" s="11" t="s">
        <v>2640</v>
      </c>
      <c r="I2191">
        <v>1998</v>
      </c>
      <c r="J2191" s="258" t="s">
        <v>2561</v>
      </c>
      <c r="K2191" s="258" t="s">
        <v>3017</v>
      </c>
      <c r="L2191" s="265" t="s">
        <v>1937</v>
      </c>
      <c r="M2191" s="265" t="s">
        <v>1941</v>
      </c>
      <c r="N2191" s="258" t="s">
        <v>3027</v>
      </c>
      <c r="O2191" s="258" t="s">
        <v>3040</v>
      </c>
      <c r="P2191" s="258"/>
      <c r="Q2191" s="258"/>
      <c r="R2191" s="258"/>
      <c r="S2191" s="258"/>
      <c r="T2191" s="11" t="s">
        <v>2762</v>
      </c>
      <c r="U2191" s="11" t="s">
        <v>2517</v>
      </c>
      <c r="V2191">
        <v>1.51162790697674</v>
      </c>
      <c r="Z2191">
        <v>2.86354026523159</v>
      </c>
      <c r="AD2191" s="188">
        <f t="shared" si="83"/>
        <v>3.4806518847584318</v>
      </c>
    </row>
    <row r="2192" spans="1:30" hidden="1" x14ac:dyDescent="0.35">
      <c r="A2192" s="11" t="s">
        <v>2760</v>
      </c>
      <c r="B2192" s="11" t="s">
        <v>2516</v>
      </c>
      <c r="C2192" s="11" t="s">
        <v>2552</v>
      </c>
      <c r="D2192" s="188" t="s">
        <v>3022</v>
      </c>
      <c r="G2192" s="11" t="s">
        <v>2749</v>
      </c>
      <c r="H2192" s="11" t="s">
        <v>2640</v>
      </c>
      <c r="I2192">
        <v>1998</v>
      </c>
      <c r="J2192" s="258" t="s">
        <v>2561</v>
      </c>
      <c r="K2192" s="258" t="s">
        <v>3017</v>
      </c>
      <c r="L2192" s="265" t="s">
        <v>1937</v>
      </c>
      <c r="M2192" s="265" t="s">
        <v>1941</v>
      </c>
      <c r="N2192" s="258" t="s">
        <v>3027</v>
      </c>
      <c r="O2192" s="258" t="s">
        <v>3040</v>
      </c>
      <c r="P2192" s="258"/>
      <c r="Q2192" s="258"/>
      <c r="R2192" s="258"/>
      <c r="S2192" s="258"/>
      <c r="T2192" s="11" t="s">
        <v>2762</v>
      </c>
      <c r="U2192" s="11" t="s">
        <v>2517</v>
      </c>
      <c r="V2192">
        <v>1.51162790697674</v>
      </c>
      <c r="Z2192">
        <v>2.9627138189506002</v>
      </c>
      <c r="AD2192" s="188">
        <f t="shared" si="83"/>
        <v>3.4806518847584318</v>
      </c>
    </row>
    <row r="2193" spans="1:30" hidden="1" x14ac:dyDescent="0.35">
      <c r="A2193" s="11" t="s">
        <v>2760</v>
      </c>
      <c r="B2193" s="11" t="s">
        <v>2516</v>
      </c>
      <c r="C2193" s="11" t="s">
        <v>2552</v>
      </c>
      <c r="D2193" s="188" t="s">
        <v>3022</v>
      </c>
      <c r="G2193" s="11" t="s">
        <v>2749</v>
      </c>
      <c r="H2193" s="11" t="s">
        <v>2640</v>
      </c>
      <c r="I2193">
        <v>1998</v>
      </c>
      <c r="J2193" s="258" t="s">
        <v>2561</v>
      </c>
      <c r="K2193" s="258" t="s">
        <v>3017</v>
      </c>
      <c r="L2193" s="265" t="s">
        <v>1937</v>
      </c>
      <c r="M2193" s="265" t="s">
        <v>1941</v>
      </c>
      <c r="N2193" s="258" t="s">
        <v>3027</v>
      </c>
      <c r="O2193" s="258" t="s">
        <v>3040</v>
      </c>
      <c r="P2193" s="258"/>
      <c r="Q2193" s="258"/>
      <c r="R2193" s="258"/>
      <c r="S2193" s="258"/>
      <c r="T2193" s="11" t="s">
        <v>2762</v>
      </c>
      <c r="U2193" s="11" t="s">
        <v>2517</v>
      </c>
      <c r="V2193">
        <v>1.51162790697674</v>
      </c>
      <c r="Z2193">
        <v>3.0618873726696099</v>
      </c>
      <c r="AD2193" s="188">
        <f t="shared" si="83"/>
        <v>3.4806518847584318</v>
      </c>
    </row>
    <row r="2194" spans="1:30" hidden="1" x14ac:dyDescent="0.35">
      <c r="A2194" s="11" t="s">
        <v>2760</v>
      </c>
      <c r="B2194" s="11" t="s">
        <v>2516</v>
      </c>
      <c r="C2194" s="11" t="s">
        <v>2552</v>
      </c>
      <c r="D2194" s="188" t="s">
        <v>3022</v>
      </c>
      <c r="G2194" s="11" t="s">
        <v>2749</v>
      </c>
      <c r="H2194" s="11" t="s">
        <v>2640</v>
      </c>
      <c r="I2194">
        <v>1998</v>
      </c>
      <c r="J2194" s="258" t="s">
        <v>2561</v>
      </c>
      <c r="K2194" s="258" t="s">
        <v>3017</v>
      </c>
      <c r="L2194" s="265" t="s">
        <v>1937</v>
      </c>
      <c r="M2194" s="265" t="s">
        <v>1941</v>
      </c>
      <c r="N2194" s="258" t="s">
        <v>3027</v>
      </c>
      <c r="O2194" s="258" t="s">
        <v>3040</v>
      </c>
      <c r="P2194" s="258"/>
      <c r="Q2194" s="258"/>
      <c r="R2194" s="258"/>
      <c r="S2194" s="258"/>
      <c r="T2194" s="11" t="s">
        <v>2762</v>
      </c>
      <c r="U2194" s="11" t="s">
        <v>2517</v>
      </c>
      <c r="V2194">
        <v>1.51162790697674</v>
      </c>
      <c r="Z2194">
        <v>3.16106092638862</v>
      </c>
      <c r="AD2194" s="188">
        <f t="shared" si="83"/>
        <v>3.4806518847584318</v>
      </c>
    </row>
    <row r="2195" spans="1:30" hidden="1" x14ac:dyDescent="0.35">
      <c r="A2195" s="11" t="s">
        <v>2760</v>
      </c>
      <c r="B2195" s="11" t="s">
        <v>2516</v>
      </c>
      <c r="C2195" s="11" t="s">
        <v>2552</v>
      </c>
      <c r="D2195" s="188" t="s">
        <v>3022</v>
      </c>
      <c r="G2195" s="11" t="s">
        <v>2749</v>
      </c>
      <c r="H2195" s="11" t="s">
        <v>2640</v>
      </c>
      <c r="I2195">
        <v>1998</v>
      </c>
      <c r="J2195" s="258" t="s">
        <v>2561</v>
      </c>
      <c r="K2195" s="258" t="s">
        <v>3017</v>
      </c>
      <c r="L2195" s="265" t="s">
        <v>1937</v>
      </c>
      <c r="M2195" s="265" t="s">
        <v>1941</v>
      </c>
      <c r="N2195" s="258" t="s">
        <v>3027</v>
      </c>
      <c r="O2195" s="258" t="s">
        <v>3040</v>
      </c>
      <c r="P2195" s="258"/>
      <c r="Q2195" s="258"/>
      <c r="R2195" s="258"/>
      <c r="S2195" s="258"/>
      <c r="T2195" s="11" t="s">
        <v>2762</v>
      </c>
      <c r="U2195" s="11" t="s">
        <v>2517</v>
      </c>
      <c r="V2195">
        <v>1.51162790697674</v>
      </c>
      <c r="Z2195">
        <v>3.2932923313472999</v>
      </c>
      <c r="AD2195" s="188">
        <f t="shared" si="83"/>
        <v>3.4806518847584318</v>
      </c>
    </row>
    <row r="2196" spans="1:30" hidden="1" x14ac:dyDescent="0.35">
      <c r="A2196" s="11" t="s">
        <v>2760</v>
      </c>
      <c r="B2196" s="11" t="s">
        <v>2516</v>
      </c>
      <c r="C2196" s="11" t="s">
        <v>2552</v>
      </c>
      <c r="D2196" s="188" t="s">
        <v>3022</v>
      </c>
      <c r="G2196" s="11" t="s">
        <v>2749</v>
      </c>
      <c r="H2196" s="11" t="s">
        <v>2640</v>
      </c>
      <c r="I2196">
        <v>1998</v>
      </c>
      <c r="J2196" s="258" t="s">
        <v>2561</v>
      </c>
      <c r="K2196" s="258" t="s">
        <v>3017</v>
      </c>
      <c r="L2196" s="265" t="s">
        <v>1937</v>
      </c>
      <c r="M2196" s="265" t="s">
        <v>1941</v>
      </c>
      <c r="N2196" s="258" t="s">
        <v>3027</v>
      </c>
      <c r="O2196" s="258" t="s">
        <v>3040</v>
      </c>
      <c r="P2196" s="258"/>
      <c r="Q2196" s="258"/>
      <c r="R2196" s="258"/>
      <c r="S2196" s="258"/>
      <c r="T2196" s="11" t="s">
        <v>2762</v>
      </c>
      <c r="U2196" s="11" t="s">
        <v>2517</v>
      </c>
      <c r="V2196">
        <v>1.51162790697674</v>
      </c>
      <c r="Z2196">
        <v>3.4255237363059701</v>
      </c>
      <c r="AD2196" s="188">
        <f t="shared" si="83"/>
        <v>3.4806518847584318</v>
      </c>
    </row>
    <row r="2197" spans="1:30" hidden="1" x14ac:dyDescent="0.35">
      <c r="A2197" s="11" t="s">
        <v>2760</v>
      </c>
      <c r="B2197" s="11" t="s">
        <v>2516</v>
      </c>
      <c r="C2197" s="11" t="s">
        <v>2552</v>
      </c>
      <c r="D2197" s="188" t="s">
        <v>3022</v>
      </c>
      <c r="G2197" s="11" t="s">
        <v>2749</v>
      </c>
      <c r="H2197" s="11" t="s">
        <v>2640</v>
      </c>
      <c r="I2197">
        <v>1998</v>
      </c>
      <c r="J2197" s="258" t="s">
        <v>2561</v>
      </c>
      <c r="K2197" s="258" t="s">
        <v>3017</v>
      </c>
      <c r="L2197" s="265" t="s">
        <v>1937</v>
      </c>
      <c r="M2197" s="265" t="s">
        <v>1941</v>
      </c>
      <c r="N2197" s="258" t="s">
        <v>3027</v>
      </c>
      <c r="O2197" s="258" t="s">
        <v>3040</v>
      </c>
      <c r="P2197" s="258"/>
      <c r="Q2197" s="258"/>
      <c r="R2197" s="258"/>
      <c r="S2197" s="258"/>
      <c r="T2197" s="11" t="s">
        <v>2762</v>
      </c>
      <c r="U2197" s="11" t="s">
        <v>2517</v>
      </c>
      <c r="V2197">
        <v>1.51162790697674</v>
      </c>
      <c r="Z2197">
        <v>3.55775514126465</v>
      </c>
      <c r="AD2197" s="188">
        <f t="shared" si="83"/>
        <v>3.4806518847584318</v>
      </c>
    </row>
    <row r="2198" spans="1:30" hidden="1" x14ac:dyDescent="0.35">
      <c r="A2198" s="11" t="s">
        <v>2760</v>
      </c>
      <c r="B2198" s="11" t="s">
        <v>2516</v>
      </c>
      <c r="C2198" s="11" t="s">
        <v>2552</v>
      </c>
      <c r="D2198" s="188" t="s">
        <v>3022</v>
      </c>
      <c r="G2198" s="11" t="s">
        <v>2749</v>
      </c>
      <c r="H2198" s="11" t="s">
        <v>2640</v>
      </c>
      <c r="I2198">
        <v>1998</v>
      </c>
      <c r="J2198" s="258" t="s">
        <v>2561</v>
      </c>
      <c r="K2198" s="258" t="s">
        <v>3017</v>
      </c>
      <c r="L2198" s="265" t="s">
        <v>1937</v>
      </c>
      <c r="M2198" s="265" t="s">
        <v>1941</v>
      </c>
      <c r="N2198" s="258" t="s">
        <v>3027</v>
      </c>
      <c r="O2198" s="258" t="s">
        <v>3040</v>
      </c>
      <c r="P2198" s="258"/>
      <c r="Q2198" s="258"/>
      <c r="R2198" s="258"/>
      <c r="S2198" s="258"/>
      <c r="T2198" s="11" t="s">
        <v>2762</v>
      </c>
      <c r="U2198" s="11" t="s">
        <v>2517</v>
      </c>
      <c r="V2198">
        <v>1.83720930232558</v>
      </c>
      <c r="Z2198">
        <v>-0.70939842398616204</v>
      </c>
      <c r="AD2198" s="188">
        <f t="shared" si="83"/>
        <v>4.2303307522448721</v>
      </c>
    </row>
    <row r="2199" spans="1:30" hidden="1" x14ac:dyDescent="0.35">
      <c r="A2199" s="11" t="s">
        <v>2760</v>
      </c>
      <c r="B2199" s="11" t="s">
        <v>2516</v>
      </c>
      <c r="C2199" s="11" t="s">
        <v>2552</v>
      </c>
      <c r="D2199" s="188" t="s">
        <v>3022</v>
      </c>
      <c r="G2199" s="11" t="s">
        <v>2749</v>
      </c>
      <c r="H2199" s="11" t="s">
        <v>2640</v>
      </c>
      <c r="I2199">
        <v>1998</v>
      </c>
      <c r="J2199" s="258" t="s">
        <v>2561</v>
      </c>
      <c r="K2199" s="258" t="s">
        <v>3017</v>
      </c>
      <c r="L2199" s="265" t="s">
        <v>1937</v>
      </c>
      <c r="M2199" s="265" t="s">
        <v>1941</v>
      </c>
      <c r="N2199" s="258" t="s">
        <v>3027</v>
      </c>
      <c r="O2199" s="258" t="s">
        <v>3040</v>
      </c>
      <c r="P2199" s="258"/>
      <c r="Q2199" s="258"/>
      <c r="R2199" s="258"/>
      <c r="S2199" s="258"/>
      <c r="T2199" s="11" t="s">
        <v>2762</v>
      </c>
      <c r="U2199" s="11" t="s">
        <v>2517</v>
      </c>
      <c r="V2199">
        <v>1.7906976744186001</v>
      </c>
      <c r="Z2199">
        <v>-0.345377666730732</v>
      </c>
      <c r="AD2199" s="188">
        <f t="shared" si="83"/>
        <v>4.1232337711753742</v>
      </c>
    </row>
    <row r="2200" spans="1:30" hidden="1" x14ac:dyDescent="0.35">
      <c r="A2200" s="11" t="s">
        <v>2760</v>
      </c>
      <c r="B2200" s="11" t="s">
        <v>2516</v>
      </c>
      <c r="C2200" s="11" t="s">
        <v>2552</v>
      </c>
      <c r="D2200" s="188" t="s">
        <v>3022</v>
      </c>
      <c r="G2200" s="11" t="s">
        <v>2749</v>
      </c>
      <c r="H2200" s="11" t="s">
        <v>2640</v>
      </c>
      <c r="I2200">
        <v>1998</v>
      </c>
      <c r="J2200" s="258" t="s">
        <v>2561</v>
      </c>
      <c r="K2200" s="258" t="s">
        <v>3017</v>
      </c>
      <c r="L2200" s="265" t="s">
        <v>1937</v>
      </c>
      <c r="M2200" s="265" t="s">
        <v>1941</v>
      </c>
      <c r="N2200" s="258" t="s">
        <v>3027</v>
      </c>
      <c r="O2200" s="258" t="s">
        <v>3040</v>
      </c>
      <c r="P2200" s="258"/>
      <c r="Q2200" s="258"/>
      <c r="R2200" s="258"/>
      <c r="S2200" s="258"/>
      <c r="T2200" s="11" t="s">
        <v>2762</v>
      </c>
      <c r="U2200" s="11" t="s">
        <v>2517</v>
      </c>
      <c r="V2200">
        <v>1.7906976744186001</v>
      </c>
      <c r="Z2200">
        <v>-0.180088410532385</v>
      </c>
      <c r="AD2200" s="188">
        <f t="shared" si="83"/>
        <v>4.1232337711753742</v>
      </c>
    </row>
    <row r="2201" spans="1:30" hidden="1" x14ac:dyDescent="0.35">
      <c r="A2201" s="11" t="s">
        <v>2760</v>
      </c>
      <c r="B2201" s="11" t="s">
        <v>2516</v>
      </c>
      <c r="C2201" s="11" t="s">
        <v>2552</v>
      </c>
      <c r="D2201" s="188" t="s">
        <v>3022</v>
      </c>
      <c r="G2201" s="11" t="s">
        <v>2749</v>
      </c>
      <c r="H2201" s="11" t="s">
        <v>2640</v>
      </c>
      <c r="I2201">
        <v>1998</v>
      </c>
      <c r="J2201" s="258" t="s">
        <v>2561</v>
      </c>
      <c r="K2201" s="258" t="s">
        <v>3017</v>
      </c>
      <c r="L2201" s="265" t="s">
        <v>1937</v>
      </c>
      <c r="M2201" s="265" t="s">
        <v>1941</v>
      </c>
      <c r="N2201" s="258" t="s">
        <v>3027</v>
      </c>
      <c r="O2201" s="258" t="s">
        <v>3040</v>
      </c>
      <c r="P2201" s="258"/>
      <c r="Q2201" s="258"/>
      <c r="R2201" s="258"/>
      <c r="S2201" s="258"/>
      <c r="T2201" s="11" t="s">
        <v>2762</v>
      </c>
      <c r="U2201" s="11" t="s">
        <v>2517</v>
      </c>
      <c r="V2201">
        <v>1.7906976744186001</v>
      </c>
      <c r="Z2201">
        <v>0.117432250624639</v>
      </c>
      <c r="AD2201" s="188">
        <f t="shared" si="83"/>
        <v>4.1232337711753742</v>
      </c>
    </row>
    <row r="2202" spans="1:30" hidden="1" x14ac:dyDescent="0.35">
      <c r="A2202" s="11" t="s">
        <v>2760</v>
      </c>
      <c r="B2202" s="11" t="s">
        <v>2516</v>
      </c>
      <c r="C2202" s="11" t="s">
        <v>2552</v>
      </c>
      <c r="D2202" s="188" t="s">
        <v>3022</v>
      </c>
      <c r="G2202" s="11" t="s">
        <v>2749</v>
      </c>
      <c r="H2202" s="11" t="s">
        <v>2640</v>
      </c>
      <c r="I2202">
        <v>1998</v>
      </c>
      <c r="J2202" s="258" t="s">
        <v>2561</v>
      </c>
      <c r="K2202" s="258" t="s">
        <v>3017</v>
      </c>
      <c r="L2202" s="265" t="s">
        <v>1937</v>
      </c>
      <c r="M2202" s="265" t="s">
        <v>1941</v>
      </c>
      <c r="N2202" s="258" t="s">
        <v>3027</v>
      </c>
      <c r="O2202" s="258" t="s">
        <v>3040</v>
      </c>
      <c r="P2202" s="258"/>
      <c r="Q2202" s="258"/>
      <c r="R2202" s="258"/>
      <c r="S2202" s="258"/>
      <c r="T2202" s="11" t="s">
        <v>2762</v>
      </c>
      <c r="U2202" s="11" t="s">
        <v>2517</v>
      </c>
      <c r="V2202">
        <v>1.81395348837209</v>
      </c>
      <c r="Z2202">
        <v>0.41476071497213002</v>
      </c>
      <c r="AD2202" s="188">
        <f t="shared" si="83"/>
        <v>4.1767822617101231</v>
      </c>
    </row>
    <row r="2203" spans="1:30" hidden="1" x14ac:dyDescent="0.35">
      <c r="A2203" s="11" t="s">
        <v>2760</v>
      </c>
      <c r="B2203" s="11" t="s">
        <v>2516</v>
      </c>
      <c r="C2203" s="11" t="s">
        <v>2552</v>
      </c>
      <c r="D2203" s="188" t="s">
        <v>3022</v>
      </c>
      <c r="G2203" s="11" t="s">
        <v>2749</v>
      </c>
      <c r="H2203" s="11" t="s">
        <v>2640</v>
      </c>
      <c r="I2203">
        <v>1998</v>
      </c>
      <c r="J2203" s="258" t="s">
        <v>2561</v>
      </c>
      <c r="K2203" s="258" t="s">
        <v>3017</v>
      </c>
      <c r="L2203" s="265" t="s">
        <v>1937</v>
      </c>
      <c r="M2203" s="265" t="s">
        <v>1941</v>
      </c>
      <c r="N2203" s="258" t="s">
        <v>3027</v>
      </c>
      <c r="O2203" s="258" t="s">
        <v>3040</v>
      </c>
      <c r="P2203" s="258"/>
      <c r="Q2203" s="258"/>
      <c r="R2203" s="258"/>
      <c r="S2203" s="258"/>
      <c r="T2203" s="11" t="s">
        <v>2762</v>
      </c>
      <c r="U2203" s="11" t="s">
        <v>2517</v>
      </c>
      <c r="V2203">
        <v>1.7906976744186001</v>
      </c>
      <c r="Z2203">
        <v>0.54718431674034096</v>
      </c>
      <c r="AD2203" s="188">
        <f t="shared" si="83"/>
        <v>4.1232337711753742</v>
      </c>
    </row>
    <row r="2204" spans="1:30" hidden="1" x14ac:dyDescent="0.35">
      <c r="A2204" s="11" t="s">
        <v>2760</v>
      </c>
      <c r="B2204" s="11" t="s">
        <v>2516</v>
      </c>
      <c r="C2204" s="11" t="s">
        <v>2552</v>
      </c>
      <c r="D2204" s="188" t="s">
        <v>3022</v>
      </c>
      <c r="G2204" s="11" t="s">
        <v>2749</v>
      </c>
      <c r="H2204" s="11" t="s">
        <v>2640</v>
      </c>
      <c r="I2204">
        <v>1998</v>
      </c>
      <c r="J2204" s="258" t="s">
        <v>2561</v>
      </c>
      <c r="K2204" s="258" t="s">
        <v>3017</v>
      </c>
      <c r="L2204" s="265" t="s">
        <v>1937</v>
      </c>
      <c r="M2204" s="265" t="s">
        <v>1941</v>
      </c>
      <c r="N2204" s="258" t="s">
        <v>3027</v>
      </c>
      <c r="O2204" s="258" t="s">
        <v>3040</v>
      </c>
      <c r="P2204" s="258"/>
      <c r="Q2204" s="258"/>
      <c r="R2204" s="258"/>
      <c r="S2204" s="258"/>
      <c r="T2204" s="11" t="s">
        <v>2762</v>
      </c>
      <c r="U2204" s="11" t="s">
        <v>2517</v>
      </c>
      <c r="V2204">
        <v>1.7906976744186001</v>
      </c>
      <c r="Z2204">
        <v>0.64635787045935</v>
      </c>
      <c r="AD2204" s="188">
        <f t="shared" si="83"/>
        <v>4.1232337711753742</v>
      </c>
    </row>
    <row r="2205" spans="1:30" hidden="1" x14ac:dyDescent="0.35">
      <c r="A2205" s="11" t="s">
        <v>2760</v>
      </c>
      <c r="B2205" s="11" t="s">
        <v>2516</v>
      </c>
      <c r="C2205" s="11" t="s">
        <v>2552</v>
      </c>
      <c r="D2205" s="188" t="s">
        <v>3022</v>
      </c>
      <c r="G2205" s="11" t="s">
        <v>2749</v>
      </c>
      <c r="H2205" s="11" t="s">
        <v>2640</v>
      </c>
      <c r="I2205">
        <v>1998</v>
      </c>
      <c r="J2205" s="258" t="s">
        <v>2561</v>
      </c>
      <c r="K2205" s="258" t="s">
        <v>3017</v>
      </c>
      <c r="L2205" s="265" t="s">
        <v>1937</v>
      </c>
      <c r="M2205" s="265" t="s">
        <v>1941</v>
      </c>
      <c r="N2205" s="258" t="s">
        <v>3027</v>
      </c>
      <c r="O2205" s="258" t="s">
        <v>3040</v>
      </c>
      <c r="P2205" s="258"/>
      <c r="Q2205" s="258"/>
      <c r="R2205" s="258"/>
      <c r="S2205" s="258"/>
      <c r="T2205" s="11" t="s">
        <v>2762</v>
      </c>
      <c r="U2205" s="11" t="s">
        <v>2517</v>
      </c>
      <c r="V2205">
        <v>1.7906976744186001</v>
      </c>
      <c r="Z2205">
        <v>0.71247357293868896</v>
      </c>
      <c r="AD2205" s="188">
        <f t="shared" si="83"/>
        <v>4.1232337711753742</v>
      </c>
    </row>
    <row r="2206" spans="1:30" hidden="1" x14ac:dyDescent="0.35">
      <c r="A2206" s="11" t="s">
        <v>2760</v>
      </c>
      <c r="B2206" s="11" t="s">
        <v>2516</v>
      </c>
      <c r="C2206" s="11" t="s">
        <v>2552</v>
      </c>
      <c r="D2206" s="188" t="s">
        <v>3022</v>
      </c>
      <c r="G2206" s="11" t="s">
        <v>2749</v>
      </c>
      <c r="H2206" s="11" t="s">
        <v>2640</v>
      </c>
      <c r="I2206">
        <v>1998</v>
      </c>
      <c r="J2206" s="258" t="s">
        <v>2561</v>
      </c>
      <c r="K2206" s="258" t="s">
        <v>3017</v>
      </c>
      <c r="L2206" s="265" t="s">
        <v>1937</v>
      </c>
      <c r="M2206" s="265" t="s">
        <v>1941</v>
      </c>
      <c r="N2206" s="258" t="s">
        <v>3027</v>
      </c>
      <c r="O2206" s="258" t="s">
        <v>3040</v>
      </c>
      <c r="P2206" s="258"/>
      <c r="Q2206" s="258"/>
      <c r="R2206" s="258"/>
      <c r="S2206" s="258"/>
      <c r="T2206" s="11" t="s">
        <v>2762</v>
      </c>
      <c r="U2206" s="11" t="s">
        <v>2517</v>
      </c>
      <c r="V2206">
        <v>1.7906976744186001</v>
      </c>
      <c r="Z2206">
        <v>0.81164712665769601</v>
      </c>
      <c r="AD2206" s="188">
        <f t="shared" si="83"/>
        <v>4.1232337711753742</v>
      </c>
    </row>
    <row r="2207" spans="1:30" hidden="1" x14ac:dyDescent="0.35">
      <c r="A2207" s="11" t="s">
        <v>2760</v>
      </c>
      <c r="B2207" s="11" t="s">
        <v>2516</v>
      </c>
      <c r="C2207" s="11" t="s">
        <v>2552</v>
      </c>
      <c r="D2207" s="188" t="s">
        <v>3022</v>
      </c>
      <c r="G2207" s="11" t="s">
        <v>2749</v>
      </c>
      <c r="H2207" s="11" t="s">
        <v>2640</v>
      </c>
      <c r="I2207">
        <v>1998</v>
      </c>
      <c r="J2207" s="258" t="s">
        <v>2561</v>
      </c>
      <c r="K2207" s="258" t="s">
        <v>3017</v>
      </c>
      <c r="L2207" s="265" t="s">
        <v>1937</v>
      </c>
      <c r="M2207" s="265" t="s">
        <v>1941</v>
      </c>
      <c r="N2207" s="258" t="s">
        <v>3027</v>
      </c>
      <c r="O2207" s="258" t="s">
        <v>3040</v>
      </c>
      <c r="P2207" s="258"/>
      <c r="Q2207" s="258"/>
      <c r="R2207" s="258"/>
      <c r="S2207" s="258"/>
      <c r="T2207" s="11" t="s">
        <v>2762</v>
      </c>
      <c r="U2207" s="11" t="s">
        <v>2517</v>
      </c>
      <c r="V2207">
        <v>1.7906976744186001</v>
      </c>
      <c r="Z2207">
        <v>0.87776282913703596</v>
      </c>
      <c r="AD2207" s="188">
        <f t="shared" si="83"/>
        <v>4.1232337711753742</v>
      </c>
    </row>
    <row r="2208" spans="1:30" hidden="1" x14ac:dyDescent="0.35">
      <c r="A2208" s="11" t="s">
        <v>2760</v>
      </c>
      <c r="B2208" s="11" t="s">
        <v>2516</v>
      </c>
      <c r="C2208" s="11" t="s">
        <v>2552</v>
      </c>
      <c r="D2208" s="188" t="s">
        <v>3022</v>
      </c>
      <c r="G2208" s="11" t="s">
        <v>2749</v>
      </c>
      <c r="H2208" s="11" t="s">
        <v>2640</v>
      </c>
      <c r="I2208">
        <v>1998</v>
      </c>
      <c r="J2208" s="258" t="s">
        <v>2561</v>
      </c>
      <c r="K2208" s="258" t="s">
        <v>3017</v>
      </c>
      <c r="L2208" s="265" t="s">
        <v>1937</v>
      </c>
      <c r="M2208" s="265" t="s">
        <v>1941</v>
      </c>
      <c r="N2208" s="258" t="s">
        <v>3027</v>
      </c>
      <c r="O2208" s="258" t="s">
        <v>3040</v>
      </c>
      <c r="P2208" s="258"/>
      <c r="Q2208" s="258"/>
      <c r="R2208" s="258"/>
      <c r="S2208" s="258"/>
      <c r="T2208" s="11" t="s">
        <v>2762</v>
      </c>
      <c r="U2208" s="11" t="s">
        <v>2517</v>
      </c>
      <c r="V2208">
        <v>1.7906976744186001</v>
      </c>
      <c r="Z2208">
        <v>1.0761099365750499</v>
      </c>
      <c r="AD2208" s="188">
        <f t="shared" si="83"/>
        <v>4.1232337711753742</v>
      </c>
    </row>
    <row r="2209" spans="1:30" hidden="1" x14ac:dyDescent="0.35">
      <c r="A2209" s="11" t="s">
        <v>2760</v>
      </c>
      <c r="B2209" s="11" t="s">
        <v>2516</v>
      </c>
      <c r="C2209" s="11" t="s">
        <v>2552</v>
      </c>
      <c r="D2209" s="188" t="s">
        <v>3022</v>
      </c>
      <c r="G2209" s="11" t="s">
        <v>2749</v>
      </c>
      <c r="H2209" s="11" t="s">
        <v>2640</v>
      </c>
      <c r="I2209">
        <v>1998</v>
      </c>
      <c r="J2209" s="258" t="s">
        <v>2561</v>
      </c>
      <c r="K2209" s="258" t="s">
        <v>3017</v>
      </c>
      <c r="L2209" s="265" t="s">
        <v>1937</v>
      </c>
      <c r="M2209" s="265" t="s">
        <v>1941</v>
      </c>
      <c r="N2209" s="258" t="s">
        <v>3027</v>
      </c>
      <c r="O2209" s="258" t="s">
        <v>3040</v>
      </c>
      <c r="P2209" s="258"/>
      <c r="Q2209" s="258"/>
      <c r="R2209" s="258"/>
      <c r="S2209" s="258"/>
      <c r="T2209" s="11" t="s">
        <v>2762</v>
      </c>
      <c r="U2209" s="11" t="s">
        <v>2517</v>
      </c>
      <c r="V2209">
        <v>1.7906976744186001</v>
      </c>
      <c r="Z2209">
        <v>1.2413991927733901</v>
      </c>
      <c r="AD2209" s="188">
        <f t="shared" si="83"/>
        <v>4.1232337711753742</v>
      </c>
    </row>
    <row r="2210" spans="1:30" hidden="1" x14ac:dyDescent="0.35">
      <c r="A2210" s="11" t="s">
        <v>2760</v>
      </c>
      <c r="B2210" s="11" t="s">
        <v>2516</v>
      </c>
      <c r="C2210" s="11" t="s">
        <v>2552</v>
      </c>
      <c r="D2210" s="188" t="s">
        <v>3022</v>
      </c>
      <c r="G2210" s="11" t="s">
        <v>2749</v>
      </c>
      <c r="H2210" s="11" t="s">
        <v>2640</v>
      </c>
      <c r="I2210">
        <v>1998</v>
      </c>
      <c r="J2210" s="258" t="s">
        <v>2561</v>
      </c>
      <c r="K2210" s="258" t="s">
        <v>3017</v>
      </c>
      <c r="L2210" s="265" t="s">
        <v>1937</v>
      </c>
      <c r="M2210" s="265" t="s">
        <v>1941</v>
      </c>
      <c r="N2210" s="258" t="s">
        <v>3027</v>
      </c>
      <c r="O2210" s="258" t="s">
        <v>3040</v>
      </c>
      <c r="P2210" s="258"/>
      <c r="Q2210" s="258"/>
      <c r="R2210" s="258"/>
      <c r="S2210" s="258"/>
      <c r="T2210" s="11" t="s">
        <v>2762</v>
      </c>
      <c r="U2210" s="11" t="s">
        <v>2517</v>
      </c>
      <c r="V2210">
        <v>1.7906976744186001</v>
      </c>
      <c r="Z2210">
        <v>1.5058620026907501</v>
      </c>
      <c r="AD2210" s="188">
        <f t="shared" si="83"/>
        <v>4.1232337711753742</v>
      </c>
    </row>
    <row r="2211" spans="1:30" hidden="1" x14ac:dyDescent="0.35">
      <c r="A2211" s="11" t="s">
        <v>2760</v>
      </c>
      <c r="B2211" s="11" t="s">
        <v>2516</v>
      </c>
      <c r="C2211" s="11" t="s">
        <v>2552</v>
      </c>
      <c r="D2211" s="188" t="s">
        <v>3022</v>
      </c>
      <c r="G2211" s="11" t="s">
        <v>2749</v>
      </c>
      <c r="H2211" s="11" t="s">
        <v>2640</v>
      </c>
      <c r="I2211">
        <v>1998</v>
      </c>
      <c r="J2211" s="258" t="s">
        <v>2561</v>
      </c>
      <c r="K2211" s="258" t="s">
        <v>3017</v>
      </c>
      <c r="L2211" s="265" t="s">
        <v>1937</v>
      </c>
      <c r="M2211" s="265" t="s">
        <v>1941</v>
      </c>
      <c r="N2211" s="258" t="s">
        <v>3027</v>
      </c>
      <c r="O2211" s="258" t="s">
        <v>3040</v>
      </c>
      <c r="P2211" s="258"/>
      <c r="Q2211" s="258"/>
      <c r="R2211" s="258"/>
      <c r="S2211" s="258"/>
      <c r="T2211" s="11" t="s">
        <v>2762</v>
      </c>
      <c r="U2211" s="11" t="s">
        <v>2517</v>
      </c>
      <c r="V2211">
        <v>2.0930232558139501</v>
      </c>
      <c r="Z2211">
        <v>1.7017105516048401</v>
      </c>
      <c r="AD2211" s="188">
        <f t="shared" si="83"/>
        <v>4.8193641481270646</v>
      </c>
    </row>
    <row r="2212" spans="1:30" hidden="1" x14ac:dyDescent="0.35">
      <c r="A2212" s="11" t="s">
        <v>2760</v>
      </c>
      <c r="B2212" s="11" t="s">
        <v>2516</v>
      </c>
      <c r="C2212" s="11" t="s">
        <v>2552</v>
      </c>
      <c r="D2212" s="188" t="s">
        <v>3022</v>
      </c>
      <c r="G2212" s="11" t="s">
        <v>2749</v>
      </c>
      <c r="H2212" s="11" t="s">
        <v>2640</v>
      </c>
      <c r="I2212">
        <v>1998</v>
      </c>
      <c r="J2212" s="258" t="s">
        <v>2561</v>
      </c>
      <c r="K2212" s="258" t="s">
        <v>3017</v>
      </c>
      <c r="L2212" s="265" t="s">
        <v>1937</v>
      </c>
      <c r="M2212" s="265" t="s">
        <v>1941</v>
      </c>
      <c r="N2212" s="258" t="s">
        <v>3027</v>
      </c>
      <c r="O2212" s="258" t="s">
        <v>3040</v>
      </c>
      <c r="P2212" s="258"/>
      <c r="Q2212" s="258"/>
      <c r="R2212" s="258"/>
      <c r="S2212" s="258"/>
      <c r="T2212" s="11" t="s">
        <v>2762</v>
      </c>
      <c r="U2212" s="11" t="s">
        <v>2517</v>
      </c>
      <c r="V2212">
        <v>2.0930232558139501</v>
      </c>
      <c r="Z2212">
        <v>1.80088410532385</v>
      </c>
      <c r="AD2212" s="188">
        <f t="shared" si="83"/>
        <v>4.8193641481270646</v>
      </c>
    </row>
    <row r="2213" spans="1:30" hidden="1" x14ac:dyDescent="0.35">
      <c r="A2213" s="11" t="s">
        <v>2760</v>
      </c>
      <c r="B2213" s="11" t="s">
        <v>2516</v>
      </c>
      <c r="C2213" s="11" t="s">
        <v>2552</v>
      </c>
      <c r="D2213" s="188" t="s">
        <v>3022</v>
      </c>
      <c r="G2213" s="11" t="s">
        <v>2749</v>
      </c>
      <c r="H2213" s="11" t="s">
        <v>2640</v>
      </c>
      <c r="I2213">
        <v>1998</v>
      </c>
      <c r="J2213" s="258" t="s">
        <v>2561</v>
      </c>
      <c r="K2213" s="258" t="s">
        <v>3017</v>
      </c>
      <c r="L2213" s="265" t="s">
        <v>1937</v>
      </c>
      <c r="M2213" s="265" t="s">
        <v>1941</v>
      </c>
      <c r="N2213" s="258" t="s">
        <v>3027</v>
      </c>
      <c r="O2213" s="258" t="s">
        <v>3040</v>
      </c>
      <c r="P2213" s="258"/>
      <c r="Q2213" s="258"/>
      <c r="R2213" s="258"/>
      <c r="S2213" s="258"/>
      <c r="T2213" s="11" t="s">
        <v>2762</v>
      </c>
      <c r="U2213" s="11" t="s">
        <v>2517</v>
      </c>
      <c r="V2213">
        <v>2.0930232558139501</v>
      </c>
      <c r="Z2213">
        <v>1.86699980780319</v>
      </c>
      <c r="AD2213" s="188">
        <f t="shared" si="83"/>
        <v>4.8193641481270646</v>
      </c>
    </row>
    <row r="2214" spans="1:30" hidden="1" x14ac:dyDescent="0.35">
      <c r="A2214" s="11" t="s">
        <v>2760</v>
      </c>
      <c r="B2214" s="11" t="s">
        <v>2516</v>
      </c>
      <c r="C2214" s="11" t="s">
        <v>2552</v>
      </c>
      <c r="D2214" s="188" t="s">
        <v>3022</v>
      </c>
      <c r="G2214" s="11" t="s">
        <v>2749</v>
      </c>
      <c r="H2214" s="11" t="s">
        <v>2640</v>
      </c>
      <c r="I2214">
        <v>1998</v>
      </c>
      <c r="J2214" s="258" t="s">
        <v>2561</v>
      </c>
      <c r="K2214" s="258" t="s">
        <v>3017</v>
      </c>
      <c r="L2214" s="265" t="s">
        <v>1937</v>
      </c>
      <c r="M2214" s="265" t="s">
        <v>1941</v>
      </c>
      <c r="N2214" s="258" t="s">
        <v>3027</v>
      </c>
      <c r="O2214" s="258" t="s">
        <v>3040</v>
      </c>
      <c r="P2214" s="258"/>
      <c r="Q2214" s="258"/>
      <c r="R2214" s="258"/>
      <c r="S2214" s="258"/>
      <c r="T2214" s="11" t="s">
        <v>2762</v>
      </c>
      <c r="U2214" s="11" t="s">
        <v>2517</v>
      </c>
      <c r="V2214">
        <v>2.0930232558139501</v>
      </c>
      <c r="Z2214">
        <v>1.9992312127618601</v>
      </c>
      <c r="AD2214" s="188">
        <f t="shared" si="83"/>
        <v>4.8193641481270646</v>
      </c>
    </row>
    <row r="2215" spans="1:30" hidden="1" x14ac:dyDescent="0.35">
      <c r="A2215" s="11" t="s">
        <v>2760</v>
      </c>
      <c r="B2215" s="11" t="s">
        <v>2516</v>
      </c>
      <c r="C2215" s="11" t="s">
        <v>2552</v>
      </c>
      <c r="D2215" s="188" t="s">
        <v>3022</v>
      </c>
      <c r="G2215" s="11" t="s">
        <v>2749</v>
      </c>
      <c r="H2215" s="11" t="s">
        <v>2640</v>
      </c>
      <c r="I2215">
        <v>1998</v>
      </c>
      <c r="J2215" s="258" t="s">
        <v>2561</v>
      </c>
      <c r="K2215" s="258" t="s">
        <v>3017</v>
      </c>
      <c r="L2215" s="265" t="s">
        <v>1937</v>
      </c>
      <c r="M2215" s="265" t="s">
        <v>1941</v>
      </c>
      <c r="N2215" s="258" t="s">
        <v>3027</v>
      </c>
      <c r="O2215" s="258" t="s">
        <v>3040</v>
      </c>
      <c r="P2215" s="258"/>
      <c r="Q2215" s="258"/>
      <c r="R2215" s="258"/>
      <c r="S2215" s="258"/>
      <c r="T2215" s="11" t="s">
        <v>2762</v>
      </c>
      <c r="U2215" s="11" t="s">
        <v>2517</v>
      </c>
      <c r="V2215">
        <v>2.0930232558139501</v>
      </c>
      <c r="Z2215">
        <v>2.0653469152412001</v>
      </c>
      <c r="AD2215" s="188">
        <f t="shared" si="83"/>
        <v>4.8193641481270646</v>
      </c>
    </row>
    <row r="2216" spans="1:30" hidden="1" x14ac:dyDescent="0.35">
      <c r="A2216" s="11" t="s">
        <v>2760</v>
      </c>
      <c r="B2216" s="11" t="s">
        <v>2516</v>
      </c>
      <c r="C2216" s="11" t="s">
        <v>2552</v>
      </c>
      <c r="D2216" s="188" t="s">
        <v>3022</v>
      </c>
      <c r="G2216" s="11" t="s">
        <v>2749</v>
      </c>
      <c r="H2216" s="11" t="s">
        <v>2640</v>
      </c>
      <c r="I2216">
        <v>1998</v>
      </c>
      <c r="J2216" s="258" t="s">
        <v>2561</v>
      </c>
      <c r="K2216" s="258" t="s">
        <v>3017</v>
      </c>
      <c r="L2216" s="265" t="s">
        <v>1937</v>
      </c>
      <c r="M2216" s="265" t="s">
        <v>1941</v>
      </c>
      <c r="N2216" s="258" t="s">
        <v>3027</v>
      </c>
      <c r="O2216" s="258" t="s">
        <v>3040</v>
      </c>
      <c r="P2216" s="258"/>
      <c r="Q2216" s="258"/>
      <c r="R2216" s="258"/>
      <c r="S2216" s="258"/>
      <c r="T2216" s="11" t="s">
        <v>2762</v>
      </c>
      <c r="U2216" s="11" t="s">
        <v>2517</v>
      </c>
      <c r="V2216">
        <v>2.0930232558139501</v>
      </c>
      <c r="Z2216">
        <v>2.1645204689602102</v>
      </c>
      <c r="AD2216" s="188">
        <f t="shared" si="83"/>
        <v>4.8193641481270646</v>
      </c>
    </row>
    <row r="2217" spans="1:30" hidden="1" x14ac:dyDescent="0.35">
      <c r="A2217" s="11" t="s">
        <v>2760</v>
      </c>
      <c r="B2217" s="11" t="s">
        <v>2516</v>
      </c>
      <c r="C2217" s="11" t="s">
        <v>2552</v>
      </c>
      <c r="D2217" s="188" t="s">
        <v>3022</v>
      </c>
      <c r="G2217" s="11" t="s">
        <v>2749</v>
      </c>
      <c r="H2217" s="11" t="s">
        <v>2640</v>
      </c>
      <c r="I2217">
        <v>1998</v>
      </c>
      <c r="J2217" s="258" t="s">
        <v>2561</v>
      </c>
      <c r="K2217" s="258" t="s">
        <v>3017</v>
      </c>
      <c r="L2217" s="265" t="s">
        <v>1937</v>
      </c>
      <c r="M2217" s="265" t="s">
        <v>1941</v>
      </c>
      <c r="N2217" s="258" t="s">
        <v>3027</v>
      </c>
      <c r="O2217" s="258" t="s">
        <v>3040</v>
      </c>
      <c r="P2217" s="258"/>
      <c r="Q2217" s="258"/>
      <c r="R2217" s="258"/>
      <c r="S2217" s="258"/>
      <c r="T2217" s="11" t="s">
        <v>2762</v>
      </c>
      <c r="U2217" s="11" t="s">
        <v>2517</v>
      </c>
      <c r="V2217">
        <v>2.0930232558139501</v>
      </c>
      <c r="Z2217">
        <v>2.2967518739188901</v>
      </c>
      <c r="AD2217" s="188">
        <f t="shared" si="83"/>
        <v>4.8193641481270646</v>
      </c>
    </row>
    <row r="2218" spans="1:30" hidden="1" x14ac:dyDescent="0.35">
      <c r="A2218" s="11" t="s">
        <v>2760</v>
      </c>
      <c r="B2218" s="11" t="s">
        <v>2516</v>
      </c>
      <c r="C2218" s="11" t="s">
        <v>2552</v>
      </c>
      <c r="D2218" s="188" t="s">
        <v>3022</v>
      </c>
      <c r="G2218" s="11" t="s">
        <v>2749</v>
      </c>
      <c r="H2218" s="11" t="s">
        <v>2640</v>
      </c>
      <c r="I2218">
        <v>1998</v>
      </c>
      <c r="J2218" s="258" t="s">
        <v>2561</v>
      </c>
      <c r="K2218" s="258" t="s">
        <v>3017</v>
      </c>
      <c r="L2218" s="265" t="s">
        <v>1937</v>
      </c>
      <c r="M2218" s="265" t="s">
        <v>1941</v>
      </c>
      <c r="N2218" s="258" t="s">
        <v>3027</v>
      </c>
      <c r="O2218" s="258" t="s">
        <v>3040</v>
      </c>
      <c r="P2218" s="258"/>
      <c r="Q2218" s="258"/>
      <c r="R2218" s="258"/>
      <c r="S2218" s="258"/>
      <c r="T2218" s="11" t="s">
        <v>2762</v>
      </c>
      <c r="U2218" s="11" t="s">
        <v>2517</v>
      </c>
      <c r="V2218">
        <v>2.0930232558139501</v>
      </c>
      <c r="Z2218">
        <v>2.42898327887757</v>
      </c>
      <c r="AD2218" s="188">
        <f t="shared" si="83"/>
        <v>4.8193641481270646</v>
      </c>
    </row>
    <row r="2219" spans="1:30" hidden="1" x14ac:dyDescent="0.35">
      <c r="A2219" s="11" t="s">
        <v>2760</v>
      </c>
      <c r="B2219" s="11" t="s">
        <v>2516</v>
      </c>
      <c r="C2219" s="11" t="s">
        <v>2552</v>
      </c>
      <c r="D2219" s="188" t="s">
        <v>3022</v>
      </c>
      <c r="G2219" s="11" t="s">
        <v>2749</v>
      </c>
      <c r="H2219" s="11" t="s">
        <v>2640</v>
      </c>
      <c r="I2219">
        <v>1998</v>
      </c>
      <c r="J2219" s="258" t="s">
        <v>2561</v>
      </c>
      <c r="K2219" s="258" t="s">
        <v>3017</v>
      </c>
      <c r="L2219" s="265" t="s">
        <v>1937</v>
      </c>
      <c r="M2219" s="265" t="s">
        <v>1941</v>
      </c>
      <c r="N2219" s="258" t="s">
        <v>3027</v>
      </c>
      <c r="O2219" s="258" t="s">
        <v>3040</v>
      </c>
      <c r="P2219" s="258"/>
      <c r="Q2219" s="258"/>
      <c r="R2219" s="258"/>
      <c r="S2219" s="258"/>
      <c r="T2219" s="11" t="s">
        <v>2762</v>
      </c>
      <c r="U2219" s="11" t="s">
        <v>2517</v>
      </c>
      <c r="V2219">
        <v>2.0930232558139501</v>
      </c>
      <c r="Z2219">
        <v>2.5612146838362402</v>
      </c>
      <c r="AD2219" s="188">
        <f t="shared" si="83"/>
        <v>4.8193641481270646</v>
      </c>
    </row>
    <row r="2220" spans="1:30" hidden="1" x14ac:dyDescent="0.35">
      <c r="A2220" s="11" t="s">
        <v>2760</v>
      </c>
      <c r="B2220" s="11" t="s">
        <v>2516</v>
      </c>
      <c r="C2220" s="11" t="s">
        <v>2552</v>
      </c>
      <c r="D2220" s="188" t="s">
        <v>3022</v>
      </c>
      <c r="G2220" s="11" t="s">
        <v>2749</v>
      </c>
      <c r="H2220" s="11" t="s">
        <v>2640</v>
      </c>
      <c r="I2220">
        <v>1998</v>
      </c>
      <c r="J2220" s="258" t="s">
        <v>2561</v>
      </c>
      <c r="K2220" s="258" t="s">
        <v>3017</v>
      </c>
      <c r="L2220" s="265" t="s">
        <v>1937</v>
      </c>
      <c r="M2220" s="265" t="s">
        <v>1941</v>
      </c>
      <c r="N2220" s="258" t="s">
        <v>3027</v>
      </c>
      <c r="O2220" s="258" t="s">
        <v>3040</v>
      </c>
      <c r="P2220" s="258"/>
      <c r="Q2220" s="258"/>
      <c r="R2220" s="258"/>
      <c r="S2220" s="258"/>
      <c r="T2220" s="11" t="s">
        <v>2762</v>
      </c>
      <c r="U2220" s="11" t="s">
        <v>2517</v>
      </c>
      <c r="V2220">
        <v>2.0930232558139501</v>
      </c>
      <c r="Z2220">
        <v>2.6603882375552499</v>
      </c>
      <c r="AD2220" s="188">
        <f t="shared" si="83"/>
        <v>4.8193641481270646</v>
      </c>
    </row>
    <row r="2221" spans="1:30" hidden="1" x14ac:dyDescent="0.35">
      <c r="A2221" s="11" t="s">
        <v>2760</v>
      </c>
      <c r="B2221" s="11" t="s">
        <v>2516</v>
      </c>
      <c r="C2221" s="11" t="s">
        <v>2552</v>
      </c>
      <c r="D2221" s="188" t="s">
        <v>3022</v>
      </c>
      <c r="G2221" s="11" t="s">
        <v>2749</v>
      </c>
      <c r="H2221" s="11" t="s">
        <v>2640</v>
      </c>
      <c r="I2221">
        <v>1998</v>
      </c>
      <c r="J2221" s="258" t="s">
        <v>2561</v>
      </c>
      <c r="K2221" s="258" t="s">
        <v>3017</v>
      </c>
      <c r="L2221" s="265" t="s">
        <v>1937</v>
      </c>
      <c r="M2221" s="265" t="s">
        <v>1941</v>
      </c>
      <c r="N2221" s="258" t="s">
        <v>3027</v>
      </c>
      <c r="O2221" s="258" t="s">
        <v>3040</v>
      </c>
      <c r="P2221" s="258"/>
      <c r="Q2221" s="258"/>
      <c r="R2221" s="258"/>
      <c r="S2221" s="258"/>
      <c r="T2221" s="11" t="s">
        <v>2762</v>
      </c>
      <c r="U2221" s="11" t="s">
        <v>2517</v>
      </c>
      <c r="V2221">
        <v>2.0930232558139501</v>
      </c>
      <c r="Z2221">
        <v>2.75956179127426</v>
      </c>
      <c r="AD2221" s="188">
        <f t="shared" ref="AD2221:AD2284" si="84">LN(10^(V2221))</f>
        <v>4.8193641481270646</v>
      </c>
    </row>
    <row r="2222" spans="1:30" hidden="1" x14ac:dyDescent="0.35">
      <c r="A2222" s="11" t="s">
        <v>2760</v>
      </c>
      <c r="B2222" s="11" t="s">
        <v>2516</v>
      </c>
      <c r="C2222" s="11" t="s">
        <v>2552</v>
      </c>
      <c r="D2222" s="188" t="s">
        <v>3022</v>
      </c>
      <c r="G2222" s="11" t="s">
        <v>2749</v>
      </c>
      <c r="H2222" s="11" t="s">
        <v>2640</v>
      </c>
      <c r="I2222">
        <v>1998</v>
      </c>
      <c r="J2222" s="258" t="s">
        <v>2561</v>
      </c>
      <c r="K2222" s="258" t="s">
        <v>3017</v>
      </c>
      <c r="L2222" s="265" t="s">
        <v>1937</v>
      </c>
      <c r="M2222" s="265" t="s">
        <v>1941</v>
      </c>
      <c r="N2222" s="258" t="s">
        <v>3027</v>
      </c>
      <c r="O2222" s="258" t="s">
        <v>3040</v>
      </c>
      <c r="P2222" s="258"/>
      <c r="Q2222" s="258"/>
      <c r="R2222" s="258"/>
      <c r="S2222" s="258"/>
      <c r="T2222" s="11" t="s">
        <v>2762</v>
      </c>
      <c r="U2222" s="11" t="s">
        <v>2517</v>
      </c>
      <c r="V2222">
        <v>2.0930232558139501</v>
      </c>
      <c r="Z2222">
        <v>2.89179319623294</v>
      </c>
      <c r="AD2222" s="188">
        <f t="shared" si="84"/>
        <v>4.8193641481270646</v>
      </c>
    </row>
    <row r="2223" spans="1:30" hidden="1" x14ac:dyDescent="0.35">
      <c r="A2223" s="11" t="s">
        <v>2760</v>
      </c>
      <c r="B2223" s="11" t="s">
        <v>2516</v>
      </c>
      <c r="C2223" s="11" t="s">
        <v>2552</v>
      </c>
      <c r="D2223" s="188" t="s">
        <v>3022</v>
      </c>
      <c r="G2223" s="11" t="s">
        <v>2749</v>
      </c>
      <c r="H2223" s="11" t="s">
        <v>2640</v>
      </c>
      <c r="I2223">
        <v>1998</v>
      </c>
      <c r="J2223" s="258" t="s">
        <v>2561</v>
      </c>
      <c r="K2223" s="258" t="s">
        <v>3017</v>
      </c>
      <c r="L2223" s="265" t="s">
        <v>1937</v>
      </c>
      <c r="M2223" s="265" t="s">
        <v>1941</v>
      </c>
      <c r="N2223" s="258" t="s">
        <v>3027</v>
      </c>
      <c r="O2223" s="258" t="s">
        <v>3040</v>
      </c>
      <c r="P2223" s="258"/>
      <c r="Q2223" s="258"/>
      <c r="R2223" s="258"/>
      <c r="S2223" s="258"/>
      <c r="T2223" s="11" t="s">
        <v>2762</v>
      </c>
      <c r="U2223" s="11" t="s">
        <v>2517</v>
      </c>
      <c r="V2223">
        <v>2.1162790697674398</v>
      </c>
      <c r="Z2223">
        <v>3.0238324043820799</v>
      </c>
      <c r="AD2223" s="188">
        <f t="shared" si="84"/>
        <v>4.8729126386618136</v>
      </c>
    </row>
    <row r="2224" spans="1:30" hidden="1" x14ac:dyDescent="0.35">
      <c r="A2224" s="11" t="s">
        <v>2760</v>
      </c>
      <c r="B2224" s="11" t="s">
        <v>2516</v>
      </c>
      <c r="C2224" s="11" t="s">
        <v>2552</v>
      </c>
      <c r="D2224" s="188" t="s">
        <v>3022</v>
      </c>
      <c r="G2224" s="11" t="s">
        <v>2749</v>
      </c>
      <c r="H2224" s="11" t="s">
        <v>2640</v>
      </c>
      <c r="I2224">
        <v>1998</v>
      </c>
      <c r="J2224" s="258" t="s">
        <v>2561</v>
      </c>
      <c r="K2224" s="258" t="s">
        <v>3017</v>
      </c>
      <c r="L2224" s="265" t="s">
        <v>1937</v>
      </c>
      <c r="M2224" s="265" t="s">
        <v>1941</v>
      </c>
      <c r="N2224" s="258" t="s">
        <v>3027</v>
      </c>
      <c r="O2224" s="258" t="s">
        <v>3040</v>
      </c>
      <c r="P2224" s="258"/>
      <c r="Q2224" s="258"/>
      <c r="R2224" s="258"/>
      <c r="S2224" s="258"/>
      <c r="T2224" s="11" t="s">
        <v>2762</v>
      </c>
      <c r="U2224" s="11" t="s">
        <v>2517</v>
      </c>
      <c r="V2224">
        <v>2.1162790697674398</v>
      </c>
      <c r="Z2224">
        <v>3.1230059581010901</v>
      </c>
      <c r="AD2224" s="188">
        <f t="shared" si="84"/>
        <v>4.8729126386618136</v>
      </c>
    </row>
    <row r="2225" spans="1:30" hidden="1" x14ac:dyDescent="0.35">
      <c r="A2225" s="11" t="s">
        <v>2760</v>
      </c>
      <c r="B2225" s="11" t="s">
        <v>2516</v>
      </c>
      <c r="C2225" s="11" t="s">
        <v>2552</v>
      </c>
      <c r="D2225" s="188" t="s">
        <v>3022</v>
      </c>
      <c r="G2225" s="11" t="s">
        <v>2749</v>
      </c>
      <c r="H2225" s="11" t="s">
        <v>2640</v>
      </c>
      <c r="I2225">
        <v>1998</v>
      </c>
      <c r="J2225" s="258" t="s">
        <v>2561</v>
      </c>
      <c r="K2225" s="258" t="s">
        <v>3017</v>
      </c>
      <c r="L2225" s="265" t="s">
        <v>1937</v>
      </c>
      <c r="M2225" s="265" t="s">
        <v>1941</v>
      </c>
      <c r="N2225" s="258" t="s">
        <v>3027</v>
      </c>
      <c r="O2225" s="258" t="s">
        <v>3040</v>
      </c>
      <c r="P2225" s="258"/>
      <c r="Q2225" s="258"/>
      <c r="R2225" s="258"/>
      <c r="S2225" s="258"/>
      <c r="T2225" s="11" t="s">
        <v>2762</v>
      </c>
      <c r="U2225" s="11" t="s">
        <v>2517</v>
      </c>
      <c r="V2225">
        <v>2.3953488372092999</v>
      </c>
      <c r="Z2225">
        <v>1.03805496828752</v>
      </c>
      <c r="AD2225" s="188">
        <f t="shared" si="84"/>
        <v>5.5154945250787559</v>
      </c>
    </row>
    <row r="2226" spans="1:30" hidden="1" x14ac:dyDescent="0.35">
      <c r="A2226" s="11" t="s">
        <v>2760</v>
      </c>
      <c r="B2226" s="11" t="s">
        <v>2516</v>
      </c>
      <c r="C2226" s="11" t="s">
        <v>2552</v>
      </c>
      <c r="D2226" s="188" t="s">
        <v>3022</v>
      </c>
      <c r="G2226" s="11" t="s">
        <v>2749</v>
      </c>
      <c r="H2226" s="11" t="s">
        <v>2640</v>
      </c>
      <c r="I2226">
        <v>1998</v>
      </c>
      <c r="J2226" s="258" t="s">
        <v>2561</v>
      </c>
      <c r="K2226" s="258" t="s">
        <v>3017</v>
      </c>
      <c r="L2226" s="265" t="s">
        <v>1937</v>
      </c>
      <c r="M2226" s="265" t="s">
        <v>1941</v>
      </c>
      <c r="N2226" s="258" t="s">
        <v>3027</v>
      </c>
      <c r="O2226" s="258" t="s">
        <v>3040</v>
      </c>
      <c r="P2226" s="258"/>
      <c r="Q2226" s="258"/>
      <c r="R2226" s="258"/>
      <c r="S2226" s="258"/>
      <c r="T2226" s="11" t="s">
        <v>2762</v>
      </c>
      <c r="U2226" s="11" t="s">
        <v>2517</v>
      </c>
      <c r="V2226">
        <v>2.3953488372092999</v>
      </c>
      <c r="Z2226">
        <v>1.1372285220065299</v>
      </c>
      <c r="AD2226" s="188">
        <f t="shared" si="84"/>
        <v>5.5154945250787559</v>
      </c>
    </row>
    <row r="2227" spans="1:30" hidden="1" x14ac:dyDescent="0.35">
      <c r="A2227" s="11" t="s">
        <v>2760</v>
      </c>
      <c r="B2227" s="11" t="s">
        <v>2516</v>
      </c>
      <c r="C2227" s="11" t="s">
        <v>2552</v>
      </c>
      <c r="D2227" s="188" t="s">
        <v>3022</v>
      </c>
      <c r="G2227" s="11" t="s">
        <v>2749</v>
      </c>
      <c r="H2227" s="11" t="s">
        <v>2640</v>
      </c>
      <c r="I2227">
        <v>1998</v>
      </c>
      <c r="J2227" s="258" t="s">
        <v>2561</v>
      </c>
      <c r="K2227" s="258" t="s">
        <v>3017</v>
      </c>
      <c r="L2227" s="265" t="s">
        <v>1937</v>
      </c>
      <c r="M2227" s="265" t="s">
        <v>1941</v>
      </c>
      <c r="N2227" s="258" t="s">
        <v>3027</v>
      </c>
      <c r="O2227" s="258" t="s">
        <v>3040</v>
      </c>
      <c r="P2227" s="258"/>
      <c r="Q2227" s="258"/>
      <c r="R2227" s="258"/>
      <c r="S2227" s="258"/>
      <c r="T2227" s="11" t="s">
        <v>2762</v>
      </c>
      <c r="U2227" s="11" t="s">
        <v>2517</v>
      </c>
      <c r="V2227">
        <v>2.3953488372092999</v>
      </c>
      <c r="Z2227">
        <v>1.2364020757255401</v>
      </c>
      <c r="AD2227" s="188">
        <f t="shared" si="84"/>
        <v>5.5154945250787559</v>
      </c>
    </row>
    <row r="2228" spans="1:30" hidden="1" x14ac:dyDescent="0.35">
      <c r="A2228" s="11" t="s">
        <v>2760</v>
      </c>
      <c r="B2228" s="11" t="s">
        <v>2516</v>
      </c>
      <c r="C2228" s="11" t="s">
        <v>2552</v>
      </c>
      <c r="D2228" s="188" t="s">
        <v>3022</v>
      </c>
      <c r="G2228" s="11" t="s">
        <v>2749</v>
      </c>
      <c r="H2228" s="11" t="s">
        <v>2640</v>
      </c>
      <c r="I2228">
        <v>1998</v>
      </c>
      <c r="J2228" s="258" t="s">
        <v>2561</v>
      </c>
      <c r="K2228" s="258" t="s">
        <v>3017</v>
      </c>
      <c r="L2228" s="265" t="s">
        <v>1937</v>
      </c>
      <c r="M2228" s="265" t="s">
        <v>1941</v>
      </c>
      <c r="N2228" s="258" t="s">
        <v>3027</v>
      </c>
      <c r="O2228" s="258" t="s">
        <v>3040</v>
      </c>
      <c r="P2228" s="258"/>
      <c r="Q2228" s="258"/>
      <c r="R2228" s="258"/>
      <c r="S2228" s="258"/>
      <c r="T2228" s="11" t="s">
        <v>2762</v>
      </c>
      <c r="U2228" s="11" t="s">
        <v>2517</v>
      </c>
      <c r="V2228">
        <v>2.3953488372092999</v>
      </c>
      <c r="Z2228">
        <v>1.30251777820488</v>
      </c>
      <c r="AD2228" s="188">
        <f t="shared" si="84"/>
        <v>5.5154945250787559</v>
      </c>
    </row>
    <row r="2229" spans="1:30" hidden="1" x14ac:dyDescent="0.35">
      <c r="A2229" s="11" t="s">
        <v>2760</v>
      </c>
      <c r="B2229" s="11" t="s">
        <v>2516</v>
      </c>
      <c r="C2229" s="11" t="s">
        <v>2552</v>
      </c>
      <c r="D2229" s="188" t="s">
        <v>3022</v>
      </c>
      <c r="G2229" s="11" t="s">
        <v>2749</v>
      </c>
      <c r="H2229" s="11" t="s">
        <v>2640</v>
      </c>
      <c r="I2229">
        <v>1998</v>
      </c>
      <c r="J2229" s="258" t="s">
        <v>2561</v>
      </c>
      <c r="K2229" s="258" t="s">
        <v>3017</v>
      </c>
      <c r="L2229" s="265" t="s">
        <v>1937</v>
      </c>
      <c r="M2229" s="265" t="s">
        <v>1941</v>
      </c>
      <c r="N2229" s="258" t="s">
        <v>3027</v>
      </c>
      <c r="O2229" s="258" t="s">
        <v>3040</v>
      </c>
      <c r="P2229" s="258"/>
      <c r="Q2229" s="258"/>
      <c r="R2229" s="258"/>
      <c r="S2229" s="258"/>
      <c r="T2229" s="11" t="s">
        <v>2762</v>
      </c>
      <c r="U2229" s="11" t="s">
        <v>2517</v>
      </c>
      <c r="V2229">
        <v>2.3953488372092999</v>
      </c>
      <c r="Z2229">
        <v>1.40169133192388</v>
      </c>
      <c r="AD2229" s="188">
        <f t="shared" si="84"/>
        <v>5.5154945250787559</v>
      </c>
    </row>
    <row r="2230" spans="1:30" hidden="1" x14ac:dyDescent="0.35">
      <c r="A2230" s="11" t="s">
        <v>2760</v>
      </c>
      <c r="B2230" s="11" t="s">
        <v>2516</v>
      </c>
      <c r="C2230" s="11" t="s">
        <v>2552</v>
      </c>
      <c r="D2230" s="188" t="s">
        <v>3022</v>
      </c>
      <c r="G2230" s="11" t="s">
        <v>2749</v>
      </c>
      <c r="H2230" s="11" t="s">
        <v>2640</v>
      </c>
      <c r="I2230">
        <v>1998</v>
      </c>
      <c r="J2230" s="258" t="s">
        <v>2561</v>
      </c>
      <c r="K2230" s="258" t="s">
        <v>3017</v>
      </c>
      <c r="L2230" s="265" t="s">
        <v>1937</v>
      </c>
      <c r="M2230" s="265" t="s">
        <v>1941</v>
      </c>
      <c r="N2230" s="258" t="s">
        <v>3027</v>
      </c>
      <c r="O2230" s="258" t="s">
        <v>3040</v>
      </c>
      <c r="P2230" s="258"/>
      <c r="Q2230" s="258"/>
      <c r="R2230" s="258"/>
      <c r="S2230" s="258"/>
      <c r="T2230" s="11" t="s">
        <v>2762</v>
      </c>
      <c r="U2230" s="11" t="s">
        <v>2517</v>
      </c>
      <c r="V2230">
        <v>2.3953488372092999</v>
      </c>
      <c r="Z2230">
        <v>1.5008648856428899</v>
      </c>
      <c r="AD2230" s="188">
        <f t="shared" si="84"/>
        <v>5.5154945250787559</v>
      </c>
    </row>
    <row r="2231" spans="1:30" hidden="1" x14ac:dyDescent="0.35">
      <c r="A2231" s="11" t="s">
        <v>2760</v>
      </c>
      <c r="B2231" s="11" t="s">
        <v>2516</v>
      </c>
      <c r="C2231" s="11" t="s">
        <v>2552</v>
      </c>
      <c r="D2231" s="188" t="s">
        <v>3022</v>
      </c>
      <c r="G2231" s="11" t="s">
        <v>2749</v>
      </c>
      <c r="H2231" s="11" t="s">
        <v>2640</v>
      </c>
      <c r="I2231">
        <v>1998</v>
      </c>
      <c r="J2231" s="258" t="s">
        <v>2561</v>
      </c>
      <c r="K2231" s="258" t="s">
        <v>3017</v>
      </c>
      <c r="L2231" s="265" t="s">
        <v>1937</v>
      </c>
      <c r="M2231" s="265" t="s">
        <v>1941</v>
      </c>
      <c r="N2231" s="258" t="s">
        <v>3027</v>
      </c>
      <c r="O2231" s="258" t="s">
        <v>3040</v>
      </c>
      <c r="P2231" s="258"/>
      <c r="Q2231" s="258"/>
      <c r="R2231" s="258"/>
      <c r="S2231" s="258"/>
      <c r="T2231" s="11" t="s">
        <v>2762</v>
      </c>
      <c r="U2231" s="11" t="s">
        <v>2517</v>
      </c>
      <c r="V2231">
        <v>2.3953488372092999</v>
      </c>
      <c r="Z2231">
        <v>1.6000384393619</v>
      </c>
      <c r="AD2231" s="188">
        <f t="shared" si="84"/>
        <v>5.5154945250787559</v>
      </c>
    </row>
    <row r="2232" spans="1:30" hidden="1" x14ac:dyDescent="0.35">
      <c r="A2232" s="11" t="s">
        <v>2760</v>
      </c>
      <c r="B2232" s="11" t="s">
        <v>2516</v>
      </c>
      <c r="C2232" s="11" t="s">
        <v>2552</v>
      </c>
      <c r="D2232" s="188" t="s">
        <v>3022</v>
      </c>
      <c r="G2232" s="11" t="s">
        <v>2749</v>
      </c>
      <c r="H2232" s="11" t="s">
        <v>2640</v>
      </c>
      <c r="I2232">
        <v>1998</v>
      </c>
      <c r="J2232" s="258" t="s">
        <v>2561</v>
      </c>
      <c r="K2232" s="258" t="s">
        <v>3017</v>
      </c>
      <c r="L2232" s="265" t="s">
        <v>1937</v>
      </c>
      <c r="M2232" s="265" t="s">
        <v>1941</v>
      </c>
      <c r="N2232" s="258" t="s">
        <v>3027</v>
      </c>
      <c r="O2232" s="258" t="s">
        <v>3040</v>
      </c>
      <c r="P2232" s="258"/>
      <c r="Q2232" s="258"/>
      <c r="R2232" s="258"/>
      <c r="S2232" s="258"/>
      <c r="T2232" s="11" t="s">
        <v>2762</v>
      </c>
      <c r="U2232" s="11" t="s">
        <v>2517</v>
      </c>
      <c r="V2232">
        <v>2.3953488372092999</v>
      </c>
      <c r="Z2232">
        <v>1.66615414184124</v>
      </c>
      <c r="AD2232" s="188">
        <f t="shared" si="84"/>
        <v>5.5154945250787559</v>
      </c>
    </row>
    <row r="2233" spans="1:30" hidden="1" x14ac:dyDescent="0.35">
      <c r="A2233" s="11" t="s">
        <v>2760</v>
      </c>
      <c r="B2233" s="11" t="s">
        <v>2516</v>
      </c>
      <c r="C2233" s="11" t="s">
        <v>2552</v>
      </c>
      <c r="D2233" s="188" t="s">
        <v>3022</v>
      </c>
      <c r="G2233" s="11" t="s">
        <v>2749</v>
      </c>
      <c r="H2233" s="11" t="s">
        <v>2640</v>
      </c>
      <c r="I2233">
        <v>1998</v>
      </c>
      <c r="J2233" s="258" t="s">
        <v>2561</v>
      </c>
      <c r="K2233" s="258" t="s">
        <v>3017</v>
      </c>
      <c r="L2233" s="265" t="s">
        <v>1937</v>
      </c>
      <c r="M2233" s="265" t="s">
        <v>1941</v>
      </c>
      <c r="N2233" s="258" t="s">
        <v>3027</v>
      </c>
      <c r="O2233" s="258" t="s">
        <v>3040</v>
      </c>
      <c r="P2233" s="258"/>
      <c r="Q2233" s="258"/>
      <c r="R2233" s="258"/>
      <c r="S2233" s="258"/>
      <c r="T2233" s="11" t="s">
        <v>2762</v>
      </c>
      <c r="U2233" s="11" t="s">
        <v>2517</v>
      </c>
      <c r="V2233">
        <v>2.3953488372092999</v>
      </c>
      <c r="Z2233">
        <v>1.73226984432058</v>
      </c>
      <c r="AD2233" s="188">
        <f t="shared" si="84"/>
        <v>5.5154945250787559</v>
      </c>
    </row>
    <row r="2234" spans="1:30" hidden="1" x14ac:dyDescent="0.35">
      <c r="A2234" s="11" t="s">
        <v>2760</v>
      </c>
      <c r="B2234" s="11" t="s">
        <v>2516</v>
      </c>
      <c r="C2234" s="11" t="s">
        <v>2552</v>
      </c>
      <c r="D2234" s="188" t="s">
        <v>3022</v>
      </c>
      <c r="G2234" s="11" t="s">
        <v>2749</v>
      </c>
      <c r="H2234" s="11" t="s">
        <v>2640</v>
      </c>
      <c r="I2234">
        <v>1998</v>
      </c>
      <c r="J2234" s="258" t="s">
        <v>2561</v>
      </c>
      <c r="K2234" s="258" t="s">
        <v>3017</v>
      </c>
      <c r="L2234" s="265" t="s">
        <v>1937</v>
      </c>
      <c r="M2234" s="265" t="s">
        <v>1941</v>
      </c>
      <c r="N2234" s="258" t="s">
        <v>3027</v>
      </c>
      <c r="O2234" s="258" t="s">
        <v>3040</v>
      </c>
      <c r="P2234" s="258"/>
      <c r="Q2234" s="258"/>
      <c r="R2234" s="258"/>
      <c r="S2234" s="258"/>
      <c r="T2234" s="11" t="s">
        <v>2762</v>
      </c>
      <c r="U2234" s="11" t="s">
        <v>2517</v>
      </c>
      <c r="V2234">
        <v>2.3953488372092999</v>
      </c>
      <c r="Z2234">
        <v>1.8314433980395901</v>
      </c>
      <c r="AD2234" s="188">
        <f t="shared" si="84"/>
        <v>5.5154945250787559</v>
      </c>
    </row>
    <row r="2235" spans="1:30" hidden="1" x14ac:dyDescent="0.35">
      <c r="A2235" s="11" t="s">
        <v>2760</v>
      </c>
      <c r="B2235" s="11" t="s">
        <v>2516</v>
      </c>
      <c r="C2235" s="11" t="s">
        <v>2552</v>
      </c>
      <c r="D2235" s="188" t="s">
        <v>3022</v>
      </c>
      <c r="G2235" s="11" t="s">
        <v>2749</v>
      </c>
      <c r="H2235" s="11" t="s">
        <v>2640</v>
      </c>
      <c r="I2235">
        <v>1998</v>
      </c>
      <c r="J2235" s="258" t="s">
        <v>2561</v>
      </c>
      <c r="K2235" s="258" t="s">
        <v>3017</v>
      </c>
      <c r="L2235" s="265" t="s">
        <v>1937</v>
      </c>
      <c r="M2235" s="265" t="s">
        <v>1941</v>
      </c>
      <c r="N2235" s="258" t="s">
        <v>3027</v>
      </c>
      <c r="O2235" s="258" t="s">
        <v>3040</v>
      </c>
      <c r="P2235" s="258"/>
      <c r="Q2235" s="258"/>
      <c r="R2235" s="258"/>
      <c r="S2235" s="258"/>
      <c r="T2235" s="11" t="s">
        <v>2762</v>
      </c>
      <c r="U2235" s="11" t="s">
        <v>2517</v>
      </c>
      <c r="V2235">
        <v>2.3953488372092999</v>
      </c>
      <c r="Z2235">
        <v>1.96367480299827</v>
      </c>
      <c r="AD2235" s="188">
        <f t="shared" si="84"/>
        <v>5.5154945250787559</v>
      </c>
    </row>
    <row r="2236" spans="1:30" hidden="1" x14ac:dyDescent="0.35">
      <c r="A2236" s="11" t="s">
        <v>2760</v>
      </c>
      <c r="B2236" s="11" t="s">
        <v>2516</v>
      </c>
      <c r="C2236" s="11" t="s">
        <v>2552</v>
      </c>
      <c r="D2236" s="188" t="s">
        <v>3022</v>
      </c>
      <c r="G2236" s="11" t="s">
        <v>2749</v>
      </c>
      <c r="H2236" s="11" t="s">
        <v>2640</v>
      </c>
      <c r="I2236">
        <v>1998</v>
      </c>
      <c r="J2236" s="258" t="s">
        <v>2561</v>
      </c>
      <c r="K2236" s="258" t="s">
        <v>3017</v>
      </c>
      <c r="L2236" s="265" t="s">
        <v>1937</v>
      </c>
      <c r="M2236" s="265" t="s">
        <v>1941</v>
      </c>
      <c r="N2236" s="258" t="s">
        <v>3027</v>
      </c>
      <c r="O2236" s="258" t="s">
        <v>3040</v>
      </c>
      <c r="P2236" s="258"/>
      <c r="Q2236" s="258"/>
      <c r="R2236" s="258"/>
      <c r="S2236" s="258"/>
      <c r="T2236" s="11" t="s">
        <v>2762</v>
      </c>
      <c r="U2236" s="11" t="s">
        <v>2517</v>
      </c>
      <c r="V2236">
        <v>2.3953488372092999</v>
      </c>
      <c r="Z2236">
        <v>2.1620219104362799</v>
      </c>
      <c r="AD2236" s="188">
        <f t="shared" si="84"/>
        <v>5.5154945250787559</v>
      </c>
    </row>
    <row r="2237" spans="1:30" hidden="1" x14ac:dyDescent="0.35">
      <c r="A2237" s="11" t="s">
        <v>2760</v>
      </c>
      <c r="B2237" s="11" t="s">
        <v>2516</v>
      </c>
      <c r="C2237" s="11" t="s">
        <v>2552</v>
      </c>
      <c r="D2237" s="188" t="s">
        <v>3022</v>
      </c>
      <c r="G2237" s="11" t="s">
        <v>2749</v>
      </c>
      <c r="H2237" s="11" t="s">
        <v>2640</v>
      </c>
      <c r="I2237">
        <v>1998</v>
      </c>
      <c r="J2237" s="258" t="s">
        <v>2561</v>
      </c>
      <c r="K2237" s="258" t="s">
        <v>3017</v>
      </c>
      <c r="L2237" s="265" t="s">
        <v>1937</v>
      </c>
      <c r="M2237" s="265" t="s">
        <v>1941</v>
      </c>
      <c r="N2237" s="258" t="s">
        <v>3027</v>
      </c>
      <c r="O2237" s="258" t="s">
        <v>3040</v>
      </c>
      <c r="P2237" s="258"/>
      <c r="Q2237" s="258"/>
      <c r="R2237" s="258"/>
      <c r="S2237" s="258"/>
      <c r="T2237" s="11" t="s">
        <v>2762</v>
      </c>
      <c r="U2237" s="11" t="s">
        <v>2517</v>
      </c>
      <c r="V2237">
        <v>2.3953488372092999</v>
      </c>
      <c r="Z2237">
        <v>2.32731116663463</v>
      </c>
      <c r="AD2237" s="188">
        <f t="shared" si="84"/>
        <v>5.5154945250787559</v>
      </c>
    </row>
    <row r="2238" spans="1:30" hidden="1" x14ac:dyDescent="0.35">
      <c r="A2238" s="11" t="s">
        <v>2760</v>
      </c>
      <c r="B2238" s="11" t="s">
        <v>2516</v>
      </c>
      <c r="C2238" s="11" t="s">
        <v>2552</v>
      </c>
      <c r="D2238" s="188" t="s">
        <v>3022</v>
      </c>
      <c r="G2238" s="11" t="s">
        <v>2749</v>
      </c>
      <c r="H2238" s="11" t="s">
        <v>2640</v>
      </c>
      <c r="I2238">
        <v>1998</v>
      </c>
      <c r="J2238" s="258" t="s">
        <v>2561</v>
      </c>
      <c r="K2238" s="258" t="s">
        <v>3017</v>
      </c>
      <c r="L2238" s="265" t="s">
        <v>1937</v>
      </c>
      <c r="M2238" s="265" t="s">
        <v>1941</v>
      </c>
      <c r="N2238" s="258" t="s">
        <v>3027</v>
      </c>
      <c r="O2238" s="258" t="s">
        <v>3040</v>
      </c>
      <c r="P2238" s="258"/>
      <c r="Q2238" s="258"/>
      <c r="R2238" s="258"/>
      <c r="S2238" s="258"/>
      <c r="T2238" s="11" t="s">
        <v>2762</v>
      </c>
      <c r="U2238" s="11" t="s">
        <v>2517</v>
      </c>
      <c r="V2238">
        <v>2.3953488372092999</v>
      </c>
      <c r="Z2238">
        <v>2.39342686911397</v>
      </c>
      <c r="AD2238" s="188">
        <f t="shared" si="84"/>
        <v>5.5154945250787559</v>
      </c>
    </row>
    <row r="2239" spans="1:30" hidden="1" x14ac:dyDescent="0.35">
      <c r="A2239" s="11" t="s">
        <v>2760</v>
      </c>
      <c r="B2239" s="11" t="s">
        <v>2516</v>
      </c>
      <c r="C2239" s="11" t="s">
        <v>2552</v>
      </c>
      <c r="D2239" s="188" t="s">
        <v>3022</v>
      </c>
      <c r="G2239" s="11" t="s">
        <v>2749</v>
      </c>
      <c r="H2239" s="11" t="s">
        <v>2640</v>
      </c>
      <c r="I2239">
        <v>1998</v>
      </c>
      <c r="J2239" s="258" t="s">
        <v>2561</v>
      </c>
      <c r="K2239" s="258" t="s">
        <v>3017</v>
      </c>
      <c r="L2239" s="265" t="s">
        <v>1937</v>
      </c>
      <c r="M2239" s="265" t="s">
        <v>1941</v>
      </c>
      <c r="N2239" s="258" t="s">
        <v>3027</v>
      </c>
      <c r="O2239" s="258" t="s">
        <v>3040</v>
      </c>
      <c r="P2239" s="258"/>
      <c r="Q2239" s="258"/>
      <c r="R2239" s="258"/>
      <c r="S2239" s="258"/>
      <c r="T2239" s="11" t="s">
        <v>2762</v>
      </c>
      <c r="U2239" s="11" t="s">
        <v>2517</v>
      </c>
      <c r="V2239">
        <v>2.3953488372092999</v>
      </c>
      <c r="Z2239">
        <v>2.5587161253123099</v>
      </c>
      <c r="AD2239" s="188">
        <f t="shared" si="84"/>
        <v>5.5154945250787559</v>
      </c>
    </row>
    <row r="2240" spans="1:30" hidden="1" x14ac:dyDescent="0.35">
      <c r="A2240" s="11" t="s">
        <v>2760</v>
      </c>
      <c r="B2240" s="11" t="s">
        <v>2516</v>
      </c>
      <c r="C2240" s="11" t="s">
        <v>2552</v>
      </c>
      <c r="D2240" s="188" t="s">
        <v>3022</v>
      </c>
      <c r="G2240" s="11" t="s">
        <v>2749</v>
      </c>
      <c r="H2240" s="11" t="s">
        <v>2640</v>
      </c>
      <c r="I2240">
        <v>1998</v>
      </c>
      <c r="J2240" s="258" t="s">
        <v>2561</v>
      </c>
      <c r="K2240" s="258" t="s">
        <v>3017</v>
      </c>
      <c r="L2240" s="265" t="s">
        <v>1937</v>
      </c>
      <c r="M2240" s="265" t="s">
        <v>1941</v>
      </c>
      <c r="N2240" s="258" t="s">
        <v>3027</v>
      </c>
      <c r="O2240" s="258" t="s">
        <v>3040</v>
      </c>
      <c r="P2240" s="258"/>
      <c r="Q2240" s="258"/>
      <c r="R2240" s="258"/>
      <c r="S2240" s="258"/>
      <c r="T2240" s="11" t="s">
        <v>2762</v>
      </c>
      <c r="U2240" s="11" t="s">
        <v>2517</v>
      </c>
      <c r="V2240">
        <v>2.67441860465116</v>
      </c>
      <c r="Z2240">
        <v>-0.45185469921199301</v>
      </c>
      <c r="AD2240" s="188">
        <f t="shared" si="84"/>
        <v>6.1580764114956974</v>
      </c>
    </row>
    <row r="2241" spans="1:30" hidden="1" x14ac:dyDescent="0.35">
      <c r="A2241" s="11" t="s">
        <v>2760</v>
      </c>
      <c r="B2241" s="11" t="s">
        <v>2516</v>
      </c>
      <c r="C2241" s="11" t="s">
        <v>2552</v>
      </c>
      <c r="D2241" s="188" t="s">
        <v>3022</v>
      </c>
      <c r="G2241" s="11" t="s">
        <v>2749</v>
      </c>
      <c r="H2241" s="11" t="s">
        <v>2640</v>
      </c>
      <c r="I2241">
        <v>1998</v>
      </c>
      <c r="J2241" s="258" t="s">
        <v>2561</v>
      </c>
      <c r="K2241" s="258" t="s">
        <v>3017</v>
      </c>
      <c r="L2241" s="265" t="s">
        <v>1937</v>
      </c>
      <c r="M2241" s="265" t="s">
        <v>1941</v>
      </c>
      <c r="N2241" s="258" t="s">
        <v>3027</v>
      </c>
      <c r="O2241" s="258" t="s">
        <v>3040</v>
      </c>
      <c r="P2241" s="258"/>
      <c r="Q2241" s="258"/>
      <c r="R2241" s="258"/>
      <c r="S2241" s="258"/>
      <c r="T2241" s="11" t="s">
        <v>2762</v>
      </c>
      <c r="U2241" s="11" t="s">
        <v>2517</v>
      </c>
      <c r="V2241">
        <v>2.6976744186046502</v>
      </c>
      <c r="Z2241">
        <v>-0.15452623486450101</v>
      </c>
      <c r="AD2241" s="188">
        <f t="shared" si="84"/>
        <v>6.2116249020304473</v>
      </c>
    </row>
    <row r="2242" spans="1:30" hidden="1" x14ac:dyDescent="0.35">
      <c r="A2242" s="11" t="s">
        <v>2760</v>
      </c>
      <c r="B2242" s="11" t="s">
        <v>2516</v>
      </c>
      <c r="C2242" s="11" t="s">
        <v>2552</v>
      </c>
      <c r="D2242" s="188" t="s">
        <v>3022</v>
      </c>
      <c r="G2242" s="11" t="s">
        <v>2749</v>
      </c>
      <c r="H2242" s="11" t="s">
        <v>2640</v>
      </c>
      <c r="I2242">
        <v>1998</v>
      </c>
      <c r="J2242" s="258" t="s">
        <v>2561</v>
      </c>
      <c r="K2242" s="258" t="s">
        <v>3017</v>
      </c>
      <c r="L2242" s="265" t="s">
        <v>1937</v>
      </c>
      <c r="M2242" s="265" t="s">
        <v>1941</v>
      </c>
      <c r="N2242" s="258" t="s">
        <v>3027</v>
      </c>
      <c r="O2242" s="258" t="s">
        <v>3040</v>
      </c>
      <c r="P2242" s="258"/>
      <c r="Q2242" s="258"/>
      <c r="R2242" s="258"/>
      <c r="S2242" s="258"/>
      <c r="T2242" s="11" t="s">
        <v>2762</v>
      </c>
      <c r="U2242" s="11" t="s">
        <v>2517</v>
      </c>
      <c r="V2242">
        <v>2.6976744186046502</v>
      </c>
      <c r="Z2242">
        <v>-2.2294829905823599E-2</v>
      </c>
      <c r="AD2242" s="188">
        <f t="shared" si="84"/>
        <v>6.2116249020304473</v>
      </c>
    </row>
    <row r="2243" spans="1:30" hidden="1" x14ac:dyDescent="0.35">
      <c r="A2243" s="11" t="s">
        <v>2760</v>
      </c>
      <c r="B2243" s="11" t="s">
        <v>2516</v>
      </c>
      <c r="C2243" s="11" t="s">
        <v>2552</v>
      </c>
      <c r="D2243" s="188" t="s">
        <v>3022</v>
      </c>
      <c r="G2243" s="11" t="s">
        <v>2749</v>
      </c>
      <c r="H2243" s="11" t="s">
        <v>2640</v>
      </c>
      <c r="I2243">
        <v>1998</v>
      </c>
      <c r="J2243" s="258" t="s">
        <v>2561</v>
      </c>
      <c r="K2243" s="258" t="s">
        <v>3017</v>
      </c>
      <c r="L2243" s="265" t="s">
        <v>1937</v>
      </c>
      <c r="M2243" s="265" t="s">
        <v>1941</v>
      </c>
      <c r="N2243" s="258" t="s">
        <v>3027</v>
      </c>
      <c r="O2243" s="258" t="s">
        <v>3040</v>
      </c>
      <c r="P2243" s="258"/>
      <c r="Q2243" s="258"/>
      <c r="R2243" s="258"/>
      <c r="S2243" s="258"/>
      <c r="T2243" s="11" t="s">
        <v>2762</v>
      </c>
      <c r="U2243" s="11" t="s">
        <v>2517</v>
      </c>
      <c r="V2243">
        <v>2.6976744186046502</v>
      </c>
      <c r="Z2243">
        <v>0.10993657505285299</v>
      </c>
      <c r="AD2243" s="188">
        <f t="shared" si="84"/>
        <v>6.2116249020304473</v>
      </c>
    </row>
    <row r="2244" spans="1:30" hidden="1" x14ac:dyDescent="0.35">
      <c r="A2244" s="11" t="s">
        <v>2760</v>
      </c>
      <c r="B2244" s="11" t="s">
        <v>2516</v>
      </c>
      <c r="C2244" s="11" t="s">
        <v>2552</v>
      </c>
      <c r="D2244" s="188" t="s">
        <v>3022</v>
      </c>
      <c r="G2244" s="11" t="s">
        <v>2749</v>
      </c>
      <c r="H2244" s="11" t="s">
        <v>2640</v>
      </c>
      <c r="I2244">
        <v>1998</v>
      </c>
      <c r="J2244" s="258" t="s">
        <v>2561</v>
      </c>
      <c r="K2244" s="258" t="s">
        <v>3017</v>
      </c>
      <c r="L2244" s="265" t="s">
        <v>1937</v>
      </c>
      <c r="M2244" s="265" t="s">
        <v>1941</v>
      </c>
      <c r="N2244" s="258" t="s">
        <v>3027</v>
      </c>
      <c r="O2244" s="258" t="s">
        <v>3040</v>
      </c>
      <c r="P2244" s="258"/>
      <c r="Q2244" s="258"/>
      <c r="R2244" s="258"/>
      <c r="S2244" s="258"/>
      <c r="T2244" s="11" t="s">
        <v>2762</v>
      </c>
      <c r="U2244" s="11" t="s">
        <v>2517</v>
      </c>
      <c r="V2244">
        <v>2.6976744186046502</v>
      </c>
      <c r="Z2244">
        <v>0.209110128771861</v>
      </c>
      <c r="AD2244" s="188">
        <f t="shared" si="84"/>
        <v>6.2116249020304473</v>
      </c>
    </row>
    <row r="2245" spans="1:30" hidden="1" x14ac:dyDescent="0.35">
      <c r="A2245" s="11" t="s">
        <v>2760</v>
      </c>
      <c r="B2245" s="11" t="s">
        <v>2516</v>
      </c>
      <c r="C2245" s="11" t="s">
        <v>2552</v>
      </c>
      <c r="D2245" s="188" t="s">
        <v>3022</v>
      </c>
      <c r="G2245" s="11" t="s">
        <v>2749</v>
      </c>
      <c r="H2245" s="11" t="s">
        <v>2640</v>
      </c>
      <c r="I2245">
        <v>1998</v>
      </c>
      <c r="J2245" s="258" t="s">
        <v>2561</v>
      </c>
      <c r="K2245" s="258" t="s">
        <v>3017</v>
      </c>
      <c r="L2245" s="265" t="s">
        <v>1937</v>
      </c>
      <c r="M2245" s="265" t="s">
        <v>1941</v>
      </c>
      <c r="N2245" s="258" t="s">
        <v>3027</v>
      </c>
      <c r="O2245" s="258" t="s">
        <v>3040</v>
      </c>
      <c r="P2245" s="258"/>
      <c r="Q2245" s="258"/>
      <c r="R2245" s="258"/>
      <c r="S2245" s="258"/>
      <c r="T2245" s="11" t="s">
        <v>2762</v>
      </c>
      <c r="U2245" s="11" t="s">
        <v>2517</v>
      </c>
      <c r="V2245">
        <v>2.6976744186046502</v>
      </c>
      <c r="Z2245">
        <v>0.50663078992888699</v>
      </c>
      <c r="AD2245" s="188">
        <f t="shared" si="84"/>
        <v>6.2116249020304473</v>
      </c>
    </row>
    <row r="2246" spans="1:30" hidden="1" x14ac:dyDescent="0.35">
      <c r="A2246" s="11" t="s">
        <v>2760</v>
      </c>
      <c r="B2246" s="11" t="s">
        <v>2516</v>
      </c>
      <c r="C2246" s="11" t="s">
        <v>2552</v>
      </c>
      <c r="D2246" s="188" t="s">
        <v>3022</v>
      </c>
      <c r="G2246" s="11" t="s">
        <v>2749</v>
      </c>
      <c r="H2246" s="11" t="s">
        <v>2640</v>
      </c>
      <c r="I2246">
        <v>1998</v>
      </c>
      <c r="J2246" s="258" t="s">
        <v>2561</v>
      </c>
      <c r="K2246" s="258" t="s">
        <v>3017</v>
      </c>
      <c r="L2246" s="265" t="s">
        <v>1937</v>
      </c>
      <c r="M2246" s="265" t="s">
        <v>1941</v>
      </c>
      <c r="N2246" s="258" t="s">
        <v>3027</v>
      </c>
      <c r="O2246" s="258" t="s">
        <v>3040</v>
      </c>
      <c r="P2246" s="258"/>
      <c r="Q2246" s="258"/>
      <c r="R2246" s="258"/>
      <c r="S2246" s="258"/>
      <c r="T2246" s="11" t="s">
        <v>2762</v>
      </c>
      <c r="U2246" s="11" t="s">
        <v>2517</v>
      </c>
      <c r="V2246">
        <v>2.6976744186046502</v>
      </c>
      <c r="Z2246">
        <v>0.67192004612723299</v>
      </c>
      <c r="AD2246" s="188">
        <f t="shared" si="84"/>
        <v>6.2116249020304473</v>
      </c>
    </row>
    <row r="2247" spans="1:30" hidden="1" x14ac:dyDescent="0.35">
      <c r="A2247" s="11" t="s">
        <v>2760</v>
      </c>
      <c r="B2247" s="11" t="s">
        <v>2516</v>
      </c>
      <c r="C2247" s="11" t="s">
        <v>2552</v>
      </c>
      <c r="D2247" s="188" t="s">
        <v>3022</v>
      </c>
      <c r="G2247" s="11" t="s">
        <v>2749</v>
      </c>
      <c r="H2247" s="11" t="s">
        <v>2640</v>
      </c>
      <c r="I2247">
        <v>1998</v>
      </c>
      <c r="J2247" s="258" t="s">
        <v>2561</v>
      </c>
      <c r="K2247" s="258" t="s">
        <v>3017</v>
      </c>
      <c r="L2247" s="265" t="s">
        <v>1937</v>
      </c>
      <c r="M2247" s="265" t="s">
        <v>1941</v>
      </c>
      <c r="N2247" s="258" t="s">
        <v>3027</v>
      </c>
      <c r="O2247" s="258" t="s">
        <v>3040</v>
      </c>
      <c r="P2247" s="258"/>
      <c r="Q2247" s="258"/>
      <c r="R2247" s="258"/>
      <c r="S2247" s="258"/>
      <c r="T2247" s="11" t="s">
        <v>2762</v>
      </c>
      <c r="U2247" s="11" t="s">
        <v>2517</v>
      </c>
      <c r="V2247">
        <v>2.6976744186046502</v>
      </c>
      <c r="Z2247">
        <v>0.87026715356524997</v>
      </c>
      <c r="AD2247" s="188">
        <f t="shared" si="84"/>
        <v>6.2116249020304473</v>
      </c>
    </row>
    <row r="2248" spans="1:30" hidden="1" x14ac:dyDescent="0.35">
      <c r="A2248" s="11" t="s">
        <v>2760</v>
      </c>
      <c r="B2248" s="11" t="s">
        <v>2516</v>
      </c>
      <c r="C2248" s="11" t="s">
        <v>2552</v>
      </c>
      <c r="D2248" s="188" t="s">
        <v>3022</v>
      </c>
      <c r="G2248" s="11" t="s">
        <v>2749</v>
      </c>
      <c r="H2248" s="11" t="s">
        <v>2640</v>
      </c>
      <c r="I2248">
        <v>1998</v>
      </c>
      <c r="J2248" s="258" t="s">
        <v>2561</v>
      </c>
      <c r="K2248" s="258" t="s">
        <v>3017</v>
      </c>
      <c r="L2248" s="265" t="s">
        <v>1937</v>
      </c>
      <c r="M2248" s="265" t="s">
        <v>1941</v>
      </c>
      <c r="N2248" s="258" t="s">
        <v>3027</v>
      </c>
      <c r="O2248" s="258" t="s">
        <v>3040</v>
      </c>
      <c r="P2248" s="258"/>
      <c r="Q2248" s="258"/>
      <c r="R2248" s="258"/>
      <c r="S2248" s="258"/>
      <c r="T2248" s="11" t="s">
        <v>2762</v>
      </c>
      <c r="U2248" s="11" t="s">
        <v>2517</v>
      </c>
      <c r="V2248">
        <v>2.6976744186046502</v>
      </c>
      <c r="Z2248">
        <v>0.96944070728425802</v>
      </c>
      <c r="AD2248" s="188">
        <f t="shared" si="84"/>
        <v>6.2116249020304473</v>
      </c>
    </row>
    <row r="2249" spans="1:30" hidden="1" x14ac:dyDescent="0.35">
      <c r="A2249" s="11" t="s">
        <v>2760</v>
      </c>
      <c r="B2249" s="11" t="s">
        <v>2516</v>
      </c>
      <c r="C2249" s="11" t="s">
        <v>2552</v>
      </c>
      <c r="D2249" s="188" t="s">
        <v>3022</v>
      </c>
      <c r="G2249" s="11" t="s">
        <v>2749</v>
      </c>
      <c r="H2249" s="11" t="s">
        <v>2640</v>
      </c>
      <c r="I2249">
        <v>1998</v>
      </c>
      <c r="J2249" s="258" t="s">
        <v>2561</v>
      </c>
      <c r="K2249" s="258" t="s">
        <v>3017</v>
      </c>
      <c r="L2249" s="265" t="s">
        <v>1937</v>
      </c>
      <c r="M2249" s="265" t="s">
        <v>1941</v>
      </c>
      <c r="N2249" s="258" t="s">
        <v>3027</v>
      </c>
      <c r="O2249" s="258" t="s">
        <v>3040</v>
      </c>
      <c r="P2249" s="258"/>
      <c r="Q2249" s="258"/>
      <c r="R2249" s="258"/>
      <c r="S2249" s="258"/>
      <c r="T2249" s="11" t="s">
        <v>2762</v>
      </c>
      <c r="U2249" s="11" t="s">
        <v>2517</v>
      </c>
      <c r="V2249">
        <v>2.67441860465116</v>
      </c>
      <c r="Z2249">
        <v>1.13492216029213</v>
      </c>
      <c r="AD2249" s="188">
        <f t="shared" si="84"/>
        <v>6.1580764114956974</v>
      </c>
    </row>
    <row r="2250" spans="1:30" hidden="1" x14ac:dyDescent="0.35">
      <c r="A2250" s="11" t="s">
        <v>2760</v>
      </c>
      <c r="B2250" s="11" t="s">
        <v>2516</v>
      </c>
      <c r="C2250" s="11" t="s">
        <v>2552</v>
      </c>
      <c r="D2250" s="188" t="s">
        <v>3022</v>
      </c>
      <c r="G2250" s="11" t="s">
        <v>2749</v>
      </c>
      <c r="H2250" s="11" t="s">
        <v>2640</v>
      </c>
      <c r="I2250">
        <v>1998</v>
      </c>
      <c r="J2250" s="258" t="s">
        <v>2561</v>
      </c>
      <c r="K2250" s="258" t="s">
        <v>3017</v>
      </c>
      <c r="L2250" s="265" t="s">
        <v>1937</v>
      </c>
      <c r="M2250" s="265" t="s">
        <v>1941</v>
      </c>
      <c r="N2250" s="258" t="s">
        <v>3027</v>
      </c>
      <c r="O2250" s="258" t="s">
        <v>3040</v>
      </c>
      <c r="P2250" s="258"/>
      <c r="Q2250" s="258"/>
      <c r="R2250" s="258"/>
      <c r="S2250" s="258"/>
      <c r="T2250" s="11" t="s">
        <v>2762</v>
      </c>
      <c r="U2250" s="11" t="s">
        <v>2517</v>
      </c>
      <c r="V2250">
        <v>2.6976744186046502</v>
      </c>
      <c r="Z2250">
        <v>1.2669613684412799</v>
      </c>
      <c r="AD2250" s="188">
        <f t="shared" si="84"/>
        <v>6.2116249020304473</v>
      </c>
    </row>
    <row r="2251" spans="1:30" hidden="1" x14ac:dyDescent="0.35">
      <c r="A2251" s="11" t="s">
        <v>2760</v>
      </c>
      <c r="B2251" s="11" t="s">
        <v>2516</v>
      </c>
      <c r="C2251" s="11" t="s">
        <v>2552</v>
      </c>
      <c r="D2251" s="188" t="s">
        <v>3022</v>
      </c>
      <c r="G2251" s="11" t="s">
        <v>2749</v>
      </c>
      <c r="H2251" s="11" t="s">
        <v>2640</v>
      </c>
      <c r="I2251">
        <v>1998</v>
      </c>
      <c r="J2251" s="258" t="s">
        <v>2561</v>
      </c>
      <c r="K2251" s="258" t="s">
        <v>3017</v>
      </c>
      <c r="L2251" s="265" t="s">
        <v>1937</v>
      </c>
      <c r="M2251" s="265" t="s">
        <v>1941</v>
      </c>
      <c r="N2251" s="258" t="s">
        <v>3027</v>
      </c>
      <c r="O2251" s="258" t="s">
        <v>3040</v>
      </c>
      <c r="P2251" s="258"/>
      <c r="Q2251" s="258"/>
      <c r="R2251" s="258"/>
      <c r="S2251" s="258"/>
      <c r="T2251" s="11" t="s">
        <v>2762</v>
      </c>
      <c r="U2251" s="11" t="s">
        <v>2517</v>
      </c>
      <c r="V2251">
        <v>2.67441860465116</v>
      </c>
      <c r="Z2251">
        <v>1.46550067268883</v>
      </c>
      <c r="AD2251" s="188">
        <f t="shared" si="84"/>
        <v>6.1580764114956974</v>
      </c>
    </row>
    <row r="2252" spans="1:30" hidden="1" x14ac:dyDescent="0.35">
      <c r="A2252" s="11" t="s">
        <v>2760</v>
      </c>
      <c r="B2252" s="11" t="s">
        <v>2516</v>
      </c>
      <c r="C2252" s="11" t="s">
        <v>2552</v>
      </c>
      <c r="D2252" s="188" t="s">
        <v>3022</v>
      </c>
      <c r="G2252" s="11" t="s">
        <v>2749</v>
      </c>
      <c r="H2252" s="11" t="s">
        <v>2640</v>
      </c>
      <c r="I2252">
        <v>1998</v>
      </c>
      <c r="J2252" s="258" t="s">
        <v>2561</v>
      </c>
      <c r="K2252" s="258" t="s">
        <v>3017</v>
      </c>
      <c r="L2252" s="265" t="s">
        <v>1937</v>
      </c>
      <c r="M2252" s="265" t="s">
        <v>1941</v>
      </c>
      <c r="N2252" s="258" t="s">
        <v>3027</v>
      </c>
      <c r="O2252" s="258" t="s">
        <v>3040</v>
      </c>
      <c r="P2252" s="258"/>
      <c r="Q2252" s="258"/>
      <c r="R2252" s="258"/>
      <c r="S2252" s="258"/>
      <c r="T2252" s="11" t="s">
        <v>2762</v>
      </c>
      <c r="U2252" s="11" t="s">
        <v>2517</v>
      </c>
      <c r="V2252">
        <v>2.67441860465116</v>
      </c>
      <c r="Z2252">
        <v>1.53161637516817</v>
      </c>
      <c r="AD2252" s="188">
        <f t="shared" si="84"/>
        <v>6.1580764114956974</v>
      </c>
    </row>
    <row r="2253" spans="1:30" hidden="1" x14ac:dyDescent="0.35">
      <c r="A2253" s="11" t="s">
        <v>2760</v>
      </c>
      <c r="B2253" s="11" t="s">
        <v>2516</v>
      </c>
      <c r="C2253" s="11" t="s">
        <v>2552</v>
      </c>
      <c r="D2253" s="188" t="s">
        <v>3022</v>
      </c>
      <c r="G2253" s="11" t="s">
        <v>2749</v>
      </c>
      <c r="H2253" s="11" t="s">
        <v>2640</v>
      </c>
      <c r="I2253">
        <v>1998</v>
      </c>
      <c r="J2253" s="258" t="s">
        <v>2561</v>
      </c>
      <c r="K2253" s="258" t="s">
        <v>3017</v>
      </c>
      <c r="L2253" s="265" t="s">
        <v>1937</v>
      </c>
      <c r="M2253" s="265" t="s">
        <v>1941</v>
      </c>
      <c r="N2253" s="258" t="s">
        <v>3027</v>
      </c>
      <c r="O2253" s="258" t="s">
        <v>3040</v>
      </c>
      <c r="P2253" s="258"/>
      <c r="Q2253" s="258"/>
      <c r="R2253" s="258"/>
      <c r="S2253" s="258"/>
      <c r="T2253" s="11" t="s">
        <v>2762</v>
      </c>
      <c r="U2253" s="11" t="s">
        <v>2517</v>
      </c>
      <c r="V2253">
        <v>2.67441860465116</v>
      </c>
      <c r="Z2253">
        <v>1.6969056313665101</v>
      </c>
      <c r="AD2253" s="188">
        <f t="shared" si="84"/>
        <v>6.1580764114956974</v>
      </c>
    </row>
    <row r="2254" spans="1:30" hidden="1" x14ac:dyDescent="0.35">
      <c r="A2254" s="11" t="s">
        <v>2760</v>
      </c>
      <c r="B2254" s="11" t="s">
        <v>2516</v>
      </c>
      <c r="C2254" s="11" t="s">
        <v>2552</v>
      </c>
      <c r="D2254" s="188" t="s">
        <v>3022</v>
      </c>
      <c r="G2254" s="11" t="s">
        <v>2749</v>
      </c>
      <c r="H2254" s="11" t="s">
        <v>2640</v>
      </c>
      <c r="I2254">
        <v>1998</v>
      </c>
      <c r="J2254" s="258" t="s">
        <v>2561</v>
      </c>
      <c r="K2254" s="258" t="s">
        <v>3017</v>
      </c>
      <c r="L2254" s="265" t="s">
        <v>1937</v>
      </c>
      <c r="M2254" s="265" t="s">
        <v>1941</v>
      </c>
      <c r="N2254" s="258" t="s">
        <v>3027</v>
      </c>
      <c r="O2254" s="258" t="s">
        <v>3040</v>
      </c>
      <c r="P2254" s="258"/>
      <c r="Q2254" s="258"/>
      <c r="R2254" s="258"/>
      <c r="S2254" s="258"/>
      <c r="T2254" s="11" t="s">
        <v>2762</v>
      </c>
      <c r="U2254" s="11" t="s">
        <v>2517</v>
      </c>
      <c r="V2254">
        <v>2.6976744186046502</v>
      </c>
      <c r="Z2254">
        <v>2.4901018643090498</v>
      </c>
      <c r="AD2254" s="188">
        <f t="shared" si="84"/>
        <v>6.2116249020304473</v>
      </c>
    </row>
    <row r="2255" spans="1:30" hidden="1" x14ac:dyDescent="0.35">
      <c r="A2255" s="11" t="s">
        <v>2760</v>
      </c>
      <c r="B2255" s="11" t="s">
        <v>2516</v>
      </c>
      <c r="C2255" s="11" t="s">
        <v>2552</v>
      </c>
      <c r="D2255" s="188" t="s">
        <v>3022</v>
      </c>
      <c r="G2255" s="11" t="s">
        <v>2749</v>
      </c>
      <c r="H2255" s="11" t="s">
        <v>2640</v>
      </c>
      <c r="I2255">
        <v>1998</v>
      </c>
      <c r="J2255" s="258" t="s">
        <v>2561</v>
      </c>
      <c r="K2255" s="258" t="s">
        <v>3017</v>
      </c>
      <c r="L2255" s="265" t="s">
        <v>1937</v>
      </c>
      <c r="M2255" s="265" t="s">
        <v>1941</v>
      </c>
      <c r="N2255" s="258" t="s">
        <v>3027</v>
      </c>
      <c r="O2255" s="258" t="s">
        <v>3040</v>
      </c>
      <c r="P2255" s="258"/>
      <c r="Q2255" s="258"/>
      <c r="R2255" s="258"/>
      <c r="S2255" s="258"/>
      <c r="T2255" s="11" t="s">
        <v>2762</v>
      </c>
      <c r="U2255" s="11" t="s">
        <v>2517</v>
      </c>
      <c r="V2255">
        <v>2.7209302325581302</v>
      </c>
      <c r="Z2255">
        <v>2.7213146261771999</v>
      </c>
      <c r="AD2255" s="188">
        <f t="shared" si="84"/>
        <v>6.2651733925651731</v>
      </c>
    </row>
    <row r="2256" spans="1:30" hidden="1" x14ac:dyDescent="0.35">
      <c r="A2256" s="11" t="s">
        <v>2760</v>
      </c>
      <c r="B2256" s="11" t="s">
        <v>2516</v>
      </c>
      <c r="C2256" s="11" t="s">
        <v>2552</v>
      </c>
      <c r="D2256" s="188" t="s">
        <v>3022</v>
      </c>
      <c r="G2256" s="11" t="s">
        <v>2749</v>
      </c>
      <c r="H2256" s="11" t="s">
        <v>2640</v>
      </c>
      <c r="I2256">
        <v>1998</v>
      </c>
      <c r="J2256" s="258" t="s">
        <v>2561</v>
      </c>
      <c r="K2256" s="258" t="s">
        <v>3017</v>
      </c>
      <c r="L2256" s="265" t="s">
        <v>1937</v>
      </c>
      <c r="M2256" s="265" t="s">
        <v>1941</v>
      </c>
      <c r="N2256" s="258" t="s">
        <v>3027</v>
      </c>
      <c r="O2256" s="258" t="s">
        <v>3040</v>
      </c>
      <c r="P2256" s="258"/>
      <c r="Q2256" s="258"/>
      <c r="R2256" s="258"/>
      <c r="S2256" s="258"/>
      <c r="T2256" s="11" t="s">
        <v>2762</v>
      </c>
      <c r="U2256" s="11" t="s">
        <v>2517</v>
      </c>
      <c r="V2256">
        <v>3</v>
      </c>
      <c r="Z2256">
        <v>1.06611570247933</v>
      </c>
      <c r="AD2256" s="188">
        <f t="shared" si="84"/>
        <v>6.9077552789821368</v>
      </c>
    </row>
    <row r="2257" spans="1:30" hidden="1" x14ac:dyDescent="0.35">
      <c r="A2257" s="11" t="s">
        <v>2760</v>
      </c>
      <c r="B2257" s="11" t="s">
        <v>2516</v>
      </c>
      <c r="C2257" s="11" t="s">
        <v>2552</v>
      </c>
      <c r="D2257" s="188" t="s">
        <v>3022</v>
      </c>
      <c r="G2257" s="11" t="s">
        <v>2749</v>
      </c>
      <c r="H2257" s="11" t="s">
        <v>2640</v>
      </c>
      <c r="I2257">
        <v>1998</v>
      </c>
      <c r="J2257" s="258" t="s">
        <v>2561</v>
      </c>
      <c r="K2257" s="258" t="s">
        <v>3017</v>
      </c>
      <c r="L2257" s="265" t="s">
        <v>1937</v>
      </c>
      <c r="M2257" s="265" t="s">
        <v>1941</v>
      </c>
      <c r="N2257" s="258" t="s">
        <v>3027</v>
      </c>
      <c r="O2257" s="258" t="s">
        <v>3040</v>
      </c>
      <c r="P2257" s="258"/>
      <c r="Q2257" s="258"/>
      <c r="R2257" s="258"/>
      <c r="S2257" s="258"/>
      <c r="T2257" s="11" t="s">
        <v>2762</v>
      </c>
      <c r="U2257" s="11" t="s">
        <v>2517</v>
      </c>
      <c r="V2257">
        <v>3</v>
      </c>
      <c r="Z2257">
        <v>1.2644628099173501</v>
      </c>
      <c r="AD2257" s="188">
        <f t="shared" si="84"/>
        <v>6.9077552789821368</v>
      </c>
    </row>
    <row r="2258" spans="1:30" hidden="1" x14ac:dyDescent="0.35">
      <c r="A2258" s="11" t="s">
        <v>2760</v>
      </c>
      <c r="B2258" s="11" t="s">
        <v>2516</v>
      </c>
      <c r="C2258" s="11" t="s">
        <v>2552</v>
      </c>
      <c r="D2258" s="188" t="s">
        <v>3022</v>
      </c>
      <c r="G2258" s="11" t="s">
        <v>2749</v>
      </c>
      <c r="H2258" s="11" t="s">
        <v>2640</v>
      </c>
      <c r="I2258">
        <v>1998</v>
      </c>
      <c r="J2258" s="258" t="s">
        <v>2561</v>
      </c>
      <c r="K2258" s="258" t="s">
        <v>3017</v>
      </c>
      <c r="L2258" s="265" t="s">
        <v>1937</v>
      </c>
      <c r="M2258" s="265" t="s">
        <v>1941</v>
      </c>
      <c r="N2258" s="258" t="s">
        <v>3027</v>
      </c>
      <c r="O2258" s="258" t="s">
        <v>3040</v>
      </c>
      <c r="P2258" s="258"/>
      <c r="Q2258" s="258"/>
      <c r="R2258" s="258"/>
      <c r="S2258" s="258"/>
      <c r="T2258" s="11" t="s">
        <v>2762</v>
      </c>
      <c r="U2258" s="11" t="s">
        <v>2517</v>
      </c>
      <c r="V2258">
        <v>3</v>
      </c>
      <c r="Z2258">
        <v>1.39669421487603</v>
      </c>
      <c r="AD2258" s="188">
        <f t="shared" si="84"/>
        <v>6.9077552789821368</v>
      </c>
    </row>
    <row r="2259" spans="1:30" hidden="1" x14ac:dyDescent="0.35">
      <c r="A2259" s="11" t="s">
        <v>2760</v>
      </c>
      <c r="B2259" s="11" t="s">
        <v>2516</v>
      </c>
      <c r="C2259" s="11" t="s">
        <v>2552</v>
      </c>
      <c r="D2259" s="188" t="s">
        <v>3022</v>
      </c>
      <c r="G2259" s="11" t="s">
        <v>2749</v>
      </c>
      <c r="H2259" s="11" t="s">
        <v>2640</v>
      </c>
      <c r="I2259">
        <v>1998</v>
      </c>
      <c r="J2259" s="258" t="s">
        <v>2561</v>
      </c>
      <c r="K2259" s="258" t="s">
        <v>3017</v>
      </c>
      <c r="L2259" s="265" t="s">
        <v>1937</v>
      </c>
      <c r="M2259" s="265" t="s">
        <v>1941</v>
      </c>
      <c r="N2259" s="258" t="s">
        <v>3027</v>
      </c>
      <c r="O2259" s="258" t="s">
        <v>3040</v>
      </c>
      <c r="P2259" s="258"/>
      <c r="Q2259" s="258"/>
      <c r="R2259" s="258"/>
      <c r="S2259" s="258"/>
      <c r="T2259" s="11" t="s">
        <v>2762</v>
      </c>
      <c r="U2259" s="11" t="s">
        <v>2517</v>
      </c>
      <c r="V2259">
        <v>3</v>
      </c>
      <c r="Z2259">
        <v>1.5619834710743801</v>
      </c>
      <c r="AD2259" s="188">
        <f t="shared" si="84"/>
        <v>6.9077552789821368</v>
      </c>
    </row>
    <row r="2260" spans="1:30" hidden="1" x14ac:dyDescent="0.35">
      <c r="A2260" s="11" t="s">
        <v>2760</v>
      </c>
      <c r="B2260" s="11" t="s">
        <v>2516</v>
      </c>
      <c r="C2260" s="11" t="s">
        <v>2552</v>
      </c>
      <c r="D2260" s="188" t="s">
        <v>3022</v>
      </c>
      <c r="G2260" s="11" t="s">
        <v>2749</v>
      </c>
      <c r="H2260" s="11" t="s">
        <v>2640</v>
      </c>
      <c r="I2260">
        <v>1998</v>
      </c>
      <c r="J2260" s="258" t="s">
        <v>2561</v>
      </c>
      <c r="K2260" s="258" t="s">
        <v>3017</v>
      </c>
      <c r="L2260" s="265" t="s">
        <v>1937</v>
      </c>
      <c r="M2260" s="265" t="s">
        <v>1941</v>
      </c>
      <c r="N2260" s="258" t="s">
        <v>3027</v>
      </c>
      <c r="O2260" s="258" t="s">
        <v>3040</v>
      </c>
      <c r="P2260" s="258"/>
      <c r="Q2260" s="258"/>
      <c r="R2260" s="258"/>
      <c r="S2260" s="258"/>
      <c r="T2260" s="11" t="s">
        <v>2762</v>
      </c>
      <c r="U2260" s="11" t="s">
        <v>2517</v>
      </c>
      <c r="V2260">
        <v>3</v>
      </c>
      <c r="Z2260">
        <v>1.66115702479338</v>
      </c>
      <c r="AD2260" s="188">
        <f t="shared" si="84"/>
        <v>6.9077552789821368</v>
      </c>
    </row>
    <row r="2261" spans="1:30" hidden="1" x14ac:dyDescent="0.35">
      <c r="A2261" s="11" t="s">
        <v>2760</v>
      </c>
      <c r="B2261" s="11" t="s">
        <v>2516</v>
      </c>
      <c r="C2261" s="11" t="s">
        <v>2552</v>
      </c>
      <c r="D2261" s="188" t="s">
        <v>3022</v>
      </c>
      <c r="G2261" s="11" t="s">
        <v>2749</v>
      </c>
      <c r="H2261" s="11" t="s">
        <v>2640</v>
      </c>
      <c r="I2261">
        <v>1998</v>
      </c>
      <c r="J2261" s="258" t="s">
        <v>2561</v>
      </c>
      <c r="K2261" s="258" t="s">
        <v>3017</v>
      </c>
      <c r="L2261" s="265" t="s">
        <v>1937</v>
      </c>
      <c r="M2261" s="265" t="s">
        <v>1941</v>
      </c>
      <c r="N2261" s="258" t="s">
        <v>3027</v>
      </c>
      <c r="O2261" s="258" t="s">
        <v>3040</v>
      </c>
      <c r="P2261" s="258"/>
      <c r="Q2261" s="258"/>
      <c r="R2261" s="258"/>
      <c r="S2261" s="258"/>
      <c r="T2261" s="11" t="s">
        <v>2762</v>
      </c>
      <c r="U2261" s="11" t="s">
        <v>2517</v>
      </c>
      <c r="V2261">
        <v>3.02325581395348</v>
      </c>
      <c r="Z2261">
        <v>1.7931962329425299</v>
      </c>
      <c r="AD2261" s="188">
        <f t="shared" si="84"/>
        <v>6.9613037695168636</v>
      </c>
    </row>
    <row r="2262" spans="1:30" hidden="1" x14ac:dyDescent="0.35">
      <c r="A2262" s="11" t="s">
        <v>2760</v>
      </c>
      <c r="B2262" s="11" t="s">
        <v>2516</v>
      </c>
      <c r="C2262" s="11" t="s">
        <v>2552</v>
      </c>
      <c r="D2262" s="188" t="s">
        <v>3022</v>
      </c>
      <c r="G2262" s="11" t="s">
        <v>2749</v>
      </c>
      <c r="H2262" s="11" t="s">
        <v>2640</v>
      </c>
      <c r="I2262">
        <v>1998</v>
      </c>
      <c r="J2262" s="258" t="s">
        <v>2561</v>
      </c>
      <c r="K2262" s="258" t="s">
        <v>3017</v>
      </c>
      <c r="L2262" s="265" t="s">
        <v>1937</v>
      </c>
      <c r="M2262" s="265" t="s">
        <v>1941</v>
      </c>
      <c r="N2262" s="258" t="s">
        <v>3027</v>
      </c>
      <c r="O2262" s="258" t="s">
        <v>3040</v>
      </c>
      <c r="P2262" s="258"/>
      <c r="Q2262" s="258"/>
      <c r="R2262" s="258"/>
      <c r="S2262" s="258"/>
      <c r="T2262" s="11" t="s">
        <v>2762</v>
      </c>
      <c r="U2262" s="11" t="s">
        <v>2517</v>
      </c>
      <c r="V2262">
        <v>3</v>
      </c>
      <c r="Z2262">
        <v>1.9256198347107401</v>
      </c>
      <c r="AD2262" s="188">
        <f t="shared" si="84"/>
        <v>6.9077552789821368</v>
      </c>
    </row>
    <row r="2263" spans="1:30" hidden="1" x14ac:dyDescent="0.35">
      <c r="A2263" s="11" t="s">
        <v>2760</v>
      </c>
      <c r="B2263" s="11" t="s">
        <v>2516</v>
      </c>
      <c r="C2263" s="11" t="s">
        <v>2552</v>
      </c>
      <c r="D2263" s="188" t="s">
        <v>3022</v>
      </c>
      <c r="G2263" s="11" t="s">
        <v>2749</v>
      </c>
      <c r="H2263" s="11" t="s">
        <v>2640</v>
      </c>
      <c r="I2263">
        <v>1998</v>
      </c>
      <c r="J2263" s="258" t="s">
        <v>2561</v>
      </c>
      <c r="K2263" s="258" t="s">
        <v>3017</v>
      </c>
      <c r="L2263" s="265" t="s">
        <v>1937</v>
      </c>
      <c r="M2263" s="265" t="s">
        <v>1941</v>
      </c>
      <c r="N2263" s="258" t="s">
        <v>3027</v>
      </c>
      <c r="O2263" s="258" t="s">
        <v>3040</v>
      </c>
      <c r="P2263" s="258"/>
      <c r="Q2263" s="258"/>
      <c r="R2263" s="258"/>
      <c r="S2263" s="258"/>
      <c r="T2263" s="11" t="s">
        <v>2762</v>
      </c>
      <c r="U2263" s="11" t="s">
        <v>2517</v>
      </c>
      <c r="V2263">
        <v>3</v>
      </c>
      <c r="Z2263">
        <v>2.0578512396694202</v>
      </c>
      <c r="AD2263" s="188">
        <f t="shared" si="84"/>
        <v>6.9077552789821368</v>
      </c>
    </row>
    <row r="2264" spans="1:30" hidden="1" x14ac:dyDescent="0.35">
      <c r="A2264" s="11" t="s">
        <v>2760</v>
      </c>
      <c r="B2264" s="11" t="s">
        <v>2516</v>
      </c>
      <c r="C2264" s="11" t="s">
        <v>2552</v>
      </c>
      <c r="D2264" s="188" t="s">
        <v>3022</v>
      </c>
      <c r="G2264" s="11" t="s">
        <v>2749</v>
      </c>
      <c r="H2264" s="11" t="s">
        <v>2640</v>
      </c>
      <c r="I2264">
        <v>1998</v>
      </c>
      <c r="J2264" s="258" t="s">
        <v>2561</v>
      </c>
      <c r="K2264" s="258" t="s">
        <v>3017</v>
      </c>
      <c r="L2264" s="265" t="s">
        <v>1937</v>
      </c>
      <c r="M2264" s="265" t="s">
        <v>1941</v>
      </c>
      <c r="N2264" s="258" t="s">
        <v>3027</v>
      </c>
      <c r="O2264" s="258" t="s">
        <v>3040</v>
      </c>
      <c r="P2264" s="258"/>
      <c r="Q2264" s="258"/>
      <c r="R2264" s="258"/>
      <c r="S2264" s="258"/>
      <c r="T2264" s="11" t="s">
        <v>2762</v>
      </c>
      <c r="U2264" s="11" t="s">
        <v>2517</v>
      </c>
      <c r="V2264">
        <v>3</v>
      </c>
      <c r="Z2264">
        <v>2.1570247933884299</v>
      </c>
      <c r="AD2264" s="188">
        <f t="shared" si="84"/>
        <v>6.9077552789821368</v>
      </c>
    </row>
    <row r="2265" spans="1:30" hidden="1" x14ac:dyDescent="0.35">
      <c r="A2265" s="11" t="s">
        <v>2760</v>
      </c>
      <c r="B2265" s="11" t="s">
        <v>2516</v>
      </c>
      <c r="C2265" s="11" t="s">
        <v>2552</v>
      </c>
      <c r="D2265" s="188" t="s">
        <v>3022</v>
      </c>
      <c r="G2265" s="11" t="s">
        <v>2749</v>
      </c>
      <c r="H2265" s="11" t="s">
        <v>2640</v>
      </c>
      <c r="I2265">
        <v>1998</v>
      </c>
      <c r="J2265" s="258" t="s">
        <v>2561</v>
      </c>
      <c r="K2265" s="258" t="s">
        <v>3017</v>
      </c>
      <c r="L2265" s="265" t="s">
        <v>1937</v>
      </c>
      <c r="M2265" s="265" t="s">
        <v>1941</v>
      </c>
      <c r="N2265" s="258" t="s">
        <v>3027</v>
      </c>
      <c r="O2265" s="258" t="s">
        <v>3040</v>
      </c>
      <c r="P2265" s="258"/>
      <c r="Q2265" s="258"/>
      <c r="R2265" s="258"/>
      <c r="S2265" s="258"/>
      <c r="T2265" s="11" t="s">
        <v>2762</v>
      </c>
      <c r="U2265" s="11" t="s">
        <v>2517</v>
      </c>
      <c r="V2265">
        <v>3</v>
      </c>
      <c r="Z2265">
        <v>2.3884297520661102</v>
      </c>
      <c r="AD2265" s="188">
        <f t="shared" si="84"/>
        <v>6.9077552789821368</v>
      </c>
    </row>
    <row r="2266" spans="1:30" hidden="1" x14ac:dyDescent="0.35">
      <c r="A2266" s="11" t="s">
        <v>2760</v>
      </c>
      <c r="B2266" s="11" t="s">
        <v>2516</v>
      </c>
      <c r="C2266" s="11" t="s">
        <v>2552</v>
      </c>
      <c r="D2266" s="188" t="s">
        <v>3022</v>
      </c>
      <c r="G2266" s="11" t="s">
        <v>2749</v>
      </c>
      <c r="H2266" s="11" t="s">
        <v>2640</v>
      </c>
      <c r="I2266">
        <v>1998</v>
      </c>
      <c r="J2266" s="258" t="s">
        <v>2561</v>
      </c>
      <c r="K2266" s="258" t="s">
        <v>3017</v>
      </c>
      <c r="L2266" s="265" t="s">
        <v>1937</v>
      </c>
      <c r="M2266" s="265" t="s">
        <v>1941</v>
      </c>
      <c r="N2266" s="258" t="s">
        <v>3027</v>
      </c>
      <c r="O2266" s="258" t="s">
        <v>3040</v>
      </c>
      <c r="P2266" s="258"/>
      <c r="Q2266" s="258"/>
      <c r="R2266" s="258"/>
      <c r="S2266" s="258"/>
      <c r="T2266" s="11" t="s">
        <v>2762</v>
      </c>
      <c r="U2266" s="11" t="s">
        <v>2517</v>
      </c>
      <c r="V2266">
        <v>3</v>
      </c>
      <c r="Z2266">
        <v>2.6198347107437998</v>
      </c>
      <c r="AD2266" s="188">
        <f t="shared" si="84"/>
        <v>6.9077552789821368</v>
      </c>
    </row>
    <row r="2267" spans="1:30" hidden="1" x14ac:dyDescent="0.35">
      <c r="A2267" s="11" t="s">
        <v>2760</v>
      </c>
      <c r="B2267" s="11" t="s">
        <v>2516</v>
      </c>
      <c r="C2267" s="11" t="s">
        <v>2552</v>
      </c>
      <c r="D2267" s="188" t="s">
        <v>3022</v>
      </c>
      <c r="G2267" s="11" t="s">
        <v>2749</v>
      </c>
      <c r="H2267" s="11" t="s">
        <v>2640</v>
      </c>
      <c r="I2267">
        <v>1998</v>
      </c>
      <c r="J2267" s="258" t="s">
        <v>2561</v>
      </c>
      <c r="K2267" s="258" t="s">
        <v>3017</v>
      </c>
      <c r="L2267" s="265" t="s">
        <v>1937</v>
      </c>
      <c r="M2267" s="265" t="s">
        <v>1941</v>
      </c>
      <c r="N2267" s="258" t="s">
        <v>3027</v>
      </c>
      <c r="O2267" s="258" t="s">
        <v>3040</v>
      </c>
      <c r="P2267" s="258"/>
      <c r="Q2267" s="258"/>
      <c r="R2267" s="258"/>
      <c r="S2267" s="258"/>
      <c r="T2267" s="11" t="s">
        <v>2762</v>
      </c>
      <c r="U2267" s="11" t="s">
        <v>2517</v>
      </c>
      <c r="V2267">
        <v>3.30232558139534</v>
      </c>
      <c r="Z2267">
        <v>-0.45704401306938203</v>
      </c>
      <c r="AD2267" s="188">
        <f t="shared" si="84"/>
        <v>7.6038856559338059</v>
      </c>
    </row>
    <row r="2268" spans="1:30" hidden="1" x14ac:dyDescent="0.35">
      <c r="A2268" s="11" t="s">
        <v>2760</v>
      </c>
      <c r="B2268" s="11" t="s">
        <v>2516</v>
      </c>
      <c r="C2268" s="11" t="s">
        <v>2552</v>
      </c>
      <c r="D2268" s="188" t="s">
        <v>3022</v>
      </c>
      <c r="G2268" s="11" t="s">
        <v>2749</v>
      </c>
      <c r="H2268" s="11" t="s">
        <v>2640</v>
      </c>
      <c r="I2268">
        <v>1998</v>
      </c>
      <c r="J2268" s="258" t="s">
        <v>2561</v>
      </c>
      <c r="K2268" s="258" t="s">
        <v>3017</v>
      </c>
      <c r="L2268" s="265" t="s">
        <v>1937</v>
      </c>
      <c r="M2268" s="265" t="s">
        <v>1941</v>
      </c>
      <c r="N2268" s="258" t="s">
        <v>3027</v>
      </c>
      <c r="O2268" s="258" t="s">
        <v>3040</v>
      </c>
      <c r="P2268" s="258"/>
      <c r="Q2268" s="258"/>
      <c r="R2268" s="258"/>
      <c r="S2268" s="258"/>
      <c r="T2268" s="11" t="s">
        <v>2762</v>
      </c>
      <c r="U2268" s="11" t="s">
        <v>2517</v>
      </c>
      <c r="V2268">
        <v>3.30232558139534</v>
      </c>
      <c r="Z2268">
        <v>-0.324812608110704</v>
      </c>
      <c r="AD2268" s="188">
        <f t="shared" si="84"/>
        <v>7.6038856559338059</v>
      </c>
    </row>
    <row r="2269" spans="1:30" hidden="1" x14ac:dyDescent="0.35">
      <c r="A2269" s="11" t="s">
        <v>2760</v>
      </c>
      <c r="B2269" s="11" t="s">
        <v>2516</v>
      </c>
      <c r="C2269" s="11" t="s">
        <v>2552</v>
      </c>
      <c r="D2269" s="188" t="s">
        <v>3022</v>
      </c>
      <c r="G2269" s="11" t="s">
        <v>2749</v>
      </c>
      <c r="H2269" s="11" t="s">
        <v>2640</v>
      </c>
      <c r="I2269">
        <v>1998</v>
      </c>
      <c r="J2269" s="258" t="s">
        <v>2561</v>
      </c>
      <c r="K2269" s="258" t="s">
        <v>3017</v>
      </c>
      <c r="L2269" s="265" t="s">
        <v>1937</v>
      </c>
      <c r="M2269" s="265" t="s">
        <v>1941</v>
      </c>
      <c r="N2269" s="258" t="s">
        <v>3027</v>
      </c>
      <c r="O2269" s="258" t="s">
        <v>3040</v>
      </c>
      <c r="P2269" s="258"/>
      <c r="Q2269" s="258"/>
      <c r="R2269" s="258"/>
      <c r="S2269" s="258"/>
      <c r="T2269" s="11" t="s">
        <v>2762</v>
      </c>
      <c r="U2269" s="11" t="s">
        <v>2517</v>
      </c>
      <c r="V2269">
        <v>3.30232558139534</v>
      </c>
      <c r="Z2269">
        <v>-6.0349798193349999E-2</v>
      </c>
      <c r="AD2269" s="188">
        <f t="shared" si="84"/>
        <v>7.6038856559338059</v>
      </c>
    </row>
    <row r="2270" spans="1:30" hidden="1" x14ac:dyDescent="0.35">
      <c r="A2270" s="11" t="s">
        <v>2760</v>
      </c>
      <c r="B2270" s="11" t="s">
        <v>2516</v>
      </c>
      <c r="C2270" s="11" t="s">
        <v>2552</v>
      </c>
      <c r="D2270" s="188" t="s">
        <v>3022</v>
      </c>
      <c r="G2270" s="11" t="s">
        <v>2749</v>
      </c>
      <c r="H2270" s="11" t="s">
        <v>2640</v>
      </c>
      <c r="I2270">
        <v>1998</v>
      </c>
      <c r="J2270" s="258" t="s">
        <v>2561</v>
      </c>
      <c r="K2270" s="258" t="s">
        <v>3017</v>
      </c>
      <c r="L2270" s="265" t="s">
        <v>1937</v>
      </c>
      <c r="M2270" s="265" t="s">
        <v>1941</v>
      </c>
      <c r="N2270" s="258" t="s">
        <v>3027</v>
      </c>
      <c r="O2270" s="258" t="s">
        <v>3040</v>
      </c>
      <c r="P2270" s="258"/>
      <c r="Q2270" s="258"/>
      <c r="R2270" s="258"/>
      <c r="S2270" s="258"/>
      <c r="T2270" s="11" t="s">
        <v>2762</v>
      </c>
      <c r="U2270" s="11" t="s">
        <v>2517</v>
      </c>
      <c r="V2270">
        <v>3.30232558139534</v>
      </c>
      <c r="Z2270">
        <v>5.7659042859894401E-3</v>
      </c>
      <c r="AD2270" s="188">
        <f t="shared" si="84"/>
        <v>7.6038856559338059</v>
      </c>
    </row>
    <row r="2271" spans="1:30" hidden="1" x14ac:dyDescent="0.35">
      <c r="A2271" s="11" t="s">
        <v>2760</v>
      </c>
      <c r="B2271" s="11" t="s">
        <v>2516</v>
      </c>
      <c r="C2271" s="11" t="s">
        <v>2552</v>
      </c>
      <c r="D2271" s="188" t="s">
        <v>3022</v>
      </c>
      <c r="G2271" s="11" t="s">
        <v>2749</v>
      </c>
      <c r="H2271" s="11" t="s">
        <v>2640</v>
      </c>
      <c r="I2271">
        <v>1998</v>
      </c>
      <c r="J2271" s="258" t="s">
        <v>2561</v>
      </c>
      <c r="K2271" s="258" t="s">
        <v>3017</v>
      </c>
      <c r="L2271" s="265" t="s">
        <v>1937</v>
      </c>
      <c r="M2271" s="265" t="s">
        <v>1941</v>
      </c>
      <c r="N2271" s="258" t="s">
        <v>3027</v>
      </c>
      <c r="O2271" s="258" t="s">
        <v>3040</v>
      </c>
      <c r="P2271" s="258"/>
      <c r="Q2271" s="258"/>
      <c r="R2271" s="258"/>
      <c r="S2271" s="258"/>
      <c r="T2271" s="11" t="s">
        <v>2762</v>
      </c>
      <c r="U2271" s="11" t="s">
        <v>2517</v>
      </c>
      <c r="V2271">
        <v>3.30232558139534</v>
      </c>
      <c r="Z2271">
        <v>0.104939458004997</v>
      </c>
      <c r="AD2271" s="188">
        <f t="shared" si="84"/>
        <v>7.6038856559338059</v>
      </c>
    </row>
    <row r="2272" spans="1:30" hidden="1" x14ac:dyDescent="0.35">
      <c r="A2272" s="11" t="s">
        <v>2760</v>
      </c>
      <c r="B2272" s="11" t="s">
        <v>2516</v>
      </c>
      <c r="C2272" s="11" t="s">
        <v>2552</v>
      </c>
      <c r="D2272" s="188" t="s">
        <v>3022</v>
      </c>
      <c r="G2272" s="11" t="s">
        <v>2749</v>
      </c>
      <c r="H2272" s="11" t="s">
        <v>2640</v>
      </c>
      <c r="I2272">
        <v>1998</v>
      </c>
      <c r="J2272" s="258" t="s">
        <v>2561</v>
      </c>
      <c r="K2272" s="258" t="s">
        <v>3017</v>
      </c>
      <c r="L2272" s="265" t="s">
        <v>1937</v>
      </c>
      <c r="M2272" s="265" t="s">
        <v>1941</v>
      </c>
      <c r="N2272" s="258" t="s">
        <v>3027</v>
      </c>
      <c r="O2272" s="258" t="s">
        <v>3040</v>
      </c>
      <c r="P2272" s="258"/>
      <c r="Q2272" s="258"/>
      <c r="R2272" s="258"/>
      <c r="S2272" s="258"/>
      <c r="T2272" s="11" t="s">
        <v>2762</v>
      </c>
      <c r="U2272" s="11" t="s">
        <v>2517</v>
      </c>
      <c r="V2272">
        <v>3.30232558139534</v>
      </c>
      <c r="Z2272">
        <v>0.23717086296367401</v>
      </c>
      <c r="AD2272" s="188">
        <f t="shared" si="84"/>
        <v>7.6038856559338059</v>
      </c>
    </row>
    <row r="2273" spans="1:30" hidden="1" x14ac:dyDescent="0.35">
      <c r="A2273" s="11" t="s">
        <v>2760</v>
      </c>
      <c r="B2273" s="11" t="s">
        <v>2516</v>
      </c>
      <c r="C2273" s="11" t="s">
        <v>2552</v>
      </c>
      <c r="D2273" s="188" t="s">
        <v>3022</v>
      </c>
      <c r="G2273" s="11" t="s">
        <v>2749</v>
      </c>
      <c r="H2273" s="11" t="s">
        <v>2640</v>
      </c>
      <c r="I2273">
        <v>1998</v>
      </c>
      <c r="J2273" s="258" t="s">
        <v>2561</v>
      </c>
      <c r="K2273" s="258" t="s">
        <v>3017</v>
      </c>
      <c r="L2273" s="265" t="s">
        <v>1937</v>
      </c>
      <c r="M2273" s="265" t="s">
        <v>1941</v>
      </c>
      <c r="N2273" s="258" t="s">
        <v>3027</v>
      </c>
      <c r="O2273" s="258" t="s">
        <v>3040</v>
      </c>
      <c r="P2273" s="258"/>
      <c r="Q2273" s="258"/>
      <c r="R2273" s="258"/>
      <c r="S2273" s="258"/>
      <c r="T2273" s="11" t="s">
        <v>2762</v>
      </c>
      <c r="U2273" s="11" t="s">
        <v>2517</v>
      </c>
      <c r="V2273">
        <v>3.30232558139534</v>
      </c>
      <c r="Z2273">
        <v>0.336344416682683</v>
      </c>
      <c r="AD2273" s="188">
        <f t="shared" si="84"/>
        <v>7.6038856559338059</v>
      </c>
    </row>
    <row r="2274" spans="1:30" hidden="1" x14ac:dyDescent="0.35">
      <c r="A2274" s="11" t="s">
        <v>2760</v>
      </c>
      <c r="B2274" s="11" t="s">
        <v>2516</v>
      </c>
      <c r="C2274" s="11" t="s">
        <v>2552</v>
      </c>
      <c r="D2274" s="188" t="s">
        <v>3022</v>
      </c>
      <c r="G2274" s="11" t="s">
        <v>2749</v>
      </c>
      <c r="H2274" s="11" t="s">
        <v>2640</v>
      </c>
      <c r="I2274">
        <v>1998</v>
      </c>
      <c r="J2274" s="258" t="s">
        <v>2561</v>
      </c>
      <c r="K2274" s="258" t="s">
        <v>3017</v>
      </c>
      <c r="L2274" s="265" t="s">
        <v>1937</v>
      </c>
      <c r="M2274" s="265" t="s">
        <v>1941</v>
      </c>
      <c r="N2274" s="258" t="s">
        <v>3027</v>
      </c>
      <c r="O2274" s="258" t="s">
        <v>3040</v>
      </c>
      <c r="P2274" s="258"/>
      <c r="Q2274" s="258"/>
      <c r="R2274" s="258"/>
      <c r="S2274" s="258"/>
      <c r="T2274" s="11" t="s">
        <v>2762</v>
      </c>
      <c r="U2274" s="11" t="s">
        <v>2517</v>
      </c>
      <c r="V2274">
        <v>3.30232558139534</v>
      </c>
      <c r="Z2274">
        <v>0.40246011916202201</v>
      </c>
      <c r="AD2274" s="188">
        <f t="shared" si="84"/>
        <v>7.6038856559338059</v>
      </c>
    </row>
    <row r="2275" spans="1:30" hidden="1" x14ac:dyDescent="0.35">
      <c r="A2275" s="11" t="s">
        <v>2760</v>
      </c>
      <c r="B2275" s="11" t="s">
        <v>2516</v>
      </c>
      <c r="C2275" s="11" t="s">
        <v>2552</v>
      </c>
      <c r="D2275" s="188" t="s">
        <v>3022</v>
      </c>
      <c r="G2275" s="11" t="s">
        <v>2749</v>
      </c>
      <c r="H2275" s="11" t="s">
        <v>2640</v>
      </c>
      <c r="I2275">
        <v>1998</v>
      </c>
      <c r="J2275" s="258" t="s">
        <v>2561</v>
      </c>
      <c r="K2275" s="258" t="s">
        <v>3017</v>
      </c>
      <c r="L2275" s="265" t="s">
        <v>1937</v>
      </c>
      <c r="M2275" s="265" t="s">
        <v>1941</v>
      </c>
      <c r="N2275" s="258" t="s">
        <v>3027</v>
      </c>
      <c r="O2275" s="258" t="s">
        <v>3040</v>
      </c>
      <c r="P2275" s="258"/>
      <c r="Q2275" s="258"/>
      <c r="R2275" s="258"/>
      <c r="S2275" s="258"/>
      <c r="T2275" s="11" t="s">
        <v>2762</v>
      </c>
      <c r="U2275" s="11" t="s">
        <v>2517</v>
      </c>
      <c r="V2275">
        <v>3.30232558139534</v>
      </c>
      <c r="Z2275">
        <v>0.50163367288103</v>
      </c>
      <c r="AD2275" s="188">
        <f t="shared" si="84"/>
        <v>7.6038856559338059</v>
      </c>
    </row>
    <row r="2276" spans="1:30" hidden="1" x14ac:dyDescent="0.35">
      <c r="A2276" s="11" t="s">
        <v>2760</v>
      </c>
      <c r="B2276" s="11" t="s">
        <v>2516</v>
      </c>
      <c r="C2276" s="11" t="s">
        <v>2552</v>
      </c>
      <c r="D2276" s="188" t="s">
        <v>3022</v>
      </c>
      <c r="G2276" s="11" t="s">
        <v>2749</v>
      </c>
      <c r="H2276" s="11" t="s">
        <v>2640</v>
      </c>
      <c r="I2276">
        <v>1998</v>
      </c>
      <c r="J2276" s="258" t="s">
        <v>2561</v>
      </c>
      <c r="K2276" s="258" t="s">
        <v>3017</v>
      </c>
      <c r="L2276" s="265" t="s">
        <v>1937</v>
      </c>
      <c r="M2276" s="265" t="s">
        <v>1941</v>
      </c>
      <c r="N2276" s="258" t="s">
        <v>3027</v>
      </c>
      <c r="O2276" s="258" t="s">
        <v>3040</v>
      </c>
      <c r="P2276" s="258"/>
      <c r="Q2276" s="258"/>
      <c r="R2276" s="258"/>
      <c r="S2276" s="258"/>
      <c r="T2276" s="11" t="s">
        <v>2762</v>
      </c>
      <c r="U2276" s="11" t="s">
        <v>2517</v>
      </c>
      <c r="V2276">
        <v>3.30232558139534</v>
      </c>
      <c r="Z2276">
        <v>0.63386507783970802</v>
      </c>
      <c r="AD2276" s="188">
        <f t="shared" si="84"/>
        <v>7.6038856559338059</v>
      </c>
    </row>
    <row r="2277" spans="1:30" hidden="1" x14ac:dyDescent="0.35">
      <c r="A2277" s="11" t="s">
        <v>2760</v>
      </c>
      <c r="B2277" s="11" t="s">
        <v>2516</v>
      </c>
      <c r="C2277" s="11" t="s">
        <v>2552</v>
      </c>
      <c r="D2277" s="188" t="s">
        <v>3022</v>
      </c>
      <c r="G2277" s="11" t="s">
        <v>2749</v>
      </c>
      <c r="H2277" s="11" t="s">
        <v>2640</v>
      </c>
      <c r="I2277">
        <v>1998</v>
      </c>
      <c r="J2277" s="258" t="s">
        <v>2561</v>
      </c>
      <c r="K2277" s="258" t="s">
        <v>3017</v>
      </c>
      <c r="L2277" s="265" t="s">
        <v>1937</v>
      </c>
      <c r="M2277" s="265" t="s">
        <v>1941</v>
      </c>
      <c r="N2277" s="258" t="s">
        <v>3027</v>
      </c>
      <c r="O2277" s="258" t="s">
        <v>3040</v>
      </c>
      <c r="P2277" s="258"/>
      <c r="Q2277" s="258"/>
      <c r="R2277" s="258"/>
      <c r="S2277" s="258"/>
      <c r="T2277" s="11" t="s">
        <v>2762</v>
      </c>
      <c r="U2277" s="11" t="s">
        <v>2517</v>
      </c>
      <c r="V2277">
        <v>3.30232558139534</v>
      </c>
      <c r="Z2277">
        <v>0.79915433403805403</v>
      </c>
      <c r="AD2277" s="188">
        <f t="shared" si="84"/>
        <v>7.6038856559338059</v>
      </c>
    </row>
    <row r="2278" spans="1:30" hidden="1" x14ac:dyDescent="0.35">
      <c r="A2278" s="11" t="s">
        <v>2760</v>
      </c>
      <c r="B2278" s="11" t="s">
        <v>2516</v>
      </c>
      <c r="C2278" s="11" t="s">
        <v>2552</v>
      </c>
      <c r="D2278" s="188" t="s">
        <v>3022</v>
      </c>
      <c r="G2278" s="11" t="s">
        <v>2749</v>
      </c>
      <c r="H2278" s="11" t="s">
        <v>2640</v>
      </c>
      <c r="I2278">
        <v>1998</v>
      </c>
      <c r="J2278" s="258" t="s">
        <v>2561</v>
      </c>
      <c r="K2278" s="258" t="s">
        <v>3017</v>
      </c>
      <c r="L2278" s="265" t="s">
        <v>1937</v>
      </c>
      <c r="M2278" s="265" t="s">
        <v>1941</v>
      </c>
      <c r="N2278" s="258" t="s">
        <v>3027</v>
      </c>
      <c r="O2278" s="258" t="s">
        <v>3040</v>
      </c>
      <c r="P2278" s="258"/>
      <c r="Q2278" s="258"/>
      <c r="R2278" s="258"/>
      <c r="S2278" s="258"/>
      <c r="T2278" s="11" t="s">
        <v>2762</v>
      </c>
      <c r="U2278" s="11" t="s">
        <v>2517</v>
      </c>
      <c r="V2278">
        <v>3.30232558139534</v>
      </c>
      <c r="Z2278">
        <v>0.93138573899673205</v>
      </c>
      <c r="AD2278" s="188">
        <f t="shared" si="84"/>
        <v>7.6038856559338059</v>
      </c>
    </row>
    <row r="2279" spans="1:30" hidden="1" x14ac:dyDescent="0.35">
      <c r="A2279" s="11" t="s">
        <v>2760</v>
      </c>
      <c r="B2279" s="11" t="s">
        <v>2516</v>
      </c>
      <c r="C2279" s="11" t="s">
        <v>2552</v>
      </c>
      <c r="D2279" s="188" t="s">
        <v>3022</v>
      </c>
      <c r="G2279" s="11" t="s">
        <v>2749</v>
      </c>
      <c r="H2279" s="11" t="s">
        <v>2640</v>
      </c>
      <c r="I2279">
        <v>1998</v>
      </c>
      <c r="J2279" s="258" t="s">
        <v>2561</v>
      </c>
      <c r="K2279" s="258" t="s">
        <v>3017</v>
      </c>
      <c r="L2279" s="265" t="s">
        <v>1937</v>
      </c>
      <c r="M2279" s="265" t="s">
        <v>1941</v>
      </c>
      <c r="N2279" s="258" t="s">
        <v>3027</v>
      </c>
      <c r="O2279" s="258" t="s">
        <v>3040</v>
      </c>
      <c r="P2279" s="258"/>
      <c r="Q2279" s="258"/>
      <c r="R2279" s="258"/>
      <c r="S2279" s="258"/>
      <c r="T2279" s="11" t="s">
        <v>2762</v>
      </c>
      <c r="U2279" s="11" t="s">
        <v>2517</v>
      </c>
      <c r="V2279">
        <v>3.30232558139534</v>
      </c>
      <c r="Z2279">
        <v>1.0305592927157401</v>
      </c>
      <c r="AD2279" s="188">
        <f t="shared" si="84"/>
        <v>7.6038856559338059</v>
      </c>
    </row>
    <row r="2280" spans="1:30" hidden="1" x14ac:dyDescent="0.35">
      <c r="A2280" s="11" t="s">
        <v>2760</v>
      </c>
      <c r="B2280" s="11" t="s">
        <v>2516</v>
      </c>
      <c r="C2280" s="11" t="s">
        <v>2552</v>
      </c>
      <c r="D2280" s="188" t="s">
        <v>3022</v>
      </c>
      <c r="G2280" s="11" t="s">
        <v>2749</v>
      </c>
      <c r="H2280" s="11" t="s">
        <v>2640</v>
      </c>
      <c r="I2280">
        <v>1998</v>
      </c>
      <c r="J2280" s="258" t="s">
        <v>2561</v>
      </c>
      <c r="K2280" s="258" t="s">
        <v>3017</v>
      </c>
      <c r="L2280" s="265" t="s">
        <v>1937</v>
      </c>
      <c r="M2280" s="265" t="s">
        <v>1941</v>
      </c>
      <c r="N2280" s="258" t="s">
        <v>3027</v>
      </c>
      <c r="O2280" s="258" t="s">
        <v>3040</v>
      </c>
      <c r="P2280" s="258"/>
      <c r="Q2280" s="258"/>
      <c r="R2280" s="258"/>
      <c r="S2280" s="258"/>
      <c r="T2280" s="11" t="s">
        <v>2762</v>
      </c>
      <c r="U2280" s="11" t="s">
        <v>2517</v>
      </c>
      <c r="V2280">
        <v>3.30232558139534</v>
      </c>
      <c r="Z2280">
        <v>1.16279069767441</v>
      </c>
      <c r="AD2280" s="188">
        <f t="shared" si="84"/>
        <v>7.6038856559338059</v>
      </c>
    </row>
    <row r="2281" spans="1:30" hidden="1" x14ac:dyDescent="0.35">
      <c r="A2281" s="11" t="s">
        <v>2760</v>
      </c>
      <c r="B2281" s="11" t="s">
        <v>2516</v>
      </c>
      <c r="C2281" s="11" t="s">
        <v>2552</v>
      </c>
      <c r="D2281" s="188" t="s">
        <v>3022</v>
      </c>
      <c r="G2281" s="11" t="s">
        <v>2749</v>
      </c>
      <c r="H2281" s="11" t="s">
        <v>2640</v>
      </c>
      <c r="I2281">
        <v>1998</v>
      </c>
      <c r="J2281" s="258" t="s">
        <v>2561</v>
      </c>
      <c r="K2281" s="258" t="s">
        <v>3017</v>
      </c>
      <c r="L2281" s="265" t="s">
        <v>1937</v>
      </c>
      <c r="M2281" s="265" t="s">
        <v>1941</v>
      </c>
      <c r="N2281" s="258" t="s">
        <v>3027</v>
      </c>
      <c r="O2281" s="258" t="s">
        <v>3040</v>
      </c>
      <c r="P2281" s="258"/>
      <c r="Q2281" s="258"/>
      <c r="R2281" s="258"/>
      <c r="S2281" s="258"/>
      <c r="T2281" s="11" t="s">
        <v>2762</v>
      </c>
      <c r="U2281" s="11" t="s">
        <v>2517</v>
      </c>
      <c r="V2281">
        <v>3.30232558139534</v>
      </c>
      <c r="Z2281">
        <v>1.2619642513934199</v>
      </c>
      <c r="AD2281" s="188">
        <f t="shared" si="84"/>
        <v>7.6038856559338059</v>
      </c>
    </row>
    <row r="2282" spans="1:30" hidden="1" x14ac:dyDescent="0.35">
      <c r="A2282" s="11" t="s">
        <v>2760</v>
      </c>
      <c r="B2282" s="11" t="s">
        <v>2516</v>
      </c>
      <c r="C2282" s="11" t="s">
        <v>2552</v>
      </c>
      <c r="D2282" s="188" t="s">
        <v>3022</v>
      </c>
      <c r="G2282" s="11" t="s">
        <v>2749</v>
      </c>
      <c r="H2282" s="11" t="s">
        <v>2640</v>
      </c>
      <c r="I2282">
        <v>1998</v>
      </c>
      <c r="J2282" s="258" t="s">
        <v>2561</v>
      </c>
      <c r="K2282" s="258" t="s">
        <v>3017</v>
      </c>
      <c r="L2282" s="265" t="s">
        <v>1937</v>
      </c>
      <c r="M2282" s="265" t="s">
        <v>1941</v>
      </c>
      <c r="N2282" s="258" t="s">
        <v>3027</v>
      </c>
      <c r="O2282" s="258" t="s">
        <v>3040</v>
      </c>
      <c r="P2282" s="258"/>
      <c r="Q2282" s="258"/>
      <c r="R2282" s="258"/>
      <c r="S2282" s="258"/>
      <c r="T2282" s="11" t="s">
        <v>2762</v>
      </c>
      <c r="U2282" s="11" t="s">
        <v>2517</v>
      </c>
      <c r="V2282">
        <v>3.30232558139534</v>
      </c>
      <c r="Z2282">
        <v>1.3611378051124301</v>
      </c>
      <c r="AD2282" s="188">
        <f t="shared" si="84"/>
        <v>7.6038856559338059</v>
      </c>
    </row>
    <row r="2283" spans="1:30" hidden="1" x14ac:dyDescent="0.35">
      <c r="A2283" s="11" t="s">
        <v>2760</v>
      </c>
      <c r="B2283" s="11" t="s">
        <v>2516</v>
      </c>
      <c r="C2283" s="11" t="s">
        <v>2552</v>
      </c>
      <c r="D2283" s="188" t="s">
        <v>3022</v>
      </c>
      <c r="G2283" s="11" t="s">
        <v>2749</v>
      </c>
      <c r="H2283" s="11" t="s">
        <v>2640</v>
      </c>
      <c r="I2283">
        <v>1998</v>
      </c>
      <c r="J2283" s="258" t="s">
        <v>2561</v>
      </c>
      <c r="K2283" s="258" t="s">
        <v>3017</v>
      </c>
      <c r="L2283" s="265" t="s">
        <v>1937</v>
      </c>
      <c r="M2283" s="265" t="s">
        <v>1941</v>
      </c>
      <c r="N2283" s="258" t="s">
        <v>3027</v>
      </c>
      <c r="O2283" s="258" t="s">
        <v>3040</v>
      </c>
      <c r="P2283" s="258"/>
      <c r="Q2283" s="258"/>
      <c r="R2283" s="258"/>
      <c r="S2283" s="258"/>
      <c r="T2283" s="11" t="s">
        <v>2762</v>
      </c>
      <c r="U2283" s="11" t="s">
        <v>2517</v>
      </c>
      <c r="V2283">
        <v>3.30232558139534</v>
      </c>
      <c r="Z2283">
        <v>1.49336921007111</v>
      </c>
      <c r="AD2283" s="188">
        <f t="shared" si="84"/>
        <v>7.6038856559338059</v>
      </c>
    </row>
    <row r="2284" spans="1:30" hidden="1" x14ac:dyDescent="0.35">
      <c r="A2284" s="11" t="s">
        <v>2760</v>
      </c>
      <c r="B2284" s="11" t="s">
        <v>2516</v>
      </c>
      <c r="C2284" s="11" t="s">
        <v>2552</v>
      </c>
      <c r="D2284" s="188" t="s">
        <v>3022</v>
      </c>
      <c r="G2284" s="11" t="s">
        <v>2749</v>
      </c>
      <c r="H2284" s="11" t="s">
        <v>2640</v>
      </c>
      <c r="I2284">
        <v>1998</v>
      </c>
      <c r="J2284" s="258" t="s">
        <v>2561</v>
      </c>
      <c r="K2284" s="258" t="s">
        <v>3017</v>
      </c>
      <c r="L2284" s="265" t="s">
        <v>1937</v>
      </c>
      <c r="M2284" s="265" t="s">
        <v>1941</v>
      </c>
      <c r="N2284" s="258" t="s">
        <v>3027</v>
      </c>
      <c r="O2284" s="258" t="s">
        <v>3040</v>
      </c>
      <c r="P2284" s="258"/>
      <c r="Q2284" s="258"/>
      <c r="R2284" s="258"/>
      <c r="S2284" s="258"/>
      <c r="T2284" s="11" t="s">
        <v>2762</v>
      </c>
      <c r="U2284" s="11" t="s">
        <v>2517</v>
      </c>
      <c r="V2284">
        <v>3.30232558139534</v>
      </c>
      <c r="Z2284">
        <v>1.6256006150297899</v>
      </c>
      <c r="AD2284" s="188">
        <f t="shared" si="84"/>
        <v>7.6038856559338059</v>
      </c>
    </row>
    <row r="2285" spans="1:30" hidden="1" x14ac:dyDescent="0.35">
      <c r="A2285" s="11" t="s">
        <v>2760</v>
      </c>
      <c r="B2285" s="11" t="s">
        <v>2516</v>
      </c>
      <c r="C2285" s="11" t="s">
        <v>2552</v>
      </c>
      <c r="D2285" s="188" t="s">
        <v>3022</v>
      </c>
      <c r="G2285" s="11" t="s">
        <v>2749</v>
      </c>
      <c r="H2285" s="11" t="s">
        <v>2640</v>
      </c>
      <c r="I2285">
        <v>1998</v>
      </c>
      <c r="J2285" s="258" t="s">
        <v>2561</v>
      </c>
      <c r="K2285" s="258" t="s">
        <v>3017</v>
      </c>
      <c r="L2285" s="265" t="s">
        <v>1937</v>
      </c>
      <c r="M2285" s="265" t="s">
        <v>1941</v>
      </c>
      <c r="N2285" s="258" t="s">
        <v>3027</v>
      </c>
      <c r="O2285" s="258" t="s">
        <v>3040</v>
      </c>
      <c r="P2285" s="258"/>
      <c r="Q2285" s="258"/>
      <c r="R2285" s="258"/>
      <c r="S2285" s="258"/>
      <c r="T2285" s="11" t="s">
        <v>2762</v>
      </c>
      <c r="U2285" s="11" t="s">
        <v>2517</v>
      </c>
      <c r="V2285">
        <v>3.30232558139534</v>
      </c>
      <c r="Z2285">
        <v>1.7578320199884601</v>
      </c>
      <c r="AD2285" s="188">
        <f t="shared" ref="AD2285:AD2348" si="85">LN(10^(V2285))</f>
        <v>7.6038856559338059</v>
      </c>
    </row>
    <row r="2286" spans="1:30" hidden="1" x14ac:dyDescent="0.35">
      <c r="A2286" s="11" t="s">
        <v>2760</v>
      </c>
      <c r="B2286" s="11" t="s">
        <v>2516</v>
      </c>
      <c r="C2286" s="11" t="s">
        <v>2552</v>
      </c>
      <c r="D2286" s="188" t="s">
        <v>3022</v>
      </c>
      <c r="G2286" s="11" t="s">
        <v>2749</v>
      </c>
      <c r="H2286" s="11" t="s">
        <v>2640</v>
      </c>
      <c r="I2286">
        <v>1998</v>
      </c>
      <c r="J2286" s="258" t="s">
        <v>2561</v>
      </c>
      <c r="K2286" s="258" t="s">
        <v>3017</v>
      </c>
      <c r="L2286" s="265" t="s">
        <v>1937</v>
      </c>
      <c r="M2286" s="265" t="s">
        <v>1941</v>
      </c>
      <c r="N2286" s="258" t="s">
        <v>3027</v>
      </c>
      <c r="O2286" s="258" t="s">
        <v>3040</v>
      </c>
      <c r="P2286" s="258"/>
      <c r="Q2286" s="258"/>
      <c r="R2286" s="258"/>
      <c r="S2286" s="258"/>
      <c r="T2286" s="11" t="s">
        <v>2762</v>
      </c>
      <c r="U2286" s="11" t="s">
        <v>2517</v>
      </c>
      <c r="V2286">
        <v>3.30232558139534</v>
      </c>
      <c r="Z2286">
        <v>2.0553526811454899</v>
      </c>
      <c r="AD2286" s="188">
        <f t="shared" si="85"/>
        <v>7.6038856559338059</v>
      </c>
    </row>
    <row r="2287" spans="1:30" hidden="1" x14ac:dyDescent="0.35">
      <c r="A2287" s="11" t="s">
        <v>2760</v>
      </c>
      <c r="B2287" s="11" t="s">
        <v>2516</v>
      </c>
      <c r="C2287" s="11" t="s">
        <v>2552</v>
      </c>
      <c r="D2287" s="188" t="s">
        <v>3022</v>
      </c>
      <c r="G2287" s="11" t="s">
        <v>2749</v>
      </c>
      <c r="H2287" s="11" t="s">
        <v>2640</v>
      </c>
      <c r="I2287">
        <v>1998</v>
      </c>
      <c r="J2287" s="258" t="s">
        <v>2561</v>
      </c>
      <c r="K2287" s="258" t="s">
        <v>3017</v>
      </c>
      <c r="L2287" s="265" t="s">
        <v>1937</v>
      </c>
      <c r="M2287" s="265" t="s">
        <v>1941</v>
      </c>
      <c r="N2287" s="258" t="s">
        <v>3027</v>
      </c>
      <c r="O2287" s="258" t="s">
        <v>3040</v>
      </c>
      <c r="P2287" s="258"/>
      <c r="Q2287" s="258"/>
      <c r="R2287" s="258"/>
      <c r="S2287" s="258"/>
      <c r="T2287" s="11" t="s">
        <v>2762</v>
      </c>
      <c r="U2287" s="11" t="s">
        <v>2517</v>
      </c>
      <c r="V2287">
        <v>3.30232558139534</v>
      </c>
      <c r="Z2287">
        <v>2.22064193734384</v>
      </c>
      <c r="AD2287" s="188">
        <f t="shared" si="85"/>
        <v>7.6038856559338059</v>
      </c>
    </row>
    <row r="2288" spans="1:30" hidden="1" x14ac:dyDescent="0.35">
      <c r="A2288" s="11" t="s">
        <v>2760</v>
      </c>
      <c r="B2288" s="11" t="s">
        <v>2516</v>
      </c>
      <c r="C2288" s="11" t="s">
        <v>2552</v>
      </c>
      <c r="D2288" s="188" t="s">
        <v>3022</v>
      </c>
      <c r="G2288" s="11" t="s">
        <v>2749</v>
      </c>
      <c r="H2288" s="11" t="s">
        <v>2640</v>
      </c>
      <c r="I2288">
        <v>1998</v>
      </c>
      <c r="J2288" s="258" t="s">
        <v>2561</v>
      </c>
      <c r="K2288" s="258" t="s">
        <v>3017</v>
      </c>
      <c r="L2288" s="265" t="s">
        <v>1937</v>
      </c>
      <c r="M2288" s="265" t="s">
        <v>1941</v>
      </c>
      <c r="N2288" s="258" t="s">
        <v>3027</v>
      </c>
      <c r="O2288" s="258" t="s">
        <v>3040</v>
      </c>
      <c r="P2288" s="258"/>
      <c r="Q2288" s="258"/>
      <c r="R2288" s="258"/>
      <c r="S2288" s="258"/>
      <c r="T2288" s="11" t="s">
        <v>2762</v>
      </c>
      <c r="U2288" s="11" t="s">
        <v>2517</v>
      </c>
      <c r="V2288">
        <v>3.30232558139534</v>
      </c>
      <c r="Z2288">
        <v>2.5181625985008602</v>
      </c>
      <c r="AD2288" s="188">
        <f t="shared" si="85"/>
        <v>7.6038856559338059</v>
      </c>
    </row>
    <row r="2289" spans="1:30" hidden="1" x14ac:dyDescent="0.35">
      <c r="A2289" s="11" t="s">
        <v>2760</v>
      </c>
      <c r="B2289" s="11" t="s">
        <v>2516</v>
      </c>
      <c r="C2289" s="11" t="s">
        <v>2552</v>
      </c>
      <c r="D2289" s="188" t="s">
        <v>3022</v>
      </c>
      <c r="G2289" s="11" t="s">
        <v>2749</v>
      </c>
      <c r="H2289" s="11" t="s">
        <v>2640</v>
      </c>
      <c r="I2289">
        <v>1998</v>
      </c>
      <c r="J2289" s="258" t="s">
        <v>2561</v>
      </c>
      <c r="K2289" s="258" t="s">
        <v>3017</v>
      </c>
      <c r="L2289" s="265" t="s">
        <v>1937</v>
      </c>
      <c r="M2289" s="265" t="s">
        <v>1941</v>
      </c>
      <c r="N2289" s="258" t="s">
        <v>3027</v>
      </c>
      <c r="O2289" s="258" t="s">
        <v>3040</v>
      </c>
      <c r="P2289" s="258"/>
      <c r="Q2289" s="258"/>
      <c r="R2289" s="258"/>
      <c r="S2289" s="258"/>
      <c r="T2289" s="11" t="s">
        <v>2762</v>
      </c>
      <c r="U2289" s="11" t="s">
        <v>2517</v>
      </c>
      <c r="V2289">
        <v>3.30232558139534</v>
      </c>
      <c r="Z2289">
        <v>2.6503940034595401</v>
      </c>
      <c r="AD2289" s="188">
        <f t="shared" si="85"/>
        <v>7.6038856559338059</v>
      </c>
    </row>
    <row r="2290" spans="1:30" hidden="1" x14ac:dyDescent="0.35">
      <c r="A2290" s="11" t="s">
        <v>2760</v>
      </c>
      <c r="B2290" s="11" t="s">
        <v>2516</v>
      </c>
      <c r="C2290" s="11" t="s">
        <v>2552</v>
      </c>
      <c r="D2290" s="188" t="s">
        <v>3022</v>
      </c>
      <c r="G2290" s="11" t="s">
        <v>2749</v>
      </c>
      <c r="H2290" s="11" t="s">
        <v>2640</v>
      </c>
      <c r="I2290">
        <v>1998</v>
      </c>
      <c r="J2290" s="258" t="s">
        <v>2561</v>
      </c>
      <c r="K2290" s="258" t="s">
        <v>3017</v>
      </c>
      <c r="L2290" s="265" t="s">
        <v>1937</v>
      </c>
      <c r="M2290" s="265" t="s">
        <v>1941</v>
      </c>
      <c r="N2290" s="258" t="s">
        <v>3027</v>
      </c>
      <c r="O2290" s="258" t="s">
        <v>3040</v>
      </c>
      <c r="P2290" s="258"/>
      <c r="Q2290" s="258"/>
      <c r="R2290" s="258"/>
      <c r="S2290" s="258"/>
      <c r="T2290" s="11" t="s">
        <v>2762</v>
      </c>
      <c r="U2290" s="11" t="s">
        <v>2517</v>
      </c>
      <c r="V2290">
        <v>3.6046511627906899</v>
      </c>
      <c r="Z2290">
        <v>-0.79012108399000502</v>
      </c>
      <c r="AD2290" s="188">
        <f t="shared" si="85"/>
        <v>8.3000160328854964</v>
      </c>
    </row>
    <row r="2291" spans="1:30" hidden="1" x14ac:dyDescent="0.35">
      <c r="A2291" s="11" t="s">
        <v>2760</v>
      </c>
      <c r="B2291" s="11" t="s">
        <v>2516</v>
      </c>
      <c r="C2291" s="11" t="s">
        <v>2552</v>
      </c>
      <c r="D2291" s="188" t="s">
        <v>3022</v>
      </c>
      <c r="G2291" s="11" t="s">
        <v>2749</v>
      </c>
      <c r="H2291" s="11" t="s">
        <v>2640</v>
      </c>
      <c r="I2291">
        <v>1998</v>
      </c>
      <c r="J2291" s="258" t="s">
        <v>2561</v>
      </c>
      <c r="K2291" s="258" t="s">
        <v>3017</v>
      </c>
      <c r="L2291" s="265" t="s">
        <v>1937</v>
      </c>
      <c r="M2291" s="265" t="s">
        <v>1941</v>
      </c>
      <c r="N2291" s="258" t="s">
        <v>3027</v>
      </c>
      <c r="O2291" s="258" t="s">
        <v>3040</v>
      </c>
      <c r="P2291" s="258"/>
      <c r="Q2291" s="258"/>
      <c r="R2291" s="258"/>
      <c r="S2291" s="258"/>
      <c r="T2291" s="11" t="s">
        <v>2762</v>
      </c>
      <c r="U2291" s="11" t="s">
        <v>2517</v>
      </c>
      <c r="V2291">
        <v>3.6046511627906899</v>
      </c>
      <c r="Z2291">
        <v>-0.49260042283298</v>
      </c>
      <c r="AD2291" s="188">
        <f t="shared" si="85"/>
        <v>8.3000160328854964</v>
      </c>
    </row>
    <row r="2292" spans="1:30" hidden="1" x14ac:dyDescent="0.35">
      <c r="A2292" s="11" t="s">
        <v>2760</v>
      </c>
      <c r="B2292" s="11" t="s">
        <v>2516</v>
      </c>
      <c r="C2292" s="11" t="s">
        <v>2552</v>
      </c>
      <c r="D2292" s="188" t="s">
        <v>3022</v>
      </c>
      <c r="G2292" s="11" t="s">
        <v>2749</v>
      </c>
      <c r="H2292" s="11" t="s">
        <v>2640</v>
      </c>
      <c r="I2292">
        <v>1998</v>
      </c>
      <c r="J2292" s="258" t="s">
        <v>2561</v>
      </c>
      <c r="K2292" s="258" t="s">
        <v>3017</v>
      </c>
      <c r="L2292" s="265" t="s">
        <v>1937</v>
      </c>
      <c r="M2292" s="265" t="s">
        <v>1941</v>
      </c>
      <c r="N2292" s="258" t="s">
        <v>3027</v>
      </c>
      <c r="O2292" s="258" t="s">
        <v>3040</v>
      </c>
      <c r="P2292" s="258"/>
      <c r="Q2292" s="258"/>
      <c r="R2292" s="258"/>
      <c r="S2292" s="258"/>
      <c r="T2292" s="11" t="s">
        <v>2762</v>
      </c>
      <c r="U2292" s="11" t="s">
        <v>2517</v>
      </c>
      <c r="V2292">
        <v>3.6046511627906899</v>
      </c>
      <c r="Z2292">
        <v>-0.195079761675955</v>
      </c>
      <c r="AD2292" s="188">
        <f t="shared" si="85"/>
        <v>8.3000160328854964</v>
      </c>
    </row>
    <row r="2293" spans="1:30" hidden="1" x14ac:dyDescent="0.35">
      <c r="A2293" s="11" t="s">
        <v>2760</v>
      </c>
      <c r="B2293" s="11" t="s">
        <v>2516</v>
      </c>
      <c r="C2293" s="11" t="s">
        <v>2552</v>
      </c>
      <c r="D2293" s="188" t="s">
        <v>3022</v>
      </c>
      <c r="G2293" s="11" t="s">
        <v>2749</v>
      </c>
      <c r="H2293" s="11" t="s">
        <v>2640</v>
      </c>
      <c r="I2293">
        <v>1998</v>
      </c>
      <c r="J2293" s="258" t="s">
        <v>2561</v>
      </c>
      <c r="K2293" s="258" t="s">
        <v>3017</v>
      </c>
      <c r="L2293" s="265" t="s">
        <v>1937</v>
      </c>
      <c r="M2293" s="265" t="s">
        <v>1941</v>
      </c>
      <c r="N2293" s="258" t="s">
        <v>3027</v>
      </c>
      <c r="O2293" s="258" t="s">
        <v>3040</v>
      </c>
      <c r="P2293" s="258"/>
      <c r="Q2293" s="258"/>
      <c r="R2293" s="258"/>
      <c r="S2293" s="258"/>
      <c r="T2293" s="11" t="s">
        <v>2762</v>
      </c>
      <c r="U2293" s="11" t="s">
        <v>2517</v>
      </c>
      <c r="V2293">
        <v>3.6046511627906899</v>
      </c>
      <c r="Z2293">
        <v>-9.5906207956947903E-2</v>
      </c>
      <c r="AD2293" s="188">
        <f t="shared" si="85"/>
        <v>8.3000160328854964</v>
      </c>
    </row>
    <row r="2294" spans="1:30" hidden="1" x14ac:dyDescent="0.35">
      <c r="A2294" s="11" t="s">
        <v>2760</v>
      </c>
      <c r="B2294" s="11" t="s">
        <v>2516</v>
      </c>
      <c r="C2294" s="11" t="s">
        <v>2552</v>
      </c>
      <c r="D2294" s="188" t="s">
        <v>3022</v>
      </c>
      <c r="G2294" s="11" t="s">
        <v>2749</v>
      </c>
      <c r="H2294" s="11" t="s">
        <v>2640</v>
      </c>
      <c r="I2294">
        <v>1998</v>
      </c>
      <c r="J2294" s="258" t="s">
        <v>2561</v>
      </c>
      <c r="K2294" s="258" t="s">
        <v>3017</v>
      </c>
      <c r="L2294" s="265" t="s">
        <v>1937</v>
      </c>
      <c r="M2294" s="265" t="s">
        <v>1941</v>
      </c>
      <c r="N2294" s="258" t="s">
        <v>3027</v>
      </c>
      <c r="O2294" s="258" t="s">
        <v>3040</v>
      </c>
      <c r="P2294" s="258"/>
      <c r="Q2294" s="258"/>
      <c r="R2294" s="258"/>
      <c r="S2294" s="258"/>
      <c r="T2294" s="11" t="s">
        <v>2762</v>
      </c>
      <c r="U2294" s="11" t="s">
        <v>2517</v>
      </c>
      <c r="V2294">
        <v>3.6046511627906899</v>
      </c>
      <c r="Z2294">
        <v>3.6325197001729301E-2</v>
      </c>
      <c r="AD2294" s="188">
        <f t="shared" si="85"/>
        <v>8.3000160328854964</v>
      </c>
    </row>
    <row r="2295" spans="1:30" hidden="1" x14ac:dyDescent="0.35">
      <c r="A2295" s="11" t="s">
        <v>2760</v>
      </c>
      <c r="B2295" s="11" t="s">
        <v>2516</v>
      </c>
      <c r="C2295" s="11" t="s">
        <v>2552</v>
      </c>
      <c r="D2295" s="188" t="s">
        <v>3022</v>
      </c>
      <c r="G2295" s="11" t="s">
        <v>2749</v>
      </c>
      <c r="H2295" s="11" t="s">
        <v>2640</v>
      </c>
      <c r="I2295">
        <v>1998</v>
      </c>
      <c r="J2295" s="258" t="s">
        <v>2561</v>
      </c>
      <c r="K2295" s="258" t="s">
        <v>3017</v>
      </c>
      <c r="L2295" s="265" t="s">
        <v>1937</v>
      </c>
      <c r="M2295" s="265" t="s">
        <v>1941</v>
      </c>
      <c r="N2295" s="258" t="s">
        <v>3027</v>
      </c>
      <c r="O2295" s="258" t="s">
        <v>3040</v>
      </c>
      <c r="P2295" s="258"/>
      <c r="Q2295" s="258"/>
      <c r="R2295" s="258"/>
      <c r="S2295" s="258"/>
      <c r="T2295" s="11" t="s">
        <v>2762</v>
      </c>
      <c r="U2295" s="11" t="s">
        <v>2517</v>
      </c>
      <c r="V2295">
        <v>3.6046511627906899</v>
      </c>
      <c r="Z2295">
        <v>0.135498750720738</v>
      </c>
      <c r="AD2295" s="188">
        <f t="shared" si="85"/>
        <v>8.3000160328854964</v>
      </c>
    </row>
    <row r="2296" spans="1:30" hidden="1" x14ac:dyDescent="0.35">
      <c r="A2296" s="11" t="s">
        <v>2760</v>
      </c>
      <c r="B2296" s="11" t="s">
        <v>2516</v>
      </c>
      <c r="C2296" s="11" t="s">
        <v>2552</v>
      </c>
      <c r="D2296" s="188" t="s">
        <v>3022</v>
      </c>
      <c r="G2296" s="11" t="s">
        <v>2749</v>
      </c>
      <c r="H2296" s="11" t="s">
        <v>2640</v>
      </c>
      <c r="I2296">
        <v>1998</v>
      </c>
      <c r="J2296" s="258" t="s">
        <v>2561</v>
      </c>
      <c r="K2296" s="258" t="s">
        <v>3017</v>
      </c>
      <c r="L2296" s="265" t="s">
        <v>1937</v>
      </c>
      <c r="M2296" s="265" t="s">
        <v>1941</v>
      </c>
      <c r="N2296" s="258" t="s">
        <v>3027</v>
      </c>
      <c r="O2296" s="258" t="s">
        <v>3040</v>
      </c>
      <c r="P2296" s="258"/>
      <c r="Q2296" s="258"/>
      <c r="R2296" s="258"/>
      <c r="S2296" s="258"/>
      <c r="T2296" s="11" t="s">
        <v>2762</v>
      </c>
      <c r="U2296" s="11" t="s">
        <v>2517</v>
      </c>
      <c r="V2296">
        <v>3.6046511627906899</v>
      </c>
      <c r="Z2296">
        <v>0.23467230443974599</v>
      </c>
      <c r="AD2296" s="188">
        <f t="shared" si="85"/>
        <v>8.3000160328854964</v>
      </c>
    </row>
    <row r="2297" spans="1:30" hidden="1" x14ac:dyDescent="0.35">
      <c r="A2297" s="11" t="s">
        <v>2760</v>
      </c>
      <c r="B2297" s="11" t="s">
        <v>2516</v>
      </c>
      <c r="C2297" s="11" t="s">
        <v>2552</v>
      </c>
      <c r="D2297" s="188" t="s">
        <v>3022</v>
      </c>
      <c r="G2297" s="11" t="s">
        <v>2749</v>
      </c>
      <c r="H2297" s="11" t="s">
        <v>2640</v>
      </c>
      <c r="I2297">
        <v>1998</v>
      </c>
      <c r="J2297" s="258" t="s">
        <v>2561</v>
      </c>
      <c r="K2297" s="258" t="s">
        <v>3017</v>
      </c>
      <c r="L2297" s="265" t="s">
        <v>1937</v>
      </c>
      <c r="M2297" s="265" t="s">
        <v>1941</v>
      </c>
      <c r="N2297" s="258" t="s">
        <v>3027</v>
      </c>
      <c r="O2297" s="258" t="s">
        <v>3040</v>
      </c>
      <c r="P2297" s="258"/>
      <c r="Q2297" s="258"/>
      <c r="R2297" s="258"/>
      <c r="S2297" s="258"/>
      <c r="T2297" s="11" t="s">
        <v>2762</v>
      </c>
      <c r="U2297" s="11" t="s">
        <v>2517</v>
      </c>
      <c r="V2297">
        <v>3.6046511627906899</v>
      </c>
      <c r="Z2297">
        <v>0.43301941187776199</v>
      </c>
      <c r="AD2297" s="188">
        <f t="shared" si="85"/>
        <v>8.3000160328854964</v>
      </c>
    </row>
    <row r="2298" spans="1:30" hidden="1" x14ac:dyDescent="0.35">
      <c r="A2298" s="11" t="s">
        <v>2760</v>
      </c>
      <c r="B2298" s="11" t="s">
        <v>2516</v>
      </c>
      <c r="C2298" s="11" t="s">
        <v>2552</v>
      </c>
      <c r="D2298" s="188" t="s">
        <v>3022</v>
      </c>
      <c r="G2298" s="11" t="s">
        <v>2749</v>
      </c>
      <c r="H2298" s="11" t="s">
        <v>2640</v>
      </c>
      <c r="I2298">
        <v>1998</v>
      </c>
      <c r="J2298" s="258" t="s">
        <v>2561</v>
      </c>
      <c r="K2298" s="258" t="s">
        <v>3017</v>
      </c>
      <c r="L2298" s="265" t="s">
        <v>1937</v>
      </c>
      <c r="M2298" s="265" t="s">
        <v>1941</v>
      </c>
      <c r="N2298" s="258" t="s">
        <v>3027</v>
      </c>
      <c r="O2298" s="258" t="s">
        <v>3040</v>
      </c>
      <c r="P2298" s="258"/>
      <c r="Q2298" s="258"/>
      <c r="R2298" s="258"/>
      <c r="S2298" s="258"/>
      <c r="T2298" s="11" t="s">
        <v>2762</v>
      </c>
      <c r="U2298" s="11" t="s">
        <v>2517</v>
      </c>
      <c r="V2298">
        <v>3.6279069767441801</v>
      </c>
      <c r="Z2298">
        <v>0.59811647126657697</v>
      </c>
      <c r="AD2298" s="188">
        <f t="shared" si="85"/>
        <v>8.3535645234202462</v>
      </c>
    </row>
    <row r="2299" spans="1:30" hidden="1" x14ac:dyDescent="0.35">
      <c r="A2299" s="11" t="s">
        <v>2760</v>
      </c>
      <c r="B2299" s="11" t="s">
        <v>2516</v>
      </c>
      <c r="C2299" s="11" t="s">
        <v>2552</v>
      </c>
      <c r="D2299" s="188" t="s">
        <v>3022</v>
      </c>
      <c r="G2299" s="11" t="s">
        <v>2749</v>
      </c>
      <c r="H2299" s="11" t="s">
        <v>2640</v>
      </c>
      <c r="I2299">
        <v>1998</v>
      </c>
      <c r="J2299" s="258" t="s">
        <v>2561</v>
      </c>
      <c r="K2299" s="258" t="s">
        <v>3017</v>
      </c>
      <c r="L2299" s="265" t="s">
        <v>1937</v>
      </c>
      <c r="M2299" s="265" t="s">
        <v>1941</v>
      </c>
      <c r="N2299" s="258" t="s">
        <v>3027</v>
      </c>
      <c r="O2299" s="258" t="s">
        <v>3040</v>
      </c>
      <c r="P2299" s="258"/>
      <c r="Q2299" s="258"/>
      <c r="R2299" s="258"/>
      <c r="S2299" s="258"/>
      <c r="T2299" s="11" t="s">
        <v>2762</v>
      </c>
      <c r="U2299" s="11" t="s">
        <v>2517</v>
      </c>
      <c r="V2299">
        <v>3.6046511627906899</v>
      </c>
      <c r="Z2299">
        <v>0.76359792427445705</v>
      </c>
      <c r="AD2299" s="188">
        <f t="shared" si="85"/>
        <v>8.3000160328854964</v>
      </c>
    </row>
    <row r="2300" spans="1:30" hidden="1" x14ac:dyDescent="0.35">
      <c r="A2300" s="11" t="s">
        <v>2760</v>
      </c>
      <c r="B2300" s="11" t="s">
        <v>2516</v>
      </c>
      <c r="C2300" s="11" t="s">
        <v>2552</v>
      </c>
      <c r="D2300" s="188" t="s">
        <v>3022</v>
      </c>
      <c r="G2300" s="11" t="s">
        <v>2749</v>
      </c>
      <c r="H2300" s="11" t="s">
        <v>2640</v>
      </c>
      <c r="I2300">
        <v>1998</v>
      </c>
      <c r="J2300" s="258" t="s">
        <v>2561</v>
      </c>
      <c r="K2300" s="258" t="s">
        <v>3017</v>
      </c>
      <c r="L2300" s="265" t="s">
        <v>1937</v>
      </c>
      <c r="M2300" s="265" t="s">
        <v>1941</v>
      </c>
      <c r="N2300" s="258" t="s">
        <v>3027</v>
      </c>
      <c r="O2300" s="258" t="s">
        <v>3040</v>
      </c>
      <c r="P2300" s="258"/>
      <c r="Q2300" s="258"/>
      <c r="R2300" s="258"/>
      <c r="S2300" s="258"/>
      <c r="T2300" s="11" t="s">
        <v>2762</v>
      </c>
      <c r="U2300" s="11" t="s">
        <v>2517</v>
      </c>
      <c r="V2300">
        <v>3.6046511627906899</v>
      </c>
      <c r="Z2300">
        <v>0.92888718047280405</v>
      </c>
      <c r="AD2300" s="188">
        <f t="shared" si="85"/>
        <v>8.3000160328854964</v>
      </c>
    </row>
    <row r="2301" spans="1:30" hidden="1" x14ac:dyDescent="0.35">
      <c r="A2301" s="11" t="s">
        <v>2760</v>
      </c>
      <c r="B2301" s="11" t="s">
        <v>2516</v>
      </c>
      <c r="C2301" s="11" t="s">
        <v>2552</v>
      </c>
      <c r="D2301" s="188" t="s">
        <v>3022</v>
      </c>
      <c r="G2301" s="11" t="s">
        <v>2749</v>
      </c>
      <c r="H2301" s="11" t="s">
        <v>2640</v>
      </c>
      <c r="I2301">
        <v>1998</v>
      </c>
      <c r="J2301" s="258" t="s">
        <v>2561</v>
      </c>
      <c r="K2301" s="258" t="s">
        <v>3017</v>
      </c>
      <c r="L2301" s="265" t="s">
        <v>1937</v>
      </c>
      <c r="M2301" s="265" t="s">
        <v>1941</v>
      </c>
      <c r="N2301" s="258" t="s">
        <v>3027</v>
      </c>
      <c r="O2301" s="258" t="s">
        <v>3040</v>
      </c>
      <c r="P2301" s="258"/>
      <c r="Q2301" s="258"/>
      <c r="R2301" s="258"/>
      <c r="S2301" s="258"/>
      <c r="T2301" s="11" t="s">
        <v>2762</v>
      </c>
      <c r="U2301" s="11" t="s">
        <v>2517</v>
      </c>
      <c r="V2301">
        <v>3.6046511627906899</v>
      </c>
      <c r="Z2301">
        <v>1.02806073419181</v>
      </c>
      <c r="AD2301" s="188">
        <f t="shared" si="85"/>
        <v>8.3000160328854964</v>
      </c>
    </row>
    <row r="2302" spans="1:30" hidden="1" x14ac:dyDescent="0.35">
      <c r="A2302" s="11" t="s">
        <v>2760</v>
      </c>
      <c r="B2302" s="11" t="s">
        <v>2516</v>
      </c>
      <c r="C2302" s="11" t="s">
        <v>2552</v>
      </c>
      <c r="D2302" s="188" t="s">
        <v>3022</v>
      </c>
      <c r="G2302" s="11" t="s">
        <v>2749</v>
      </c>
      <c r="H2302" s="11" t="s">
        <v>2640</v>
      </c>
      <c r="I2302">
        <v>1998</v>
      </c>
      <c r="J2302" s="258" t="s">
        <v>2561</v>
      </c>
      <c r="K2302" s="258" t="s">
        <v>3017</v>
      </c>
      <c r="L2302" s="265" t="s">
        <v>1937</v>
      </c>
      <c r="M2302" s="265" t="s">
        <v>1941</v>
      </c>
      <c r="N2302" s="258" t="s">
        <v>3027</v>
      </c>
      <c r="O2302" s="258" t="s">
        <v>3040</v>
      </c>
      <c r="P2302" s="258"/>
      <c r="Q2302" s="258"/>
      <c r="R2302" s="258"/>
      <c r="S2302" s="258"/>
      <c r="T2302" s="11" t="s">
        <v>2762</v>
      </c>
      <c r="U2302" s="11" t="s">
        <v>2517</v>
      </c>
      <c r="V2302">
        <v>3.6046511627906899</v>
      </c>
      <c r="Z2302">
        <v>1.1272342879108199</v>
      </c>
      <c r="AD2302" s="188">
        <f t="shared" si="85"/>
        <v>8.3000160328854964</v>
      </c>
    </row>
    <row r="2303" spans="1:30" hidden="1" x14ac:dyDescent="0.35">
      <c r="A2303" s="11" t="s">
        <v>2760</v>
      </c>
      <c r="B2303" s="11" t="s">
        <v>2516</v>
      </c>
      <c r="C2303" s="11" t="s">
        <v>2552</v>
      </c>
      <c r="D2303" s="188" t="s">
        <v>3022</v>
      </c>
      <c r="G2303" s="11" t="s">
        <v>2749</v>
      </c>
      <c r="H2303" s="11" t="s">
        <v>2640</v>
      </c>
      <c r="I2303">
        <v>1998</v>
      </c>
      <c r="J2303" s="258" t="s">
        <v>2561</v>
      </c>
      <c r="K2303" s="258" t="s">
        <v>3017</v>
      </c>
      <c r="L2303" s="265" t="s">
        <v>1937</v>
      </c>
      <c r="M2303" s="265" t="s">
        <v>1941</v>
      </c>
      <c r="N2303" s="258" t="s">
        <v>3027</v>
      </c>
      <c r="O2303" s="258" t="s">
        <v>3040</v>
      </c>
      <c r="P2303" s="258"/>
      <c r="Q2303" s="258"/>
      <c r="R2303" s="258"/>
      <c r="S2303" s="258"/>
      <c r="T2303" s="11" t="s">
        <v>2762</v>
      </c>
      <c r="U2303" s="11" t="s">
        <v>2517</v>
      </c>
      <c r="V2303">
        <v>3.6046511627906899</v>
      </c>
      <c r="Z2303">
        <v>1.29252354410916</v>
      </c>
      <c r="AD2303" s="188">
        <f t="shared" si="85"/>
        <v>8.3000160328854964</v>
      </c>
    </row>
    <row r="2304" spans="1:30" hidden="1" x14ac:dyDescent="0.35">
      <c r="A2304" s="11" t="s">
        <v>2760</v>
      </c>
      <c r="B2304" s="11" t="s">
        <v>2516</v>
      </c>
      <c r="C2304" s="11" t="s">
        <v>2552</v>
      </c>
      <c r="D2304" s="188" t="s">
        <v>3022</v>
      </c>
      <c r="G2304" s="11" t="s">
        <v>2749</v>
      </c>
      <c r="H2304" s="11" t="s">
        <v>2640</v>
      </c>
      <c r="I2304">
        <v>1998</v>
      </c>
      <c r="J2304" s="258" t="s">
        <v>2561</v>
      </c>
      <c r="K2304" s="258" t="s">
        <v>3017</v>
      </c>
      <c r="L2304" s="265" t="s">
        <v>1937</v>
      </c>
      <c r="M2304" s="265" t="s">
        <v>1941</v>
      </c>
      <c r="N2304" s="258" t="s">
        <v>3027</v>
      </c>
      <c r="O2304" s="258" t="s">
        <v>3040</v>
      </c>
      <c r="P2304" s="258"/>
      <c r="Q2304" s="258"/>
      <c r="R2304" s="258"/>
      <c r="S2304" s="258"/>
      <c r="T2304" s="11" t="s">
        <v>2762</v>
      </c>
      <c r="U2304" s="11" t="s">
        <v>2517</v>
      </c>
      <c r="V2304">
        <v>3.6046511627906899</v>
      </c>
      <c r="Z2304">
        <v>1.39169709782817</v>
      </c>
      <c r="AD2304" s="188">
        <f t="shared" si="85"/>
        <v>8.3000160328854964</v>
      </c>
    </row>
    <row r="2305" spans="1:30" hidden="1" x14ac:dyDescent="0.35">
      <c r="A2305" s="11" t="s">
        <v>2760</v>
      </c>
      <c r="B2305" s="11" t="s">
        <v>2516</v>
      </c>
      <c r="C2305" s="11" t="s">
        <v>2552</v>
      </c>
      <c r="D2305" s="188" t="s">
        <v>3022</v>
      </c>
      <c r="G2305" s="11" t="s">
        <v>2749</v>
      </c>
      <c r="H2305" s="11" t="s">
        <v>2640</v>
      </c>
      <c r="I2305">
        <v>1998</v>
      </c>
      <c r="J2305" s="258" t="s">
        <v>2561</v>
      </c>
      <c r="K2305" s="258" t="s">
        <v>3017</v>
      </c>
      <c r="L2305" s="265" t="s">
        <v>1937</v>
      </c>
      <c r="M2305" s="265" t="s">
        <v>1941</v>
      </c>
      <c r="N2305" s="258" t="s">
        <v>3027</v>
      </c>
      <c r="O2305" s="258" t="s">
        <v>3040</v>
      </c>
      <c r="P2305" s="258"/>
      <c r="Q2305" s="258"/>
      <c r="R2305" s="258"/>
      <c r="S2305" s="258"/>
      <c r="T2305" s="11" t="s">
        <v>2762</v>
      </c>
      <c r="U2305" s="11" t="s">
        <v>2517</v>
      </c>
      <c r="V2305">
        <v>3.6046511627906899</v>
      </c>
      <c r="Z2305">
        <v>1.4908706515471799</v>
      </c>
      <c r="AD2305" s="188">
        <f t="shared" si="85"/>
        <v>8.3000160328854964</v>
      </c>
    </row>
    <row r="2306" spans="1:30" hidden="1" x14ac:dyDescent="0.35">
      <c r="A2306" s="11" t="s">
        <v>2760</v>
      </c>
      <c r="B2306" s="11" t="s">
        <v>2516</v>
      </c>
      <c r="C2306" s="11" t="s">
        <v>2552</v>
      </c>
      <c r="D2306" s="188" t="s">
        <v>3022</v>
      </c>
      <c r="G2306" s="11" t="s">
        <v>2749</v>
      </c>
      <c r="H2306" s="11" t="s">
        <v>2640</v>
      </c>
      <c r="I2306">
        <v>1998</v>
      </c>
      <c r="J2306" s="258" t="s">
        <v>2561</v>
      </c>
      <c r="K2306" s="258" t="s">
        <v>3017</v>
      </c>
      <c r="L2306" s="265" t="s">
        <v>1937</v>
      </c>
      <c r="M2306" s="265" t="s">
        <v>1941</v>
      </c>
      <c r="N2306" s="258" t="s">
        <v>3027</v>
      </c>
      <c r="O2306" s="258" t="s">
        <v>3040</v>
      </c>
      <c r="P2306" s="258"/>
      <c r="Q2306" s="258"/>
      <c r="R2306" s="258"/>
      <c r="S2306" s="258"/>
      <c r="T2306" s="11" t="s">
        <v>2762</v>
      </c>
      <c r="U2306" s="11" t="s">
        <v>2517</v>
      </c>
      <c r="V2306">
        <v>3.6279069767441801</v>
      </c>
      <c r="Z2306">
        <v>1.755141264655</v>
      </c>
      <c r="AD2306" s="188">
        <f t="shared" si="85"/>
        <v>8.3535645234202462</v>
      </c>
    </row>
    <row r="2307" spans="1:30" hidden="1" x14ac:dyDescent="0.35">
      <c r="A2307" s="11" t="s">
        <v>2760</v>
      </c>
      <c r="B2307" s="11" t="s">
        <v>2516</v>
      </c>
      <c r="C2307" s="11" t="s">
        <v>2552</v>
      </c>
      <c r="D2307" s="188" t="s">
        <v>3022</v>
      </c>
      <c r="G2307" s="11" t="s">
        <v>2749</v>
      </c>
      <c r="H2307" s="11" t="s">
        <v>2640</v>
      </c>
      <c r="I2307">
        <v>1998</v>
      </c>
      <c r="J2307" s="258" t="s">
        <v>2561</v>
      </c>
      <c r="K2307" s="258" t="s">
        <v>3017</v>
      </c>
      <c r="L2307" s="265" t="s">
        <v>1937</v>
      </c>
      <c r="M2307" s="265" t="s">
        <v>1941</v>
      </c>
      <c r="N2307" s="258" t="s">
        <v>3027</v>
      </c>
      <c r="O2307" s="258" t="s">
        <v>3040</v>
      </c>
      <c r="P2307" s="258"/>
      <c r="Q2307" s="258"/>
      <c r="R2307" s="258"/>
      <c r="S2307" s="258"/>
      <c r="T2307" s="11" t="s">
        <v>2762</v>
      </c>
      <c r="U2307" s="11" t="s">
        <v>2517</v>
      </c>
      <c r="V2307">
        <v>3.6046511627906899</v>
      </c>
      <c r="Z2307">
        <v>1.9206227176628801</v>
      </c>
      <c r="AD2307" s="188">
        <f t="shared" si="85"/>
        <v>8.3000160328854964</v>
      </c>
    </row>
    <row r="2308" spans="1:30" hidden="1" x14ac:dyDescent="0.35">
      <c r="A2308" s="11" t="s">
        <v>2760</v>
      </c>
      <c r="B2308" s="11" t="s">
        <v>2516</v>
      </c>
      <c r="C2308" s="11" t="s">
        <v>2552</v>
      </c>
      <c r="D2308" s="188" t="s">
        <v>3022</v>
      </c>
      <c r="G2308" s="11" t="s">
        <v>2749</v>
      </c>
      <c r="H2308" s="11" t="s">
        <v>2640</v>
      </c>
      <c r="I2308">
        <v>1998</v>
      </c>
      <c r="J2308" s="258" t="s">
        <v>2561</v>
      </c>
      <c r="K2308" s="258" t="s">
        <v>3017</v>
      </c>
      <c r="L2308" s="265" t="s">
        <v>1937</v>
      </c>
      <c r="M2308" s="265" t="s">
        <v>1941</v>
      </c>
      <c r="N2308" s="258" t="s">
        <v>3027</v>
      </c>
      <c r="O2308" s="258" t="s">
        <v>3040</v>
      </c>
      <c r="P2308" s="258"/>
      <c r="Q2308" s="258"/>
      <c r="R2308" s="258"/>
      <c r="S2308" s="258"/>
      <c r="T2308" s="11" t="s">
        <v>2762</v>
      </c>
      <c r="U2308" s="11" t="s">
        <v>2517</v>
      </c>
      <c r="V2308">
        <v>3.6279069767441801</v>
      </c>
      <c r="Z2308">
        <v>2.0857197770517</v>
      </c>
      <c r="AD2308" s="188">
        <f t="shared" si="85"/>
        <v>8.3535645234202462</v>
      </c>
    </row>
    <row r="2309" spans="1:30" hidden="1" x14ac:dyDescent="0.35">
      <c r="A2309" s="11" t="s">
        <v>2760</v>
      </c>
      <c r="B2309" s="11" t="s">
        <v>2516</v>
      </c>
      <c r="C2309" s="11" t="s">
        <v>2552</v>
      </c>
      <c r="D2309" s="188" t="s">
        <v>3022</v>
      </c>
      <c r="G2309" s="11" t="s">
        <v>2749</v>
      </c>
      <c r="H2309" s="11" t="s">
        <v>2640</v>
      </c>
      <c r="I2309">
        <v>1998</v>
      </c>
      <c r="J2309" s="258" t="s">
        <v>2561</v>
      </c>
      <c r="K2309" s="258" t="s">
        <v>3017</v>
      </c>
      <c r="L2309" s="265" t="s">
        <v>1937</v>
      </c>
      <c r="M2309" s="265" t="s">
        <v>1941</v>
      </c>
      <c r="N2309" s="258" t="s">
        <v>3027</v>
      </c>
      <c r="O2309" s="258" t="s">
        <v>3040</v>
      </c>
      <c r="P2309" s="258"/>
      <c r="Q2309" s="258"/>
      <c r="R2309" s="258"/>
      <c r="S2309" s="258"/>
      <c r="T2309" s="11" t="s">
        <v>2762</v>
      </c>
      <c r="U2309" s="11" t="s">
        <v>2517</v>
      </c>
      <c r="V2309">
        <v>3.6046511627906899</v>
      </c>
      <c r="Z2309">
        <v>2.1850855275802399</v>
      </c>
      <c r="AD2309" s="188">
        <f t="shared" si="85"/>
        <v>8.3000160328854964</v>
      </c>
    </row>
    <row r="2310" spans="1:30" hidden="1" x14ac:dyDescent="0.35">
      <c r="A2310" s="11" t="s">
        <v>2760</v>
      </c>
      <c r="B2310" s="11" t="s">
        <v>2516</v>
      </c>
      <c r="C2310" s="11" t="s">
        <v>2552</v>
      </c>
      <c r="D2310" s="188" t="s">
        <v>3022</v>
      </c>
      <c r="G2310" s="11" t="s">
        <v>2749</v>
      </c>
      <c r="H2310" s="11" t="s">
        <v>2640</v>
      </c>
      <c r="I2310">
        <v>1998</v>
      </c>
      <c r="J2310" s="258" t="s">
        <v>2561</v>
      </c>
      <c r="K2310" s="258" t="s">
        <v>3017</v>
      </c>
      <c r="L2310" s="265" t="s">
        <v>1937</v>
      </c>
      <c r="M2310" s="265" t="s">
        <v>1941</v>
      </c>
      <c r="N2310" s="258" t="s">
        <v>3027</v>
      </c>
      <c r="O2310" s="258" t="s">
        <v>3040</v>
      </c>
      <c r="P2310" s="258"/>
      <c r="Q2310" s="258"/>
      <c r="R2310" s="258"/>
      <c r="S2310" s="258"/>
      <c r="T2310" s="11" t="s">
        <v>2762</v>
      </c>
      <c r="U2310" s="11" t="s">
        <v>2517</v>
      </c>
      <c r="V2310">
        <v>3.6046511627906899</v>
      </c>
      <c r="Z2310">
        <v>2.28425908129925</v>
      </c>
      <c r="AD2310" s="188">
        <f t="shared" si="85"/>
        <v>8.3000160328854964</v>
      </c>
    </row>
    <row r="2311" spans="1:30" hidden="1" x14ac:dyDescent="0.35">
      <c r="A2311" s="11" t="s">
        <v>2760</v>
      </c>
      <c r="B2311" s="11" t="s">
        <v>2516</v>
      </c>
      <c r="C2311" s="11" t="s">
        <v>2552</v>
      </c>
      <c r="D2311" s="188" t="s">
        <v>3022</v>
      </c>
      <c r="G2311" s="11" t="s">
        <v>2749</v>
      </c>
      <c r="H2311" s="11" t="s">
        <v>2640</v>
      </c>
      <c r="I2311">
        <v>1998</v>
      </c>
      <c r="J2311" s="258" t="s">
        <v>2561</v>
      </c>
      <c r="K2311" s="258" t="s">
        <v>3017</v>
      </c>
      <c r="L2311" s="265" t="s">
        <v>1937</v>
      </c>
      <c r="M2311" s="265" t="s">
        <v>1941</v>
      </c>
      <c r="N2311" s="258" t="s">
        <v>3027</v>
      </c>
      <c r="O2311" s="258" t="s">
        <v>3040</v>
      </c>
      <c r="P2311" s="258"/>
      <c r="Q2311" s="258"/>
      <c r="R2311" s="258"/>
      <c r="S2311" s="258"/>
      <c r="T2311" s="11" t="s">
        <v>2762</v>
      </c>
      <c r="U2311" s="11" t="s">
        <v>2517</v>
      </c>
      <c r="V2311">
        <v>3.6046511627906899</v>
      </c>
      <c r="Z2311">
        <v>2.38343263501825</v>
      </c>
      <c r="AD2311" s="188">
        <f t="shared" si="85"/>
        <v>8.3000160328854964</v>
      </c>
    </row>
    <row r="2312" spans="1:30" hidden="1" x14ac:dyDescent="0.35">
      <c r="A2312" s="11" t="s">
        <v>2760</v>
      </c>
      <c r="B2312" s="11" t="s">
        <v>2516</v>
      </c>
      <c r="C2312" s="11" t="s">
        <v>2552</v>
      </c>
      <c r="D2312" s="188" t="s">
        <v>3022</v>
      </c>
      <c r="G2312" s="11" t="s">
        <v>2749</v>
      </c>
      <c r="H2312" s="11" t="s">
        <v>2640</v>
      </c>
      <c r="I2312">
        <v>1998</v>
      </c>
      <c r="J2312" s="258" t="s">
        <v>2561</v>
      </c>
      <c r="K2312" s="258" t="s">
        <v>3017</v>
      </c>
      <c r="L2312" s="265" t="s">
        <v>1937</v>
      </c>
      <c r="M2312" s="265" t="s">
        <v>1941</v>
      </c>
      <c r="N2312" s="258" t="s">
        <v>3027</v>
      </c>
      <c r="O2312" s="258" t="s">
        <v>3040</v>
      </c>
      <c r="P2312" s="258"/>
      <c r="Q2312" s="258"/>
      <c r="R2312" s="258"/>
      <c r="S2312" s="258"/>
      <c r="T2312" s="11" t="s">
        <v>2762</v>
      </c>
      <c r="U2312" s="11" t="s">
        <v>2517</v>
      </c>
      <c r="V2312">
        <v>3.9069767441860401</v>
      </c>
      <c r="Z2312">
        <v>-1.3546031135883101</v>
      </c>
      <c r="AD2312" s="188">
        <f t="shared" si="85"/>
        <v>8.9961464098371877</v>
      </c>
    </row>
    <row r="2313" spans="1:30" hidden="1" x14ac:dyDescent="0.35">
      <c r="A2313" s="11" t="s">
        <v>2760</v>
      </c>
      <c r="B2313" s="11" t="s">
        <v>2516</v>
      </c>
      <c r="C2313" s="11" t="s">
        <v>2552</v>
      </c>
      <c r="D2313" s="188" t="s">
        <v>3022</v>
      </c>
      <c r="G2313" s="11" t="s">
        <v>2749</v>
      </c>
      <c r="H2313" s="11" t="s">
        <v>2640</v>
      </c>
      <c r="I2313">
        <v>1998</v>
      </c>
      <c r="J2313" s="258" t="s">
        <v>2561</v>
      </c>
      <c r="K2313" s="258" t="s">
        <v>3017</v>
      </c>
      <c r="L2313" s="265" t="s">
        <v>1937</v>
      </c>
      <c r="M2313" s="265" t="s">
        <v>1941</v>
      </c>
      <c r="N2313" s="258" t="s">
        <v>3027</v>
      </c>
      <c r="O2313" s="258" t="s">
        <v>3040</v>
      </c>
      <c r="P2313" s="258"/>
      <c r="Q2313" s="258"/>
      <c r="R2313" s="258"/>
      <c r="S2313" s="258"/>
      <c r="T2313" s="11" t="s">
        <v>2762</v>
      </c>
      <c r="U2313" s="11" t="s">
        <v>2517</v>
      </c>
      <c r="V2313">
        <v>3.9302325581395299</v>
      </c>
      <c r="Z2313">
        <v>-0.95810109552181399</v>
      </c>
      <c r="AD2313" s="188">
        <f t="shared" si="85"/>
        <v>9.0496949003719358</v>
      </c>
    </row>
    <row r="2314" spans="1:30" hidden="1" x14ac:dyDescent="0.35">
      <c r="A2314" s="11" t="s">
        <v>2760</v>
      </c>
      <c r="B2314" s="11" t="s">
        <v>2516</v>
      </c>
      <c r="C2314" s="11" t="s">
        <v>2552</v>
      </c>
      <c r="D2314" s="188" t="s">
        <v>3022</v>
      </c>
      <c r="G2314" s="11" t="s">
        <v>2749</v>
      </c>
      <c r="H2314" s="11" t="s">
        <v>2640</v>
      </c>
      <c r="I2314">
        <v>1998</v>
      </c>
      <c r="J2314" s="258" t="s">
        <v>2561</v>
      </c>
      <c r="K2314" s="258" t="s">
        <v>3017</v>
      </c>
      <c r="L2314" s="265" t="s">
        <v>1937</v>
      </c>
      <c r="M2314" s="265" t="s">
        <v>1941</v>
      </c>
      <c r="N2314" s="258" t="s">
        <v>3027</v>
      </c>
      <c r="O2314" s="258" t="s">
        <v>3040</v>
      </c>
      <c r="P2314" s="258"/>
      <c r="Q2314" s="258"/>
      <c r="R2314" s="258"/>
      <c r="S2314" s="258"/>
      <c r="T2314" s="11" t="s">
        <v>2762</v>
      </c>
      <c r="U2314" s="11" t="s">
        <v>2517</v>
      </c>
      <c r="V2314">
        <v>3.9302325581395299</v>
      </c>
      <c r="Z2314">
        <v>-0.79281183932346699</v>
      </c>
      <c r="AD2314" s="188">
        <f t="shared" si="85"/>
        <v>9.0496949003719358</v>
      </c>
    </row>
    <row r="2315" spans="1:30" hidden="1" x14ac:dyDescent="0.35">
      <c r="A2315" s="11" t="s">
        <v>2760</v>
      </c>
      <c r="B2315" s="11" t="s">
        <v>2516</v>
      </c>
      <c r="C2315" s="11" t="s">
        <v>2552</v>
      </c>
      <c r="D2315" s="188" t="s">
        <v>3022</v>
      </c>
      <c r="G2315" s="11" t="s">
        <v>2749</v>
      </c>
      <c r="H2315" s="11" t="s">
        <v>2640</v>
      </c>
      <c r="I2315">
        <v>1998</v>
      </c>
      <c r="J2315" s="258" t="s">
        <v>2561</v>
      </c>
      <c r="K2315" s="258" t="s">
        <v>3017</v>
      </c>
      <c r="L2315" s="265" t="s">
        <v>1937</v>
      </c>
      <c r="M2315" s="265" t="s">
        <v>1941</v>
      </c>
      <c r="N2315" s="258" t="s">
        <v>3027</v>
      </c>
      <c r="O2315" s="258" t="s">
        <v>3040</v>
      </c>
      <c r="P2315" s="258"/>
      <c r="Q2315" s="258"/>
      <c r="R2315" s="258"/>
      <c r="S2315" s="258"/>
      <c r="T2315" s="11" t="s">
        <v>2762</v>
      </c>
      <c r="U2315" s="11" t="s">
        <v>2517</v>
      </c>
      <c r="V2315">
        <v>3.9069767441860401</v>
      </c>
      <c r="Z2315">
        <v>-0.59427253507591704</v>
      </c>
      <c r="AD2315" s="188">
        <f t="shared" si="85"/>
        <v>8.9961464098371877</v>
      </c>
    </row>
    <row r="2316" spans="1:30" hidden="1" x14ac:dyDescent="0.35">
      <c r="A2316" s="11" t="s">
        <v>2760</v>
      </c>
      <c r="B2316" s="11" t="s">
        <v>2516</v>
      </c>
      <c r="C2316" s="11" t="s">
        <v>2552</v>
      </c>
      <c r="D2316" s="188" t="s">
        <v>3022</v>
      </c>
      <c r="G2316" s="11" t="s">
        <v>2749</v>
      </c>
      <c r="H2316" s="11" t="s">
        <v>2640</v>
      </c>
      <c r="I2316">
        <v>1998</v>
      </c>
      <c r="J2316" s="258" t="s">
        <v>2561</v>
      </c>
      <c r="K2316" s="258" t="s">
        <v>3017</v>
      </c>
      <c r="L2316" s="265" t="s">
        <v>1937</v>
      </c>
      <c r="M2316" s="265" t="s">
        <v>1941</v>
      </c>
      <c r="N2316" s="258" t="s">
        <v>3027</v>
      </c>
      <c r="O2316" s="258" t="s">
        <v>3040</v>
      </c>
      <c r="P2316" s="258"/>
      <c r="Q2316" s="258"/>
      <c r="R2316" s="258"/>
      <c r="S2316" s="258"/>
      <c r="T2316" s="11" t="s">
        <v>2762</v>
      </c>
      <c r="U2316" s="11" t="s">
        <v>2517</v>
      </c>
      <c r="V2316">
        <v>3.9069767441860401</v>
      </c>
      <c r="Z2316">
        <v>-0.46204113011723902</v>
      </c>
      <c r="AD2316" s="188">
        <f t="shared" si="85"/>
        <v>8.9961464098371877</v>
      </c>
    </row>
    <row r="2317" spans="1:30" hidden="1" x14ac:dyDescent="0.35">
      <c r="A2317" s="11" t="s">
        <v>2760</v>
      </c>
      <c r="B2317" s="11" t="s">
        <v>2516</v>
      </c>
      <c r="C2317" s="11" t="s">
        <v>2552</v>
      </c>
      <c r="D2317" s="188" t="s">
        <v>3022</v>
      </c>
      <c r="G2317" s="11" t="s">
        <v>2749</v>
      </c>
      <c r="H2317" s="11" t="s">
        <v>2640</v>
      </c>
      <c r="I2317">
        <v>1998</v>
      </c>
      <c r="J2317" s="258" t="s">
        <v>2561</v>
      </c>
      <c r="K2317" s="258" t="s">
        <v>3017</v>
      </c>
      <c r="L2317" s="265" t="s">
        <v>1937</v>
      </c>
      <c r="M2317" s="265" t="s">
        <v>1941</v>
      </c>
      <c r="N2317" s="258" t="s">
        <v>3027</v>
      </c>
      <c r="O2317" s="258" t="s">
        <v>3040</v>
      </c>
      <c r="P2317" s="258"/>
      <c r="Q2317" s="258"/>
      <c r="R2317" s="258"/>
      <c r="S2317" s="258"/>
      <c r="T2317" s="11" t="s">
        <v>2762</v>
      </c>
      <c r="U2317" s="11" t="s">
        <v>2517</v>
      </c>
      <c r="V2317">
        <v>3.9069767441860401</v>
      </c>
      <c r="Z2317">
        <v>-0.197578320199884</v>
      </c>
      <c r="AD2317" s="188">
        <f t="shared" si="85"/>
        <v>8.9961464098371877</v>
      </c>
    </row>
    <row r="2318" spans="1:30" hidden="1" x14ac:dyDescent="0.35">
      <c r="A2318" s="11" t="s">
        <v>2760</v>
      </c>
      <c r="B2318" s="11" t="s">
        <v>2516</v>
      </c>
      <c r="C2318" s="11" t="s">
        <v>2552</v>
      </c>
      <c r="D2318" s="188" t="s">
        <v>3022</v>
      </c>
      <c r="G2318" s="11" t="s">
        <v>2749</v>
      </c>
      <c r="H2318" s="11" t="s">
        <v>2640</v>
      </c>
      <c r="I2318">
        <v>1998</v>
      </c>
      <c r="J2318" s="258" t="s">
        <v>2561</v>
      </c>
      <c r="K2318" s="258" t="s">
        <v>3017</v>
      </c>
      <c r="L2318" s="265" t="s">
        <v>1937</v>
      </c>
      <c r="M2318" s="265" t="s">
        <v>1941</v>
      </c>
      <c r="N2318" s="258" t="s">
        <v>3027</v>
      </c>
      <c r="O2318" s="258" t="s">
        <v>3040</v>
      </c>
      <c r="P2318" s="258"/>
      <c r="Q2318" s="258"/>
      <c r="R2318" s="258"/>
      <c r="S2318" s="258"/>
      <c r="T2318" s="11" t="s">
        <v>2762</v>
      </c>
      <c r="U2318" s="11" t="s">
        <v>2517</v>
      </c>
      <c r="V2318">
        <v>3.9069767441860401</v>
      </c>
      <c r="Z2318">
        <v>-6.5346915241207101E-2</v>
      </c>
      <c r="AD2318" s="188">
        <f t="shared" si="85"/>
        <v>8.9961464098371877</v>
      </c>
    </row>
    <row r="2319" spans="1:30" hidden="1" x14ac:dyDescent="0.35">
      <c r="A2319" s="11" t="s">
        <v>2760</v>
      </c>
      <c r="B2319" s="11" t="s">
        <v>2516</v>
      </c>
      <c r="C2319" s="11" t="s">
        <v>2552</v>
      </c>
      <c r="D2319" s="188" t="s">
        <v>3022</v>
      </c>
      <c r="G2319" s="11" t="s">
        <v>2749</v>
      </c>
      <c r="H2319" s="11" t="s">
        <v>2640</v>
      </c>
      <c r="I2319">
        <v>1998</v>
      </c>
      <c r="J2319" s="258" t="s">
        <v>2561</v>
      </c>
      <c r="K2319" s="258" t="s">
        <v>3017</v>
      </c>
      <c r="L2319" s="265" t="s">
        <v>1937</v>
      </c>
      <c r="M2319" s="265" t="s">
        <v>1941</v>
      </c>
      <c r="N2319" s="258" t="s">
        <v>3027</v>
      </c>
      <c r="O2319" s="258" t="s">
        <v>3040</v>
      </c>
      <c r="P2319" s="258"/>
      <c r="Q2319" s="258"/>
      <c r="R2319" s="258"/>
      <c r="S2319" s="258"/>
      <c r="T2319" s="11" t="s">
        <v>2762</v>
      </c>
      <c r="U2319" s="11" t="s">
        <v>2517</v>
      </c>
      <c r="V2319">
        <v>3.9069767441860401</v>
      </c>
      <c r="Z2319">
        <v>3.3826638477800701E-2</v>
      </c>
      <c r="AD2319" s="188">
        <f t="shared" si="85"/>
        <v>8.9961464098371877</v>
      </c>
    </row>
    <row r="2320" spans="1:30" hidden="1" x14ac:dyDescent="0.35">
      <c r="A2320" s="11" t="s">
        <v>2760</v>
      </c>
      <c r="B2320" s="11" t="s">
        <v>2516</v>
      </c>
      <c r="C2320" s="11" t="s">
        <v>2552</v>
      </c>
      <c r="D2320" s="188" t="s">
        <v>3022</v>
      </c>
      <c r="G2320" s="11" t="s">
        <v>2749</v>
      </c>
      <c r="H2320" s="11" t="s">
        <v>2640</v>
      </c>
      <c r="I2320">
        <v>1998</v>
      </c>
      <c r="J2320" s="258" t="s">
        <v>2561</v>
      </c>
      <c r="K2320" s="258" t="s">
        <v>3017</v>
      </c>
      <c r="L2320" s="265" t="s">
        <v>1937</v>
      </c>
      <c r="M2320" s="265" t="s">
        <v>1941</v>
      </c>
      <c r="N2320" s="258" t="s">
        <v>3027</v>
      </c>
      <c r="O2320" s="258" t="s">
        <v>3040</v>
      </c>
      <c r="P2320" s="258"/>
      <c r="Q2320" s="258"/>
      <c r="R2320" s="258"/>
      <c r="S2320" s="258"/>
      <c r="T2320" s="11" t="s">
        <v>2762</v>
      </c>
      <c r="U2320" s="11" t="s">
        <v>2517</v>
      </c>
      <c r="V2320">
        <v>3.9069767441860401</v>
      </c>
      <c r="Z2320">
        <v>0.16605804343647901</v>
      </c>
      <c r="AD2320" s="188">
        <f t="shared" si="85"/>
        <v>8.9961464098371877</v>
      </c>
    </row>
    <row r="2321" spans="1:30" hidden="1" x14ac:dyDescent="0.35">
      <c r="A2321" s="11" t="s">
        <v>2760</v>
      </c>
      <c r="B2321" s="11" t="s">
        <v>2516</v>
      </c>
      <c r="C2321" s="11" t="s">
        <v>2552</v>
      </c>
      <c r="D2321" s="188" t="s">
        <v>3022</v>
      </c>
      <c r="G2321" s="11" t="s">
        <v>2749</v>
      </c>
      <c r="H2321" s="11" t="s">
        <v>2640</v>
      </c>
      <c r="I2321">
        <v>1998</v>
      </c>
      <c r="J2321" s="258" t="s">
        <v>2561</v>
      </c>
      <c r="K2321" s="258" t="s">
        <v>3017</v>
      </c>
      <c r="L2321" s="265" t="s">
        <v>1937</v>
      </c>
      <c r="M2321" s="265" t="s">
        <v>1941</v>
      </c>
      <c r="N2321" s="258" t="s">
        <v>3027</v>
      </c>
      <c r="O2321" s="258" t="s">
        <v>3040</v>
      </c>
      <c r="P2321" s="258"/>
      <c r="Q2321" s="258"/>
      <c r="R2321" s="258"/>
      <c r="S2321" s="258"/>
      <c r="T2321" s="11" t="s">
        <v>2762</v>
      </c>
      <c r="U2321" s="11" t="s">
        <v>2517</v>
      </c>
      <c r="V2321">
        <v>3.9069767441860401</v>
      </c>
      <c r="Z2321">
        <v>0.29828944839515698</v>
      </c>
      <c r="AD2321" s="188">
        <f t="shared" si="85"/>
        <v>8.9961464098371877</v>
      </c>
    </row>
    <row r="2322" spans="1:30" hidden="1" x14ac:dyDescent="0.35">
      <c r="A2322" s="11" t="s">
        <v>2760</v>
      </c>
      <c r="B2322" s="11" t="s">
        <v>2516</v>
      </c>
      <c r="C2322" s="11" t="s">
        <v>2552</v>
      </c>
      <c r="D2322" s="188" t="s">
        <v>3022</v>
      </c>
      <c r="G2322" s="11" t="s">
        <v>2749</v>
      </c>
      <c r="H2322" s="11" t="s">
        <v>2640</v>
      </c>
      <c r="I2322">
        <v>1998</v>
      </c>
      <c r="J2322" s="258" t="s">
        <v>2561</v>
      </c>
      <c r="K2322" s="258" t="s">
        <v>3017</v>
      </c>
      <c r="L2322" s="265" t="s">
        <v>1937</v>
      </c>
      <c r="M2322" s="265" t="s">
        <v>1941</v>
      </c>
      <c r="N2322" s="258" t="s">
        <v>3027</v>
      </c>
      <c r="O2322" s="258" t="s">
        <v>3040</v>
      </c>
      <c r="P2322" s="258"/>
      <c r="Q2322" s="258"/>
      <c r="R2322" s="258"/>
      <c r="S2322" s="258"/>
      <c r="T2322" s="11" t="s">
        <v>2762</v>
      </c>
      <c r="U2322" s="11" t="s">
        <v>2517</v>
      </c>
      <c r="V2322">
        <v>3.9069767441860401</v>
      </c>
      <c r="Z2322">
        <v>0.430520853353834</v>
      </c>
      <c r="AD2322" s="188">
        <f t="shared" si="85"/>
        <v>8.9961464098371877</v>
      </c>
    </row>
    <row r="2323" spans="1:30" hidden="1" x14ac:dyDescent="0.35">
      <c r="A2323" s="11" t="s">
        <v>2760</v>
      </c>
      <c r="B2323" s="11" t="s">
        <v>2516</v>
      </c>
      <c r="C2323" s="11" t="s">
        <v>2552</v>
      </c>
      <c r="D2323" s="188" t="s">
        <v>3022</v>
      </c>
      <c r="G2323" s="11" t="s">
        <v>2749</v>
      </c>
      <c r="H2323" s="11" t="s">
        <v>2640</v>
      </c>
      <c r="I2323">
        <v>1998</v>
      </c>
      <c r="J2323" s="258" t="s">
        <v>2561</v>
      </c>
      <c r="K2323" s="258" t="s">
        <v>3017</v>
      </c>
      <c r="L2323" s="265" t="s">
        <v>1937</v>
      </c>
      <c r="M2323" s="265" t="s">
        <v>1941</v>
      </c>
      <c r="N2323" s="258" t="s">
        <v>3027</v>
      </c>
      <c r="O2323" s="258" t="s">
        <v>3040</v>
      </c>
      <c r="P2323" s="258"/>
      <c r="Q2323" s="258"/>
      <c r="R2323" s="258"/>
      <c r="S2323" s="258"/>
      <c r="T2323" s="11" t="s">
        <v>2762</v>
      </c>
      <c r="U2323" s="11" t="s">
        <v>2517</v>
      </c>
      <c r="V2323">
        <v>3.9069767441860401</v>
      </c>
      <c r="Z2323">
        <v>0.52969440707284199</v>
      </c>
      <c r="AD2323" s="188">
        <f t="shared" si="85"/>
        <v>8.9961464098371877</v>
      </c>
    </row>
    <row r="2324" spans="1:30" hidden="1" x14ac:dyDescent="0.35">
      <c r="A2324" s="11" t="s">
        <v>2760</v>
      </c>
      <c r="B2324" s="11" t="s">
        <v>2516</v>
      </c>
      <c r="C2324" s="11" t="s">
        <v>2552</v>
      </c>
      <c r="D2324" s="188" t="s">
        <v>3022</v>
      </c>
      <c r="G2324" s="11" t="s">
        <v>2749</v>
      </c>
      <c r="H2324" s="11" t="s">
        <v>2640</v>
      </c>
      <c r="I2324">
        <v>1998</v>
      </c>
      <c r="J2324" s="258" t="s">
        <v>2561</v>
      </c>
      <c r="K2324" s="258" t="s">
        <v>3017</v>
      </c>
      <c r="L2324" s="265" t="s">
        <v>1937</v>
      </c>
      <c r="M2324" s="265" t="s">
        <v>1941</v>
      </c>
      <c r="N2324" s="258" t="s">
        <v>3027</v>
      </c>
      <c r="O2324" s="258" t="s">
        <v>3040</v>
      </c>
      <c r="P2324" s="258"/>
      <c r="Q2324" s="258"/>
      <c r="R2324" s="258"/>
      <c r="S2324" s="258"/>
      <c r="T2324" s="11" t="s">
        <v>2762</v>
      </c>
      <c r="U2324" s="11" t="s">
        <v>2517</v>
      </c>
      <c r="V2324">
        <v>3.9069767441860401</v>
      </c>
      <c r="Z2324">
        <v>0.66192581203152001</v>
      </c>
      <c r="AD2324" s="188">
        <f t="shared" si="85"/>
        <v>8.9961464098371877</v>
      </c>
    </row>
    <row r="2325" spans="1:30" hidden="1" x14ac:dyDescent="0.35">
      <c r="A2325" s="11" t="s">
        <v>2760</v>
      </c>
      <c r="B2325" s="11" t="s">
        <v>2516</v>
      </c>
      <c r="C2325" s="11" t="s">
        <v>2552</v>
      </c>
      <c r="D2325" s="188" t="s">
        <v>3022</v>
      </c>
      <c r="G2325" s="11" t="s">
        <v>2749</v>
      </c>
      <c r="H2325" s="11" t="s">
        <v>2640</v>
      </c>
      <c r="I2325">
        <v>1998</v>
      </c>
      <c r="J2325" s="258" t="s">
        <v>2561</v>
      </c>
      <c r="K2325" s="258" t="s">
        <v>3017</v>
      </c>
      <c r="L2325" s="265" t="s">
        <v>1937</v>
      </c>
      <c r="M2325" s="265" t="s">
        <v>1941</v>
      </c>
      <c r="N2325" s="258" t="s">
        <v>3027</v>
      </c>
      <c r="O2325" s="258" t="s">
        <v>3040</v>
      </c>
      <c r="P2325" s="258"/>
      <c r="Q2325" s="258"/>
      <c r="R2325" s="258"/>
      <c r="S2325" s="258"/>
      <c r="T2325" s="11" t="s">
        <v>2762</v>
      </c>
      <c r="U2325" s="11" t="s">
        <v>2517</v>
      </c>
      <c r="V2325">
        <v>3.9069767441860401</v>
      </c>
      <c r="Z2325">
        <v>0.72804151451085897</v>
      </c>
      <c r="AD2325" s="188">
        <f t="shared" si="85"/>
        <v>8.9961464098371877</v>
      </c>
    </row>
    <row r="2326" spans="1:30" hidden="1" x14ac:dyDescent="0.35">
      <c r="A2326" s="11" t="s">
        <v>2760</v>
      </c>
      <c r="B2326" s="11" t="s">
        <v>2516</v>
      </c>
      <c r="C2326" s="11" t="s">
        <v>2552</v>
      </c>
      <c r="D2326" s="188" t="s">
        <v>3022</v>
      </c>
      <c r="G2326" s="11" t="s">
        <v>2749</v>
      </c>
      <c r="H2326" s="11" t="s">
        <v>2640</v>
      </c>
      <c r="I2326">
        <v>1998</v>
      </c>
      <c r="J2326" s="258" t="s">
        <v>2561</v>
      </c>
      <c r="K2326" s="258" t="s">
        <v>3017</v>
      </c>
      <c r="L2326" s="265" t="s">
        <v>1937</v>
      </c>
      <c r="M2326" s="265" t="s">
        <v>1941</v>
      </c>
      <c r="N2326" s="258" t="s">
        <v>3027</v>
      </c>
      <c r="O2326" s="258" t="s">
        <v>3040</v>
      </c>
      <c r="P2326" s="258"/>
      <c r="Q2326" s="258"/>
      <c r="R2326" s="258"/>
      <c r="S2326" s="258"/>
      <c r="T2326" s="11" t="s">
        <v>2762</v>
      </c>
      <c r="U2326" s="11" t="s">
        <v>2517</v>
      </c>
      <c r="V2326">
        <v>3.9069767441860401</v>
      </c>
      <c r="Z2326">
        <v>0.86027291946953699</v>
      </c>
      <c r="AD2326" s="188">
        <f t="shared" si="85"/>
        <v>8.9961464098371877</v>
      </c>
    </row>
    <row r="2327" spans="1:30" hidden="1" x14ac:dyDescent="0.35">
      <c r="A2327" s="11" t="s">
        <v>2760</v>
      </c>
      <c r="B2327" s="11" t="s">
        <v>2516</v>
      </c>
      <c r="C2327" s="11" t="s">
        <v>2552</v>
      </c>
      <c r="D2327" s="188" t="s">
        <v>3022</v>
      </c>
      <c r="G2327" s="11" t="s">
        <v>2749</v>
      </c>
      <c r="H2327" s="11" t="s">
        <v>2640</v>
      </c>
      <c r="I2327">
        <v>1998</v>
      </c>
      <c r="J2327" s="258" t="s">
        <v>2561</v>
      </c>
      <c r="K2327" s="258" t="s">
        <v>3017</v>
      </c>
      <c r="L2327" s="265" t="s">
        <v>1937</v>
      </c>
      <c r="M2327" s="265" t="s">
        <v>1941</v>
      </c>
      <c r="N2327" s="258" t="s">
        <v>3027</v>
      </c>
      <c r="O2327" s="258" t="s">
        <v>3040</v>
      </c>
      <c r="P2327" s="258"/>
      <c r="Q2327" s="258"/>
      <c r="R2327" s="258"/>
      <c r="S2327" s="258"/>
      <c r="T2327" s="11" t="s">
        <v>2762</v>
      </c>
      <c r="U2327" s="11" t="s">
        <v>2517</v>
      </c>
      <c r="V2327">
        <v>4.2093023255813904</v>
      </c>
      <c r="Z2327">
        <v>-1.05958101095521</v>
      </c>
      <c r="AD2327" s="188">
        <f t="shared" si="85"/>
        <v>9.6922767867888791</v>
      </c>
    </row>
    <row r="2328" spans="1:30" hidden="1" x14ac:dyDescent="0.35">
      <c r="A2328" s="11" t="s">
        <v>2760</v>
      </c>
      <c r="B2328" s="11" t="s">
        <v>2516</v>
      </c>
      <c r="C2328" s="11" t="s">
        <v>2552</v>
      </c>
      <c r="D2328" s="188" t="s">
        <v>3022</v>
      </c>
      <c r="G2328" s="11" t="s">
        <v>2749</v>
      </c>
      <c r="H2328" s="11" t="s">
        <v>2640</v>
      </c>
      <c r="I2328">
        <v>1998</v>
      </c>
      <c r="J2328" s="258" t="s">
        <v>2561</v>
      </c>
      <c r="K2328" s="258" t="s">
        <v>3017</v>
      </c>
      <c r="L2328" s="265" t="s">
        <v>1937</v>
      </c>
      <c r="M2328" s="265" t="s">
        <v>1941</v>
      </c>
      <c r="N2328" s="258" t="s">
        <v>3027</v>
      </c>
      <c r="O2328" s="258" t="s">
        <v>3040</v>
      </c>
      <c r="P2328" s="258"/>
      <c r="Q2328" s="258"/>
      <c r="R2328" s="258"/>
      <c r="S2328" s="258"/>
      <c r="T2328" s="11" t="s">
        <v>2762</v>
      </c>
      <c r="U2328" s="11" t="s">
        <v>2517</v>
      </c>
      <c r="V2328">
        <v>4.2093023255813904</v>
      </c>
      <c r="Z2328">
        <v>-0.72900249855852395</v>
      </c>
      <c r="AD2328" s="188">
        <f t="shared" si="85"/>
        <v>9.6922767867888791</v>
      </c>
    </row>
    <row r="2329" spans="1:30" hidden="1" x14ac:dyDescent="0.35">
      <c r="A2329" s="11" t="s">
        <v>2760</v>
      </c>
      <c r="B2329" s="11" t="s">
        <v>2516</v>
      </c>
      <c r="C2329" s="11" t="s">
        <v>2552</v>
      </c>
      <c r="D2329" s="188" t="s">
        <v>3022</v>
      </c>
      <c r="G2329" s="11" t="s">
        <v>2749</v>
      </c>
      <c r="H2329" s="11" t="s">
        <v>2640</v>
      </c>
      <c r="I2329">
        <v>1998</v>
      </c>
      <c r="J2329" s="258" t="s">
        <v>2561</v>
      </c>
      <c r="K2329" s="258" t="s">
        <v>3017</v>
      </c>
      <c r="L2329" s="265" t="s">
        <v>1937</v>
      </c>
      <c r="M2329" s="265" t="s">
        <v>1941</v>
      </c>
      <c r="N2329" s="258" t="s">
        <v>3027</v>
      </c>
      <c r="O2329" s="258" t="s">
        <v>3040</v>
      </c>
      <c r="P2329" s="258"/>
      <c r="Q2329" s="258"/>
      <c r="R2329" s="258"/>
      <c r="S2329" s="258"/>
      <c r="T2329" s="11" t="s">
        <v>2762</v>
      </c>
      <c r="U2329" s="11" t="s">
        <v>2517</v>
      </c>
      <c r="V2329">
        <v>4.2093023255813904</v>
      </c>
      <c r="Z2329">
        <v>-0.49759753988083699</v>
      </c>
      <c r="AD2329" s="188">
        <f t="shared" si="85"/>
        <v>9.6922767867888791</v>
      </c>
    </row>
    <row r="2330" spans="1:30" hidden="1" x14ac:dyDescent="0.35">
      <c r="A2330" s="11" t="s">
        <v>2760</v>
      </c>
      <c r="B2330" s="11" t="s">
        <v>2516</v>
      </c>
      <c r="C2330" s="11" t="s">
        <v>2552</v>
      </c>
      <c r="D2330" s="188" t="s">
        <v>3022</v>
      </c>
      <c r="G2330" s="11" t="s">
        <v>2749</v>
      </c>
      <c r="H2330" s="11" t="s">
        <v>2640</v>
      </c>
      <c r="I2330">
        <v>1998</v>
      </c>
      <c r="J2330" s="258" t="s">
        <v>2561</v>
      </c>
      <c r="K2330" s="258" t="s">
        <v>3017</v>
      </c>
      <c r="L2330" s="265" t="s">
        <v>1937</v>
      </c>
      <c r="M2330" s="265" t="s">
        <v>1941</v>
      </c>
      <c r="N2330" s="258" t="s">
        <v>3027</v>
      </c>
      <c r="O2330" s="258" t="s">
        <v>3040</v>
      </c>
      <c r="P2330" s="258"/>
      <c r="Q2330" s="258"/>
      <c r="R2330" s="258"/>
      <c r="S2330" s="258"/>
      <c r="T2330" s="11" t="s">
        <v>2762</v>
      </c>
      <c r="U2330" s="11" t="s">
        <v>2517</v>
      </c>
      <c r="V2330">
        <v>4.2093023255813904</v>
      </c>
      <c r="Z2330">
        <v>-0.36536613492216002</v>
      </c>
      <c r="AD2330" s="188">
        <f t="shared" si="85"/>
        <v>9.6922767867888791</v>
      </c>
    </row>
    <row r="2331" spans="1:30" hidden="1" x14ac:dyDescent="0.35">
      <c r="A2331" s="11" t="s">
        <v>2760</v>
      </c>
      <c r="B2331" s="11" t="s">
        <v>2516</v>
      </c>
      <c r="C2331" s="11" t="s">
        <v>2552</v>
      </c>
      <c r="D2331" s="188" t="s">
        <v>3022</v>
      </c>
      <c r="G2331" s="11" t="s">
        <v>2749</v>
      </c>
      <c r="H2331" s="11" t="s">
        <v>2640</v>
      </c>
      <c r="I2331">
        <v>1998</v>
      </c>
      <c r="J2331" s="258" t="s">
        <v>2561</v>
      </c>
      <c r="K2331" s="258" t="s">
        <v>3017</v>
      </c>
      <c r="L2331" s="265" t="s">
        <v>1937</v>
      </c>
      <c r="M2331" s="265" t="s">
        <v>1941</v>
      </c>
      <c r="N2331" s="258" t="s">
        <v>3027</v>
      </c>
      <c r="O2331" s="258" t="s">
        <v>3040</v>
      </c>
      <c r="P2331" s="258"/>
      <c r="Q2331" s="258"/>
      <c r="R2331" s="258"/>
      <c r="S2331" s="258"/>
      <c r="T2331" s="11" t="s">
        <v>2762</v>
      </c>
      <c r="U2331" s="11" t="s">
        <v>2517</v>
      </c>
      <c r="V2331">
        <v>4.2093023255813904</v>
      </c>
      <c r="Z2331">
        <v>-0.200076878723812</v>
      </c>
      <c r="AD2331" s="188">
        <f t="shared" si="85"/>
        <v>9.6922767867888791</v>
      </c>
    </row>
    <row r="2332" spans="1:30" hidden="1" x14ac:dyDescent="0.35">
      <c r="A2332" s="11" t="s">
        <v>2760</v>
      </c>
      <c r="B2332" s="11" t="s">
        <v>2516</v>
      </c>
      <c r="C2332" s="11" t="s">
        <v>2552</v>
      </c>
      <c r="D2332" s="188" t="s">
        <v>3022</v>
      </c>
      <c r="G2332" s="11" t="s">
        <v>2749</v>
      </c>
      <c r="H2332" s="11" t="s">
        <v>2640</v>
      </c>
      <c r="I2332">
        <v>1998</v>
      </c>
      <c r="J2332" s="258" t="s">
        <v>2561</v>
      </c>
      <c r="K2332" s="258" t="s">
        <v>3017</v>
      </c>
      <c r="L2332" s="265" t="s">
        <v>1937</v>
      </c>
      <c r="M2332" s="265" t="s">
        <v>1941</v>
      </c>
      <c r="N2332" s="258" t="s">
        <v>3027</v>
      </c>
      <c r="O2332" s="258" t="s">
        <v>3040</v>
      </c>
      <c r="P2332" s="258"/>
      <c r="Q2332" s="258"/>
      <c r="R2332" s="258"/>
      <c r="S2332" s="258"/>
      <c r="T2332" s="11" t="s">
        <v>2762</v>
      </c>
      <c r="U2332" s="11" t="s">
        <v>2517</v>
      </c>
      <c r="V2332">
        <v>4.1860465116279002</v>
      </c>
      <c r="Z2332">
        <v>-6.7653276955602401E-2</v>
      </c>
      <c r="AD2332" s="188">
        <f t="shared" si="85"/>
        <v>9.6387282962541292</v>
      </c>
    </row>
    <row r="2333" spans="1:30" hidden="1" x14ac:dyDescent="0.35">
      <c r="A2333" s="11" t="s">
        <v>2760</v>
      </c>
      <c r="B2333" s="11" t="s">
        <v>2516</v>
      </c>
      <c r="C2333" s="11" t="s">
        <v>2552</v>
      </c>
      <c r="D2333" s="188" t="s">
        <v>3022</v>
      </c>
      <c r="G2333" s="11" t="s">
        <v>2749</v>
      </c>
      <c r="H2333" s="11" t="s">
        <v>2640</v>
      </c>
      <c r="I2333">
        <v>1998</v>
      </c>
      <c r="J2333" s="258" t="s">
        <v>2561</v>
      </c>
      <c r="K2333" s="258" t="s">
        <v>3017</v>
      </c>
      <c r="L2333" s="265" t="s">
        <v>1937</v>
      </c>
      <c r="M2333" s="265" t="s">
        <v>1941</v>
      </c>
      <c r="N2333" s="258" t="s">
        <v>3027</v>
      </c>
      <c r="O2333" s="258" t="s">
        <v>3040</v>
      </c>
      <c r="P2333" s="258"/>
      <c r="Q2333" s="258"/>
      <c r="R2333" s="258"/>
      <c r="S2333" s="258"/>
      <c r="T2333" s="11" t="s">
        <v>2762</v>
      </c>
      <c r="U2333" s="11" t="s">
        <v>2517</v>
      </c>
      <c r="V2333">
        <v>4.1860465116279002</v>
      </c>
      <c r="Z2333">
        <v>6.4578128003075705E-2</v>
      </c>
      <c r="AD2333" s="188">
        <f t="shared" si="85"/>
        <v>9.6387282962541292</v>
      </c>
    </row>
    <row r="2334" spans="1:30" hidden="1" x14ac:dyDescent="0.35">
      <c r="A2334" s="11" t="s">
        <v>2760</v>
      </c>
      <c r="B2334" s="11" t="s">
        <v>2516</v>
      </c>
      <c r="C2334" s="11" t="s">
        <v>2552</v>
      </c>
      <c r="D2334" s="188" t="s">
        <v>3022</v>
      </c>
      <c r="G2334" s="11" t="s">
        <v>2749</v>
      </c>
      <c r="H2334" s="11" t="s">
        <v>2640</v>
      </c>
      <c r="I2334">
        <v>1998</v>
      </c>
      <c r="J2334" s="258" t="s">
        <v>2561</v>
      </c>
      <c r="K2334" s="258" t="s">
        <v>3017</v>
      </c>
      <c r="L2334" s="265" t="s">
        <v>1937</v>
      </c>
      <c r="M2334" s="265" t="s">
        <v>1941</v>
      </c>
      <c r="N2334" s="258" t="s">
        <v>3027</v>
      </c>
      <c r="O2334" s="258" t="s">
        <v>3040</v>
      </c>
      <c r="P2334" s="258"/>
      <c r="Q2334" s="258"/>
      <c r="R2334" s="258"/>
      <c r="S2334" s="258"/>
      <c r="T2334" s="11" t="s">
        <v>2762</v>
      </c>
      <c r="U2334" s="11" t="s">
        <v>2517</v>
      </c>
      <c r="V2334">
        <v>4.1860465116279002</v>
      </c>
      <c r="Z2334">
        <v>0.16375168172208401</v>
      </c>
      <c r="AD2334" s="188">
        <f t="shared" si="85"/>
        <v>9.6387282962541292</v>
      </c>
    </row>
    <row r="2335" spans="1:30" hidden="1" x14ac:dyDescent="0.35">
      <c r="A2335" s="11" t="s">
        <v>2760</v>
      </c>
      <c r="B2335" s="11" t="s">
        <v>2516</v>
      </c>
      <c r="C2335" s="11" t="s">
        <v>2552</v>
      </c>
      <c r="D2335" s="188" t="s">
        <v>3022</v>
      </c>
      <c r="G2335" s="11" t="s">
        <v>2749</v>
      </c>
      <c r="H2335" s="11" t="s">
        <v>2640</v>
      </c>
      <c r="I2335">
        <v>1998</v>
      </c>
      <c r="J2335" s="258" t="s">
        <v>2561</v>
      </c>
      <c r="K2335" s="258" t="s">
        <v>3017</v>
      </c>
      <c r="L2335" s="265" t="s">
        <v>1937</v>
      </c>
      <c r="M2335" s="265" t="s">
        <v>1941</v>
      </c>
      <c r="N2335" s="258" t="s">
        <v>3027</v>
      </c>
      <c r="O2335" s="258" t="s">
        <v>3040</v>
      </c>
      <c r="P2335" s="258"/>
      <c r="Q2335" s="258"/>
      <c r="R2335" s="258"/>
      <c r="S2335" s="258"/>
      <c r="T2335" s="11" t="s">
        <v>2762</v>
      </c>
      <c r="U2335" s="11" t="s">
        <v>2517</v>
      </c>
      <c r="V2335">
        <v>4.1860465116279002</v>
      </c>
      <c r="Z2335">
        <v>0.26292523544109198</v>
      </c>
      <c r="AD2335" s="188">
        <f t="shared" si="85"/>
        <v>9.6387282962541292</v>
      </c>
    </row>
    <row r="2336" spans="1:30" hidden="1" x14ac:dyDescent="0.35">
      <c r="A2336" s="11" t="s">
        <v>2760</v>
      </c>
      <c r="B2336" s="11" t="s">
        <v>2516</v>
      </c>
      <c r="C2336" s="11" t="s">
        <v>2552</v>
      </c>
      <c r="D2336" s="188" t="s">
        <v>3022</v>
      </c>
      <c r="G2336" s="11" t="s">
        <v>2749</v>
      </c>
      <c r="H2336" s="11" t="s">
        <v>2640</v>
      </c>
      <c r="I2336">
        <v>1998</v>
      </c>
      <c r="J2336" s="258" t="s">
        <v>2561</v>
      </c>
      <c r="K2336" s="258" t="s">
        <v>3017</v>
      </c>
      <c r="L2336" s="265" t="s">
        <v>1937</v>
      </c>
      <c r="M2336" s="265" t="s">
        <v>1941</v>
      </c>
      <c r="N2336" s="258" t="s">
        <v>3027</v>
      </c>
      <c r="O2336" s="258" t="s">
        <v>3040</v>
      </c>
      <c r="P2336" s="258"/>
      <c r="Q2336" s="258"/>
      <c r="R2336" s="258"/>
      <c r="S2336" s="258"/>
      <c r="T2336" s="11" t="s">
        <v>2762</v>
      </c>
      <c r="U2336" s="11" t="s">
        <v>2517</v>
      </c>
      <c r="V2336">
        <v>4.1860465116279002</v>
      </c>
      <c r="Z2336">
        <v>0.36209878916010002</v>
      </c>
      <c r="AD2336" s="188">
        <f t="shared" si="85"/>
        <v>9.6387282962541292</v>
      </c>
    </row>
    <row r="2337" spans="1:30" hidden="1" x14ac:dyDescent="0.35">
      <c r="A2337" s="11" t="s">
        <v>2760</v>
      </c>
      <c r="B2337" s="11" t="s">
        <v>2516</v>
      </c>
      <c r="C2337" s="11" t="s">
        <v>2552</v>
      </c>
      <c r="D2337" s="188" t="s">
        <v>3022</v>
      </c>
      <c r="G2337" s="11" t="s">
        <v>2749</v>
      </c>
      <c r="H2337" s="11" t="s">
        <v>2640</v>
      </c>
      <c r="I2337">
        <v>1998</v>
      </c>
      <c r="J2337" s="258" t="s">
        <v>2561</v>
      </c>
      <c r="K2337" s="258" t="s">
        <v>3017</v>
      </c>
      <c r="L2337" s="265" t="s">
        <v>1937</v>
      </c>
      <c r="M2337" s="265" t="s">
        <v>1941</v>
      </c>
      <c r="N2337" s="258" t="s">
        <v>3027</v>
      </c>
      <c r="O2337" s="258" t="s">
        <v>3040</v>
      </c>
      <c r="P2337" s="258"/>
      <c r="Q2337" s="258"/>
      <c r="R2337" s="258"/>
      <c r="S2337" s="258"/>
      <c r="T2337" s="11" t="s">
        <v>2762</v>
      </c>
      <c r="U2337" s="11" t="s">
        <v>2517</v>
      </c>
      <c r="V2337">
        <v>4.1860465116279002</v>
      </c>
      <c r="Z2337">
        <v>0.46127234287910901</v>
      </c>
      <c r="AD2337" s="188">
        <f t="shared" si="85"/>
        <v>9.6387282962541292</v>
      </c>
    </row>
    <row r="2338" spans="1:30" hidden="1" x14ac:dyDescent="0.35">
      <c r="A2338" s="11" t="s">
        <v>2760</v>
      </c>
      <c r="B2338" s="11" t="s">
        <v>2516</v>
      </c>
      <c r="C2338" s="11" t="s">
        <v>2552</v>
      </c>
      <c r="D2338" s="188" t="s">
        <v>3022</v>
      </c>
      <c r="G2338" s="11" t="s">
        <v>2749</v>
      </c>
      <c r="H2338" s="11" t="s">
        <v>2640</v>
      </c>
      <c r="I2338">
        <v>1998</v>
      </c>
      <c r="J2338" s="258" t="s">
        <v>2561</v>
      </c>
      <c r="K2338" s="258" t="s">
        <v>3017</v>
      </c>
      <c r="L2338" s="265" t="s">
        <v>1937</v>
      </c>
      <c r="M2338" s="265" t="s">
        <v>1941</v>
      </c>
      <c r="N2338" s="258" t="s">
        <v>3027</v>
      </c>
      <c r="O2338" s="258" t="s">
        <v>3040</v>
      </c>
      <c r="P2338" s="258"/>
      <c r="Q2338" s="258"/>
      <c r="R2338" s="258"/>
      <c r="S2338" s="258"/>
      <c r="T2338" s="11" t="s">
        <v>2762</v>
      </c>
      <c r="U2338" s="11" t="s">
        <v>2517</v>
      </c>
      <c r="V2338">
        <v>4.2093023255813904</v>
      </c>
      <c r="Z2338">
        <v>0.59331155102825295</v>
      </c>
      <c r="AD2338" s="188">
        <f t="shared" si="85"/>
        <v>9.6922767867888791</v>
      </c>
    </row>
    <row r="2339" spans="1:30" hidden="1" x14ac:dyDescent="0.35">
      <c r="A2339" s="11" t="s">
        <v>2760</v>
      </c>
      <c r="B2339" s="11" t="s">
        <v>2516</v>
      </c>
      <c r="C2339" s="11" t="s">
        <v>2552</v>
      </c>
      <c r="D2339" s="188" t="s">
        <v>3022</v>
      </c>
      <c r="G2339" s="11" t="s">
        <v>2749</v>
      </c>
      <c r="H2339" s="11" t="s">
        <v>2640</v>
      </c>
      <c r="I2339">
        <v>1998</v>
      </c>
      <c r="J2339" s="258" t="s">
        <v>2561</v>
      </c>
      <c r="K2339" s="258" t="s">
        <v>3017</v>
      </c>
      <c r="L2339" s="265" t="s">
        <v>1937</v>
      </c>
      <c r="M2339" s="265" t="s">
        <v>1941</v>
      </c>
      <c r="N2339" s="258" t="s">
        <v>3027</v>
      </c>
      <c r="O2339" s="258" t="s">
        <v>3040</v>
      </c>
      <c r="P2339" s="258"/>
      <c r="Q2339" s="258"/>
      <c r="R2339" s="258"/>
      <c r="S2339" s="258"/>
      <c r="T2339" s="11" t="s">
        <v>2762</v>
      </c>
      <c r="U2339" s="11" t="s">
        <v>2517</v>
      </c>
      <c r="V2339">
        <v>4.1860465116279002</v>
      </c>
      <c r="Z2339">
        <v>0.82490870651547199</v>
      </c>
      <c r="AD2339" s="188">
        <f t="shared" si="85"/>
        <v>9.6387282962541292</v>
      </c>
    </row>
    <row r="2340" spans="1:30" hidden="1" x14ac:dyDescent="0.35">
      <c r="A2340" s="11" t="s">
        <v>2760</v>
      </c>
      <c r="B2340" s="11" t="s">
        <v>2516</v>
      </c>
      <c r="C2340" s="11" t="s">
        <v>2552</v>
      </c>
      <c r="D2340" s="188" t="s">
        <v>3022</v>
      </c>
      <c r="G2340" s="11" t="s">
        <v>2749</v>
      </c>
      <c r="H2340" s="11" t="s">
        <v>2640</v>
      </c>
      <c r="I2340">
        <v>1998</v>
      </c>
      <c r="J2340" s="258" t="s">
        <v>2561</v>
      </c>
      <c r="K2340" s="258" t="s">
        <v>3017</v>
      </c>
      <c r="L2340" s="265" t="s">
        <v>1937</v>
      </c>
      <c r="M2340" s="265" t="s">
        <v>1941</v>
      </c>
      <c r="N2340" s="258" t="s">
        <v>3027</v>
      </c>
      <c r="O2340" s="258" t="s">
        <v>3040</v>
      </c>
      <c r="P2340" s="258"/>
      <c r="Q2340" s="258"/>
      <c r="R2340" s="258"/>
      <c r="S2340" s="258"/>
      <c r="T2340" s="11" t="s">
        <v>2762</v>
      </c>
      <c r="U2340" s="11" t="s">
        <v>2517</v>
      </c>
      <c r="V2340">
        <v>4.1860465116279002</v>
      </c>
      <c r="Z2340">
        <v>1.0893715164328199</v>
      </c>
      <c r="AD2340" s="188">
        <f t="shared" si="85"/>
        <v>9.6387282962541292</v>
      </c>
    </row>
    <row r="2341" spans="1:30" hidden="1" x14ac:dyDescent="0.35">
      <c r="A2341" s="11" t="s">
        <v>2760</v>
      </c>
      <c r="B2341" s="11" t="s">
        <v>2516</v>
      </c>
      <c r="C2341" s="11" t="s">
        <v>2552</v>
      </c>
      <c r="D2341" s="188" t="s">
        <v>3022</v>
      </c>
      <c r="G2341" s="11" t="s">
        <v>2749</v>
      </c>
      <c r="H2341" s="11" t="s">
        <v>2640</v>
      </c>
      <c r="I2341">
        <v>1998</v>
      </c>
      <c r="J2341" s="258" t="s">
        <v>2561</v>
      </c>
      <c r="K2341" s="258" t="s">
        <v>3017</v>
      </c>
      <c r="L2341" s="265" t="s">
        <v>1937</v>
      </c>
      <c r="M2341" s="265" t="s">
        <v>1941</v>
      </c>
      <c r="N2341" s="258" t="s">
        <v>3027</v>
      </c>
      <c r="O2341" s="258" t="s">
        <v>3040</v>
      </c>
      <c r="P2341" s="258"/>
      <c r="Q2341" s="258"/>
      <c r="R2341" s="258"/>
      <c r="S2341" s="258"/>
      <c r="T2341" s="11" t="s">
        <v>2762</v>
      </c>
      <c r="U2341" s="11" t="s">
        <v>2517</v>
      </c>
      <c r="V2341">
        <v>4.2093023255813904</v>
      </c>
      <c r="Z2341">
        <v>1.75033634441668</v>
      </c>
      <c r="AD2341" s="188">
        <f t="shared" si="85"/>
        <v>9.6922767867888791</v>
      </c>
    </row>
    <row r="2342" spans="1:30" hidden="1" x14ac:dyDescent="0.35">
      <c r="A2342" s="11" t="s">
        <v>2760</v>
      </c>
      <c r="B2342" s="11" t="s">
        <v>2516</v>
      </c>
      <c r="C2342" s="11" t="s">
        <v>2552</v>
      </c>
      <c r="D2342" s="188" t="s">
        <v>3022</v>
      </c>
      <c r="G2342" s="11" t="s">
        <v>2749</v>
      </c>
      <c r="H2342" s="11" t="s">
        <v>2640</v>
      </c>
      <c r="I2342">
        <v>1998</v>
      </c>
      <c r="J2342" s="258" t="s">
        <v>2561</v>
      </c>
      <c r="K2342" s="258" t="s">
        <v>3017</v>
      </c>
      <c r="L2342" s="265" t="s">
        <v>1937</v>
      </c>
      <c r="M2342" s="265" t="s">
        <v>1941</v>
      </c>
      <c r="N2342" s="258" t="s">
        <v>3027</v>
      </c>
      <c r="O2342" s="258" t="s">
        <v>3040</v>
      </c>
      <c r="P2342" s="258"/>
      <c r="Q2342" s="258"/>
      <c r="R2342" s="258"/>
      <c r="S2342" s="258"/>
      <c r="T2342" s="11" t="s">
        <v>2762</v>
      </c>
      <c r="U2342" s="11" t="s">
        <v>2517</v>
      </c>
      <c r="V2342">
        <v>4.5116279069767398</v>
      </c>
      <c r="Z2342">
        <v>-1.45877378435517</v>
      </c>
      <c r="AD2342" s="188">
        <f t="shared" si="85"/>
        <v>10.388407163740569</v>
      </c>
    </row>
    <row r="2343" spans="1:30" hidden="1" x14ac:dyDescent="0.35">
      <c r="A2343" s="11" t="s">
        <v>2760</v>
      </c>
      <c r="B2343" s="11" t="s">
        <v>2516</v>
      </c>
      <c r="C2343" s="11" t="s">
        <v>2552</v>
      </c>
      <c r="D2343" s="188" t="s">
        <v>3022</v>
      </c>
      <c r="G2343" s="11" t="s">
        <v>2749</v>
      </c>
      <c r="H2343" s="11" t="s">
        <v>2640</v>
      </c>
      <c r="I2343">
        <v>1998</v>
      </c>
      <c r="J2343" s="258" t="s">
        <v>2561</v>
      </c>
      <c r="K2343" s="258" t="s">
        <v>3017</v>
      </c>
      <c r="L2343" s="265" t="s">
        <v>1937</v>
      </c>
      <c r="M2343" s="265" t="s">
        <v>1941</v>
      </c>
      <c r="N2343" s="258" t="s">
        <v>3027</v>
      </c>
      <c r="O2343" s="258" t="s">
        <v>3040</v>
      </c>
      <c r="P2343" s="258"/>
      <c r="Q2343" s="258"/>
      <c r="R2343" s="258"/>
      <c r="S2343" s="258"/>
      <c r="T2343" s="11" t="s">
        <v>2762</v>
      </c>
      <c r="U2343" s="11" t="s">
        <v>2517</v>
      </c>
      <c r="V2343">
        <v>4.5116279069767398</v>
      </c>
      <c r="Z2343">
        <v>-1.12819527195848</v>
      </c>
      <c r="AD2343" s="188">
        <f t="shared" si="85"/>
        <v>10.388407163740569</v>
      </c>
    </row>
    <row r="2344" spans="1:30" hidden="1" x14ac:dyDescent="0.35">
      <c r="A2344" s="11" t="s">
        <v>2760</v>
      </c>
      <c r="B2344" s="11" t="s">
        <v>2516</v>
      </c>
      <c r="C2344" s="11" t="s">
        <v>2552</v>
      </c>
      <c r="D2344" s="188" t="s">
        <v>3022</v>
      </c>
      <c r="G2344" s="11" t="s">
        <v>2749</v>
      </c>
      <c r="H2344" s="11" t="s">
        <v>2640</v>
      </c>
      <c r="I2344">
        <v>1998</v>
      </c>
      <c r="J2344" s="258" t="s">
        <v>2561</v>
      </c>
      <c r="K2344" s="258" t="s">
        <v>3017</v>
      </c>
      <c r="L2344" s="265" t="s">
        <v>1937</v>
      </c>
      <c r="M2344" s="265" t="s">
        <v>1941</v>
      </c>
      <c r="N2344" s="258" t="s">
        <v>3027</v>
      </c>
      <c r="O2344" s="258" t="s">
        <v>3040</v>
      </c>
      <c r="P2344" s="258"/>
      <c r="Q2344" s="258"/>
      <c r="R2344" s="258"/>
      <c r="S2344" s="258"/>
      <c r="T2344" s="11" t="s">
        <v>2762</v>
      </c>
      <c r="U2344" s="11" t="s">
        <v>2517</v>
      </c>
      <c r="V2344">
        <v>4.5116279069767398</v>
      </c>
      <c r="Z2344">
        <v>-0.99596386699980699</v>
      </c>
      <c r="AD2344" s="188">
        <f t="shared" si="85"/>
        <v>10.388407163740569</v>
      </c>
    </row>
    <row r="2345" spans="1:30" hidden="1" x14ac:dyDescent="0.35">
      <c r="A2345" s="11" t="s">
        <v>2760</v>
      </c>
      <c r="B2345" s="11" t="s">
        <v>2516</v>
      </c>
      <c r="C2345" s="11" t="s">
        <v>2552</v>
      </c>
      <c r="D2345" s="188" t="s">
        <v>3022</v>
      </c>
      <c r="G2345" s="11" t="s">
        <v>2749</v>
      </c>
      <c r="H2345" s="11" t="s">
        <v>2640</v>
      </c>
      <c r="I2345">
        <v>1998</v>
      </c>
      <c r="J2345" s="258" t="s">
        <v>2561</v>
      </c>
      <c r="K2345" s="258" t="s">
        <v>3017</v>
      </c>
      <c r="L2345" s="265" t="s">
        <v>1937</v>
      </c>
      <c r="M2345" s="265" t="s">
        <v>1941</v>
      </c>
      <c r="N2345" s="258" t="s">
        <v>3027</v>
      </c>
      <c r="O2345" s="258" t="s">
        <v>3040</v>
      </c>
      <c r="P2345" s="258"/>
      <c r="Q2345" s="258"/>
      <c r="R2345" s="258"/>
      <c r="S2345" s="258"/>
      <c r="T2345" s="11" t="s">
        <v>2762</v>
      </c>
      <c r="U2345" s="11" t="s">
        <v>2517</v>
      </c>
      <c r="V2345">
        <v>4.5116279069767398</v>
      </c>
      <c r="Z2345">
        <v>-0.79761675956179001</v>
      </c>
      <c r="AD2345" s="188">
        <f t="shared" si="85"/>
        <v>10.388407163740569</v>
      </c>
    </row>
    <row r="2346" spans="1:30" hidden="1" x14ac:dyDescent="0.35">
      <c r="A2346" s="11" t="s">
        <v>2760</v>
      </c>
      <c r="B2346" s="11" t="s">
        <v>2516</v>
      </c>
      <c r="C2346" s="11" t="s">
        <v>2552</v>
      </c>
      <c r="D2346" s="188" t="s">
        <v>3022</v>
      </c>
      <c r="G2346" s="11" t="s">
        <v>2749</v>
      </c>
      <c r="H2346" s="11" t="s">
        <v>2640</v>
      </c>
      <c r="I2346">
        <v>1998</v>
      </c>
      <c r="J2346" s="258" t="s">
        <v>2561</v>
      </c>
      <c r="K2346" s="258" t="s">
        <v>3017</v>
      </c>
      <c r="L2346" s="265" t="s">
        <v>1937</v>
      </c>
      <c r="M2346" s="265" t="s">
        <v>1941</v>
      </c>
      <c r="N2346" s="258" t="s">
        <v>3027</v>
      </c>
      <c r="O2346" s="258" t="s">
        <v>3040</v>
      </c>
      <c r="P2346" s="258"/>
      <c r="Q2346" s="258"/>
      <c r="R2346" s="258"/>
      <c r="S2346" s="258"/>
      <c r="T2346" s="11" t="s">
        <v>2762</v>
      </c>
      <c r="U2346" s="11" t="s">
        <v>2517</v>
      </c>
      <c r="V2346">
        <v>4.5116279069767398</v>
      </c>
      <c r="Z2346">
        <v>-0.66538535460311299</v>
      </c>
      <c r="AD2346" s="188">
        <f t="shared" si="85"/>
        <v>10.388407163740569</v>
      </c>
    </row>
    <row r="2347" spans="1:30" hidden="1" x14ac:dyDescent="0.35">
      <c r="A2347" s="11" t="s">
        <v>2760</v>
      </c>
      <c r="B2347" s="11" t="s">
        <v>2516</v>
      </c>
      <c r="C2347" s="11" t="s">
        <v>2552</v>
      </c>
      <c r="D2347" s="188" t="s">
        <v>3022</v>
      </c>
      <c r="G2347" s="11" t="s">
        <v>2749</v>
      </c>
      <c r="H2347" s="11" t="s">
        <v>2640</v>
      </c>
      <c r="I2347">
        <v>1998</v>
      </c>
      <c r="J2347" s="258" t="s">
        <v>2561</v>
      </c>
      <c r="K2347" s="258" t="s">
        <v>3017</v>
      </c>
      <c r="L2347" s="265" t="s">
        <v>1937</v>
      </c>
      <c r="M2347" s="265" t="s">
        <v>1941</v>
      </c>
      <c r="N2347" s="258" t="s">
        <v>3027</v>
      </c>
      <c r="O2347" s="258" t="s">
        <v>3040</v>
      </c>
      <c r="P2347" s="258"/>
      <c r="Q2347" s="258"/>
      <c r="R2347" s="258"/>
      <c r="S2347" s="258"/>
      <c r="T2347" s="11" t="s">
        <v>2762</v>
      </c>
      <c r="U2347" s="11" t="s">
        <v>2517</v>
      </c>
      <c r="V2347">
        <v>4.5116279069767398</v>
      </c>
      <c r="Z2347">
        <v>-0.46703824716509601</v>
      </c>
      <c r="AD2347" s="188">
        <f t="shared" si="85"/>
        <v>10.388407163740569</v>
      </c>
    </row>
    <row r="2348" spans="1:30" hidden="1" x14ac:dyDescent="0.35">
      <c r="A2348" s="11" t="s">
        <v>2760</v>
      </c>
      <c r="B2348" s="11" t="s">
        <v>2516</v>
      </c>
      <c r="C2348" s="11" t="s">
        <v>2552</v>
      </c>
      <c r="D2348" s="188" t="s">
        <v>3022</v>
      </c>
      <c r="G2348" s="11" t="s">
        <v>2749</v>
      </c>
      <c r="H2348" s="11" t="s">
        <v>2640</v>
      </c>
      <c r="I2348">
        <v>1998</v>
      </c>
      <c r="J2348" s="258" t="s">
        <v>2561</v>
      </c>
      <c r="K2348" s="258" t="s">
        <v>3017</v>
      </c>
      <c r="L2348" s="265" t="s">
        <v>1937</v>
      </c>
      <c r="M2348" s="265" t="s">
        <v>1941</v>
      </c>
      <c r="N2348" s="258" t="s">
        <v>3027</v>
      </c>
      <c r="O2348" s="258" t="s">
        <v>3040</v>
      </c>
      <c r="P2348" s="258"/>
      <c r="Q2348" s="258"/>
      <c r="R2348" s="258"/>
      <c r="S2348" s="258"/>
      <c r="T2348" s="11" t="s">
        <v>2762</v>
      </c>
      <c r="U2348" s="11" t="s">
        <v>2517</v>
      </c>
      <c r="V2348">
        <v>4.5116279069767398</v>
      </c>
      <c r="Z2348">
        <v>-0.33480684220641799</v>
      </c>
      <c r="AD2348" s="188">
        <f t="shared" si="85"/>
        <v>10.388407163740569</v>
      </c>
    </row>
    <row r="2349" spans="1:30" hidden="1" x14ac:dyDescent="0.35">
      <c r="A2349" s="11" t="s">
        <v>2760</v>
      </c>
      <c r="B2349" s="11" t="s">
        <v>2516</v>
      </c>
      <c r="C2349" s="11" t="s">
        <v>2552</v>
      </c>
      <c r="D2349" s="188" t="s">
        <v>3022</v>
      </c>
      <c r="G2349" s="11" t="s">
        <v>2749</v>
      </c>
      <c r="H2349" s="11" t="s">
        <v>2640</v>
      </c>
      <c r="I2349">
        <v>1998</v>
      </c>
      <c r="J2349" s="258" t="s">
        <v>2561</v>
      </c>
      <c r="K2349" s="258" t="s">
        <v>3017</v>
      </c>
      <c r="L2349" s="265" t="s">
        <v>1937</v>
      </c>
      <c r="M2349" s="265" t="s">
        <v>1941</v>
      </c>
      <c r="N2349" s="258" t="s">
        <v>3027</v>
      </c>
      <c r="O2349" s="258" t="s">
        <v>3040</v>
      </c>
      <c r="P2349" s="258"/>
      <c r="Q2349" s="258"/>
      <c r="R2349" s="258"/>
      <c r="S2349" s="258"/>
      <c r="T2349" s="11" t="s">
        <v>2762</v>
      </c>
      <c r="U2349" s="11" t="s">
        <v>2517</v>
      </c>
      <c r="V2349">
        <v>4.5116279069767398</v>
      </c>
      <c r="Z2349">
        <v>-0.16951758600807201</v>
      </c>
      <c r="AD2349" s="188">
        <f t="shared" ref="AD2349:AD2412" si="86">LN(10^(V2349))</f>
        <v>10.388407163740569</v>
      </c>
    </row>
    <row r="2350" spans="1:30" hidden="1" x14ac:dyDescent="0.35">
      <c r="A2350" s="11" t="s">
        <v>2760</v>
      </c>
      <c r="B2350" s="11" t="s">
        <v>2516</v>
      </c>
      <c r="C2350" s="11" t="s">
        <v>2552</v>
      </c>
      <c r="D2350" s="188" t="s">
        <v>3022</v>
      </c>
      <c r="G2350" s="11" t="s">
        <v>2749</v>
      </c>
      <c r="H2350" s="11" t="s">
        <v>2640</v>
      </c>
      <c r="I2350">
        <v>1998</v>
      </c>
      <c r="J2350" s="258" t="s">
        <v>2561</v>
      </c>
      <c r="K2350" s="258" t="s">
        <v>3017</v>
      </c>
      <c r="L2350" s="265" t="s">
        <v>1937</v>
      </c>
      <c r="M2350" s="265" t="s">
        <v>1941</v>
      </c>
      <c r="N2350" s="258" t="s">
        <v>3027</v>
      </c>
      <c r="O2350" s="258" t="s">
        <v>3040</v>
      </c>
      <c r="P2350" s="258"/>
      <c r="Q2350" s="258"/>
      <c r="R2350" s="258"/>
      <c r="S2350" s="258"/>
      <c r="T2350" s="11" t="s">
        <v>2762</v>
      </c>
      <c r="U2350" s="11" t="s">
        <v>2517</v>
      </c>
      <c r="V2350">
        <v>4.5116279069767398</v>
      </c>
      <c r="Z2350">
        <v>-7.0344032289064204E-2</v>
      </c>
      <c r="AD2350" s="188">
        <f t="shared" si="86"/>
        <v>10.388407163740569</v>
      </c>
    </row>
    <row r="2351" spans="1:30" hidden="1" x14ac:dyDescent="0.35">
      <c r="A2351" s="11" t="s">
        <v>2760</v>
      </c>
      <c r="B2351" s="11" t="s">
        <v>2516</v>
      </c>
      <c r="C2351" s="11" t="s">
        <v>2552</v>
      </c>
      <c r="D2351" s="188" t="s">
        <v>3022</v>
      </c>
      <c r="G2351" s="11" t="s">
        <v>2749</v>
      </c>
      <c r="H2351" s="11" t="s">
        <v>2640</v>
      </c>
      <c r="I2351">
        <v>1998</v>
      </c>
      <c r="J2351" s="258" t="s">
        <v>2561</v>
      </c>
      <c r="K2351" s="258" t="s">
        <v>3017</v>
      </c>
      <c r="L2351" s="265" t="s">
        <v>1937</v>
      </c>
      <c r="M2351" s="265" t="s">
        <v>1941</v>
      </c>
      <c r="N2351" s="258" t="s">
        <v>3027</v>
      </c>
      <c r="O2351" s="258" t="s">
        <v>3040</v>
      </c>
      <c r="P2351" s="258"/>
      <c r="Q2351" s="258"/>
      <c r="R2351" s="258"/>
      <c r="S2351" s="258"/>
      <c r="T2351" s="11" t="s">
        <v>2762</v>
      </c>
      <c r="U2351" s="11" t="s">
        <v>2517</v>
      </c>
      <c r="V2351">
        <v>4.53488372093023</v>
      </c>
      <c r="Z2351">
        <v>9.4753027099749795E-2</v>
      </c>
      <c r="AD2351" s="188">
        <f t="shared" si="86"/>
        <v>10.441955654275318</v>
      </c>
    </row>
    <row r="2352" spans="1:30" hidden="1" x14ac:dyDescent="0.35">
      <c r="A2352" s="11" t="s">
        <v>2760</v>
      </c>
      <c r="B2352" s="11" t="s">
        <v>2516</v>
      </c>
      <c r="C2352" s="11" t="s">
        <v>2552</v>
      </c>
      <c r="D2352" s="188" t="s">
        <v>3022</v>
      </c>
      <c r="G2352" s="11" t="s">
        <v>2749</v>
      </c>
      <c r="H2352" s="11" t="s">
        <v>2640</v>
      </c>
      <c r="I2352">
        <v>1998</v>
      </c>
      <c r="J2352" s="258" t="s">
        <v>2561</v>
      </c>
      <c r="K2352" s="258" t="s">
        <v>3017</v>
      </c>
      <c r="L2352" s="265" t="s">
        <v>1937</v>
      </c>
      <c r="M2352" s="265" t="s">
        <v>1941</v>
      </c>
      <c r="N2352" s="258" t="s">
        <v>3027</v>
      </c>
      <c r="O2352" s="258" t="s">
        <v>3040</v>
      </c>
      <c r="P2352" s="258"/>
      <c r="Q2352" s="258"/>
      <c r="R2352" s="258"/>
      <c r="S2352" s="258"/>
      <c r="T2352" s="11" t="s">
        <v>2762</v>
      </c>
      <c r="U2352" s="11" t="s">
        <v>2517</v>
      </c>
      <c r="V2352">
        <v>4.5116279069767398</v>
      </c>
      <c r="Z2352">
        <v>0.26023448010763001</v>
      </c>
      <c r="AD2352" s="188">
        <f t="shared" si="86"/>
        <v>10.388407163740569</v>
      </c>
    </row>
    <row r="2353" spans="1:30" hidden="1" x14ac:dyDescent="0.35">
      <c r="A2353" s="11" t="s">
        <v>2760</v>
      </c>
      <c r="B2353" s="11" t="s">
        <v>2516</v>
      </c>
      <c r="C2353" s="11" t="s">
        <v>2552</v>
      </c>
      <c r="D2353" s="188" t="s">
        <v>3022</v>
      </c>
      <c r="G2353" s="11" t="s">
        <v>2749</v>
      </c>
      <c r="H2353" s="11" t="s">
        <v>2640</v>
      </c>
      <c r="I2353">
        <v>1998</v>
      </c>
      <c r="J2353" s="258" t="s">
        <v>2561</v>
      </c>
      <c r="K2353" s="258" t="s">
        <v>3017</v>
      </c>
      <c r="L2353" s="265" t="s">
        <v>1937</v>
      </c>
      <c r="M2353" s="265" t="s">
        <v>1941</v>
      </c>
      <c r="N2353" s="258" t="s">
        <v>3027</v>
      </c>
      <c r="O2353" s="258" t="s">
        <v>3040</v>
      </c>
      <c r="P2353" s="258"/>
      <c r="Q2353" s="258"/>
      <c r="R2353" s="258"/>
      <c r="S2353" s="258"/>
      <c r="T2353" s="11" t="s">
        <v>2762</v>
      </c>
      <c r="U2353" s="11" t="s">
        <v>2517</v>
      </c>
      <c r="V2353">
        <v>4.5116279069767398</v>
      </c>
      <c r="Z2353">
        <v>0.39246588506630697</v>
      </c>
      <c r="AD2353" s="188">
        <f t="shared" si="86"/>
        <v>10.388407163740569</v>
      </c>
    </row>
    <row r="2354" spans="1:30" hidden="1" x14ac:dyDescent="0.35">
      <c r="A2354" s="11" t="s">
        <v>2760</v>
      </c>
      <c r="B2354" s="11" t="s">
        <v>2516</v>
      </c>
      <c r="C2354" s="11" t="s">
        <v>2552</v>
      </c>
      <c r="D2354" s="188" t="s">
        <v>3022</v>
      </c>
      <c r="G2354" s="11" t="s">
        <v>2749</v>
      </c>
      <c r="H2354" s="11" t="s">
        <v>2640</v>
      </c>
      <c r="I2354">
        <v>1998</v>
      </c>
      <c r="J2354" s="258" t="s">
        <v>2561</v>
      </c>
      <c r="K2354" s="258" t="s">
        <v>3017</v>
      </c>
      <c r="L2354" s="265" t="s">
        <v>1937</v>
      </c>
      <c r="M2354" s="265" t="s">
        <v>1941</v>
      </c>
      <c r="N2354" s="258" t="s">
        <v>3027</v>
      </c>
      <c r="O2354" s="258" t="s">
        <v>3040</v>
      </c>
      <c r="P2354" s="258"/>
      <c r="Q2354" s="258"/>
      <c r="R2354" s="258"/>
      <c r="S2354" s="258"/>
      <c r="T2354" s="11" t="s">
        <v>2762</v>
      </c>
      <c r="U2354" s="11" t="s">
        <v>2517</v>
      </c>
      <c r="V2354">
        <v>4.5116279069767398</v>
      </c>
      <c r="Z2354">
        <v>0.524697290024985</v>
      </c>
      <c r="AD2354" s="188">
        <f t="shared" si="86"/>
        <v>10.388407163740569</v>
      </c>
    </row>
    <row r="2355" spans="1:30" hidden="1" x14ac:dyDescent="0.35">
      <c r="A2355" s="11" t="s">
        <v>2760</v>
      </c>
      <c r="B2355" s="11" t="s">
        <v>2516</v>
      </c>
      <c r="C2355" s="11" t="s">
        <v>2552</v>
      </c>
      <c r="D2355" s="188" t="s">
        <v>3022</v>
      </c>
      <c r="G2355" s="11" t="s">
        <v>2749</v>
      </c>
      <c r="H2355" s="11" t="s">
        <v>2640</v>
      </c>
      <c r="I2355">
        <v>1998</v>
      </c>
      <c r="J2355" s="258" t="s">
        <v>2561</v>
      </c>
      <c r="K2355" s="258" t="s">
        <v>3017</v>
      </c>
      <c r="L2355" s="265" t="s">
        <v>1937</v>
      </c>
      <c r="M2355" s="265" t="s">
        <v>1941</v>
      </c>
      <c r="N2355" s="258" t="s">
        <v>3027</v>
      </c>
      <c r="O2355" s="258" t="s">
        <v>3040</v>
      </c>
      <c r="P2355" s="258"/>
      <c r="Q2355" s="258"/>
      <c r="R2355" s="258"/>
      <c r="S2355" s="258"/>
      <c r="T2355" s="11" t="s">
        <v>2762</v>
      </c>
      <c r="U2355" s="11" t="s">
        <v>2517</v>
      </c>
      <c r="V2355">
        <v>4.5116279069767398</v>
      </c>
      <c r="Z2355">
        <v>0.85527580242168</v>
      </c>
      <c r="AD2355" s="188">
        <f t="shared" si="86"/>
        <v>10.388407163740569</v>
      </c>
    </row>
    <row r="2356" spans="1:30" hidden="1" x14ac:dyDescent="0.35">
      <c r="A2356" s="11" t="s">
        <v>2760</v>
      </c>
      <c r="B2356" s="11" t="s">
        <v>2516</v>
      </c>
      <c r="C2356" s="11" t="s">
        <v>2552</v>
      </c>
      <c r="D2356" s="188" t="s">
        <v>3022</v>
      </c>
      <c r="G2356" s="11" t="s">
        <v>2749</v>
      </c>
      <c r="H2356" s="11" t="s">
        <v>2640</v>
      </c>
      <c r="I2356">
        <v>1998</v>
      </c>
      <c r="J2356" s="258" t="s">
        <v>2561</v>
      </c>
      <c r="K2356" s="258" t="s">
        <v>3017</v>
      </c>
      <c r="L2356" s="265" t="s">
        <v>1937</v>
      </c>
      <c r="M2356" s="265" t="s">
        <v>1941</v>
      </c>
      <c r="N2356" s="258" t="s">
        <v>3027</v>
      </c>
      <c r="O2356" s="258" t="s">
        <v>3040</v>
      </c>
      <c r="P2356" s="258"/>
      <c r="Q2356" s="258"/>
      <c r="R2356" s="258"/>
      <c r="S2356" s="258"/>
      <c r="T2356" s="11" t="s">
        <v>2762</v>
      </c>
      <c r="U2356" s="11" t="s">
        <v>2517</v>
      </c>
      <c r="V2356">
        <v>4.5116279069767398</v>
      </c>
      <c r="Z2356">
        <v>0.98750720738035802</v>
      </c>
      <c r="AD2356" s="188">
        <f t="shared" si="86"/>
        <v>10.388407163740569</v>
      </c>
    </row>
    <row r="2357" spans="1:30" hidden="1" x14ac:dyDescent="0.35">
      <c r="A2357" s="11" t="s">
        <v>2760</v>
      </c>
      <c r="B2357" s="11" t="s">
        <v>2516</v>
      </c>
      <c r="C2357" s="11" t="s">
        <v>2552</v>
      </c>
      <c r="D2357" s="188" t="s">
        <v>3022</v>
      </c>
      <c r="G2357" s="11" t="s">
        <v>2749</v>
      </c>
      <c r="H2357" s="11" t="s">
        <v>2640</v>
      </c>
      <c r="I2357">
        <v>1998</v>
      </c>
      <c r="J2357" s="258" t="s">
        <v>2561</v>
      </c>
      <c r="K2357" s="258" t="s">
        <v>3017</v>
      </c>
      <c r="L2357" s="265" t="s">
        <v>1937</v>
      </c>
      <c r="M2357" s="265" t="s">
        <v>1941</v>
      </c>
      <c r="N2357" s="258" t="s">
        <v>3027</v>
      </c>
      <c r="O2357" s="258" t="s">
        <v>3040</v>
      </c>
      <c r="P2357" s="258"/>
      <c r="Q2357" s="258"/>
      <c r="R2357" s="258"/>
      <c r="S2357" s="258"/>
      <c r="T2357" s="11" t="s">
        <v>2762</v>
      </c>
      <c r="U2357" s="11" t="s">
        <v>2517</v>
      </c>
      <c r="V2357">
        <v>4.4651162790697603</v>
      </c>
      <c r="Z2357">
        <v>1.1201230059581</v>
      </c>
      <c r="AD2357" s="188">
        <f t="shared" si="86"/>
        <v>10.281310182671072</v>
      </c>
    </row>
    <row r="2358" spans="1:30" hidden="1" x14ac:dyDescent="0.35">
      <c r="A2358" s="11" t="s">
        <v>2760</v>
      </c>
      <c r="B2358" s="11" t="s">
        <v>2516</v>
      </c>
      <c r="C2358" s="11" t="s">
        <v>2552</v>
      </c>
      <c r="D2358" s="188" t="s">
        <v>3022</v>
      </c>
      <c r="G2358" s="11" t="s">
        <v>2749</v>
      </c>
      <c r="H2358" s="11" t="s">
        <v>2640</v>
      </c>
      <c r="I2358">
        <v>1998</v>
      </c>
      <c r="J2358" s="258" t="s">
        <v>2561</v>
      </c>
      <c r="K2358" s="258" t="s">
        <v>3017</v>
      </c>
      <c r="L2358" s="265" t="s">
        <v>1937</v>
      </c>
      <c r="M2358" s="265" t="s">
        <v>1941</v>
      </c>
      <c r="N2358" s="258" t="s">
        <v>3027</v>
      </c>
      <c r="O2358" s="258" t="s">
        <v>3040</v>
      </c>
      <c r="P2358" s="258"/>
      <c r="Q2358" s="258"/>
      <c r="R2358" s="258"/>
      <c r="S2358" s="258"/>
      <c r="T2358" s="11" t="s">
        <v>2762</v>
      </c>
      <c r="U2358" s="11" t="s">
        <v>2517</v>
      </c>
      <c r="V2358">
        <v>4.5116279069767398</v>
      </c>
      <c r="Z2358">
        <v>1.21891216605804</v>
      </c>
      <c r="AD2358" s="188">
        <f t="shared" si="86"/>
        <v>10.388407163740569</v>
      </c>
    </row>
    <row r="2359" spans="1:30" hidden="1" x14ac:dyDescent="0.35">
      <c r="A2359" s="11" t="s">
        <v>2760</v>
      </c>
      <c r="B2359" s="11" t="s">
        <v>2516</v>
      </c>
      <c r="C2359" s="11" t="s">
        <v>2552</v>
      </c>
      <c r="D2359" s="188" t="s">
        <v>3022</v>
      </c>
      <c r="G2359" s="11" t="s">
        <v>2749</v>
      </c>
      <c r="H2359" s="11" t="s">
        <v>2640</v>
      </c>
      <c r="I2359">
        <v>1998</v>
      </c>
      <c r="J2359" s="258" t="s">
        <v>2561</v>
      </c>
      <c r="K2359" s="258" t="s">
        <v>3017</v>
      </c>
      <c r="L2359" s="265" t="s">
        <v>1937</v>
      </c>
      <c r="M2359" s="265" t="s">
        <v>1941</v>
      </c>
      <c r="N2359" s="258" t="s">
        <v>3027</v>
      </c>
      <c r="O2359" s="258" t="s">
        <v>3040</v>
      </c>
      <c r="P2359" s="258"/>
      <c r="Q2359" s="258"/>
      <c r="R2359" s="258"/>
      <c r="S2359" s="258"/>
      <c r="T2359" s="11" t="s">
        <v>2762</v>
      </c>
      <c r="U2359" s="11" t="s">
        <v>2517</v>
      </c>
      <c r="V2359">
        <v>4.53488372093023</v>
      </c>
      <c r="Z2359">
        <v>1.4501249279261901</v>
      </c>
      <c r="AD2359" s="188">
        <f t="shared" si="86"/>
        <v>10.441955654275318</v>
      </c>
    </row>
    <row r="2360" spans="1:30" hidden="1" x14ac:dyDescent="0.35">
      <c r="A2360" s="11" t="s">
        <v>2760</v>
      </c>
      <c r="B2360" s="11" t="s">
        <v>2516</v>
      </c>
      <c r="C2360" s="11" t="s">
        <v>2552</v>
      </c>
      <c r="D2360" s="188" t="s">
        <v>3022</v>
      </c>
      <c r="G2360" s="11" t="s">
        <v>2749</v>
      </c>
      <c r="H2360" s="11" t="s">
        <v>2640</v>
      </c>
      <c r="I2360">
        <v>1998</v>
      </c>
      <c r="J2360" s="258" t="s">
        <v>2561</v>
      </c>
      <c r="K2360" s="258" t="s">
        <v>3017</v>
      </c>
      <c r="L2360" s="265" t="s">
        <v>1937</v>
      </c>
      <c r="M2360" s="265" t="s">
        <v>1941</v>
      </c>
      <c r="N2360" s="258" t="s">
        <v>3027</v>
      </c>
      <c r="O2360" s="258" t="s">
        <v>3040</v>
      </c>
      <c r="P2360" s="258"/>
      <c r="Q2360" s="258"/>
      <c r="R2360" s="258"/>
      <c r="S2360" s="258"/>
      <c r="T2360" s="11" t="s">
        <v>2762</v>
      </c>
      <c r="U2360" s="11" t="s">
        <v>2517</v>
      </c>
      <c r="V2360">
        <v>4.53488372093023</v>
      </c>
      <c r="Z2360">
        <v>1.58235633288487</v>
      </c>
      <c r="AD2360" s="188">
        <f t="shared" si="86"/>
        <v>10.441955654275318</v>
      </c>
    </row>
    <row r="2361" spans="1:30" hidden="1" x14ac:dyDescent="0.35">
      <c r="A2361" s="11" t="s">
        <v>2760</v>
      </c>
      <c r="B2361" s="11" t="s">
        <v>2516</v>
      </c>
      <c r="C2361" s="11" t="s">
        <v>2552</v>
      </c>
      <c r="D2361" s="188" t="s">
        <v>3022</v>
      </c>
      <c r="G2361" s="11" t="s">
        <v>2749</v>
      </c>
      <c r="H2361" s="11" t="s">
        <v>2640</v>
      </c>
      <c r="I2361">
        <v>1998</v>
      </c>
      <c r="J2361" s="258" t="s">
        <v>2561</v>
      </c>
      <c r="K2361" s="258" t="s">
        <v>3017</v>
      </c>
      <c r="L2361" s="265" t="s">
        <v>1937</v>
      </c>
      <c r="M2361" s="265" t="s">
        <v>1941</v>
      </c>
      <c r="N2361" s="258" t="s">
        <v>3027</v>
      </c>
      <c r="O2361" s="258" t="s">
        <v>3040</v>
      </c>
      <c r="P2361" s="258"/>
      <c r="Q2361" s="258"/>
      <c r="R2361" s="258"/>
      <c r="S2361" s="258"/>
      <c r="T2361" s="11" t="s">
        <v>2762</v>
      </c>
      <c r="U2361" s="11" t="s">
        <v>2517</v>
      </c>
      <c r="V2361">
        <v>4.81395348837209</v>
      </c>
      <c r="Z2361">
        <v>-1.4282144916394299</v>
      </c>
      <c r="AD2361" s="188">
        <f t="shared" si="86"/>
        <v>11.08453754069226</v>
      </c>
    </row>
    <row r="2362" spans="1:30" hidden="1" x14ac:dyDescent="0.35">
      <c r="A2362" s="11" t="s">
        <v>2760</v>
      </c>
      <c r="B2362" s="11" t="s">
        <v>2516</v>
      </c>
      <c r="C2362" s="11" t="s">
        <v>2552</v>
      </c>
      <c r="D2362" s="188" t="s">
        <v>3022</v>
      </c>
      <c r="G2362" s="11" t="s">
        <v>2749</v>
      </c>
      <c r="H2362" s="11" t="s">
        <v>2640</v>
      </c>
      <c r="I2362">
        <v>1998</v>
      </c>
      <c r="J2362" s="258" t="s">
        <v>2561</v>
      </c>
      <c r="K2362" s="258" t="s">
        <v>3017</v>
      </c>
      <c r="L2362" s="265" t="s">
        <v>1937</v>
      </c>
      <c r="M2362" s="265" t="s">
        <v>1941</v>
      </c>
      <c r="N2362" s="258" t="s">
        <v>3027</v>
      </c>
      <c r="O2362" s="258" t="s">
        <v>3040</v>
      </c>
      <c r="P2362" s="258"/>
      <c r="Q2362" s="258"/>
      <c r="R2362" s="258"/>
      <c r="S2362" s="258"/>
      <c r="T2362" s="11" t="s">
        <v>2762</v>
      </c>
      <c r="U2362" s="11" t="s">
        <v>2517</v>
      </c>
      <c r="V2362">
        <v>4.81395348837209</v>
      </c>
      <c r="Z2362">
        <v>-1.1306938304824099</v>
      </c>
      <c r="AD2362" s="188">
        <f t="shared" si="86"/>
        <v>11.08453754069226</v>
      </c>
    </row>
    <row r="2363" spans="1:30" hidden="1" x14ac:dyDescent="0.35">
      <c r="A2363" s="11" t="s">
        <v>2760</v>
      </c>
      <c r="B2363" s="11" t="s">
        <v>2516</v>
      </c>
      <c r="C2363" s="11" t="s">
        <v>2552</v>
      </c>
      <c r="D2363" s="188" t="s">
        <v>3022</v>
      </c>
      <c r="G2363" s="11" t="s">
        <v>2749</v>
      </c>
      <c r="H2363" s="11" t="s">
        <v>2640</v>
      </c>
      <c r="I2363">
        <v>1998</v>
      </c>
      <c r="J2363" s="258" t="s">
        <v>2561</v>
      </c>
      <c r="K2363" s="258" t="s">
        <v>3017</v>
      </c>
      <c r="L2363" s="265" t="s">
        <v>1937</v>
      </c>
      <c r="M2363" s="265" t="s">
        <v>1941</v>
      </c>
      <c r="N2363" s="258" t="s">
        <v>3027</v>
      </c>
      <c r="O2363" s="258" t="s">
        <v>3040</v>
      </c>
      <c r="P2363" s="258"/>
      <c r="Q2363" s="258"/>
      <c r="R2363" s="258"/>
      <c r="S2363" s="258"/>
      <c r="T2363" s="11" t="s">
        <v>2762</v>
      </c>
      <c r="U2363" s="11" t="s">
        <v>2517</v>
      </c>
      <c r="V2363">
        <v>4.81395348837209</v>
      </c>
      <c r="Z2363">
        <v>-1.0315202767634</v>
      </c>
      <c r="AD2363" s="188">
        <f t="shared" si="86"/>
        <v>11.08453754069226</v>
      </c>
    </row>
    <row r="2364" spans="1:30" hidden="1" x14ac:dyDescent="0.35">
      <c r="A2364" s="11" t="s">
        <v>2760</v>
      </c>
      <c r="B2364" s="11" t="s">
        <v>2516</v>
      </c>
      <c r="C2364" s="11" t="s">
        <v>2552</v>
      </c>
      <c r="D2364" s="188" t="s">
        <v>3022</v>
      </c>
      <c r="G2364" s="11" t="s">
        <v>2749</v>
      </c>
      <c r="H2364" s="11" t="s">
        <v>2640</v>
      </c>
      <c r="I2364">
        <v>1998</v>
      </c>
      <c r="J2364" s="258" t="s">
        <v>2561</v>
      </c>
      <c r="K2364" s="258" t="s">
        <v>3017</v>
      </c>
      <c r="L2364" s="265" t="s">
        <v>1937</v>
      </c>
      <c r="M2364" s="265" t="s">
        <v>1941</v>
      </c>
      <c r="N2364" s="258" t="s">
        <v>3027</v>
      </c>
      <c r="O2364" s="258" t="s">
        <v>3040</v>
      </c>
      <c r="P2364" s="258"/>
      <c r="Q2364" s="258"/>
      <c r="R2364" s="258"/>
      <c r="S2364" s="258"/>
      <c r="T2364" s="11" t="s">
        <v>2762</v>
      </c>
      <c r="U2364" s="11" t="s">
        <v>2517</v>
      </c>
      <c r="V2364">
        <v>4.81395348837209</v>
      </c>
      <c r="Z2364">
        <v>-0.66788391312704198</v>
      </c>
      <c r="AD2364" s="188">
        <f t="shared" si="86"/>
        <v>11.08453754069226</v>
      </c>
    </row>
    <row r="2365" spans="1:30" hidden="1" x14ac:dyDescent="0.35">
      <c r="A2365" s="11" t="s">
        <v>2760</v>
      </c>
      <c r="B2365" s="11" t="s">
        <v>2516</v>
      </c>
      <c r="C2365" s="11" t="s">
        <v>2552</v>
      </c>
      <c r="D2365" s="188" t="s">
        <v>3022</v>
      </c>
      <c r="G2365" s="11" t="s">
        <v>2749</v>
      </c>
      <c r="H2365" s="11" t="s">
        <v>2640</v>
      </c>
      <c r="I2365">
        <v>1998</v>
      </c>
      <c r="J2365" s="258" t="s">
        <v>2561</v>
      </c>
      <c r="K2365" s="258" t="s">
        <v>3017</v>
      </c>
      <c r="L2365" s="265" t="s">
        <v>1937</v>
      </c>
      <c r="M2365" s="265" t="s">
        <v>1941</v>
      </c>
      <c r="N2365" s="258" t="s">
        <v>3027</v>
      </c>
      <c r="O2365" s="258" t="s">
        <v>3040</v>
      </c>
      <c r="P2365" s="258"/>
      <c r="Q2365" s="258"/>
      <c r="R2365" s="258"/>
      <c r="S2365" s="258"/>
      <c r="T2365" s="11" t="s">
        <v>2762</v>
      </c>
      <c r="U2365" s="11" t="s">
        <v>2517</v>
      </c>
      <c r="V2365">
        <v>4.81395348837209</v>
      </c>
      <c r="Z2365">
        <v>-0.56871035940803405</v>
      </c>
      <c r="AD2365" s="188">
        <f t="shared" si="86"/>
        <v>11.08453754069226</v>
      </c>
    </row>
    <row r="2366" spans="1:30" hidden="1" x14ac:dyDescent="0.35">
      <c r="A2366" s="11" t="s">
        <v>2760</v>
      </c>
      <c r="B2366" s="11" t="s">
        <v>2516</v>
      </c>
      <c r="C2366" s="11" t="s">
        <v>2552</v>
      </c>
      <c r="D2366" s="188" t="s">
        <v>3022</v>
      </c>
      <c r="G2366" s="11" t="s">
        <v>2749</v>
      </c>
      <c r="H2366" s="11" t="s">
        <v>2640</v>
      </c>
      <c r="I2366">
        <v>1998</v>
      </c>
      <c r="J2366" s="258" t="s">
        <v>2561</v>
      </c>
      <c r="K2366" s="258" t="s">
        <v>3017</v>
      </c>
      <c r="L2366" s="265" t="s">
        <v>1937</v>
      </c>
      <c r="M2366" s="265" t="s">
        <v>1941</v>
      </c>
      <c r="N2366" s="258" t="s">
        <v>3027</v>
      </c>
      <c r="O2366" s="258" t="s">
        <v>3040</v>
      </c>
      <c r="P2366" s="258"/>
      <c r="Q2366" s="258"/>
      <c r="R2366" s="258"/>
      <c r="S2366" s="258"/>
      <c r="T2366" s="11" t="s">
        <v>2762</v>
      </c>
      <c r="U2366" s="11" t="s">
        <v>2517</v>
      </c>
      <c r="V2366">
        <v>4.81395348837209</v>
      </c>
      <c r="Z2366">
        <v>-0.46953680568902501</v>
      </c>
      <c r="AD2366" s="188">
        <f t="shared" si="86"/>
        <v>11.08453754069226</v>
      </c>
    </row>
    <row r="2367" spans="1:30" hidden="1" x14ac:dyDescent="0.35">
      <c r="A2367" s="11" t="s">
        <v>2760</v>
      </c>
      <c r="B2367" s="11" t="s">
        <v>2516</v>
      </c>
      <c r="C2367" s="11" t="s">
        <v>2552</v>
      </c>
      <c r="D2367" s="188" t="s">
        <v>3022</v>
      </c>
      <c r="G2367" s="11" t="s">
        <v>2749</v>
      </c>
      <c r="H2367" s="11" t="s">
        <v>2640</v>
      </c>
      <c r="I2367">
        <v>1998</v>
      </c>
      <c r="J2367" s="258" t="s">
        <v>2561</v>
      </c>
      <c r="K2367" s="258" t="s">
        <v>3017</v>
      </c>
      <c r="L2367" s="265" t="s">
        <v>1937</v>
      </c>
      <c r="M2367" s="265" t="s">
        <v>1941</v>
      </c>
      <c r="N2367" s="258" t="s">
        <v>3027</v>
      </c>
      <c r="O2367" s="258" t="s">
        <v>3040</v>
      </c>
      <c r="P2367" s="258"/>
      <c r="Q2367" s="258"/>
      <c r="R2367" s="258"/>
      <c r="S2367" s="258"/>
      <c r="T2367" s="11" t="s">
        <v>2762</v>
      </c>
      <c r="U2367" s="11" t="s">
        <v>2517</v>
      </c>
      <c r="V2367">
        <v>4.81395348837209</v>
      </c>
      <c r="Z2367">
        <v>-0.37036325197001702</v>
      </c>
      <c r="AD2367" s="188">
        <f t="shared" si="86"/>
        <v>11.08453754069226</v>
      </c>
    </row>
    <row r="2368" spans="1:30" hidden="1" x14ac:dyDescent="0.35">
      <c r="A2368" s="11" t="s">
        <v>2760</v>
      </c>
      <c r="B2368" s="11" t="s">
        <v>2516</v>
      </c>
      <c r="C2368" s="11" t="s">
        <v>2552</v>
      </c>
      <c r="D2368" s="188" t="s">
        <v>3022</v>
      </c>
      <c r="G2368" s="11" t="s">
        <v>2749</v>
      </c>
      <c r="H2368" s="11" t="s">
        <v>2640</v>
      </c>
      <c r="I2368">
        <v>1998</v>
      </c>
      <c r="J2368" s="258" t="s">
        <v>2561</v>
      </c>
      <c r="K2368" s="258" t="s">
        <v>3017</v>
      </c>
      <c r="L2368" s="265" t="s">
        <v>1937</v>
      </c>
      <c r="M2368" s="265" t="s">
        <v>1941</v>
      </c>
      <c r="N2368" s="258" t="s">
        <v>3027</v>
      </c>
      <c r="O2368" s="258" t="s">
        <v>3040</v>
      </c>
      <c r="P2368" s="258"/>
      <c r="Q2368" s="258"/>
      <c r="R2368" s="258"/>
      <c r="S2368" s="258"/>
      <c r="T2368" s="11" t="s">
        <v>2762</v>
      </c>
      <c r="U2368" s="11" t="s">
        <v>2517</v>
      </c>
      <c r="V2368">
        <v>4.81395348837209</v>
      </c>
      <c r="Z2368">
        <v>-0.20507399577166999</v>
      </c>
      <c r="AD2368" s="188">
        <f t="shared" si="86"/>
        <v>11.08453754069226</v>
      </c>
    </row>
    <row r="2369" spans="1:30" hidden="1" x14ac:dyDescent="0.35">
      <c r="A2369" s="11" t="s">
        <v>2760</v>
      </c>
      <c r="B2369" s="11" t="s">
        <v>2516</v>
      </c>
      <c r="C2369" s="11" t="s">
        <v>2552</v>
      </c>
      <c r="D2369" s="188" t="s">
        <v>3022</v>
      </c>
      <c r="G2369" s="11" t="s">
        <v>2749</v>
      </c>
      <c r="H2369" s="11" t="s">
        <v>2640</v>
      </c>
      <c r="I2369">
        <v>1998</v>
      </c>
      <c r="J2369" s="258" t="s">
        <v>2561</v>
      </c>
      <c r="K2369" s="258" t="s">
        <v>3017</v>
      </c>
      <c r="L2369" s="265" t="s">
        <v>1937</v>
      </c>
      <c r="M2369" s="265" t="s">
        <v>1941</v>
      </c>
      <c r="N2369" s="258" t="s">
        <v>3027</v>
      </c>
      <c r="O2369" s="258" t="s">
        <v>3040</v>
      </c>
      <c r="P2369" s="258"/>
      <c r="Q2369" s="258"/>
      <c r="R2369" s="258"/>
      <c r="S2369" s="258"/>
      <c r="T2369" s="11" t="s">
        <v>2762</v>
      </c>
      <c r="U2369" s="11" t="s">
        <v>2517</v>
      </c>
      <c r="V2369">
        <v>4.81395348837209</v>
      </c>
      <c r="Z2369">
        <v>-0.105900442052662</v>
      </c>
      <c r="AD2369" s="188">
        <f t="shared" si="86"/>
        <v>11.08453754069226</v>
      </c>
    </row>
    <row r="2370" spans="1:30" hidden="1" x14ac:dyDescent="0.35">
      <c r="A2370" s="11" t="s">
        <v>2760</v>
      </c>
      <c r="B2370" s="11" t="s">
        <v>2516</v>
      </c>
      <c r="C2370" s="11" t="s">
        <v>2552</v>
      </c>
      <c r="D2370" s="188" t="s">
        <v>3022</v>
      </c>
      <c r="G2370" s="11" t="s">
        <v>2749</v>
      </c>
      <c r="H2370" s="11" t="s">
        <v>2640</v>
      </c>
      <c r="I2370">
        <v>1998</v>
      </c>
      <c r="J2370" s="258" t="s">
        <v>2561</v>
      </c>
      <c r="K2370" s="258" t="s">
        <v>3017</v>
      </c>
      <c r="L2370" s="265" t="s">
        <v>1937</v>
      </c>
      <c r="M2370" s="265" t="s">
        <v>1941</v>
      </c>
      <c r="N2370" s="258" t="s">
        <v>3027</v>
      </c>
      <c r="O2370" s="258" t="s">
        <v>3040</v>
      </c>
      <c r="P2370" s="258"/>
      <c r="Q2370" s="258"/>
      <c r="R2370" s="258"/>
      <c r="S2370" s="258"/>
      <c r="T2370" s="11" t="s">
        <v>2762</v>
      </c>
      <c r="U2370" s="11" t="s">
        <v>2517</v>
      </c>
      <c r="V2370">
        <v>4.81395348837209</v>
      </c>
      <c r="Z2370">
        <v>-6.7268883336533102E-3</v>
      </c>
      <c r="AD2370" s="188">
        <f t="shared" si="86"/>
        <v>11.08453754069226</v>
      </c>
    </row>
    <row r="2371" spans="1:30" hidden="1" x14ac:dyDescent="0.35">
      <c r="A2371" s="11" t="s">
        <v>2760</v>
      </c>
      <c r="B2371" s="11" t="s">
        <v>2516</v>
      </c>
      <c r="C2371" s="11" t="s">
        <v>2552</v>
      </c>
      <c r="D2371" s="188" t="s">
        <v>3022</v>
      </c>
      <c r="G2371" s="11" t="s">
        <v>2749</v>
      </c>
      <c r="H2371" s="11" t="s">
        <v>2640</v>
      </c>
      <c r="I2371">
        <v>1998</v>
      </c>
      <c r="J2371" s="258" t="s">
        <v>2561</v>
      </c>
      <c r="K2371" s="258" t="s">
        <v>3017</v>
      </c>
      <c r="L2371" s="265" t="s">
        <v>1937</v>
      </c>
      <c r="M2371" s="265" t="s">
        <v>1941</v>
      </c>
      <c r="N2371" s="258" t="s">
        <v>3027</v>
      </c>
      <c r="O2371" s="258" t="s">
        <v>3040</v>
      </c>
      <c r="P2371" s="258"/>
      <c r="Q2371" s="258"/>
      <c r="R2371" s="258"/>
      <c r="S2371" s="258"/>
      <c r="T2371" s="11" t="s">
        <v>2762</v>
      </c>
      <c r="U2371" s="11" t="s">
        <v>2517</v>
      </c>
      <c r="V2371">
        <v>4.81395348837209</v>
      </c>
      <c r="Z2371">
        <v>9.2446665385354607E-2</v>
      </c>
      <c r="AD2371" s="188">
        <f t="shared" si="86"/>
        <v>11.08453754069226</v>
      </c>
    </row>
    <row r="2372" spans="1:30" hidden="1" x14ac:dyDescent="0.35">
      <c r="A2372" s="11" t="s">
        <v>2760</v>
      </c>
      <c r="B2372" s="11" t="s">
        <v>2516</v>
      </c>
      <c r="C2372" s="11" t="s">
        <v>2552</v>
      </c>
      <c r="D2372" s="188" t="s">
        <v>3022</v>
      </c>
      <c r="G2372" s="11" t="s">
        <v>2749</v>
      </c>
      <c r="H2372" s="11" t="s">
        <v>2640</v>
      </c>
      <c r="I2372">
        <v>1998</v>
      </c>
      <c r="J2372" s="258" t="s">
        <v>2561</v>
      </c>
      <c r="K2372" s="258" t="s">
        <v>3017</v>
      </c>
      <c r="L2372" s="265" t="s">
        <v>1937</v>
      </c>
      <c r="M2372" s="265" t="s">
        <v>1941</v>
      </c>
      <c r="N2372" s="258" t="s">
        <v>3027</v>
      </c>
      <c r="O2372" s="258" t="s">
        <v>3040</v>
      </c>
      <c r="P2372" s="258"/>
      <c r="Q2372" s="258"/>
      <c r="R2372" s="258"/>
      <c r="S2372" s="258"/>
      <c r="T2372" s="11" t="s">
        <v>2762</v>
      </c>
      <c r="U2372" s="11" t="s">
        <v>2517</v>
      </c>
      <c r="V2372">
        <v>4.81395348837209</v>
      </c>
      <c r="Z2372">
        <v>0.191620219104362</v>
      </c>
      <c r="AD2372" s="188">
        <f t="shared" si="86"/>
        <v>11.08453754069226</v>
      </c>
    </row>
    <row r="2373" spans="1:30" hidden="1" x14ac:dyDescent="0.35">
      <c r="A2373" s="11" t="s">
        <v>2760</v>
      </c>
      <c r="B2373" s="11" t="s">
        <v>2516</v>
      </c>
      <c r="C2373" s="11" t="s">
        <v>2552</v>
      </c>
      <c r="D2373" s="188" t="s">
        <v>3022</v>
      </c>
      <c r="G2373" s="11" t="s">
        <v>2749</v>
      </c>
      <c r="H2373" s="11" t="s">
        <v>2640</v>
      </c>
      <c r="I2373">
        <v>1998</v>
      </c>
      <c r="J2373" s="258" t="s">
        <v>2561</v>
      </c>
      <c r="K2373" s="258" t="s">
        <v>3017</v>
      </c>
      <c r="L2373" s="265" t="s">
        <v>1937</v>
      </c>
      <c r="M2373" s="265" t="s">
        <v>1941</v>
      </c>
      <c r="N2373" s="258" t="s">
        <v>3027</v>
      </c>
      <c r="O2373" s="258" t="s">
        <v>3040</v>
      </c>
      <c r="P2373" s="258"/>
      <c r="Q2373" s="258"/>
      <c r="R2373" s="258"/>
      <c r="S2373" s="258"/>
      <c r="T2373" s="11" t="s">
        <v>2762</v>
      </c>
      <c r="U2373" s="11" t="s">
        <v>2517</v>
      </c>
      <c r="V2373">
        <v>4.81395348837209</v>
      </c>
      <c r="Z2373">
        <v>0.32385162406304002</v>
      </c>
      <c r="AD2373" s="188">
        <f t="shared" si="86"/>
        <v>11.08453754069226</v>
      </c>
    </row>
    <row r="2374" spans="1:30" hidden="1" x14ac:dyDescent="0.35">
      <c r="A2374" s="11" t="s">
        <v>2760</v>
      </c>
      <c r="B2374" s="11" t="s">
        <v>2516</v>
      </c>
      <c r="C2374" s="11" t="s">
        <v>2552</v>
      </c>
      <c r="D2374" s="188" t="s">
        <v>3022</v>
      </c>
      <c r="G2374" s="11" t="s">
        <v>2749</v>
      </c>
      <c r="H2374" s="11" t="s">
        <v>2640</v>
      </c>
      <c r="I2374">
        <v>1998</v>
      </c>
      <c r="J2374" s="258" t="s">
        <v>2561</v>
      </c>
      <c r="K2374" s="258" t="s">
        <v>3017</v>
      </c>
      <c r="L2374" s="265" t="s">
        <v>1937</v>
      </c>
      <c r="M2374" s="265" t="s">
        <v>1941</v>
      </c>
      <c r="N2374" s="258" t="s">
        <v>3027</v>
      </c>
      <c r="O2374" s="258" t="s">
        <v>3040</v>
      </c>
      <c r="P2374" s="258"/>
      <c r="Q2374" s="258"/>
      <c r="R2374" s="258"/>
      <c r="S2374" s="258"/>
      <c r="T2374" s="11" t="s">
        <v>2762</v>
      </c>
      <c r="U2374" s="11" t="s">
        <v>2517</v>
      </c>
      <c r="V2374">
        <v>4.81395348837209</v>
      </c>
      <c r="Z2374">
        <v>0.45608302902171799</v>
      </c>
      <c r="AD2374" s="188">
        <f t="shared" si="86"/>
        <v>11.08453754069226</v>
      </c>
    </row>
    <row r="2375" spans="1:30" hidden="1" x14ac:dyDescent="0.35">
      <c r="A2375" s="11" t="s">
        <v>2760</v>
      </c>
      <c r="B2375" s="11" t="s">
        <v>2516</v>
      </c>
      <c r="C2375" s="11" t="s">
        <v>2552</v>
      </c>
      <c r="D2375" s="188" t="s">
        <v>3022</v>
      </c>
      <c r="G2375" s="11" t="s">
        <v>2749</v>
      </c>
      <c r="H2375" s="11" t="s">
        <v>2640</v>
      </c>
      <c r="I2375">
        <v>1998</v>
      </c>
      <c r="J2375" s="258" t="s">
        <v>2561</v>
      </c>
      <c r="K2375" s="258" t="s">
        <v>3017</v>
      </c>
      <c r="L2375" s="265" t="s">
        <v>1937</v>
      </c>
      <c r="M2375" s="265" t="s">
        <v>1941</v>
      </c>
      <c r="N2375" s="258" t="s">
        <v>3027</v>
      </c>
      <c r="O2375" s="258" t="s">
        <v>3040</v>
      </c>
      <c r="P2375" s="258"/>
      <c r="Q2375" s="258"/>
      <c r="R2375" s="258"/>
      <c r="S2375" s="258"/>
      <c r="T2375" s="11" t="s">
        <v>2762</v>
      </c>
      <c r="U2375" s="11" t="s">
        <v>2517</v>
      </c>
      <c r="V2375">
        <v>4.81395348837209</v>
      </c>
      <c r="Z2375">
        <v>0.55525658274072598</v>
      </c>
      <c r="AD2375" s="188">
        <f t="shared" si="86"/>
        <v>11.08453754069226</v>
      </c>
    </row>
    <row r="2376" spans="1:30" hidden="1" x14ac:dyDescent="0.35">
      <c r="A2376" s="11" t="s">
        <v>2760</v>
      </c>
      <c r="B2376" s="11" t="s">
        <v>2516</v>
      </c>
      <c r="C2376" s="11" t="s">
        <v>2552</v>
      </c>
      <c r="D2376" s="188" t="s">
        <v>3022</v>
      </c>
      <c r="G2376" s="11" t="s">
        <v>2749</v>
      </c>
      <c r="H2376" s="11" t="s">
        <v>2640</v>
      </c>
      <c r="I2376">
        <v>1998</v>
      </c>
      <c r="J2376" s="258" t="s">
        <v>2561</v>
      </c>
      <c r="K2376" s="258" t="s">
        <v>3017</v>
      </c>
      <c r="L2376" s="265" t="s">
        <v>1937</v>
      </c>
      <c r="M2376" s="265" t="s">
        <v>1941</v>
      </c>
      <c r="N2376" s="258" t="s">
        <v>3027</v>
      </c>
      <c r="O2376" s="258" t="s">
        <v>3040</v>
      </c>
      <c r="P2376" s="258"/>
      <c r="Q2376" s="258"/>
      <c r="R2376" s="258"/>
      <c r="S2376" s="258"/>
      <c r="T2376" s="11" t="s">
        <v>2762</v>
      </c>
      <c r="U2376" s="11" t="s">
        <v>2517</v>
      </c>
      <c r="V2376">
        <v>4.81395348837209</v>
      </c>
      <c r="Z2376">
        <v>0.72054583893907298</v>
      </c>
      <c r="AD2376" s="188">
        <f t="shared" si="86"/>
        <v>11.08453754069226</v>
      </c>
    </row>
    <row r="2377" spans="1:30" hidden="1" x14ac:dyDescent="0.35">
      <c r="A2377" s="11" t="s">
        <v>2760</v>
      </c>
      <c r="B2377" s="11" t="s">
        <v>2516</v>
      </c>
      <c r="C2377" s="11" t="s">
        <v>2552</v>
      </c>
      <c r="D2377" s="188" t="s">
        <v>3022</v>
      </c>
      <c r="G2377" s="11" t="s">
        <v>2749</v>
      </c>
      <c r="H2377" s="11" t="s">
        <v>2640</v>
      </c>
      <c r="I2377">
        <v>1998</v>
      </c>
      <c r="J2377" s="258" t="s">
        <v>2561</v>
      </c>
      <c r="K2377" s="258" t="s">
        <v>3017</v>
      </c>
      <c r="L2377" s="265" t="s">
        <v>1937</v>
      </c>
      <c r="M2377" s="265" t="s">
        <v>1941</v>
      </c>
      <c r="N2377" s="258" t="s">
        <v>3027</v>
      </c>
      <c r="O2377" s="258" t="s">
        <v>3040</v>
      </c>
      <c r="P2377" s="258"/>
      <c r="Q2377" s="258"/>
      <c r="R2377" s="258"/>
      <c r="S2377" s="258"/>
      <c r="T2377" s="11" t="s">
        <v>2762</v>
      </c>
      <c r="U2377" s="11" t="s">
        <v>2517</v>
      </c>
      <c r="V2377">
        <v>5.1162790697674403</v>
      </c>
      <c r="Z2377">
        <v>-0.73649817413031005</v>
      </c>
      <c r="AD2377" s="188">
        <f t="shared" si="86"/>
        <v>11.780667917643953</v>
      </c>
    </row>
    <row r="2378" spans="1:30" hidden="1" x14ac:dyDescent="0.35">
      <c r="A2378" s="11" t="s">
        <v>2760</v>
      </c>
      <c r="B2378" s="11" t="s">
        <v>2516</v>
      </c>
      <c r="C2378" s="11" t="s">
        <v>2552</v>
      </c>
      <c r="D2378" s="188" t="s">
        <v>3022</v>
      </c>
      <c r="G2378" s="11" t="s">
        <v>2749</v>
      </c>
      <c r="H2378" s="11" t="s">
        <v>2640</v>
      </c>
      <c r="I2378">
        <v>1998</v>
      </c>
      <c r="J2378" s="258" t="s">
        <v>2561</v>
      </c>
      <c r="K2378" s="258" t="s">
        <v>3017</v>
      </c>
      <c r="L2378" s="265" t="s">
        <v>1937</v>
      </c>
      <c r="M2378" s="265" t="s">
        <v>1941</v>
      </c>
      <c r="N2378" s="258" t="s">
        <v>3027</v>
      </c>
      <c r="O2378" s="258" t="s">
        <v>3040</v>
      </c>
      <c r="P2378" s="258"/>
      <c r="Q2378" s="258"/>
      <c r="R2378" s="258"/>
      <c r="S2378" s="258"/>
      <c r="T2378" s="11" t="s">
        <v>2762</v>
      </c>
      <c r="U2378" s="11" t="s">
        <v>2517</v>
      </c>
      <c r="V2378">
        <v>5.0930232558139501</v>
      </c>
      <c r="Z2378">
        <v>-0.24043820872573499</v>
      </c>
      <c r="AD2378" s="188">
        <f t="shared" si="86"/>
        <v>11.727119427109203</v>
      </c>
    </row>
    <row r="2379" spans="1:30" hidden="1" x14ac:dyDescent="0.35">
      <c r="A2379" s="11" t="s">
        <v>2760</v>
      </c>
      <c r="B2379" s="11" t="s">
        <v>2516</v>
      </c>
      <c r="C2379" s="11" t="s">
        <v>2552</v>
      </c>
      <c r="D2379" s="188" t="s">
        <v>3022</v>
      </c>
      <c r="G2379" s="11" t="s">
        <v>2749</v>
      </c>
      <c r="H2379" s="11" t="s">
        <v>2640</v>
      </c>
      <c r="I2379">
        <v>1998</v>
      </c>
      <c r="J2379" s="258" t="s">
        <v>2561</v>
      </c>
      <c r="K2379" s="258" t="s">
        <v>3017</v>
      </c>
      <c r="L2379" s="265" t="s">
        <v>1937</v>
      </c>
      <c r="M2379" s="265" t="s">
        <v>1941</v>
      </c>
      <c r="N2379" s="258" t="s">
        <v>3027</v>
      </c>
      <c r="O2379" s="258" t="s">
        <v>3040</v>
      </c>
      <c r="P2379" s="258"/>
      <c r="Q2379" s="258"/>
      <c r="R2379" s="258"/>
      <c r="S2379" s="258"/>
      <c r="T2379" s="11" t="s">
        <v>2762</v>
      </c>
      <c r="U2379" s="11" t="s">
        <v>2517</v>
      </c>
      <c r="V2379">
        <v>5.1162790697674403</v>
      </c>
      <c r="Z2379">
        <v>-7.5341149336921306E-2</v>
      </c>
      <c r="AD2379" s="188">
        <f t="shared" si="86"/>
        <v>11.780667917643953</v>
      </c>
    </row>
    <row r="2380" spans="1:30" hidden="1" x14ac:dyDescent="0.35">
      <c r="A2380" s="11" t="s">
        <v>2760</v>
      </c>
      <c r="B2380" s="11" t="s">
        <v>2516</v>
      </c>
      <c r="C2380" s="11" t="s">
        <v>2552</v>
      </c>
      <c r="D2380" s="188" t="s">
        <v>3022</v>
      </c>
      <c r="G2380" s="11" t="s">
        <v>2749</v>
      </c>
      <c r="H2380" s="11" t="s">
        <v>2640</v>
      </c>
      <c r="I2380">
        <v>1998</v>
      </c>
      <c r="J2380" s="258" t="s">
        <v>2561</v>
      </c>
      <c r="K2380" s="258" t="s">
        <v>3017</v>
      </c>
      <c r="L2380" s="265" t="s">
        <v>1937</v>
      </c>
      <c r="M2380" s="265" t="s">
        <v>1941</v>
      </c>
      <c r="N2380" s="258" t="s">
        <v>3027</v>
      </c>
      <c r="O2380" s="258" t="s">
        <v>3040</v>
      </c>
      <c r="P2380" s="258"/>
      <c r="Q2380" s="258"/>
      <c r="R2380" s="258"/>
      <c r="S2380" s="258"/>
      <c r="T2380" s="11" t="s">
        <v>2762</v>
      </c>
      <c r="U2380" s="11" t="s">
        <v>2517</v>
      </c>
      <c r="V2380">
        <v>5.7209302325581399</v>
      </c>
      <c r="Z2380">
        <v>-0.44397463002114101</v>
      </c>
      <c r="AD2380" s="188">
        <f t="shared" si="86"/>
        <v>13.172928671547334</v>
      </c>
    </row>
    <row r="2381" spans="1:30" hidden="1" x14ac:dyDescent="0.35">
      <c r="A2381" s="11" t="s">
        <v>2760</v>
      </c>
      <c r="B2381" s="11" t="s">
        <v>2516</v>
      </c>
      <c r="C2381" s="11" t="s">
        <v>2552</v>
      </c>
      <c r="D2381" s="188" t="s">
        <v>3022</v>
      </c>
      <c r="G2381" s="11" t="s">
        <v>2749</v>
      </c>
      <c r="H2381" s="11" t="s">
        <v>2640</v>
      </c>
      <c r="I2381">
        <v>1998</v>
      </c>
      <c r="J2381" s="258" t="s">
        <v>2561</v>
      </c>
      <c r="K2381" s="258" t="s">
        <v>3017</v>
      </c>
      <c r="L2381" s="265" t="s">
        <v>1937</v>
      </c>
      <c r="M2381" s="265" t="s">
        <v>1941</v>
      </c>
      <c r="N2381" s="258" t="s">
        <v>3027</v>
      </c>
      <c r="O2381" s="258" t="s">
        <v>3040</v>
      </c>
      <c r="P2381" s="258"/>
      <c r="Q2381" s="258"/>
      <c r="R2381" s="258"/>
      <c r="S2381" s="258"/>
      <c r="T2381" s="11" t="s">
        <v>2762</v>
      </c>
      <c r="U2381" s="11" t="s">
        <v>2517</v>
      </c>
      <c r="V2381">
        <v>5.7209302325581399</v>
      </c>
      <c r="Z2381">
        <v>-0.179511820103785</v>
      </c>
      <c r="AD2381" s="188">
        <f t="shared" si="86"/>
        <v>13.172928671547334</v>
      </c>
    </row>
    <row r="2382" spans="1:30" hidden="1" x14ac:dyDescent="0.35">
      <c r="A2382" s="11" t="s">
        <v>2760</v>
      </c>
      <c r="B2382" s="11" t="s">
        <v>2516</v>
      </c>
      <c r="C2382" s="11" t="s">
        <v>2552</v>
      </c>
      <c r="D2382" s="188" t="s">
        <v>3022</v>
      </c>
      <c r="G2382" s="11" t="s">
        <v>2749</v>
      </c>
      <c r="H2382" s="11" t="s">
        <v>2640</v>
      </c>
      <c r="I2382">
        <v>1998</v>
      </c>
      <c r="J2382" s="258" t="s">
        <v>2561</v>
      </c>
      <c r="K2382" s="258" t="s">
        <v>3017</v>
      </c>
      <c r="L2382" s="265" t="s">
        <v>1937</v>
      </c>
      <c r="M2382" s="265" t="s">
        <v>1941</v>
      </c>
      <c r="N2382" s="258" t="s">
        <v>3027</v>
      </c>
      <c r="O2382" s="258" t="s">
        <v>3040</v>
      </c>
      <c r="P2382" s="258"/>
      <c r="Q2382" s="258"/>
      <c r="R2382" s="258"/>
      <c r="S2382" s="258"/>
      <c r="T2382" s="11" t="s">
        <v>2762</v>
      </c>
      <c r="U2382" s="11" t="s">
        <v>2517</v>
      </c>
      <c r="V2382">
        <v>5.7209302325581399</v>
      </c>
      <c r="Z2382">
        <v>0.448587353449934</v>
      </c>
      <c r="AD2382" s="188">
        <f t="shared" si="86"/>
        <v>13.172928671547334</v>
      </c>
    </row>
    <row r="2383" spans="1:30" hidden="1" x14ac:dyDescent="0.35">
      <c r="A2383" s="11" t="s">
        <v>2760</v>
      </c>
      <c r="B2383" s="11" t="s">
        <v>2516</v>
      </c>
      <c r="C2383" s="11" t="s">
        <v>2552</v>
      </c>
      <c r="D2383" s="188" t="s">
        <v>3022</v>
      </c>
      <c r="G2383" s="11" t="s">
        <v>2749</v>
      </c>
      <c r="H2383" s="11" t="s">
        <v>2640</v>
      </c>
      <c r="I2383">
        <v>2002</v>
      </c>
      <c r="J2383" s="258" t="s">
        <v>2561</v>
      </c>
      <c r="K2383" s="258" t="s">
        <v>3017</v>
      </c>
      <c r="L2383" s="265" t="s">
        <v>1937</v>
      </c>
      <c r="M2383" s="265" t="s">
        <v>1941</v>
      </c>
      <c r="N2383" s="258" t="s">
        <v>3027</v>
      </c>
      <c r="O2383" s="258" t="s">
        <v>3040</v>
      </c>
      <c r="P2383" s="258"/>
      <c r="Q2383" s="258"/>
      <c r="R2383" s="258"/>
      <c r="S2383" s="258"/>
      <c r="T2383" s="11" t="s">
        <v>2762</v>
      </c>
      <c r="U2383" s="11" t="s">
        <v>2517</v>
      </c>
      <c r="V2383">
        <v>0.60919540229884905</v>
      </c>
      <c r="Z2383">
        <v>1.41654792438491</v>
      </c>
      <c r="AD2383" s="188">
        <f t="shared" si="86"/>
        <v>1.4027242520538405</v>
      </c>
    </row>
    <row r="2384" spans="1:30" hidden="1" x14ac:dyDescent="0.35">
      <c r="A2384" s="11" t="s">
        <v>2760</v>
      </c>
      <c r="B2384" s="11" t="s">
        <v>2516</v>
      </c>
      <c r="C2384" s="11" t="s">
        <v>2552</v>
      </c>
      <c r="D2384" s="188" t="s">
        <v>3022</v>
      </c>
      <c r="G2384" s="11" t="s">
        <v>2749</v>
      </c>
      <c r="H2384" s="11" t="s">
        <v>2640</v>
      </c>
      <c r="I2384">
        <v>2002</v>
      </c>
      <c r="J2384" s="258" t="s">
        <v>2561</v>
      </c>
      <c r="K2384" s="258" t="s">
        <v>3017</v>
      </c>
      <c r="L2384" s="265" t="s">
        <v>1937</v>
      </c>
      <c r="M2384" s="265" t="s">
        <v>1941</v>
      </c>
      <c r="N2384" s="258" t="s">
        <v>3027</v>
      </c>
      <c r="O2384" s="258" t="s">
        <v>3040</v>
      </c>
      <c r="P2384" s="258"/>
      <c r="Q2384" s="258"/>
      <c r="R2384" s="258"/>
      <c r="S2384" s="258"/>
      <c r="T2384" s="11" t="s">
        <v>2762</v>
      </c>
      <c r="U2384" s="11" t="s">
        <v>2517</v>
      </c>
      <c r="V2384">
        <v>0.60919540229884905</v>
      </c>
      <c r="Z2384">
        <v>1.9124156929799501</v>
      </c>
      <c r="AD2384" s="188">
        <f t="shared" si="86"/>
        <v>1.4027242520538405</v>
      </c>
    </row>
    <row r="2385" spans="1:30" hidden="1" x14ac:dyDescent="0.35">
      <c r="A2385" s="11" t="s">
        <v>2760</v>
      </c>
      <c r="B2385" s="11" t="s">
        <v>2516</v>
      </c>
      <c r="C2385" s="11" t="s">
        <v>2552</v>
      </c>
      <c r="D2385" s="188" t="s">
        <v>3022</v>
      </c>
      <c r="G2385" s="11" t="s">
        <v>2749</v>
      </c>
      <c r="H2385" s="11" t="s">
        <v>2640</v>
      </c>
      <c r="I2385">
        <v>2002</v>
      </c>
      <c r="J2385" s="258" t="s">
        <v>2561</v>
      </c>
      <c r="K2385" s="258" t="s">
        <v>3017</v>
      </c>
      <c r="L2385" s="265" t="s">
        <v>1937</v>
      </c>
      <c r="M2385" s="265" t="s">
        <v>1941</v>
      </c>
      <c r="N2385" s="258" t="s">
        <v>3027</v>
      </c>
      <c r="O2385" s="258" t="s">
        <v>3040</v>
      </c>
      <c r="P2385" s="258"/>
      <c r="Q2385" s="258"/>
      <c r="R2385" s="258"/>
      <c r="S2385" s="258"/>
      <c r="T2385" s="11" t="s">
        <v>2762</v>
      </c>
      <c r="U2385" s="11" t="s">
        <v>2517</v>
      </c>
      <c r="V2385">
        <v>0.60919540229884905</v>
      </c>
      <c r="Z2385">
        <v>2.04464709793863</v>
      </c>
      <c r="AD2385" s="188">
        <f t="shared" si="86"/>
        <v>1.4027242520538405</v>
      </c>
    </row>
    <row r="2386" spans="1:30" hidden="1" x14ac:dyDescent="0.35">
      <c r="A2386" s="11" t="s">
        <v>2760</v>
      </c>
      <c r="B2386" s="11" t="s">
        <v>2516</v>
      </c>
      <c r="C2386" s="11" t="s">
        <v>2552</v>
      </c>
      <c r="D2386" s="188" t="s">
        <v>3022</v>
      </c>
      <c r="G2386" s="11" t="s">
        <v>2749</v>
      </c>
      <c r="H2386" s="11" t="s">
        <v>2640</v>
      </c>
      <c r="I2386">
        <v>2002</v>
      </c>
      <c r="J2386" s="258" t="s">
        <v>2561</v>
      </c>
      <c r="K2386" s="258" t="s">
        <v>3017</v>
      </c>
      <c r="L2386" s="265" t="s">
        <v>1937</v>
      </c>
      <c r="M2386" s="265" t="s">
        <v>1941</v>
      </c>
      <c r="N2386" s="258" t="s">
        <v>3027</v>
      </c>
      <c r="O2386" s="258" t="s">
        <v>3040</v>
      </c>
      <c r="P2386" s="258"/>
      <c r="Q2386" s="258"/>
      <c r="R2386" s="258"/>
      <c r="S2386" s="258"/>
      <c r="T2386" s="11" t="s">
        <v>2762</v>
      </c>
      <c r="U2386" s="11" t="s">
        <v>2517</v>
      </c>
      <c r="V2386">
        <v>0.60919540229884905</v>
      </c>
      <c r="Z2386">
        <v>2.2099363541369801</v>
      </c>
      <c r="AD2386" s="188">
        <f t="shared" si="86"/>
        <v>1.4027242520538405</v>
      </c>
    </row>
    <row r="2387" spans="1:30" hidden="1" x14ac:dyDescent="0.35">
      <c r="A2387" s="11" t="s">
        <v>2760</v>
      </c>
      <c r="B2387" s="11" t="s">
        <v>2516</v>
      </c>
      <c r="C2387" s="11" t="s">
        <v>2552</v>
      </c>
      <c r="D2387" s="188" t="s">
        <v>3022</v>
      </c>
      <c r="G2387" s="11" t="s">
        <v>2749</v>
      </c>
      <c r="H2387" s="11" t="s">
        <v>2640</v>
      </c>
      <c r="I2387">
        <v>2002</v>
      </c>
      <c r="J2387" s="258" t="s">
        <v>2561</v>
      </c>
      <c r="K2387" s="258" t="s">
        <v>3017</v>
      </c>
      <c r="L2387" s="265" t="s">
        <v>1937</v>
      </c>
      <c r="M2387" s="265" t="s">
        <v>1941</v>
      </c>
      <c r="N2387" s="258" t="s">
        <v>3027</v>
      </c>
      <c r="O2387" s="258" t="s">
        <v>3040</v>
      </c>
      <c r="P2387" s="258"/>
      <c r="Q2387" s="258"/>
      <c r="R2387" s="258"/>
      <c r="S2387" s="258"/>
      <c r="T2387" s="11" t="s">
        <v>2762</v>
      </c>
      <c r="U2387" s="11" t="s">
        <v>2517</v>
      </c>
      <c r="V2387">
        <v>0.60919540229884905</v>
      </c>
      <c r="Z2387">
        <v>2.37522561033532</v>
      </c>
      <c r="AD2387" s="188">
        <f t="shared" si="86"/>
        <v>1.4027242520538405</v>
      </c>
    </row>
    <row r="2388" spans="1:30" hidden="1" x14ac:dyDescent="0.35">
      <c r="A2388" s="11" t="s">
        <v>2760</v>
      </c>
      <c r="B2388" s="11" t="s">
        <v>2516</v>
      </c>
      <c r="C2388" s="11" t="s">
        <v>2552</v>
      </c>
      <c r="D2388" s="188" t="s">
        <v>3022</v>
      </c>
      <c r="G2388" s="11" t="s">
        <v>2749</v>
      </c>
      <c r="H2388" s="11" t="s">
        <v>2640</v>
      </c>
      <c r="I2388">
        <v>2002</v>
      </c>
      <c r="J2388" s="258" t="s">
        <v>2561</v>
      </c>
      <c r="K2388" s="258" t="s">
        <v>3017</v>
      </c>
      <c r="L2388" s="265" t="s">
        <v>1937</v>
      </c>
      <c r="M2388" s="265" t="s">
        <v>1941</v>
      </c>
      <c r="N2388" s="258" t="s">
        <v>3027</v>
      </c>
      <c r="O2388" s="258" t="s">
        <v>3040</v>
      </c>
      <c r="P2388" s="258"/>
      <c r="Q2388" s="258"/>
      <c r="R2388" s="258"/>
      <c r="S2388" s="258"/>
      <c r="T2388" s="11" t="s">
        <v>2762</v>
      </c>
      <c r="U2388" s="11" t="s">
        <v>2517</v>
      </c>
      <c r="V2388">
        <v>0.60919540229884905</v>
      </c>
      <c r="Z2388">
        <v>2.4743991640543301</v>
      </c>
      <c r="AD2388" s="188">
        <f t="shared" si="86"/>
        <v>1.4027242520538405</v>
      </c>
    </row>
    <row r="2389" spans="1:30" hidden="1" x14ac:dyDescent="0.35">
      <c r="A2389" s="11" t="s">
        <v>2760</v>
      </c>
      <c r="B2389" s="11" t="s">
        <v>2516</v>
      </c>
      <c r="C2389" s="11" t="s">
        <v>2552</v>
      </c>
      <c r="D2389" s="188" t="s">
        <v>3022</v>
      </c>
      <c r="G2389" s="11" t="s">
        <v>2749</v>
      </c>
      <c r="H2389" s="11" t="s">
        <v>2640</v>
      </c>
      <c r="I2389">
        <v>2002</v>
      </c>
      <c r="J2389" s="258" t="s">
        <v>2561</v>
      </c>
      <c r="K2389" s="258" t="s">
        <v>3017</v>
      </c>
      <c r="L2389" s="265" t="s">
        <v>1937</v>
      </c>
      <c r="M2389" s="265" t="s">
        <v>1941</v>
      </c>
      <c r="N2389" s="258" t="s">
        <v>3027</v>
      </c>
      <c r="O2389" s="258" t="s">
        <v>3040</v>
      </c>
      <c r="P2389" s="258"/>
      <c r="Q2389" s="258"/>
      <c r="R2389" s="258"/>
      <c r="S2389" s="258"/>
      <c r="T2389" s="11" t="s">
        <v>2762</v>
      </c>
      <c r="U2389" s="11" t="s">
        <v>2517</v>
      </c>
      <c r="V2389">
        <v>0.60919540229884905</v>
      </c>
      <c r="Z2389">
        <v>2.5735727177733398</v>
      </c>
      <c r="AD2389" s="188">
        <f t="shared" si="86"/>
        <v>1.4027242520538405</v>
      </c>
    </row>
    <row r="2390" spans="1:30" hidden="1" x14ac:dyDescent="0.35">
      <c r="A2390" s="11" t="s">
        <v>2760</v>
      </c>
      <c r="B2390" s="11" t="s">
        <v>2516</v>
      </c>
      <c r="C2390" s="11" t="s">
        <v>2552</v>
      </c>
      <c r="D2390" s="188" t="s">
        <v>3022</v>
      </c>
      <c r="G2390" s="11" t="s">
        <v>2749</v>
      </c>
      <c r="H2390" s="11" t="s">
        <v>2640</v>
      </c>
      <c r="I2390">
        <v>2002</v>
      </c>
      <c r="J2390" s="258" t="s">
        <v>2561</v>
      </c>
      <c r="K2390" s="258" t="s">
        <v>3017</v>
      </c>
      <c r="L2390" s="265" t="s">
        <v>1937</v>
      </c>
      <c r="M2390" s="265" t="s">
        <v>1941</v>
      </c>
      <c r="N2390" s="258" t="s">
        <v>3027</v>
      </c>
      <c r="O2390" s="258" t="s">
        <v>3040</v>
      </c>
      <c r="P2390" s="258"/>
      <c r="Q2390" s="258"/>
      <c r="R2390" s="258"/>
      <c r="S2390" s="258"/>
      <c r="T2390" s="11" t="s">
        <v>2762</v>
      </c>
      <c r="U2390" s="11" t="s">
        <v>2517</v>
      </c>
      <c r="V2390">
        <v>0.60919540229884905</v>
      </c>
      <c r="Z2390">
        <v>2.7058041227320202</v>
      </c>
      <c r="AD2390" s="188">
        <f t="shared" si="86"/>
        <v>1.4027242520538405</v>
      </c>
    </row>
    <row r="2391" spans="1:30" hidden="1" x14ac:dyDescent="0.35">
      <c r="A2391" s="11" t="s">
        <v>2760</v>
      </c>
      <c r="B2391" s="11" t="s">
        <v>2516</v>
      </c>
      <c r="C2391" s="11" t="s">
        <v>2552</v>
      </c>
      <c r="D2391" s="188" t="s">
        <v>3022</v>
      </c>
      <c r="G2391" s="11" t="s">
        <v>2749</v>
      </c>
      <c r="H2391" s="11" t="s">
        <v>2640</v>
      </c>
      <c r="I2391">
        <v>2002</v>
      </c>
      <c r="J2391" s="258" t="s">
        <v>2561</v>
      </c>
      <c r="K2391" s="258" t="s">
        <v>3017</v>
      </c>
      <c r="L2391" s="265" t="s">
        <v>1937</v>
      </c>
      <c r="M2391" s="265" t="s">
        <v>1941</v>
      </c>
      <c r="N2391" s="258" t="s">
        <v>3027</v>
      </c>
      <c r="O2391" s="258" t="s">
        <v>3040</v>
      </c>
      <c r="P2391" s="258"/>
      <c r="Q2391" s="258"/>
      <c r="R2391" s="258"/>
      <c r="S2391" s="258"/>
      <c r="T2391" s="11" t="s">
        <v>2762</v>
      </c>
      <c r="U2391" s="11" t="s">
        <v>2517</v>
      </c>
      <c r="V2391">
        <v>0.60919540229884905</v>
      </c>
      <c r="Z2391">
        <v>2.8049776764510299</v>
      </c>
      <c r="AD2391" s="188">
        <f t="shared" si="86"/>
        <v>1.4027242520538405</v>
      </c>
    </row>
    <row r="2392" spans="1:30" hidden="1" x14ac:dyDescent="0.35">
      <c r="A2392" s="11" t="s">
        <v>2760</v>
      </c>
      <c r="B2392" s="11" t="s">
        <v>2516</v>
      </c>
      <c r="C2392" s="11" t="s">
        <v>2552</v>
      </c>
      <c r="D2392" s="188" t="s">
        <v>3022</v>
      </c>
      <c r="G2392" s="11" t="s">
        <v>2749</v>
      </c>
      <c r="H2392" s="11" t="s">
        <v>2640</v>
      </c>
      <c r="I2392">
        <v>2002</v>
      </c>
      <c r="J2392" s="258" t="s">
        <v>2561</v>
      </c>
      <c r="K2392" s="258" t="s">
        <v>3017</v>
      </c>
      <c r="L2392" s="265" t="s">
        <v>1937</v>
      </c>
      <c r="M2392" s="265" t="s">
        <v>1941</v>
      </c>
      <c r="N2392" s="258" t="s">
        <v>3027</v>
      </c>
      <c r="O2392" s="258" t="s">
        <v>3040</v>
      </c>
      <c r="P2392" s="258"/>
      <c r="Q2392" s="258"/>
      <c r="R2392" s="258"/>
      <c r="S2392" s="258"/>
      <c r="T2392" s="11" t="s">
        <v>2762</v>
      </c>
      <c r="U2392" s="11" t="s">
        <v>2517</v>
      </c>
      <c r="V2392">
        <v>0.90804597701149303</v>
      </c>
      <c r="Z2392">
        <v>1.51325163864348</v>
      </c>
      <c r="AD2392" s="188">
        <f t="shared" si="86"/>
        <v>2.0908531304198781</v>
      </c>
    </row>
    <row r="2393" spans="1:30" hidden="1" x14ac:dyDescent="0.35">
      <c r="A2393" s="11" t="s">
        <v>2760</v>
      </c>
      <c r="B2393" s="11" t="s">
        <v>2516</v>
      </c>
      <c r="C2393" s="11" t="s">
        <v>2552</v>
      </c>
      <c r="D2393" s="188" t="s">
        <v>3022</v>
      </c>
      <c r="G2393" s="11" t="s">
        <v>2749</v>
      </c>
      <c r="H2393" s="11" t="s">
        <v>2640</v>
      </c>
      <c r="I2393">
        <v>2002</v>
      </c>
      <c r="J2393" s="258" t="s">
        <v>2561</v>
      </c>
      <c r="K2393" s="258" t="s">
        <v>3017</v>
      </c>
      <c r="L2393" s="265" t="s">
        <v>1937</v>
      </c>
      <c r="M2393" s="265" t="s">
        <v>1941</v>
      </c>
      <c r="N2393" s="258" t="s">
        <v>3027</v>
      </c>
      <c r="O2393" s="258" t="s">
        <v>3040</v>
      </c>
      <c r="P2393" s="258"/>
      <c r="Q2393" s="258"/>
      <c r="R2393" s="258"/>
      <c r="S2393" s="258"/>
      <c r="T2393" s="11" t="s">
        <v>2762</v>
      </c>
      <c r="U2393" s="11" t="s">
        <v>2517</v>
      </c>
      <c r="V2393">
        <v>0.90804597701149303</v>
      </c>
      <c r="Z2393">
        <v>2.24052436591621</v>
      </c>
      <c r="AD2393" s="188">
        <f t="shared" si="86"/>
        <v>2.0908531304198781</v>
      </c>
    </row>
    <row r="2394" spans="1:30" hidden="1" x14ac:dyDescent="0.35">
      <c r="A2394" s="11" t="s">
        <v>2760</v>
      </c>
      <c r="B2394" s="11" t="s">
        <v>2516</v>
      </c>
      <c r="C2394" s="11" t="s">
        <v>2552</v>
      </c>
      <c r="D2394" s="188" t="s">
        <v>3022</v>
      </c>
      <c r="G2394" s="11" t="s">
        <v>2749</v>
      </c>
      <c r="H2394" s="11" t="s">
        <v>2640</v>
      </c>
      <c r="I2394">
        <v>2002</v>
      </c>
      <c r="J2394" s="258" t="s">
        <v>2561</v>
      </c>
      <c r="K2394" s="258" t="s">
        <v>3017</v>
      </c>
      <c r="L2394" s="265" t="s">
        <v>1937</v>
      </c>
      <c r="M2394" s="265" t="s">
        <v>1941</v>
      </c>
      <c r="N2394" s="258" t="s">
        <v>3027</v>
      </c>
      <c r="O2394" s="258" t="s">
        <v>3040</v>
      </c>
      <c r="P2394" s="258"/>
      <c r="Q2394" s="258"/>
      <c r="R2394" s="258"/>
      <c r="S2394" s="258"/>
      <c r="T2394" s="11" t="s">
        <v>2762</v>
      </c>
      <c r="U2394" s="11" t="s">
        <v>2517</v>
      </c>
      <c r="V2394">
        <v>1.2068965517241299</v>
      </c>
      <c r="Z2394">
        <v>-0.14211076280041801</v>
      </c>
      <c r="AD2394" s="188">
        <f t="shared" si="86"/>
        <v>2.7789820087858992</v>
      </c>
    </row>
    <row r="2395" spans="1:30" hidden="1" x14ac:dyDescent="0.35">
      <c r="A2395" s="11" t="s">
        <v>2760</v>
      </c>
      <c r="B2395" s="11" t="s">
        <v>2516</v>
      </c>
      <c r="C2395" s="11" t="s">
        <v>2552</v>
      </c>
      <c r="D2395" s="188" t="s">
        <v>3022</v>
      </c>
      <c r="G2395" s="11" t="s">
        <v>2749</v>
      </c>
      <c r="H2395" s="11" t="s">
        <v>2640</v>
      </c>
      <c r="I2395">
        <v>2002</v>
      </c>
      <c r="J2395" s="258" t="s">
        <v>2561</v>
      </c>
      <c r="K2395" s="258" t="s">
        <v>3017</v>
      </c>
      <c r="L2395" s="265" t="s">
        <v>1937</v>
      </c>
      <c r="M2395" s="265" t="s">
        <v>1941</v>
      </c>
      <c r="N2395" s="258" t="s">
        <v>3027</v>
      </c>
      <c r="O2395" s="258" t="s">
        <v>3040</v>
      </c>
      <c r="P2395" s="258"/>
      <c r="Q2395" s="258"/>
      <c r="R2395" s="258"/>
      <c r="S2395" s="258"/>
      <c r="T2395" s="11" t="s">
        <v>2762</v>
      </c>
      <c r="U2395" s="11" t="s">
        <v>2517</v>
      </c>
      <c r="V2395">
        <v>1.2068965517241299</v>
      </c>
      <c r="Z2395">
        <v>0.51904626199296999</v>
      </c>
      <c r="AD2395" s="188">
        <f t="shared" si="86"/>
        <v>2.7789820087858992</v>
      </c>
    </row>
    <row r="2396" spans="1:30" hidden="1" x14ac:dyDescent="0.35">
      <c r="A2396" s="11" t="s">
        <v>2760</v>
      </c>
      <c r="B2396" s="11" t="s">
        <v>2516</v>
      </c>
      <c r="C2396" s="11" t="s">
        <v>2552</v>
      </c>
      <c r="D2396" s="188" t="s">
        <v>3022</v>
      </c>
      <c r="G2396" s="11" t="s">
        <v>2749</v>
      </c>
      <c r="H2396" s="11" t="s">
        <v>2640</v>
      </c>
      <c r="I2396">
        <v>2002</v>
      </c>
      <c r="J2396" s="258" t="s">
        <v>2561</v>
      </c>
      <c r="K2396" s="258" t="s">
        <v>3017</v>
      </c>
      <c r="L2396" s="265" t="s">
        <v>1937</v>
      </c>
      <c r="M2396" s="265" t="s">
        <v>1941</v>
      </c>
      <c r="N2396" s="258" t="s">
        <v>3027</v>
      </c>
      <c r="O2396" s="258" t="s">
        <v>3040</v>
      </c>
      <c r="P2396" s="258"/>
      <c r="Q2396" s="258"/>
      <c r="R2396" s="258"/>
      <c r="S2396" s="258"/>
      <c r="T2396" s="11" t="s">
        <v>2762</v>
      </c>
      <c r="U2396" s="11" t="s">
        <v>2517</v>
      </c>
      <c r="V2396">
        <v>1.5287356321839001</v>
      </c>
      <c r="Z2396">
        <v>1.6403533770304899</v>
      </c>
      <c r="AD2396" s="188">
        <f t="shared" si="86"/>
        <v>3.520043877795477</v>
      </c>
    </row>
    <row r="2397" spans="1:30" hidden="1" x14ac:dyDescent="0.35">
      <c r="A2397" s="11" t="s">
        <v>2760</v>
      </c>
      <c r="B2397" s="11" t="s">
        <v>2516</v>
      </c>
      <c r="C2397" s="11" t="s">
        <v>2552</v>
      </c>
      <c r="D2397" s="188" t="s">
        <v>3022</v>
      </c>
      <c r="G2397" s="11" t="s">
        <v>2749</v>
      </c>
      <c r="H2397" s="11" t="s">
        <v>2640</v>
      </c>
      <c r="I2397">
        <v>2002</v>
      </c>
      <c r="J2397" s="258" t="s">
        <v>2561</v>
      </c>
      <c r="K2397" s="258" t="s">
        <v>3017</v>
      </c>
      <c r="L2397" s="265" t="s">
        <v>1937</v>
      </c>
      <c r="M2397" s="265" t="s">
        <v>1941</v>
      </c>
      <c r="N2397" s="258" t="s">
        <v>3027</v>
      </c>
      <c r="O2397" s="258" t="s">
        <v>3040</v>
      </c>
      <c r="P2397" s="258"/>
      <c r="Q2397" s="258"/>
      <c r="R2397" s="258"/>
      <c r="S2397" s="258"/>
      <c r="T2397" s="11" t="s">
        <v>2762</v>
      </c>
      <c r="U2397" s="11" t="s">
        <v>2517</v>
      </c>
      <c r="V2397">
        <v>1.5287356321839001</v>
      </c>
      <c r="Z2397">
        <v>1.8387004844685</v>
      </c>
      <c r="AD2397" s="188">
        <f t="shared" si="86"/>
        <v>3.520043877795477</v>
      </c>
    </row>
    <row r="2398" spans="1:30" hidden="1" x14ac:dyDescent="0.35">
      <c r="A2398" s="11" t="s">
        <v>2760</v>
      </c>
      <c r="B2398" s="11" t="s">
        <v>2516</v>
      </c>
      <c r="C2398" s="11" t="s">
        <v>2552</v>
      </c>
      <c r="D2398" s="188" t="s">
        <v>3022</v>
      </c>
      <c r="G2398" s="11" t="s">
        <v>2749</v>
      </c>
      <c r="H2398" s="11" t="s">
        <v>2640</v>
      </c>
      <c r="I2398">
        <v>2002</v>
      </c>
      <c r="J2398" s="258" t="s">
        <v>2561</v>
      </c>
      <c r="K2398" s="258" t="s">
        <v>3017</v>
      </c>
      <c r="L2398" s="265" t="s">
        <v>1937</v>
      </c>
      <c r="M2398" s="265" t="s">
        <v>1941</v>
      </c>
      <c r="N2398" s="258" t="s">
        <v>3027</v>
      </c>
      <c r="O2398" s="258" t="s">
        <v>3040</v>
      </c>
      <c r="P2398" s="258"/>
      <c r="Q2398" s="258"/>
      <c r="R2398" s="258"/>
      <c r="S2398" s="258"/>
      <c r="T2398" s="11" t="s">
        <v>2762</v>
      </c>
      <c r="U2398" s="11" t="s">
        <v>2517</v>
      </c>
      <c r="V2398">
        <v>1.5287356321839001</v>
      </c>
      <c r="Z2398">
        <v>2.0370475919065201</v>
      </c>
      <c r="AD2398" s="188">
        <f t="shared" si="86"/>
        <v>3.520043877795477</v>
      </c>
    </row>
    <row r="2399" spans="1:30" hidden="1" x14ac:dyDescent="0.35">
      <c r="A2399" s="11" t="s">
        <v>2760</v>
      </c>
      <c r="B2399" s="11" t="s">
        <v>2516</v>
      </c>
      <c r="C2399" s="11" t="s">
        <v>2552</v>
      </c>
      <c r="D2399" s="188" t="s">
        <v>3022</v>
      </c>
      <c r="G2399" s="11" t="s">
        <v>2749</v>
      </c>
      <c r="H2399" s="11" t="s">
        <v>2640</v>
      </c>
      <c r="I2399">
        <v>2002</v>
      </c>
      <c r="J2399" s="258" t="s">
        <v>2561</v>
      </c>
      <c r="K2399" s="258" t="s">
        <v>3017</v>
      </c>
      <c r="L2399" s="265" t="s">
        <v>1937</v>
      </c>
      <c r="M2399" s="265" t="s">
        <v>1941</v>
      </c>
      <c r="N2399" s="258" t="s">
        <v>3027</v>
      </c>
      <c r="O2399" s="258" t="s">
        <v>3040</v>
      </c>
      <c r="P2399" s="258"/>
      <c r="Q2399" s="258"/>
      <c r="R2399" s="258"/>
      <c r="S2399" s="258"/>
      <c r="T2399" s="11" t="s">
        <v>2762</v>
      </c>
      <c r="U2399" s="11" t="s">
        <v>2517</v>
      </c>
      <c r="V2399">
        <v>1.4827586206896499</v>
      </c>
      <c r="Z2399">
        <v>2.1366011209271298</v>
      </c>
      <c r="AD2399" s="188">
        <f t="shared" si="86"/>
        <v>3.4141778965084009</v>
      </c>
    </row>
    <row r="2400" spans="1:30" hidden="1" x14ac:dyDescent="0.35">
      <c r="A2400" s="11" t="s">
        <v>2760</v>
      </c>
      <c r="B2400" s="11" t="s">
        <v>2516</v>
      </c>
      <c r="C2400" s="11" t="s">
        <v>2552</v>
      </c>
      <c r="D2400" s="188" t="s">
        <v>3022</v>
      </c>
      <c r="G2400" s="11" t="s">
        <v>2749</v>
      </c>
      <c r="H2400" s="11" t="s">
        <v>2640</v>
      </c>
      <c r="I2400">
        <v>2002</v>
      </c>
      <c r="J2400" s="258" t="s">
        <v>2561</v>
      </c>
      <c r="K2400" s="258" t="s">
        <v>3017</v>
      </c>
      <c r="L2400" s="265" t="s">
        <v>1937</v>
      </c>
      <c r="M2400" s="265" t="s">
        <v>1941</v>
      </c>
      <c r="N2400" s="258" t="s">
        <v>3027</v>
      </c>
      <c r="O2400" s="258" t="s">
        <v>3040</v>
      </c>
      <c r="P2400" s="258"/>
      <c r="Q2400" s="258"/>
      <c r="R2400" s="258"/>
      <c r="S2400" s="258"/>
      <c r="T2400" s="11" t="s">
        <v>2762</v>
      </c>
      <c r="U2400" s="11" t="s">
        <v>2517</v>
      </c>
      <c r="V2400">
        <v>1.5057471264367801</v>
      </c>
      <c r="Z2400">
        <v>2.23558468699534</v>
      </c>
      <c r="AD2400" s="188">
        <f t="shared" si="86"/>
        <v>3.4671108871519509</v>
      </c>
    </row>
    <row r="2401" spans="1:30" hidden="1" x14ac:dyDescent="0.35">
      <c r="A2401" s="11" t="s">
        <v>2760</v>
      </c>
      <c r="B2401" s="11" t="s">
        <v>2516</v>
      </c>
      <c r="C2401" s="11" t="s">
        <v>2552</v>
      </c>
      <c r="D2401" s="188" t="s">
        <v>3022</v>
      </c>
      <c r="G2401" s="11" t="s">
        <v>2749</v>
      </c>
      <c r="H2401" s="11" t="s">
        <v>2640</v>
      </c>
      <c r="I2401">
        <v>2002</v>
      </c>
      <c r="J2401" s="258" t="s">
        <v>2561</v>
      </c>
      <c r="K2401" s="258" t="s">
        <v>3017</v>
      </c>
      <c r="L2401" s="265" t="s">
        <v>1937</v>
      </c>
      <c r="M2401" s="265" t="s">
        <v>1941</v>
      </c>
      <c r="N2401" s="258" t="s">
        <v>3027</v>
      </c>
      <c r="O2401" s="258" t="s">
        <v>3040</v>
      </c>
      <c r="P2401" s="258"/>
      <c r="Q2401" s="258"/>
      <c r="R2401" s="258"/>
      <c r="S2401" s="258"/>
      <c r="T2401" s="11" t="s">
        <v>2762</v>
      </c>
      <c r="U2401" s="11" t="s">
        <v>2517</v>
      </c>
      <c r="V2401">
        <v>1.5057471264367801</v>
      </c>
      <c r="Z2401">
        <v>2.3347582407143501</v>
      </c>
      <c r="AD2401" s="188">
        <f t="shared" si="86"/>
        <v>3.4671108871519509</v>
      </c>
    </row>
    <row r="2402" spans="1:30" hidden="1" x14ac:dyDescent="0.35">
      <c r="A2402" s="11" t="s">
        <v>2760</v>
      </c>
      <c r="B2402" s="11" t="s">
        <v>2516</v>
      </c>
      <c r="C2402" s="11" t="s">
        <v>2552</v>
      </c>
      <c r="D2402" s="188" t="s">
        <v>3022</v>
      </c>
      <c r="G2402" s="11" t="s">
        <v>2749</v>
      </c>
      <c r="H2402" s="11" t="s">
        <v>2640</v>
      </c>
      <c r="I2402">
        <v>2002</v>
      </c>
      <c r="J2402" s="258" t="s">
        <v>2561</v>
      </c>
      <c r="K2402" s="258" t="s">
        <v>3017</v>
      </c>
      <c r="L2402" s="265" t="s">
        <v>1937</v>
      </c>
      <c r="M2402" s="265" t="s">
        <v>1941</v>
      </c>
      <c r="N2402" s="258" t="s">
        <v>3027</v>
      </c>
      <c r="O2402" s="258" t="s">
        <v>3040</v>
      </c>
      <c r="P2402" s="258"/>
      <c r="Q2402" s="258"/>
      <c r="R2402" s="258"/>
      <c r="S2402" s="258"/>
      <c r="T2402" s="11" t="s">
        <v>2762</v>
      </c>
      <c r="U2402" s="11" t="s">
        <v>2517</v>
      </c>
      <c r="V2402">
        <v>1.5057471264367801</v>
      </c>
      <c r="Z2402">
        <v>2.5000474969126998</v>
      </c>
      <c r="AD2402" s="188">
        <f t="shared" si="86"/>
        <v>3.4671108871519509</v>
      </c>
    </row>
    <row r="2403" spans="1:30" hidden="1" x14ac:dyDescent="0.35">
      <c r="A2403" s="11" t="s">
        <v>2760</v>
      </c>
      <c r="B2403" s="11" t="s">
        <v>2516</v>
      </c>
      <c r="C2403" s="11" t="s">
        <v>2552</v>
      </c>
      <c r="D2403" s="188" t="s">
        <v>3022</v>
      </c>
      <c r="G2403" s="11" t="s">
        <v>2749</v>
      </c>
      <c r="H2403" s="11" t="s">
        <v>2640</v>
      </c>
      <c r="I2403">
        <v>2002</v>
      </c>
      <c r="J2403" s="258" t="s">
        <v>2561</v>
      </c>
      <c r="K2403" s="258" t="s">
        <v>3017</v>
      </c>
      <c r="L2403" s="265" t="s">
        <v>1937</v>
      </c>
      <c r="M2403" s="265" t="s">
        <v>1941</v>
      </c>
      <c r="N2403" s="258" t="s">
        <v>3027</v>
      </c>
      <c r="O2403" s="258" t="s">
        <v>3040</v>
      </c>
      <c r="P2403" s="258"/>
      <c r="Q2403" s="258"/>
      <c r="R2403" s="258"/>
      <c r="S2403" s="258"/>
      <c r="T2403" s="11" t="s">
        <v>2762</v>
      </c>
      <c r="U2403" s="11" t="s">
        <v>2517</v>
      </c>
      <c r="V2403">
        <v>1.5287356321839001</v>
      </c>
      <c r="Z2403">
        <v>2.6320889142205699</v>
      </c>
      <c r="AD2403" s="188">
        <f t="shared" si="86"/>
        <v>3.520043877795477</v>
      </c>
    </row>
    <row r="2404" spans="1:30" hidden="1" x14ac:dyDescent="0.35">
      <c r="A2404" s="11" t="s">
        <v>2760</v>
      </c>
      <c r="B2404" s="11" t="s">
        <v>2516</v>
      </c>
      <c r="C2404" s="11" t="s">
        <v>2552</v>
      </c>
      <c r="D2404" s="188" t="s">
        <v>3022</v>
      </c>
      <c r="G2404" s="11" t="s">
        <v>2749</v>
      </c>
      <c r="H2404" s="11" t="s">
        <v>2640</v>
      </c>
      <c r="I2404">
        <v>2002</v>
      </c>
      <c r="J2404" s="258" t="s">
        <v>2561</v>
      </c>
      <c r="K2404" s="258" t="s">
        <v>3017</v>
      </c>
      <c r="L2404" s="265" t="s">
        <v>1937</v>
      </c>
      <c r="M2404" s="265" t="s">
        <v>1941</v>
      </c>
      <c r="N2404" s="258" t="s">
        <v>3027</v>
      </c>
      <c r="O2404" s="258" t="s">
        <v>3040</v>
      </c>
      <c r="P2404" s="258"/>
      <c r="Q2404" s="258"/>
      <c r="R2404" s="258"/>
      <c r="S2404" s="258"/>
      <c r="T2404" s="11" t="s">
        <v>2762</v>
      </c>
      <c r="U2404" s="11" t="s">
        <v>2517</v>
      </c>
      <c r="V2404">
        <v>1.5287356321839001</v>
      </c>
      <c r="Z2404">
        <v>2.7643203191792498</v>
      </c>
      <c r="AD2404" s="188">
        <f t="shared" si="86"/>
        <v>3.520043877795477</v>
      </c>
    </row>
    <row r="2405" spans="1:30" hidden="1" x14ac:dyDescent="0.35">
      <c r="A2405" s="11" t="s">
        <v>2760</v>
      </c>
      <c r="B2405" s="11" t="s">
        <v>2516</v>
      </c>
      <c r="C2405" s="11" t="s">
        <v>2552</v>
      </c>
      <c r="D2405" s="188" t="s">
        <v>3022</v>
      </c>
      <c r="G2405" s="11" t="s">
        <v>2749</v>
      </c>
      <c r="H2405" s="11" t="s">
        <v>2640</v>
      </c>
      <c r="I2405">
        <v>2002</v>
      </c>
      <c r="J2405" s="258" t="s">
        <v>2561</v>
      </c>
      <c r="K2405" s="258" t="s">
        <v>3017</v>
      </c>
      <c r="L2405" s="265" t="s">
        <v>1937</v>
      </c>
      <c r="M2405" s="265" t="s">
        <v>1941</v>
      </c>
      <c r="N2405" s="258" t="s">
        <v>3027</v>
      </c>
      <c r="O2405" s="258" t="s">
        <v>3040</v>
      </c>
      <c r="P2405" s="258"/>
      <c r="Q2405" s="258"/>
      <c r="R2405" s="258"/>
      <c r="S2405" s="258"/>
      <c r="T2405" s="11" t="s">
        <v>2762</v>
      </c>
      <c r="U2405" s="11" t="s">
        <v>2517</v>
      </c>
      <c r="V2405">
        <v>1.5287356321839001</v>
      </c>
      <c r="Z2405">
        <v>2.86349387289826</v>
      </c>
      <c r="AD2405" s="188">
        <f t="shared" si="86"/>
        <v>3.520043877795477</v>
      </c>
    </row>
    <row r="2406" spans="1:30" hidden="1" x14ac:dyDescent="0.35">
      <c r="A2406" s="11" t="s">
        <v>2760</v>
      </c>
      <c r="B2406" s="11" t="s">
        <v>2516</v>
      </c>
      <c r="C2406" s="11" t="s">
        <v>2552</v>
      </c>
      <c r="D2406" s="188" t="s">
        <v>3022</v>
      </c>
      <c r="G2406" s="11" t="s">
        <v>2749</v>
      </c>
      <c r="H2406" s="11" t="s">
        <v>2640</v>
      </c>
      <c r="I2406">
        <v>2002</v>
      </c>
      <c r="J2406" s="258" t="s">
        <v>2561</v>
      </c>
      <c r="K2406" s="258" t="s">
        <v>3017</v>
      </c>
      <c r="L2406" s="265" t="s">
        <v>1937</v>
      </c>
      <c r="M2406" s="265" t="s">
        <v>1941</v>
      </c>
      <c r="N2406" s="258" t="s">
        <v>3027</v>
      </c>
      <c r="O2406" s="258" t="s">
        <v>3040</v>
      </c>
      <c r="P2406" s="258"/>
      <c r="Q2406" s="258"/>
      <c r="R2406" s="258"/>
      <c r="S2406" s="258"/>
      <c r="T2406" s="11" t="s">
        <v>2762</v>
      </c>
      <c r="U2406" s="11" t="s">
        <v>2517</v>
      </c>
      <c r="V2406">
        <v>1.5287356321839001</v>
      </c>
      <c r="Z2406">
        <v>2.9626674266172599</v>
      </c>
      <c r="AD2406" s="188">
        <f t="shared" si="86"/>
        <v>3.520043877795477</v>
      </c>
    </row>
    <row r="2407" spans="1:30" hidden="1" x14ac:dyDescent="0.35">
      <c r="A2407" s="11" t="s">
        <v>2760</v>
      </c>
      <c r="B2407" s="11" t="s">
        <v>2516</v>
      </c>
      <c r="C2407" s="11" t="s">
        <v>2552</v>
      </c>
      <c r="D2407" s="188" t="s">
        <v>3022</v>
      </c>
      <c r="G2407" s="11" t="s">
        <v>2749</v>
      </c>
      <c r="H2407" s="11" t="s">
        <v>2640</v>
      </c>
      <c r="I2407">
        <v>2002</v>
      </c>
      <c r="J2407" s="258" t="s">
        <v>2561</v>
      </c>
      <c r="K2407" s="258" t="s">
        <v>3017</v>
      </c>
      <c r="L2407" s="265" t="s">
        <v>1937</v>
      </c>
      <c r="M2407" s="265" t="s">
        <v>1941</v>
      </c>
      <c r="N2407" s="258" t="s">
        <v>3027</v>
      </c>
      <c r="O2407" s="258" t="s">
        <v>3040</v>
      </c>
      <c r="P2407" s="258"/>
      <c r="Q2407" s="258"/>
      <c r="R2407" s="258"/>
      <c r="S2407" s="258"/>
      <c r="T2407" s="11" t="s">
        <v>2762</v>
      </c>
      <c r="U2407" s="11" t="s">
        <v>2517</v>
      </c>
      <c r="V2407">
        <v>1.5287356321839001</v>
      </c>
      <c r="Z2407">
        <v>3.0618409803362701</v>
      </c>
      <c r="AD2407" s="188">
        <f t="shared" si="86"/>
        <v>3.520043877795477</v>
      </c>
    </row>
    <row r="2408" spans="1:30" hidden="1" x14ac:dyDescent="0.35">
      <c r="A2408" s="11" t="s">
        <v>2760</v>
      </c>
      <c r="B2408" s="11" t="s">
        <v>2516</v>
      </c>
      <c r="C2408" s="11" t="s">
        <v>2552</v>
      </c>
      <c r="D2408" s="188" t="s">
        <v>3022</v>
      </c>
      <c r="G2408" s="11" t="s">
        <v>2749</v>
      </c>
      <c r="H2408" s="11" t="s">
        <v>2640</v>
      </c>
      <c r="I2408">
        <v>2002</v>
      </c>
      <c r="J2408" s="258" t="s">
        <v>2561</v>
      </c>
      <c r="K2408" s="258" t="s">
        <v>3017</v>
      </c>
      <c r="L2408" s="265" t="s">
        <v>1937</v>
      </c>
      <c r="M2408" s="265" t="s">
        <v>1941</v>
      </c>
      <c r="N2408" s="258" t="s">
        <v>3027</v>
      </c>
      <c r="O2408" s="258" t="s">
        <v>3040</v>
      </c>
      <c r="P2408" s="258"/>
      <c r="Q2408" s="258"/>
      <c r="R2408" s="258"/>
      <c r="S2408" s="258"/>
      <c r="T2408" s="11" t="s">
        <v>2762</v>
      </c>
      <c r="U2408" s="11" t="s">
        <v>2517</v>
      </c>
      <c r="V2408">
        <v>1.5287356321839001</v>
      </c>
      <c r="Z2408">
        <v>3.1610145340552802</v>
      </c>
      <c r="AD2408" s="188">
        <f t="shared" si="86"/>
        <v>3.520043877795477</v>
      </c>
    </row>
    <row r="2409" spans="1:30" hidden="1" x14ac:dyDescent="0.35">
      <c r="A2409" s="11" t="s">
        <v>2760</v>
      </c>
      <c r="B2409" s="11" t="s">
        <v>2516</v>
      </c>
      <c r="C2409" s="11" t="s">
        <v>2552</v>
      </c>
      <c r="D2409" s="188" t="s">
        <v>3022</v>
      </c>
      <c r="G2409" s="11" t="s">
        <v>2749</v>
      </c>
      <c r="H2409" s="11" t="s">
        <v>2640</v>
      </c>
      <c r="I2409">
        <v>2002</v>
      </c>
      <c r="J2409" s="258" t="s">
        <v>2561</v>
      </c>
      <c r="K2409" s="258" t="s">
        <v>3017</v>
      </c>
      <c r="L2409" s="265" t="s">
        <v>1937</v>
      </c>
      <c r="M2409" s="265" t="s">
        <v>1941</v>
      </c>
      <c r="N2409" s="258" t="s">
        <v>3027</v>
      </c>
      <c r="O2409" s="258" t="s">
        <v>3040</v>
      </c>
      <c r="P2409" s="258"/>
      <c r="Q2409" s="258"/>
      <c r="R2409" s="258"/>
      <c r="S2409" s="258"/>
      <c r="T2409" s="11" t="s">
        <v>2762</v>
      </c>
      <c r="U2409" s="11" t="s">
        <v>2517</v>
      </c>
      <c r="V2409">
        <v>1.8045977011494201</v>
      </c>
      <c r="Z2409">
        <v>0.183528070675406</v>
      </c>
      <c r="AD2409" s="188">
        <f t="shared" si="86"/>
        <v>4.1552397655179787</v>
      </c>
    </row>
    <row r="2410" spans="1:30" hidden="1" x14ac:dyDescent="0.35">
      <c r="A2410" s="11" t="s">
        <v>2760</v>
      </c>
      <c r="B2410" s="11" t="s">
        <v>2516</v>
      </c>
      <c r="C2410" s="11" t="s">
        <v>2552</v>
      </c>
      <c r="D2410" s="188" t="s">
        <v>3022</v>
      </c>
      <c r="G2410" s="11" t="s">
        <v>2749</v>
      </c>
      <c r="H2410" s="11" t="s">
        <v>2640</v>
      </c>
      <c r="I2410">
        <v>2002</v>
      </c>
      <c r="J2410" s="258" t="s">
        <v>2561</v>
      </c>
      <c r="K2410" s="258" t="s">
        <v>3017</v>
      </c>
      <c r="L2410" s="265" t="s">
        <v>1937</v>
      </c>
      <c r="M2410" s="265" t="s">
        <v>1941</v>
      </c>
      <c r="N2410" s="258" t="s">
        <v>3027</v>
      </c>
      <c r="O2410" s="258" t="s">
        <v>3040</v>
      </c>
      <c r="P2410" s="258"/>
      <c r="Q2410" s="258"/>
      <c r="R2410" s="258"/>
      <c r="S2410" s="258"/>
      <c r="T2410" s="11" t="s">
        <v>2762</v>
      </c>
      <c r="U2410" s="11" t="s">
        <v>2517</v>
      </c>
      <c r="V2410">
        <v>1.8045977011494201</v>
      </c>
      <c r="Z2410">
        <v>0.44799088059276099</v>
      </c>
      <c r="AD2410" s="188">
        <f t="shared" si="86"/>
        <v>4.1552397655179787</v>
      </c>
    </row>
    <row r="2411" spans="1:30" hidden="1" x14ac:dyDescent="0.35">
      <c r="A2411" s="11" t="s">
        <v>2760</v>
      </c>
      <c r="B2411" s="11" t="s">
        <v>2516</v>
      </c>
      <c r="C2411" s="11" t="s">
        <v>2552</v>
      </c>
      <c r="D2411" s="188" t="s">
        <v>3022</v>
      </c>
      <c r="G2411" s="11" t="s">
        <v>2749</v>
      </c>
      <c r="H2411" s="11" t="s">
        <v>2640</v>
      </c>
      <c r="I2411">
        <v>2002</v>
      </c>
      <c r="J2411" s="258" t="s">
        <v>2561</v>
      </c>
      <c r="K2411" s="258" t="s">
        <v>3017</v>
      </c>
      <c r="L2411" s="265" t="s">
        <v>1937</v>
      </c>
      <c r="M2411" s="265" t="s">
        <v>1941</v>
      </c>
      <c r="N2411" s="258" t="s">
        <v>3027</v>
      </c>
      <c r="O2411" s="258" t="s">
        <v>3040</v>
      </c>
      <c r="P2411" s="258"/>
      <c r="Q2411" s="258"/>
      <c r="R2411" s="258"/>
      <c r="S2411" s="258"/>
      <c r="T2411" s="11" t="s">
        <v>2762</v>
      </c>
      <c r="U2411" s="11" t="s">
        <v>2517</v>
      </c>
      <c r="V2411">
        <v>1.8045977011494201</v>
      </c>
      <c r="Z2411">
        <v>0.77856939298945604</v>
      </c>
      <c r="AD2411" s="188">
        <f t="shared" si="86"/>
        <v>4.1552397655179787</v>
      </c>
    </row>
    <row r="2412" spans="1:30" hidden="1" x14ac:dyDescent="0.35">
      <c r="A2412" s="11" t="s">
        <v>2760</v>
      </c>
      <c r="B2412" s="11" t="s">
        <v>2516</v>
      </c>
      <c r="C2412" s="11" t="s">
        <v>2552</v>
      </c>
      <c r="D2412" s="188" t="s">
        <v>3022</v>
      </c>
      <c r="G2412" s="11" t="s">
        <v>2749</v>
      </c>
      <c r="H2412" s="11" t="s">
        <v>2640</v>
      </c>
      <c r="I2412">
        <v>2002</v>
      </c>
      <c r="J2412" s="258" t="s">
        <v>2561</v>
      </c>
      <c r="K2412" s="258" t="s">
        <v>3017</v>
      </c>
      <c r="L2412" s="265" t="s">
        <v>1937</v>
      </c>
      <c r="M2412" s="265" t="s">
        <v>1941</v>
      </c>
      <c r="N2412" s="258" t="s">
        <v>3027</v>
      </c>
      <c r="O2412" s="258" t="s">
        <v>3040</v>
      </c>
      <c r="P2412" s="258"/>
      <c r="Q2412" s="258"/>
      <c r="R2412" s="258"/>
      <c r="S2412" s="258"/>
      <c r="T2412" s="11" t="s">
        <v>2762</v>
      </c>
      <c r="U2412" s="11" t="s">
        <v>2517</v>
      </c>
      <c r="V2412">
        <v>1.8045977011494201</v>
      </c>
      <c r="Z2412">
        <v>0.91080079794813296</v>
      </c>
      <c r="AD2412" s="188">
        <f t="shared" si="86"/>
        <v>4.1552397655179787</v>
      </c>
    </row>
    <row r="2413" spans="1:30" hidden="1" x14ac:dyDescent="0.35">
      <c r="A2413" s="11" t="s">
        <v>2760</v>
      </c>
      <c r="B2413" s="11" t="s">
        <v>2516</v>
      </c>
      <c r="C2413" s="11" t="s">
        <v>2552</v>
      </c>
      <c r="D2413" s="188" t="s">
        <v>3022</v>
      </c>
      <c r="G2413" s="11" t="s">
        <v>2749</v>
      </c>
      <c r="H2413" s="11" t="s">
        <v>2640</v>
      </c>
      <c r="I2413">
        <v>2002</v>
      </c>
      <c r="J2413" s="258" t="s">
        <v>2561</v>
      </c>
      <c r="K2413" s="258" t="s">
        <v>3017</v>
      </c>
      <c r="L2413" s="265" t="s">
        <v>1937</v>
      </c>
      <c r="M2413" s="265" t="s">
        <v>1941</v>
      </c>
      <c r="N2413" s="258" t="s">
        <v>3027</v>
      </c>
      <c r="O2413" s="258" t="s">
        <v>3040</v>
      </c>
      <c r="P2413" s="258"/>
      <c r="Q2413" s="258"/>
      <c r="R2413" s="258"/>
      <c r="S2413" s="258"/>
      <c r="T2413" s="11" t="s">
        <v>2762</v>
      </c>
      <c r="U2413" s="11" t="s">
        <v>2517</v>
      </c>
      <c r="V2413">
        <v>1.8045977011494201</v>
      </c>
      <c r="Z2413">
        <v>1.3736107153035</v>
      </c>
      <c r="AD2413" s="188">
        <f t="shared" ref="AD2413:AD2476" si="87">LN(10^(V2413))</f>
        <v>4.1552397655179787</v>
      </c>
    </row>
    <row r="2414" spans="1:30" hidden="1" x14ac:dyDescent="0.35">
      <c r="A2414" s="11" t="s">
        <v>2760</v>
      </c>
      <c r="B2414" s="11" t="s">
        <v>2516</v>
      </c>
      <c r="C2414" s="11" t="s">
        <v>2552</v>
      </c>
      <c r="D2414" s="188" t="s">
        <v>3022</v>
      </c>
      <c r="G2414" s="11" t="s">
        <v>2749</v>
      </c>
      <c r="H2414" s="11" t="s">
        <v>2640</v>
      </c>
      <c r="I2414">
        <v>2002</v>
      </c>
      <c r="J2414" s="258" t="s">
        <v>2561</v>
      </c>
      <c r="K2414" s="258" t="s">
        <v>3017</v>
      </c>
      <c r="L2414" s="265" t="s">
        <v>1937</v>
      </c>
      <c r="M2414" s="265" t="s">
        <v>1941</v>
      </c>
      <c r="N2414" s="258" t="s">
        <v>3027</v>
      </c>
      <c r="O2414" s="258" t="s">
        <v>3040</v>
      </c>
      <c r="P2414" s="258"/>
      <c r="Q2414" s="258"/>
      <c r="R2414" s="258"/>
      <c r="S2414" s="258"/>
      <c r="T2414" s="11" t="s">
        <v>2762</v>
      </c>
      <c r="U2414" s="11" t="s">
        <v>2517</v>
      </c>
      <c r="V2414">
        <v>1.8045977011494201</v>
      </c>
      <c r="Z2414">
        <v>1.5388999715018501</v>
      </c>
      <c r="AD2414" s="188">
        <f t="shared" si="87"/>
        <v>4.1552397655179787</v>
      </c>
    </row>
    <row r="2415" spans="1:30" hidden="1" x14ac:dyDescent="0.35">
      <c r="A2415" s="11" t="s">
        <v>2760</v>
      </c>
      <c r="B2415" s="11" t="s">
        <v>2516</v>
      </c>
      <c r="C2415" s="11" t="s">
        <v>2552</v>
      </c>
      <c r="D2415" s="188" t="s">
        <v>3022</v>
      </c>
      <c r="G2415" s="11" t="s">
        <v>2749</v>
      </c>
      <c r="H2415" s="11" t="s">
        <v>2640</v>
      </c>
      <c r="I2415">
        <v>2002</v>
      </c>
      <c r="J2415" s="258" t="s">
        <v>2561</v>
      </c>
      <c r="K2415" s="258" t="s">
        <v>3017</v>
      </c>
      <c r="L2415" s="265" t="s">
        <v>1937</v>
      </c>
      <c r="M2415" s="265" t="s">
        <v>1941</v>
      </c>
      <c r="N2415" s="258" t="s">
        <v>3027</v>
      </c>
      <c r="O2415" s="258" t="s">
        <v>3040</v>
      </c>
      <c r="P2415" s="258"/>
      <c r="Q2415" s="258"/>
      <c r="R2415" s="258"/>
      <c r="S2415" s="258"/>
      <c r="T2415" s="11" t="s">
        <v>2762</v>
      </c>
      <c r="U2415" s="11" t="s">
        <v>2517</v>
      </c>
      <c r="V2415">
        <v>1.8045977011494201</v>
      </c>
      <c r="Z2415">
        <v>1.67113137646052</v>
      </c>
      <c r="AD2415" s="188">
        <f t="shared" si="87"/>
        <v>4.1552397655179787</v>
      </c>
    </row>
    <row r="2416" spans="1:30" hidden="1" x14ac:dyDescent="0.35">
      <c r="A2416" s="11" t="s">
        <v>2760</v>
      </c>
      <c r="B2416" s="11" t="s">
        <v>2516</v>
      </c>
      <c r="C2416" s="11" t="s">
        <v>2552</v>
      </c>
      <c r="D2416" s="188" t="s">
        <v>3022</v>
      </c>
      <c r="G2416" s="11" t="s">
        <v>2749</v>
      </c>
      <c r="H2416" s="11" t="s">
        <v>2640</v>
      </c>
      <c r="I2416">
        <v>2002</v>
      </c>
      <c r="J2416" s="258" t="s">
        <v>2561</v>
      </c>
      <c r="K2416" s="258" t="s">
        <v>3017</v>
      </c>
      <c r="L2416" s="265" t="s">
        <v>1937</v>
      </c>
      <c r="M2416" s="265" t="s">
        <v>1941</v>
      </c>
      <c r="N2416" s="258" t="s">
        <v>3027</v>
      </c>
      <c r="O2416" s="258" t="s">
        <v>3040</v>
      </c>
      <c r="P2416" s="258"/>
      <c r="Q2416" s="258"/>
      <c r="R2416" s="258"/>
      <c r="S2416" s="258"/>
      <c r="T2416" s="11" t="s">
        <v>2762</v>
      </c>
      <c r="U2416" s="11" t="s">
        <v>2517</v>
      </c>
      <c r="V2416">
        <v>1.8045977011494201</v>
      </c>
      <c r="Z2416">
        <v>1.8033627814191999</v>
      </c>
      <c r="AD2416" s="188">
        <f t="shared" si="87"/>
        <v>4.1552397655179787</v>
      </c>
    </row>
    <row r="2417" spans="1:30" hidden="1" x14ac:dyDescent="0.35">
      <c r="A2417" s="11" t="s">
        <v>2760</v>
      </c>
      <c r="B2417" s="11" t="s">
        <v>2516</v>
      </c>
      <c r="C2417" s="11" t="s">
        <v>2552</v>
      </c>
      <c r="D2417" s="188" t="s">
        <v>3022</v>
      </c>
      <c r="G2417" s="11" t="s">
        <v>2749</v>
      </c>
      <c r="H2417" s="11" t="s">
        <v>2640</v>
      </c>
      <c r="I2417">
        <v>2002</v>
      </c>
      <c r="J2417" s="258" t="s">
        <v>2561</v>
      </c>
      <c r="K2417" s="258" t="s">
        <v>3017</v>
      </c>
      <c r="L2417" s="265" t="s">
        <v>1937</v>
      </c>
      <c r="M2417" s="265" t="s">
        <v>1941</v>
      </c>
      <c r="N2417" s="258" t="s">
        <v>3027</v>
      </c>
      <c r="O2417" s="258" t="s">
        <v>3040</v>
      </c>
      <c r="P2417" s="258"/>
      <c r="Q2417" s="258"/>
      <c r="R2417" s="258"/>
      <c r="S2417" s="258"/>
      <c r="T2417" s="11" t="s">
        <v>2762</v>
      </c>
      <c r="U2417" s="11" t="s">
        <v>2517</v>
      </c>
      <c r="V2417">
        <v>1.8045977011494201</v>
      </c>
      <c r="Z2417">
        <v>2.9273297235679601</v>
      </c>
      <c r="AD2417" s="188">
        <f t="shared" si="87"/>
        <v>4.1552397655179787</v>
      </c>
    </row>
    <row r="2418" spans="1:30" hidden="1" x14ac:dyDescent="0.35">
      <c r="A2418" s="11" t="s">
        <v>2760</v>
      </c>
      <c r="B2418" s="11" t="s">
        <v>2516</v>
      </c>
      <c r="C2418" s="11" t="s">
        <v>2552</v>
      </c>
      <c r="D2418" s="188" t="s">
        <v>3022</v>
      </c>
      <c r="G2418" s="11" t="s">
        <v>2749</v>
      </c>
      <c r="H2418" s="11" t="s">
        <v>2640</v>
      </c>
      <c r="I2418">
        <v>2002</v>
      </c>
      <c r="J2418" s="258" t="s">
        <v>2561</v>
      </c>
      <c r="K2418" s="258" t="s">
        <v>3017</v>
      </c>
      <c r="L2418" s="265" t="s">
        <v>1937</v>
      </c>
      <c r="M2418" s="265" t="s">
        <v>1941</v>
      </c>
      <c r="N2418" s="258" t="s">
        <v>3027</v>
      </c>
      <c r="O2418" s="258" t="s">
        <v>3040</v>
      </c>
      <c r="P2418" s="258"/>
      <c r="Q2418" s="258"/>
      <c r="R2418" s="258"/>
      <c r="S2418" s="258"/>
      <c r="T2418" s="11" t="s">
        <v>2762</v>
      </c>
      <c r="U2418" s="11" t="s">
        <v>2517</v>
      </c>
      <c r="V2418">
        <v>2.1034482758620698</v>
      </c>
      <c r="Z2418">
        <v>1.6025458345207499</v>
      </c>
      <c r="AD2418" s="188">
        <f t="shared" si="87"/>
        <v>4.8433686438840295</v>
      </c>
    </row>
    <row r="2419" spans="1:30" hidden="1" x14ac:dyDescent="0.35">
      <c r="A2419" s="11" t="s">
        <v>2760</v>
      </c>
      <c r="B2419" s="11" t="s">
        <v>2516</v>
      </c>
      <c r="C2419" s="11" t="s">
        <v>2552</v>
      </c>
      <c r="D2419" s="188" t="s">
        <v>3022</v>
      </c>
      <c r="G2419" s="11" t="s">
        <v>2749</v>
      </c>
      <c r="H2419" s="11" t="s">
        <v>2640</v>
      </c>
      <c r="I2419">
        <v>2002</v>
      </c>
      <c r="J2419" s="258" t="s">
        <v>2561</v>
      </c>
      <c r="K2419" s="258" t="s">
        <v>3017</v>
      </c>
      <c r="L2419" s="265" t="s">
        <v>1937</v>
      </c>
      <c r="M2419" s="265" t="s">
        <v>1941</v>
      </c>
      <c r="N2419" s="258" t="s">
        <v>3027</v>
      </c>
      <c r="O2419" s="258" t="s">
        <v>3040</v>
      </c>
      <c r="P2419" s="258"/>
      <c r="Q2419" s="258"/>
      <c r="R2419" s="258"/>
      <c r="S2419" s="258"/>
      <c r="T2419" s="11" t="s">
        <v>2762</v>
      </c>
      <c r="U2419" s="11" t="s">
        <v>2517</v>
      </c>
      <c r="V2419">
        <v>2.1034482758620698</v>
      </c>
      <c r="Z2419">
        <v>1.7017193882397601</v>
      </c>
      <c r="AD2419" s="188">
        <f t="shared" si="87"/>
        <v>4.8433686438840295</v>
      </c>
    </row>
    <row r="2420" spans="1:30" hidden="1" x14ac:dyDescent="0.35">
      <c r="A2420" s="11" t="s">
        <v>2760</v>
      </c>
      <c r="B2420" s="11" t="s">
        <v>2516</v>
      </c>
      <c r="C2420" s="11" t="s">
        <v>2552</v>
      </c>
      <c r="D2420" s="188" t="s">
        <v>3022</v>
      </c>
      <c r="G2420" s="11" t="s">
        <v>2749</v>
      </c>
      <c r="H2420" s="11" t="s">
        <v>2640</v>
      </c>
      <c r="I2420">
        <v>2002</v>
      </c>
      <c r="J2420" s="258" t="s">
        <v>2561</v>
      </c>
      <c r="K2420" s="258" t="s">
        <v>3017</v>
      </c>
      <c r="L2420" s="265" t="s">
        <v>1937</v>
      </c>
      <c r="M2420" s="265" t="s">
        <v>1941</v>
      </c>
      <c r="N2420" s="258" t="s">
        <v>3027</v>
      </c>
      <c r="O2420" s="258" t="s">
        <v>3040</v>
      </c>
      <c r="P2420" s="258"/>
      <c r="Q2420" s="258"/>
      <c r="R2420" s="258"/>
      <c r="S2420" s="258"/>
      <c r="T2420" s="11" t="s">
        <v>2762</v>
      </c>
      <c r="U2420" s="11" t="s">
        <v>2517</v>
      </c>
      <c r="V2420">
        <v>2.1034482758620698</v>
      </c>
      <c r="Z2420">
        <v>1.83395079319844</v>
      </c>
      <c r="AD2420" s="188">
        <f t="shared" si="87"/>
        <v>4.8433686438840295</v>
      </c>
    </row>
    <row r="2421" spans="1:30" hidden="1" x14ac:dyDescent="0.35">
      <c r="A2421" s="11" t="s">
        <v>2760</v>
      </c>
      <c r="B2421" s="11" t="s">
        <v>2516</v>
      </c>
      <c r="C2421" s="11" t="s">
        <v>2552</v>
      </c>
      <c r="D2421" s="188" t="s">
        <v>3022</v>
      </c>
      <c r="G2421" s="11" t="s">
        <v>2749</v>
      </c>
      <c r="H2421" s="11" t="s">
        <v>2640</v>
      </c>
      <c r="I2421">
        <v>2002</v>
      </c>
      <c r="J2421" s="258" t="s">
        <v>2561</v>
      </c>
      <c r="K2421" s="258" t="s">
        <v>3017</v>
      </c>
      <c r="L2421" s="265" t="s">
        <v>1937</v>
      </c>
      <c r="M2421" s="265" t="s">
        <v>1941</v>
      </c>
      <c r="N2421" s="258" t="s">
        <v>3027</v>
      </c>
      <c r="O2421" s="258" t="s">
        <v>3040</v>
      </c>
      <c r="P2421" s="258"/>
      <c r="Q2421" s="258"/>
      <c r="R2421" s="258"/>
      <c r="S2421" s="258"/>
      <c r="T2421" s="11" t="s">
        <v>2762</v>
      </c>
      <c r="U2421" s="11" t="s">
        <v>2517</v>
      </c>
      <c r="V2421">
        <v>2.1034482758620698</v>
      </c>
      <c r="Z2421">
        <v>2.0322979006364501</v>
      </c>
      <c r="AD2421" s="188">
        <f t="shared" si="87"/>
        <v>4.8433686438840295</v>
      </c>
    </row>
    <row r="2422" spans="1:30" hidden="1" x14ac:dyDescent="0.35">
      <c r="A2422" s="11" t="s">
        <v>2760</v>
      </c>
      <c r="B2422" s="11" t="s">
        <v>2516</v>
      </c>
      <c r="C2422" s="11" t="s">
        <v>2552</v>
      </c>
      <c r="D2422" s="188" t="s">
        <v>3022</v>
      </c>
      <c r="G2422" s="11" t="s">
        <v>2749</v>
      </c>
      <c r="H2422" s="11" t="s">
        <v>2640</v>
      </c>
      <c r="I2422">
        <v>2002</v>
      </c>
      <c r="J2422" s="258" t="s">
        <v>2561</v>
      </c>
      <c r="K2422" s="258" t="s">
        <v>3017</v>
      </c>
      <c r="L2422" s="265" t="s">
        <v>1937</v>
      </c>
      <c r="M2422" s="265" t="s">
        <v>1941</v>
      </c>
      <c r="N2422" s="258" t="s">
        <v>3027</v>
      </c>
      <c r="O2422" s="258" t="s">
        <v>3040</v>
      </c>
      <c r="P2422" s="258"/>
      <c r="Q2422" s="258"/>
      <c r="R2422" s="258"/>
      <c r="S2422" s="258"/>
      <c r="T2422" s="11" t="s">
        <v>2762</v>
      </c>
      <c r="U2422" s="11" t="s">
        <v>2517</v>
      </c>
      <c r="V2422">
        <v>2.1034482758620698</v>
      </c>
      <c r="Z2422">
        <v>2.16452930559513</v>
      </c>
      <c r="AD2422" s="188">
        <f t="shared" si="87"/>
        <v>4.8433686438840295</v>
      </c>
    </row>
    <row r="2423" spans="1:30" hidden="1" x14ac:dyDescent="0.35">
      <c r="A2423" s="11" t="s">
        <v>2760</v>
      </c>
      <c r="B2423" s="11" t="s">
        <v>2516</v>
      </c>
      <c r="C2423" s="11" t="s">
        <v>2552</v>
      </c>
      <c r="D2423" s="188" t="s">
        <v>3022</v>
      </c>
      <c r="G2423" s="11" t="s">
        <v>2749</v>
      </c>
      <c r="H2423" s="11" t="s">
        <v>2640</v>
      </c>
      <c r="I2423">
        <v>2002</v>
      </c>
      <c r="J2423" s="258" t="s">
        <v>2561</v>
      </c>
      <c r="K2423" s="258" t="s">
        <v>3017</v>
      </c>
      <c r="L2423" s="265" t="s">
        <v>1937</v>
      </c>
      <c r="M2423" s="265" t="s">
        <v>1941</v>
      </c>
      <c r="N2423" s="258" t="s">
        <v>3027</v>
      </c>
      <c r="O2423" s="258" t="s">
        <v>3040</v>
      </c>
      <c r="P2423" s="258"/>
      <c r="Q2423" s="258"/>
      <c r="R2423" s="258"/>
      <c r="S2423" s="258"/>
      <c r="T2423" s="11" t="s">
        <v>2762</v>
      </c>
      <c r="U2423" s="11" t="s">
        <v>2517</v>
      </c>
      <c r="V2423">
        <v>2.1034482758620698</v>
      </c>
      <c r="Z2423">
        <v>2.2967607105538099</v>
      </c>
      <c r="AD2423" s="188">
        <f t="shared" si="87"/>
        <v>4.8433686438840295</v>
      </c>
    </row>
    <row r="2424" spans="1:30" hidden="1" x14ac:dyDescent="0.35">
      <c r="A2424" s="11" t="s">
        <v>2760</v>
      </c>
      <c r="B2424" s="11" t="s">
        <v>2516</v>
      </c>
      <c r="C2424" s="11" t="s">
        <v>2552</v>
      </c>
      <c r="D2424" s="188" t="s">
        <v>3022</v>
      </c>
      <c r="G2424" s="11" t="s">
        <v>2749</v>
      </c>
      <c r="H2424" s="11" t="s">
        <v>2640</v>
      </c>
      <c r="I2424">
        <v>2002</v>
      </c>
      <c r="J2424" s="258" t="s">
        <v>2561</v>
      </c>
      <c r="K2424" s="258" t="s">
        <v>3017</v>
      </c>
      <c r="L2424" s="265" t="s">
        <v>1937</v>
      </c>
      <c r="M2424" s="265" t="s">
        <v>1941</v>
      </c>
      <c r="N2424" s="258" t="s">
        <v>3027</v>
      </c>
      <c r="O2424" s="258" t="s">
        <v>3040</v>
      </c>
      <c r="P2424" s="258"/>
      <c r="Q2424" s="258"/>
      <c r="R2424" s="258"/>
      <c r="S2424" s="258"/>
      <c r="T2424" s="11" t="s">
        <v>2762</v>
      </c>
      <c r="U2424" s="11" t="s">
        <v>2517</v>
      </c>
      <c r="V2424">
        <v>2.1034482758620698</v>
      </c>
      <c r="Z2424">
        <v>2.3959342642728201</v>
      </c>
      <c r="AD2424" s="188">
        <f t="shared" si="87"/>
        <v>4.8433686438840295</v>
      </c>
    </row>
    <row r="2425" spans="1:30" hidden="1" x14ac:dyDescent="0.35">
      <c r="A2425" s="11" t="s">
        <v>2760</v>
      </c>
      <c r="B2425" s="11" t="s">
        <v>2516</v>
      </c>
      <c r="C2425" s="11" t="s">
        <v>2552</v>
      </c>
      <c r="D2425" s="188" t="s">
        <v>3022</v>
      </c>
      <c r="G2425" s="11" t="s">
        <v>2749</v>
      </c>
      <c r="H2425" s="11" t="s">
        <v>2640</v>
      </c>
      <c r="I2425">
        <v>2002</v>
      </c>
      <c r="J2425" s="258" t="s">
        <v>2561</v>
      </c>
      <c r="K2425" s="258" t="s">
        <v>3017</v>
      </c>
      <c r="L2425" s="265" t="s">
        <v>1937</v>
      </c>
      <c r="M2425" s="265" t="s">
        <v>1941</v>
      </c>
      <c r="N2425" s="258" t="s">
        <v>3027</v>
      </c>
      <c r="O2425" s="258" t="s">
        <v>3040</v>
      </c>
      <c r="P2425" s="258"/>
      <c r="Q2425" s="258"/>
      <c r="R2425" s="258"/>
      <c r="S2425" s="258"/>
      <c r="T2425" s="11" t="s">
        <v>2762</v>
      </c>
      <c r="U2425" s="11" t="s">
        <v>2517</v>
      </c>
      <c r="V2425">
        <v>2.1034482758620698</v>
      </c>
      <c r="Z2425">
        <v>2.46204996675216</v>
      </c>
      <c r="AD2425" s="188">
        <f t="shared" si="87"/>
        <v>4.8433686438840295</v>
      </c>
    </row>
    <row r="2426" spans="1:30" hidden="1" x14ac:dyDescent="0.35">
      <c r="A2426" s="11" t="s">
        <v>2760</v>
      </c>
      <c r="B2426" s="11" t="s">
        <v>2516</v>
      </c>
      <c r="C2426" s="11" t="s">
        <v>2552</v>
      </c>
      <c r="D2426" s="188" t="s">
        <v>3022</v>
      </c>
      <c r="G2426" s="11" t="s">
        <v>2749</v>
      </c>
      <c r="H2426" s="11" t="s">
        <v>2640</v>
      </c>
      <c r="I2426">
        <v>2002</v>
      </c>
      <c r="J2426" s="258" t="s">
        <v>2561</v>
      </c>
      <c r="K2426" s="258" t="s">
        <v>3017</v>
      </c>
      <c r="L2426" s="265" t="s">
        <v>1937</v>
      </c>
      <c r="M2426" s="265" t="s">
        <v>1941</v>
      </c>
      <c r="N2426" s="258" t="s">
        <v>3027</v>
      </c>
      <c r="O2426" s="258" t="s">
        <v>3040</v>
      </c>
      <c r="P2426" s="258"/>
      <c r="Q2426" s="258"/>
      <c r="R2426" s="258"/>
      <c r="S2426" s="258"/>
      <c r="T2426" s="11" t="s">
        <v>2762</v>
      </c>
      <c r="U2426" s="11" t="s">
        <v>2517</v>
      </c>
      <c r="V2426">
        <v>2.1034482758620698</v>
      </c>
      <c r="Z2426">
        <v>2.56122352047116</v>
      </c>
      <c r="AD2426" s="188">
        <f t="shared" si="87"/>
        <v>4.8433686438840295</v>
      </c>
    </row>
    <row r="2427" spans="1:30" hidden="1" x14ac:dyDescent="0.35">
      <c r="A2427" s="11" t="s">
        <v>2760</v>
      </c>
      <c r="B2427" s="11" t="s">
        <v>2516</v>
      </c>
      <c r="C2427" s="11" t="s">
        <v>2552</v>
      </c>
      <c r="D2427" s="188" t="s">
        <v>3022</v>
      </c>
      <c r="G2427" s="11" t="s">
        <v>2749</v>
      </c>
      <c r="H2427" s="11" t="s">
        <v>2640</v>
      </c>
      <c r="I2427">
        <v>2002</v>
      </c>
      <c r="J2427" s="258" t="s">
        <v>2561</v>
      </c>
      <c r="K2427" s="258" t="s">
        <v>3017</v>
      </c>
      <c r="L2427" s="265" t="s">
        <v>1937</v>
      </c>
      <c r="M2427" s="265" t="s">
        <v>1941</v>
      </c>
      <c r="N2427" s="258" t="s">
        <v>3027</v>
      </c>
      <c r="O2427" s="258" t="s">
        <v>3040</v>
      </c>
      <c r="P2427" s="258"/>
      <c r="Q2427" s="258"/>
      <c r="R2427" s="258"/>
      <c r="S2427" s="258"/>
      <c r="T2427" s="11" t="s">
        <v>2762</v>
      </c>
      <c r="U2427" s="11" t="s">
        <v>2517</v>
      </c>
      <c r="V2427">
        <v>2.1034482758620698</v>
      </c>
      <c r="Z2427">
        <v>2.6603970741901701</v>
      </c>
      <c r="AD2427" s="188">
        <f t="shared" si="87"/>
        <v>4.8433686438840295</v>
      </c>
    </row>
    <row r="2428" spans="1:30" hidden="1" x14ac:dyDescent="0.35">
      <c r="A2428" s="11" t="s">
        <v>2760</v>
      </c>
      <c r="B2428" s="11" t="s">
        <v>2516</v>
      </c>
      <c r="C2428" s="11" t="s">
        <v>2552</v>
      </c>
      <c r="D2428" s="188" t="s">
        <v>3022</v>
      </c>
      <c r="G2428" s="11" t="s">
        <v>2749</v>
      </c>
      <c r="H2428" s="11" t="s">
        <v>2640</v>
      </c>
      <c r="I2428">
        <v>2002</v>
      </c>
      <c r="J2428" s="258" t="s">
        <v>2561</v>
      </c>
      <c r="K2428" s="258" t="s">
        <v>3017</v>
      </c>
      <c r="L2428" s="265" t="s">
        <v>1937</v>
      </c>
      <c r="M2428" s="265" t="s">
        <v>1941</v>
      </c>
      <c r="N2428" s="258" t="s">
        <v>3027</v>
      </c>
      <c r="O2428" s="258" t="s">
        <v>3040</v>
      </c>
      <c r="P2428" s="258"/>
      <c r="Q2428" s="258"/>
      <c r="R2428" s="258"/>
      <c r="S2428" s="258"/>
      <c r="T2428" s="11" t="s">
        <v>2762</v>
      </c>
      <c r="U2428" s="11" t="s">
        <v>2517</v>
      </c>
      <c r="V2428">
        <v>2.1034482758620698</v>
      </c>
      <c r="Z2428">
        <v>2.7595706279091798</v>
      </c>
      <c r="AD2428" s="188">
        <f t="shared" si="87"/>
        <v>4.8433686438840295</v>
      </c>
    </row>
    <row r="2429" spans="1:30" hidden="1" x14ac:dyDescent="0.35">
      <c r="A2429" s="11" t="s">
        <v>2760</v>
      </c>
      <c r="B2429" s="11" t="s">
        <v>2516</v>
      </c>
      <c r="C2429" s="11" t="s">
        <v>2552</v>
      </c>
      <c r="D2429" s="188" t="s">
        <v>3022</v>
      </c>
      <c r="G2429" s="11" t="s">
        <v>2749</v>
      </c>
      <c r="H2429" s="11" t="s">
        <v>2640</v>
      </c>
      <c r="I2429">
        <v>2002</v>
      </c>
      <c r="J2429" s="258" t="s">
        <v>2561</v>
      </c>
      <c r="K2429" s="258" t="s">
        <v>3017</v>
      </c>
      <c r="L2429" s="265" t="s">
        <v>1937</v>
      </c>
      <c r="M2429" s="265" t="s">
        <v>1941</v>
      </c>
      <c r="N2429" s="258" t="s">
        <v>3027</v>
      </c>
      <c r="O2429" s="258" t="s">
        <v>3040</v>
      </c>
      <c r="P2429" s="258"/>
      <c r="Q2429" s="258"/>
      <c r="R2429" s="258"/>
      <c r="S2429" s="258"/>
      <c r="T2429" s="11" t="s">
        <v>2762</v>
      </c>
      <c r="U2429" s="11" t="s">
        <v>2517</v>
      </c>
      <c r="V2429">
        <v>2.1034482758620698</v>
      </c>
      <c r="Z2429">
        <v>2.8918020328678602</v>
      </c>
      <c r="AD2429" s="188">
        <f t="shared" si="87"/>
        <v>4.8433686438840295</v>
      </c>
    </row>
    <row r="2430" spans="1:30" hidden="1" x14ac:dyDescent="0.35">
      <c r="A2430" s="11" t="s">
        <v>2760</v>
      </c>
      <c r="B2430" s="11" t="s">
        <v>2516</v>
      </c>
      <c r="C2430" s="11" t="s">
        <v>2552</v>
      </c>
      <c r="D2430" s="188" t="s">
        <v>3022</v>
      </c>
      <c r="G2430" s="11" t="s">
        <v>2749</v>
      </c>
      <c r="H2430" s="11" t="s">
        <v>2640</v>
      </c>
      <c r="I2430">
        <v>2002</v>
      </c>
      <c r="J2430" s="258" t="s">
        <v>2561</v>
      </c>
      <c r="K2430" s="258" t="s">
        <v>3017</v>
      </c>
      <c r="L2430" s="265" t="s">
        <v>1937</v>
      </c>
      <c r="M2430" s="265" t="s">
        <v>1941</v>
      </c>
      <c r="N2430" s="258" t="s">
        <v>3027</v>
      </c>
      <c r="O2430" s="258" t="s">
        <v>3040</v>
      </c>
      <c r="P2430" s="258"/>
      <c r="Q2430" s="258"/>
      <c r="R2430" s="258"/>
      <c r="S2430" s="258"/>
      <c r="T2430" s="11" t="s">
        <v>2762</v>
      </c>
      <c r="U2430" s="11" t="s">
        <v>2517</v>
      </c>
      <c r="V2430">
        <v>2.4022988505747098</v>
      </c>
      <c r="Z2430">
        <v>0.97197682150660203</v>
      </c>
      <c r="AD2430" s="188">
        <f t="shared" si="87"/>
        <v>5.5314975222500582</v>
      </c>
    </row>
    <row r="2431" spans="1:30" hidden="1" x14ac:dyDescent="0.35">
      <c r="A2431" s="11" t="s">
        <v>2760</v>
      </c>
      <c r="B2431" s="11" t="s">
        <v>2516</v>
      </c>
      <c r="C2431" s="11" t="s">
        <v>2552</v>
      </c>
      <c r="D2431" s="188" t="s">
        <v>3022</v>
      </c>
      <c r="G2431" s="11" t="s">
        <v>2749</v>
      </c>
      <c r="H2431" s="11" t="s">
        <v>2640</v>
      </c>
      <c r="I2431">
        <v>2002</v>
      </c>
      <c r="J2431" s="258" t="s">
        <v>2561</v>
      </c>
      <c r="K2431" s="258" t="s">
        <v>3017</v>
      </c>
      <c r="L2431" s="265" t="s">
        <v>1937</v>
      </c>
      <c r="M2431" s="265" t="s">
        <v>1941</v>
      </c>
      <c r="N2431" s="258" t="s">
        <v>3027</v>
      </c>
      <c r="O2431" s="258" t="s">
        <v>3040</v>
      </c>
      <c r="P2431" s="258"/>
      <c r="Q2431" s="258"/>
      <c r="R2431" s="258"/>
      <c r="S2431" s="258"/>
      <c r="T2431" s="11" t="s">
        <v>2762</v>
      </c>
      <c r="U2431" s="11" t="s">
        <v>2517</v>
      </c>
      <c r="V2431">
        <v>2.4022988505747098</v>
      </c>
      <c r="Z2431">
        <v>1.1042082264652799</v>
      </c>
      <c r="AD2431" s="188">
        <f t="shared" si="87"/>
        <v>5.5314975222500582</v>
      </c>
    </row>
    <row r="2432" spans="1:30" hidden="1" x14ac:dyDescent="0.35">
      <c r="A2432" s="11" t="s">
        <v>2760</v>
      </c>
      <c r="B2432" s="11" t="s">
        <v>2516</v>
      </c>
      <c r="C2432" s="11" t="s">
        <v>2552</v>
      </c>
      <c r="D2432" s="188" t="s">
        <v>3022</v>
      </c>
      <c r="G2432" s="11" t="s">
        <v>2749</v>
      </c>
      <c r="H2432" s="11" t="s">
        <v>2640</v>
      </c>
      <c r="I2432">
        <v>2002</v>
      </c>
      <c r="J2432" s="258" t="s">
        <v>2561</v>
      </c>
      <c r="K2432" s="258" t="s">
        <v>3017</v>
      </c>
      <c r="L2432" s="265" t="s">
        <v>1937</v>
      </c>
      <c r="M2432" s="265" t="s">
        <v>1941</v>
      </c>
      <c r="N2432" s="258" t="s">
        <v>3027</v>
      </c>
      <c r="O2432" s="258" t="s">
        <v>3040</v>
      </c>
      <c r="P2432" s="258"/>
      <c r="Q2432" s="258"/>
      <c r="R2432" s="258"/>
      <c r="S2432" s="258"/>
      <c r="T2432" s="11" t="s">
        <v>2762</v>
      </c>
      <c r="U2432" s="11" t="s">
        <v>2517</v>
      </c>
      <c r="V2432">
        <v>2.4022988505747098</v>
      </c>
      <c r="Z2432">
        <v>1.2364396314239501</v>
      </c>
      <c r="AD2432" s="188">
        <f t="shared" si="87"/>
        <v>5.5314975222500582</v>
      </c>
    </row>
    <row r="2433" spans="1:30" hidden="1" x14ac:dyDescent="0.35">
      <c r="A2433" s="11" t="s">
        <v>2760</v>
      </c>
      <c r="B2433" s="11" t="s">
        <v>2516</v>
      </c>
      <c r="C2433" s="11" t="s">
        <v>2552</v>
      </c>
      <c r="D2433" s="188" t="s">
        <v>3022</v>
      </c>
      <c r="G2433" s="11" t="s">
        <v>2749</v>
      </c>
      <c r="H2433" s="11" t="s">
        <v>2640</v>
      </c>
      <c r="I2433">
        <v>2002</v>
      </c>
      <c r="J2433" s="258" t="s">
        <v>2561</v>
      </c>
      <c r="K2433" s="258" t="s">
        <v>3017</v>
      </c>
      <c r="L2433" s="265" t="s">
        <v>1937</v>
      </c>
      <c r="M2433" s="265" t="s">
        <v>1941</v>
      </c>
      <c r="N2433" s="258" t="s">
        <v>3027</v>
      </c>
      <c r="O2433" s="258" t="s">
        <v>3040</v>
      </c>
      <c r="P2433" s="258"/>
      <c r="Q2433" s="258"/>
      <c r="R2433" s="258"/>
      <c r="S2433" s="258"/>
      <c r="T2433" s="11" t="s">
        <v>2762</v>
      </c>
      <c r="U2433" s="11" t="s">
        <v>2517</v>
      </c>
      <c r="V2433">
        <v>2.4022988505747098</v>
      </c>
      <c r="Z2433">
        <v>1.33561318514296</v>
      </c>
      <c r="AD2433" s="188">
        <f t="shared" si="87"/>
        <v>5.5314975222500582</v>
      </c>
    </row>
    <row r="2434" spans="1:30" hidden="1" x14ac:dyDescent="0.35">
      <c r="A2434" s="11" t="s">
        <v>2760</v>
      </c>
      <c r="B2434" s="11" t="s">
        <v>2516</v>
      </c>
      <c r="C2434" s="11" t="s">
        <v>2552</v>
      </c>
      <c r="D2434" s="188" t="s">
        <v>3022</v>
      </c>
      <c r="G2434" s="11" t="s">
        <v>2749</v>
      </c>
      <c r="H2434" s="11" t="s">
        <v>2640</v>
      </c>
      <c r="I2434">
        <v>2002</v>
      </c>
      <c r="J2434" s="258" t="s">
        <v>2561</v>
      </c>
      <c r="K2434" s="258" t="s">
        <v>3017</v>
      </c>
      <c r="L2434" s="265" t="s">
        <v>1937</v>
      </c>
      <c r="M2434" s="265" t="s">
        <v>1941</v>
      </c>
      <c r="N2434" s="258" t="s">
        <v>3027</v>
      </c>
      <c r="O2434" s="258" t="s">
        <v>3040</v>
      </c>
      <c r="P2434" s="258"/>
      <c r="Q2434" s="258"/>
      <c r="R2434" s="258"/>
      <c r="S2434" s="258"/>
      <c r="T2434" s="11" t="s">
        <v>2762</v>
      </c>
      <c r="U2434" s="11" t="s">
        <v>2517</v>
      </c>
      <c r="V2434">
        <v>2.4022988505747098</v>
      </c>
      <c r="Z2434">
        <v>1.4678445901016399</v>
      </c>
      <c r="AD2434" s="188">
        <f t="shared" si="87"/>
        <v>5.5314975222500582</v>
      </c>
    </row>
    <row r="2435" spans="1:30" hidden="1" x14ac:dyDescent="0.35">
      <c r="A2435" s="11" t="s">
        <v>2760</v>
      </c>
      <c r="B2435" s="11" t="s">
        <v>2516</v>
      </c>
      <c r="C2435" s="11" t="s">
        <v>2552</v>
      </c>
      <c r="D2435" s="188" t="s">
        <v>3022</v>
      </c>
      <c r="G2435" s="11" t="s">
        <v>2749</v>
      </c>
      <c r="H2435" s="11" t="s">
        <v>2640</v>
      </c>
      <c r="I2435">
        <v>2002</v>
      </c>
      <c r="J2435" s="258" t="s">
        <v>2561</v>
      </c>
      <c r="K2435" s="258" t="s">
        <v>3017</v>
      </c>
      <c r="L2435" s="265" t="s">
        <v>1937</v>
      </c>
      <c r="M2435" s="265" t="s">
        <v>1941</v>
      </c>
      <c r="N2435" s="258" t="s">
        <v>3027</v>
      </c>
      <c r="O2435" s="258" t="s">
        <v>3040</v>
      </c>
      <c r="P2435" s="258"/>
      <c r="Q2435" s="258"/>
      <c r="R2435" s="258"/>
      <c r="S2435" s="258"/>
      <c r="T2435" s="11" t="s">
        <v>2762</v>
      </c>
      <c r="U2435" s="11" t="s">
        <v>2517</v>
      </c>
      <c r="V2435">
        <v>2.4022988505747098</v>
      </c>
      <c r="Z2435">
        <v>1.5670181438206501</v>
      </c>
      <c r="AD2435" s="188">
        <f t="shared" si="87"/>
        <v>5.5314975222500582</v>
      </c>
    </row>
    <row r="2436" spans="1:30" hidden="1" x14ac:dyDescent="0.35">
      <c r="A2436" s="11" t="s">
        <v>2760</v>
      </c>
      <c r="B2436" s="11" t="s">
        <v>2516</v>
      </c>
      <c r="C2436" s="11" t="s">
        <v>2552</v>
      </c>
      <c r="D2436" s="188" t="s">
        <v>3022</v>
      </c>
      <c r="G2436" s="11" t="s">
        <v>2749</v>
      </c>
      <c r="H2436" s="11" t="s">
        <v>2640</v>
      </c>
      <c r="I2436">
        <v>2002</v>
      </c>
      <c r="J2436" s="258" t="s">
        <v>2561</v>
      </c>
      <c r="K2436" s="258" t="s">
        <v>3017</v>
      </c>
      <c r="L2436" s="265" t="s">
        <v>1937</v>
      </c>
      <c r="M2436" s="265" t="s">
        <v>1941</v>
      </c>
      <c r="N2436" s="258" t="s">
        <v>3027</v>
      </c>
      <c r="O2436" s="258" t="s">
        <v>3040</v>
      </c>
      <c r="P2436" s="258"/>
      <c r="Q2436" s="258"/>
      <c r="R2436" s="258"/>
      <c r="S2436" s="258"/>
      <c r="T2436" s="11" t="s">
        <v>2762</v>
      </c>
      <c r="U2436" s="11" t="s">
        <v>2517</v>
      </c>
      <c r="V2436">
        <v>2.4022988505747098</v>
      </c>
      <c r="Z2436">
        <v>1.66619169753965</v>
      </c>
      <c r="AD2436" s="188">
        <f t="shared" si="87"/>
        <v>5.5314975222500582</v>
      </c>
    </row>
    <row r="2437" spans="1:30" hidden="1" x14ac:dyDescent="0.35">
      <c r="A2437" s="11" t="s">
        <v>2760</v>
      </c>
      <c r="B2437" s="11" t="s">
        <v>2516</v>
      </c>
      <c r="C2437" s="11" t="s">
        <v>2552</v>
      </c>
      <c r="D2437" s="188" t="s">
        <v>3022</v>
      </c>
      <c r="G2437" s="11" t="s">
        <v>2749</v>
      </c>
      <c r="H2437" s="11" t="s">
        <v>2640</v>
      </c>
      <c r="I2437">
        <v>2002</v>
      </c>
      <c r="J2437" s="258" t="s">
        <v>2561</v>
      </c>
      <c r="K2437" s="258" t="s">
        <v>3017</v>
      </c>
      <c r="L2437" s="265" t="s">
        <v>1937</v>
      </c>
      <c r="M2437" s="265" t="s">
        <v>1941</v>
      </c>
      <c r="N2437" s="258" t="s">
        <v>3027</v>
      </c>
      <c r="O2437" s="258" t="s">
        <v>3040</v>
      </c>
      <c r="P2437" s="258"/>
      <c r="Q2437" s="258"/>
      <c r="R2437" s="258"/>
      <c r="S2437" s="258"/>
      <c r="T2437" s="11" t="s">
        <v>2762</v>
      </c>
      <c r="U2437" s="11" t="s">
        <v>2517</v>
      </c>
      <c r="V2437">
        <v>2.4022988505747098</v>
      </c>
      <c r="Z2437">
        <v>1.76536525125866</v>
      </c>
      <c r="AD2437" s="188">
        <f t="shared" si="87"/>
        <v>5.5314975222500582</v>
      </c>
    </row>
    <row r="2438" spans="1:30" hidden="1" x14ac:dyDescent="0.35">
      <c r="A2438" s="11" t="s">
        <v>2760</v>
      </c>
      <c r="B2438" s="11" t="s">
        <v>2516</v>
      </c>
      <c r="C2438" s="11" t="s">
        <v>2552</v>
      </c>
      <c r="D2438" s="188" t="s">
        <v>3022</v>
      </c>
      <c r="G2438" s="11" t="s">
        <v>2749</v>
      </c>
      <c r="H2438" s="11" t="s">
        <v>2640</v>
      </c>
      <c r="I2438">
        <v>2002</v>
      </c>
      <c r="J2438" s="258" t="s">
        <v>2561</v>
      </c>
      <c r="K2438" s="258" t="s">
        <v>3017</v>
      </c>
      <c r="L2438" s="265" t="s">
        <v>1937</v>
      </c>
      <c r="M2438" s="265" t="s">
        <v>1941</v>
      </c>
      <c r="N2438" s="258" t="s">
        <v>3027</v>
      </c>
      <c r="O2438" s="258" t="s">
        <v>3040</v>
      </c>
      <c r="P2438" s="258"/>
      <c r="Q2438" s="258"/>
      <c r="R2438" s="258"/>
      <c r="S2438" s="258"/>
      <c r="T2438" s="11" t="s">
        <v>2762</v>
      </c>
      <c r="U2438" s="11" t="s">
        <v>2517</v>
      </c>
      <c r="V2438">
        <v>2.4022988505747098</v>
      </c>
      <c r="Z2438">
        <v>1.8645388049776701</v>
      </c>
      <c r="AD2438" s="188">
        <f t="shared" si="87"/>
        <v>5.5314975222500582</v>
      </c>
    </row>
    <row r="2439" spans="1:30" hidden="1" x14ac:dyDescent="0.35">
      <c r="A2439" s="11" t="s">
        <v>2760</v>
      </c>
      <c r="B2439" s="11" t="s">
        <v>2516</v>
      </c>
      <c r="C2439" s="11" t="s">
        <v>2552</v>
      </c>
      <c r="D2439" s="188" t="s">
        <v>3022</v>
      </c>
      <c r="G2439" s="11" t="s">
        <v>2749</v>
      </c>
      <c r="H2439" s="11" t="s">
        <v>2640</v>
      </c>
      <c r="I2439">
        <v>2002</v>
      </c>
      <c r="J2439" s="258" t="s">
        <v>2561</v>
      </c>
      <c r="K2439" s="258" t="s">
        <v>3017</v>
      </c>
      <c r="L2439" s="265" t="s">
        <v>1937</v>
      </c>
      <c r="M2439" s="265" t="s">
        <v>1941</v>
      </c>
      <c r="N2439" s="258" t="s">
        <v>3027</v>
      </c>
      <c r="O2439" s="258" t="s">
        <v>3040</v>
      </c>
      <c r="P2439" s="258"/>
      <c r="Q2439" s="258"/>
      <c r="R2439" s="258"/>
      <c r="S2439" s="258"/>
      <c r="T2439" s="11" t="s">
        <v>2762</v>
      </c>
      <c r="U2439" s="11" t="s">
        <v>2517</v>
      </c>
      <c r="V2439">
        <v>2.4022988505747098</v>
      </c>
      <c r="Z2439">
        <v>1.96371235869668</v>
      </c>
      <c r="AD2439" s="188">
        <f t="shared" si="87"/>
        <v>5.5314975222500582</v>
      </c>
    </row>
    <row r="2440" spans="1:30" hidden="1" x14ac:dyDescent="0.35">
      <c r="A2440" s="11" t="s">
        <v>2760</v>
      </c>
      <c r="B2440" s="11" t="s">
        <v>2516</v>
      </c>
      <c r="C2440" s="11" t="s">
        <v>2552</v>
      </c>
      <c r="D2440" s="188" t="s">
        <v>3022</v>
      </c>
      <c r="G2440" s="11" t="s">
        <v>2749</v>
      </c>
      <c r="H2440" s="11" t="s">
        <v>2640</v>
      </c>
      <c r="I2440">
        <v>2002</v>
      </c>
      <c r="J2440" s="258" t="s">
        <v>2561</v>
      </c>
      <c r="K2440" s="258" t="s">
        <v>3017</v>
      </c>
      <c r="L2440" s="265" t="s">
        <v>1937</v>
      </c>
      <c r="M2440" s="265" t="s">
        <v>1941</v>
      </c>
      <c r="N2440" s="258" t="s">
        <v>3027</v>
      </c>
      <c r="O2440" s="258" t="s">
        <v>3040</v>
      </c>
      <c r="P2440" s="258"/>
      <c r="Q2440" s="258"/>
      <c r="R2440" s="258"/>
      <c r="S2440" s="258"/>
      <c r="T2440" s="11" t="s">
        <v>2762</v>
      </c>
      <c r="U2440" s="11" t="s">
        <v>2517</v>
      </c>
      <c r="V2440">
        <v>2.4022988505747098</v>
      </c>
      <c r="Z2440">
        <v>2.0628859124156902</v>
      </c>
      <c r="AD2440" s="188">
        <f t="shared" si="87"/>
        <v>5.5314975222500582</v>
      </c>
    </row>
    <row r="2441" spans="1:30" hidden="1" x14ac:dyDescent="0.35">
      <c r="A2441" s="11" t="s">
        <v>2760</v>
      </c>
      <c r="B2441" s="11" t="s">
        <v>2516</v>
      </c>
      <c r="C2441" s="11" t="s">
        <v>2552</v>
      </c>
      <c r="D2441" s="188" t="s">
        <v>3022</v>
      </c>
      <c r="G2441" s="11" t="s">
        <v>2749</v>
      </c>
      <c r="H2441" s="11" t="s">
        <v>2640</v>
      </c>
      <c r="I2441">
        <v>2002</v>
      </c>
      <c r="J2441" s="258" t="s">
        <v>2561</v>
      </c>
      <c r="K2441" s="258" t="s">
        <v>3017</v>
      </c>
      <c r="L2441" s="265" t="s">
        <v>1937</v>
      </c>
      <c r="M2441" s="265" t="s">
        <v>1941</v>
      </c>
      <c r="N2441" s="258" t="s">
        <v>3027</v>
      </c>
      <c r="O2441" s="258" t="s">
        <v>3040</v>
      </c>
      <c r="P2441" s="258"/>
      <c r="Q2441" s="258"/>
      <c r="R2441" s="258"/>
      <c r="S2441" s="258"/>
      <c r="T2441" s="11" t="s">
        <v>2762</v>
      </c>
      <c r="U2441" s="11" t="s">
        <v>2517</v>
      </c>
      <c r="V2441">
        <v>2.4022988505747098</v>
      </c>
      <c r="Z2441">
        <v>2.29429087109337</v>
      </c>
      <c r="AD2441" s="188">
        <f t="shared" si="87"/>
        <v>5.5314975222500582</v>
      </c>
    </row>
    <row r="2442" spans="1:30" hidden="1" x14ac:dyDescent="0.35">
      <c r="A2442" s="11" t="s">
        <v>2760</v>
      </c>
      <c r="B2442" s="11" t="s">
        <v>2516</v>
      </c>
      <c r="C2442" s="11" t="s">
        <v>2552</v>
      </c>
      <c r="D2442" s="188" t="s">
        <v>3022</v>
      </c>
      <c r="G2442" s="11" t="s">
        <v>2749</v>
      </c>
      <c r="H2442" s="11" t="s">
        <v>2640</v>
      </c>
      <c r="I2442">
        <v>2002</v>
      </c>
      <c r="J2442" s="258" t="s">
        <v>2561</v>
      </c>
      <c r="K2442" s="258" t="s">
        <v>3017</v>
      </c>
      <c r="L2442" s="265" t="s">
        <v>1937</v>
      </c>
      <c r="M2442" s="265" t="s">
        <v>1941</v>
      </c>
      <c r="N2442" s="258" t="s">
        <v>3027</v>
      </c>
      <c r="O2442" s="258" t="s">
        <v>3040</v>
      </c>
      <c r="P2442" s="258"/>
      <c r="Q2442" s="258"/>
      <c r="R2442" s="258"/>
      <c r="S2442" s="258"/>
      <c r="T2442" s="11" t="s">
        <v>2762</v>
      </c>
      <c r="U2442" s="11" t="s">
        <v>2517</v>
      </c>
      <c r="V2442">
        <v>2.72413793103448</v>
      </c>
      <c r="Z2442">
        <v>-0.154649947753395</v>
      </c>
      <c r="AD2442" s="188">
        <f t="shared" si="87"/>
        <v>6.2725593912596356</v>
      </c>
    </row>
    <row r="2443" spans="1:30" hidden="1" x14ac:dyDescent="0.35">
      <c r="A2443" s="11" t="s">
        <v>2760</v>
      </c>
      <c r="B2443" s="11" t="s">
        <v>2516</v>
      </c>
      <c r="C2443" s="11" t="s">
        <v>2552</v>
      </c>
      <c r="D2443" s="188" t="s">
        <v>3022</v>
      </c>
      <c r="G2443" s="11" t="s">
        <v>2749</v>
      </c>
      <c r="H2443" s="11" t="s">
        <v>2640</v>
      </c>
      <c r="I2443">
        <v>2002</v>
      </c>
      <c r="J2443" s="258" t="s">
        <v>2561</v>
      </c>
      <c r="K2443" s="258" t="s">
        <v>3017</v>
      </c>
      <c r="L2443" s="265" t="s">
        <v>1937</v>
      </c>
      <c r="M2443" s="265" t="s">
        <v>1941</v>
      </c>
      <c r="N2443" s="258" t="s">
        <v>3027</v>
      </c>
      <c r="O2443" s="258" t="s">
        <v>3040</v>
      </c>
      <c r="P2443" s="258"/>
      <c r="Q2443" s="258"/>
      <c r="R2443" s="258"/>
      <c r="S2443" s="258"/>
      <c r="T2443" s="11" t="s">
        <v>2762</v>
      </c>
      <c r="U2443" s="11" t="s">
        <v>2517</v>
      </c>
      <c r="V2443">
        <v>2.7011494252873498</v>
      </c>
      <c r="Z2443">
        <v>1.0829296095754301E-2</v>
      </c>
      <c r="AD2443" s="188">
        <f t="shared" si="87"/>
        <v>6.219626400616086</v>
      </c>
    </row>
    <row r="2444" spans="1:30" hidden="1" x14ac:dyDescent="0.35">
      <c r="A2444" s="11" t="s">
        <v>2760</v>
      </c>
      <c r="B2444" s="11" t="s">
        <v>2516</v>
      </c>
      <c r="C2444" s="11" t="s">
        <v>2552</v>
      </c>
      <c r="D2444" s="188" t="s">
        <v>3022</v>
      </c>
      <c r="G2444" s="11" t="s">
        <v>2749</v>
      </c>
      <c r="H2444" s="11" t="s">
        <v>2640</v>
      </c>
      <c r="I2444">
        <v>2002</v>
      </c>
      <c r="J2444" s="258" t="s">
        <v>2561</v>
      </c>
      <c r="K2444" s="258" t="s">
        <v>3017</v>
      </c>
      <c r="L2444" s="265" t="s">
        <v>1937</v>
      </c>
      <c r="M2444" s="265" t="s">
        <v>1941</v>
      </c>
      <c r="N2444" s="258" t="s">
        <v>3027</v>
      </c>
      <c r="O2444" s="258" t="s">
        <v>3040</v>
      </c>
      <c r="P2444" s="258"/>
      <c r="Q2444" s="258"/>
      <c r="R2444" s="258"/>
      <c r="S2444" s="258"/>
      <c r="T2444" s="11" t="s">
        <v>2762</v>
      </c>
      <c r="U2444" s="11" t="s">
        <v>2517</v>
      </c>
      <c r="V2444">
        <v>2.7011494252873498</v>
      </c>
      <c r="Z2444">
        <v>0.24223425477343899</v>
      </c>
      <c r="AD2444" s="188">
        <f t="shared" si="87"/>
        <v>6.219626400616086</v>
      </c>
    </row>
    <row r="2445" spans="1:30" hidden="1" x14ac:dyDescent="0.35">
      <c r="A2445" s="11" t="s">
        <v>2760</v>
      </c>
      <c r="B2445" s="11" t="s">
        <v>2516</v>
      </c>
      <c r="C2445" s="11" t="s">
        <v>2552</v>
      </c>
      <c r="D2445" s="188" t="s">
        <v>3022</v>
      </c>
      <c r="G2445" s="11" t="s">
        <v>2749</v>
      </c>
      <c r="H2445" s="11" t="s">
        <v>2640</v>
      </c>
      <c r="I2445">
        <v>2002</v>
      </c>
      <c r="J2445" s="258" t="s">
        <v>2561</v>
      </c>
      <c r="K2445" s="258" t="s">
        <v>3017</v>
      </c>
      <c r="L2445" s="265" t="s">
        <v>1937</v>
      </c>
      <c r="M2445" s="265" t="s">
        <v>1941</v>
      </c>
      <c r="N2445" s="258" t="s">
        <v>3027</v>
      </c>
      <c r="O2445" s="258" t="s">
        <v>3040</v>
      </c>
      <c r="P2445" s="258"/>
      <c r="Q2445" s="258"/>
      <c r="R2445" s="258"/>
      <c r="S2445" s="258"/>
      <c r="T2445" s="11" t="s">
        <v>2762</v>
      </c>
      <c r="U2445" s="11" t="s">
        <v>2517</v>
      </c>
      <c r="V2445">
        <v>2.7011494252873498</v>
      </c>
      <c r="Z2445">
        <v>0.40752351097178602</v>
      </c>
      <c r="AD2445" s="188">
        <f t="shared" si="87"/>
        <v>6.219626400616086</v>
      </c>
    </row>
    <row r="2446" spans="1:30" hidden="1" x14ac:dyDescent="0.35">
      <c r="A2446" s="11" t="s">
        <v>2760</v>
      </c>
      <c r="B2446" s="11" t="s">
        <v>2516</v>
      </c>
      <c r="C2446" s="11" t="s">
        <v>2552</v>
      </c>
      <c r="D2446" s="188" t="s">
        <v>3022</v>
      </c>
      <c r="G2446" s="11" t="s">
        <v>2749</v>
      </c>
      <c r="H2446" s="11" t="s">
        <v>2640</v>
      </c>
      <c r="I2446">
        <v>2002</v>
      </c>
      <c r="J2446" s="258" t="s">
        <v>2561</v>
      </c>
      <c r="K2446" s="258" t="s">
        <v>3017</v>
      </c>
      <c r="L2446" s="265" t="s">
        <v>1937</v>
      </c>
      <c r="M2446" s="265" t="s">
        <v>1941</v>
      </c>
      <c r="N2446" s="258" t="s">
        <v>3027</v>
      </c>
      <c r="O2446" s="258" t="s">
        <v>3040</v>
      </c>
      <c r="P2446" s="258"/>
      <c r="Q2446" s="258"/>
      <c r="R2446" s="258"/>
      <c r="S2446" s="258"/>
      <c r="T2446" s="11" t="s">
        <v>2762</v>
      </c>
      <c r="U2446" s="11" t="s">
        <v>2517</v>
      </c>
      <c r="V2446">
        <v>2.7011494252873498</v>
      </c>
      <c r="Z2446">
        <v>0.77115987460815105</v>
      </c>
      <c r="AD2446" s="188">
        <f t="shared" si="87"/>
        <v>6.219626400616086</v>
      </c>
    </row>
    <row r="2447" spans="1:30" hidden="1" x14ac:dyDescent="0.35">
      <c r="A2447" s="11" t="s">
        <v>2760</v>
      </c>
      <c r="B2447" s="11" t="s">
        <v>2516</v>
      </c>
      <c r="C2447" s="11" t="s">
        <v>2552</v>
      </c>
      <c r="D2447" s="188" t="s">
        <v>3022</v>
      </c>
      <c r="G2447" s="11" t="s">
        <v>2749</v>
      </c>
      <c r="H2447" s="11" t="s">
        <v>2640</v>
      </c>
      <c r="I2447">
        <v>2002</v>
      </c>
      <c r="J2447" s="258" t="s">
        <v>2561</v>
      </c>
      <c r="K2447" s="258" t="s">
        <v>3017</v>
      </c>
      <c r="L2447" s="265" t="s">
        <v>1937</v>
      </c>
      <c r="M2447" s="265" t="s">
        <v>1941</v>
      </c>
      <c r="N2447" s="258" t="s">
        <v>3027</v>
      </c>
      <c r="O2447" s="258" t="s">
        <v>3040</v>
      </c>
      <c r="P2447" s="258"/>
      <c r="Q2447" s="258"/>
      <c r="R2447" s="258"/>
      <c r="S2447" s="258"/>
      <c r="T2447" s="11" t="s">
        <v>2762</v>
      </c>
      <c r="U2447" s="11" t="s">
        <v>2517</v>
      </c>
      <c r="V2447">
        <v>2.7011494252873498</v>
      </c>
      <c r="Z2447">
        <v>0.87033342832715899</v>
      </c>
      <c r="AD2447" s="188">
        <f t="shared" si="87"/>
        <v>6.219626400616086</v>
      </c>
    </row>
    <row r="2448" spans="1:30" hidden="1" x14ac:dyDescent="0.35">
      <c r="A2448" s="11" t="s">
        <v>2760</v>
      </c>
      <c r="B2448" s="11" t="s">
        <v>2516</v>
      </c>
      <c r="C2448" s="11" t="s">
        <v>2552</v>
      </c>
      <c r="D2448" s="188" t="s">
        <v>3022</v>
      </c>
      <c r="G2448" s="11" t="s">
        <v>2749</v>
      </c>
      <c r="H2448" s="11" t="s">
        <v>2640</v>
      </c>
      <c r="I2448">
        <v>2002</v>
      </c>
      <c r="J2448" s="258" t="s">
        <v>2561</v>
      </c>
      <c r="K2448" s="258" t="s">
        <v>3017</v>
      </c>
      <c r="L2448" s="265" t="s">
        <v>1937</v>
      </c>
      <c r="M2448" s="265" t="s">
        <v>1941</v>
      </c>
      <c r="N2448" s="258" t="s">
        <v>3027</v>
      </c>
      <c r="O2448" s="258" t="s">
        <v>3040</v>
      </c>
      <c r="P2448" s="258"/>
      <c r="Q2448" s="258"/>
      <c r="R2448" s="258"/>
      <c r="S2448" s="258"/>
      <c r="T2448" s="11" t="s">
        <v>2762</v>
      </c>
      <c r="U2448" s="11" t="s">
        <v>2517</v>
      </c>
      <c r="V2448">
        <v>2.7011494252873498</v>
      </c>
      <c r="Z2448">
        <v>1.6637218580792199</v>
      </c>
      <c r="AD2448" s="188">
        <f t="shared" si="87"/>
        <v>6.219626400616086</v>
      </c>
    </row>
    <row r="2449" spans="1:30" hidden="1" x14ac:dyDescent="0.35">
      <c r="A2449" s="11" t="s">
        <v>2760</v>
      </c>
      <c r="B2449" s="11" t="s">
        <v>2516</v>
      </c>
      <c r="C2449" s="11" t="s">
        <v>2552</v>
      </c>
      <c r="D2449" s="188" t="s">
        <v>3022</v>
      </c>
      <c r="G2449" s="11" t="s">
        <v>2749</v>
      </c>
      <c r="H2449" s="11" t="s">
        <v>2640</v>
      </c>
      <c r="I2449">
        <v>2002</v>
      </c>
      <c r="J2449" s="258" t="s">
        <v>2561</v>
      </c>
      <c r="K2449" s="258" t="s">
        <v>3017</v>
      </c>
      <c r="L2449" s="265" t="s">
        <v>1937</v>
      </c>
      <c r="M2449" s="265" t="s">
        <v>1941</v>
      </c>
      <c r="N2449" s="258" t="s">
        <v>3027</v>
      </c>
      <c r="O2449" s="258" t="s">
        <v>3040</v>
      </c>
      <c r="P2449" s="258"/>
      <c r="Q2449" s="258"/>
      <c r="R2449" s="258"/>
      <c r="S2449" s="258"/>
      <c r="T2449" s="11" t="s">
        <v>2762</v>
      </c>
      <c r="U2449" s="11" t="s">
        <v>2517</v>
      </c>
      <c r="V2449">
        <v>2.7011494252873498</v>
      </c>
      <c r="Z2449">
        <v>1.86206896551724</v>
      </c>
      <c r="AD2449" s="188">
        <f t="shared" si="87"/>
        <v>6.219626400616086</v>
      </c>
    </row>
    <row r="2450" spans="1:30" hidden="1" x14ac:dyDescent="0.35">
      <c r="A2450" s="11" t="s">
        <v>2760</v>
      </c>
      <c r="B2450" s="11" t="s">
        <v>2516</v>
      </c>
      <c r="C2450" s="11" t="s">
        <v>2552</v>
      </c>
      <c r="D2450" s="188" t="s">
        <v>3022</v>
      </c>
      <c r="G2450" s="11" t="s">
        <v>2749</v>
      </c>
      <c r="H2450" s="11" t="s">
        <v>2640</v>
      </c>
      <c r="I2450">
        <v>2002</v>
      </c>
      <c r="J2450" s="258" t="s">
        <v>2561</v>
      </c>
      <c r="K2450" s="258" t="s">
        <v>3017</v>
      </c>
      <c r="L2450" s="265" t="s">
        <v>1937</v>
      </c>
      <c r="M2450" s="265" t="s">
        <v>1941</v>
      </c>
      <c r="N2450" s="258" t="s">
        <v>3027</v>
      </c>
      <c r="O2450" s="258" t="s">
        <v>3040</v>
      </c>
      <c r="P2450" s="258"/>
      <c r="Q2450" s="258"/>
      <c r="R2450" s="258"/>
      <c r="S2450" s="258"/>
      <c r="T2450" s="11" t="s">
        <v>2762</v>
      </c>
      <c r="U2450" s="11" t="s">
        <v>2517</v>
      </c>
      <c r="V2450">
        <v>2.7011494252873498</v>
      </c>
      <c r="Z2450">
        <v>2.0273582217155801</v>
      </c>
      <c r="AD2450" s="188">
        <f t="shared" si="87"/>
        <v>6.219626400616086</v>
      </c>
    </row>
    <row r="2451" spans="1:30" hidden="1" x14ac:dyDescent="0.35">
      <c r="A2451" s="11" t="s">
        <v>2760</v>
      </c>
      <c r="B2451" s="11" t="s">
        <v>2516</v>
      </c>
      <c r="C2451" s="11" t="s">
        <v>2552</v>
      </c>
      <c r="D2451" s="188" t="s">
        <v>3022</v>
      </c>
      <c r="G2451" s="11" t="s">
        <v>2749</v>
      </c>
      <c r="H2451" s="11" t="s">
        <v>2640</v>
      </c>
      <c r="I2451">
        <v>2002</v>
      </c>
      <c r="J2451" s="258" t="s">
        <v>2561</v>
      </c>
      <c r="K2451" s="258" t="s">
        <v>3017</v>
      </c>
      <c r="L2451" s="265" t="s">
        <v>1937</v>
      </c>
      <c r="M2451" s="265" t="s">
        <v>1941</v>
      </c>
      <c r="N2451" s="258" t="s">
        <v>3027</v>
      </c>
      <c r="O2451" s="258" t="s">
        <v>3040</v>
      </c>
      <c r="P2451" s="258"/>
      <c r="Q2451" s="258"/>
      <c r="R2451" s="258"/>
      <c r="S2451" s="258"/>
      <c r="T2451" s="11" t="s">
        <v>2762</v>
      </c>
      <c r="U2451" s="11" t="s">
        <v>2517</v>
      </c>
      <c r="V2451">
        <v>2.7011494252873498</v>
      </c>
      <c r="Z2451">
        <v>2.3248788828726101</v>
      </c>
      <c r="AD2451" s="188">
        <f t="shared" si="87"/>
        <v>6.219626400616086</v>
      </c>
    </row>
    <row r="2452" spans="1:30" hidden="1" x14ac:dyDescent="0.35">
      <c r="A2452" s="11" t="s">
        <v>2760</v>
      </c>
      <c r="B2452" s="11" t="s">
        <v>2516</v>
      </c>
      <c r="C2452" s="11" t="s">
        <v>2552</v>
      </c>
      <c r="D2452" s="188" t="s">
        <v>3022</v>
      </c>
      <c r="G2452" s="11" t="s">
        <v>2749</v>
      </c>
      <c r="H2452" s="11" t="s">
        <v>2640</v>
      </c>
      <c r="I2452">
        <v>2002</v>
      </c>
      <c r="J2452" s="258" t="s">
        <v>2561</v>
      </c>
      <c r="K2452" s="258" t="s">
        <v>3017</v>
      </c>
      <c r="L2452" s="265" t="s">
        <v>1937</v>
      </c>
      <c r="M2452" s="265" t="s">
        <v>1941</v>
      </c>
      <c r="N2452" s="258" t="s">
        <v>3027</v>
      </c>
      <c r="O2452" s="258" t="s">
        <v>3040</v>
      </c>
      <c r="P2452" s="258"/>
      <c r="Q2452" s="258"/>
      <c r="R2452" s="258"/>
      <c r="S2452" s="258"/>
      <c r="T2452" s="11" t="s">
        <v>2762</v>
      </c>
      <c r="U2452" s="11" t="s">
        <v>2517</v>
      </c>
      <c r="V2452">
        <v>2.7011494252873498</v>
      </c>
      <c r="Z2452">
        <v>2.4901681390709598</v>
      </c>
      <c r="AD2452" s="188">
        <f t="shared" si="87"/>
        <v>6.219626400616086</v>
      </c>
    </row>
    <row r="2453" spans="1:30" hidden="1" x14ac:dyDescent="0.35">
      <c r="A2453" s="11" t="s">
        <v>2760</v>
      </c>
      <c r="B2453" s="11" t="s">
        <v>2516</v>
      </c>
      <c r="C2453" s="11" t="s">
        <v>2552</v>
      </c>
      <c r="D2453" s="188" t="s">
        <v>3022</v>
      </c>
      <c r="G2453" s="11" t="s">
        <v>2749</v>
      </c>
      <c r="H2453" s="11" t="s">
        <v>2640</v>
      </c>
      <c r="I2453">
        <v>2002</v>
      </c>
      <c r="J2453" s="258" t="s">
        <v>2561</v>
      </c>
      <c r="K2453" s="258" t="s">
        <v>3017</v>
      </c>
      <c r="L2453" s="265" t="s">
        <v>1937</v>
      </c>
      <c r="M2453" s="265" t="s">
        <v>1941</v>
      </c>
      <c r="N2453" s="258" t="s">
        <v>3027</v>
      </c>
      <c r="O2453" s="258" t="s">
        <v>3040</v>
      </c>
      <c r="P2453" s="258"/>
      <c r="Q2453" s="258"/>
      <c r="R2453" s="258"/>
      <c r="S2453" s="258"/>
      <c r="T2453" s="11" t="s">
        <v>2762</v>
      </c>
      <c r="U2453" s="11" t="s">
        <v>2517</v>
      </c>
      <c r="V2453">
        <v>2.7011494252873498</v>
      </c>
      <c r="Z2453">
        <v>2.91992020518666</v>
      </c>
      <c r="AD2453" s="188">
        <f t="shared" si="87"/>
        <v>6.219626400616086</v>
      </c>
    </row>
    <row r="2454" spans="1:30" hidden="1" x14ac:dyDescent="0.35">
      <c r="A2454" s="11" t="s">
        <v>2760</v>
      </c>
      <c r="B2454" s="11" t="s">
        <v>2516</v>
      </c>
      <c r="C2454" s="11" t="s">
        <v>2552</v>
      </c>
      <c r="D2454" s="188" t="s">
        <v>3022</v>
      </c>
      <c r="G2454" s="11" t="s">
        <v>2749</v>
      </c>
      <c r="H2454" s="11" t="s">
        <v>2640</v>
      </c>
      <c r="I2454">
        <v>2002</v>
      </c>
      <c r="J2454" s="258" t="s">
        <v>2561</v>
      </c>
      <c r="K2454" s="258" t="s">
        <v>3017</v>
      </c>
      <c r="L2454" s="265" t="s">
        <v>1937</v>
      </c>
      <c r="M2454" s="265" t="s">
        <v>1941</v>
      </c>
      <c r="N2454" s="258" t="s">
        <v>3027</v>
      </c>
      <c r="O2454" s="258" t="s">
        <v>3040</v>
      </c>
      <c r="P2454" s="258"/>
      <c r="Q2454" s="258"/>
      <c r="R2454" s="258"/>
      <c r="S2454" s="258"/>
      <c r="T2454" s="11" t="s">
        <v>2762</v>
      </c>
      <c r="U2454" s="11" t="s">
        <v>2517</v>
      </c>
      <c r="V2454">
        <v>3</v>
      </c>
      <c r="Z2454">
        <v>1.0992685475444099</v>
      </c>
      <c r="AD2454" s="188">
        <f t="shared" si="87"/>
        <v>6.9077552789821368</v>
      </c>
    </row>
    <row r="2455" spans="1:30" hidden="1" x14ac:dyDescent="0.35">
      <c r="A2455" s="11" t="s">
        <v>2760</v>
      </c>
      <c r="B2455" s="11" t="s">
        <v>2516</v>
      </c>
      <c r="C2455" s="11" t="s">
        <v>2552</v>
      </c>
      <c r="D2455" s="188" t="s">
        <v>3022</v>
      </c>
      <c r="G2455" s="11" t="s">
        <v>2749</v>
      </c>
      <c r="H2455" s="11" t="s">
        <v>2640</v>
      </c>
      <c r="I2455">
        <v>2002</v>
      </c>
      <c r="J2455" s="258" t="s">
        <v>2561</v>
      </c>
      <c r="K2455" s="258" t="s">
        <v>3017</v>
      </c>
      <c r="L2455" s="265" t="s">
        <v>1937</v>
      </c>
      <c r="M2455" s="265" t="s">
        <v>1941</v>
      </c>
      <c r="N2455" s="258" t="s">
        <v>3027</v>
      </c>
      <c r="O2455" s="258" t="s">
        <v>3040</v>
      </c>
      <c r="P2455" s="258"/>
      <c r="Q2455" s="258"/>
      <c r="R2455" s="258"/>
      <c r="S2455" s="258"/>
      <c r="T2455" s="11" t="s">
        <v>2762</v>
      </c>
      <c r="U2455" s="11" t="s">
        <v>2517</v>
      </c>
      <c r="V2455">
        <v>3</v>
      </c>
      <c r="Z2455">
        <v>1.1984421012634101</v>
      </c>
      <c r="AD2455" s="188">
        <f t="shared" si="87"/>
        <v>6.9077552789821368</v>
      </c>
    </row>
    <row r="2456" spans="1:30" hidden="1" x14ac:dyDescent="0.35">
      <c r="A2456" s="11" t="s">
        <v>2760</v>
      </c>
      <c r="B2456" s="11" t="s">
        <v>2516</v>
      </c>
      <c r="C2456" s="11" t="s">
        <v>2552</v>
      </c>
      <c r="D2456" s="188" t="s">
        <v>3022</v>
      </c>
      <c r="G2456" s="11" t="s">
        <v>2749</v>
      </c>
      <c r="H2456" s="11" t="s">
        <v>2640</v>
      </c>
      <c r="I2456">
        <v>2002</v>
      </c>
      <c r="J2456" s="258" t="s">
        <v>2561</v>
      </c>
      <c r="K2456" s="258" t="s">
        <v>3017</v>
      </c>
      <c r="L2456" s="265" t="s">
        <v>1937</v>
      </c>
      <c r="M2456" s="265" t="s">
        <v>1941</v>
      </c>
      <c r="N2456" s="258" t="s">
        <v>3027</v>
      </c>
      <c r="O2456" s="258" t="s">
        <v>3040</v>
      </c>
      <c r="P2456" s="258"/>
      <c r="Q2456" s="258"/>
      <c r="R2456" s="258"/>
      <c r="S2456" s="258"/>
      <c r="T2456" s="11" t="s">
        <v>2762</v>
      </c>
      <c r="U2456" s="11" t="s">
        <v>2517</v>
      </c>
      <c r="V2456">
        <v>3</v>
      </c>
      <c r="Z2456">
        <v>1.29761565498242</v>
      </c>
      <c r="AD2456" s="188">
        <f t="shared" si="87"/>
        <v>6.9077552789821368</v>
      </c>
    </row>
    <row r="2457" spans="1:30" hidden="1" x14ac:dyDescent="0.35">
      <c r="A2457" s="11" t="s">
        <v>2760</v>
      </c>
      <c r="B2457" s="11" t="s">
        <v>2516</v>
      </c>
      <c r="C2457" s="11" t="s">
        <v>2552</v>
      </c>
      <c r="D2457" s="188" t="s">
        <v>3022</v>
      </c>
      <c r="G2457" s="11" t="s">
        <v>2749</v>
      </c>
      <c r="H2457" s="11" t="s">
        <v>2640</v>
      </c>
      <c r="I2457">
        <v>2002</v>
      </c>
      <c r="J2457" s="258" t="s">
        <v>2561</v>
      </c>
      <c r="K2457" s="258" t="s">
        <v>3017</v>
      </c>
      <c r="L2457" s="265" t="s">
        <v>1937</v>
      </c>
      <c r="M2457" s="265" t="s">
        <v>1941</v>
      </c>
      <c r="N2457" s="258" t="s">
        <v>3027</v>
      </c>
      <c r="O2457" s="258" t="s">
        <v>3040</v>
      </c>
      <c r="P2457" s="258"/>
      <c r="Q2457" s="258"/>
      <c r="R2457" s="258"/>
      <c r="S2457" s="258"/>
      <c r="T2457" s="11" t="s">
        <v>2762</v>
      </c>
      <c r="U2457" s="11" t="s">
        <v>2517</v>
      </c>
      <c r="V2457">
        <v>3</v>
      </c>
      <c r="Z2457">
        <v>1.39678920870143</v>
      </c>
      <c r="AD2457" s="188">
        <f t="shared" si="87"/>
        <v>6.9077552789821368</v>
      </c>
    </row>
    <row r="2458" spans="1:30" hidden="1" x14ac:dyDescent="0.35">
      <c r="A2458" s="11" t="s">
        <v>2760</v>
      </c>
      <c r="B2458" s="11" t="s">
        <v>2516</v>
      </c>
      <c r="C2458" s="11" t="s">
        <v>2552</v>
      </c>
      <c r="D2458" s="188" t="s">
        <v>3022</v>
      </c>
      <c r="G2458" s="11" t="s">
        <v>2749</v>
      </c>
      <c r="H2458" s="11" t="s">
        <v>2640</v>
      </c>
      <c r="I2458">
        <v>2002</v>
      </c>
      <c r="J2458" s="258" t="s">
        <v>2561</v>
      </c>
      <c r="K2458" s="258" t="s">
        <v>3017</v>
      </c>
      <c r="L2458" s="265" t="s">
        <v>1937</v>
      </c>
      <c r="M2458" s="265" t="s">
        <v>1941</v>
      </c>
      <c r="N2458" s="258" t="s">
        <v>3027</v>
      </c>
      <c r="O2458" s="258" t="s">
        <v>3040</v>
      </c>
      <c r="P2458" s="258"/>
      <c r="Q2458" s="258"/>
      <c r="R2458" s="258"/>
      <c r="S2458" s="258"/>
      <c r="T2458" s="11" t="s">
        <v>2762</v>
      </c>
      <c r="U2458" s="11" t="s">
        <v>2517</v>
      </c>
      <c r="V2458">
        <v>3</v>
      </c>
      <c r="Z2458">
        <v>1.5290206136601101</v>
      </c>
      <c r="AD2458" s="188">
        <f t="shared" si="87"/>
        <v>6.9077552789821368</v>
      </c>
    </row>
    <row r="2459" spans="1:30" hidden="1" x14ac:dyDescent="0.35">
      <c r="A2459" s="11" t="s">
        <v>2760</v>
      </c>
      <c r="B2459" s="11" t="s">
        <v>2516</v>
      </c>
      <c r="C2459" s="11" t="s">
        <v>2552</v>
      </c>
      <c r="D2459" s="188" t="s">
        <v>3022</v>
      </c>
      <c r="G2459" s="11" t="s">
        <v>2749</v>
      </c>
      <c r="H2459" s="11" t="s">
        <v>2640</v>
      </c>
      <c r="I2459">
        <v>2002</v>
      </c>
      <c r="J2459" s="258" t="s">
        <v>2561</v>
      </c>
      <c r="K2459" s="258" t="s">
        <v>3017</v>
      </c>
      <c r="L2459" s="265" t="s">
        <v>1937</v>
      </c>
      <c r="M2459" s="265" t="s">
        <v>1941</v>
      </c>
      <c r="N2459" s="258" t="s">
        <v>3027</v>
      </c>
      <c r="O2459" s="258" t="s">
        <v>3040</v>
      </c>
      <c r="P2459" s="258"/>
      <c r="Q2459" s="258"/>
      <c r="R2459" s="258"/>
      <c r="S2459" s="258"/>
      <c r="T2459" s="11" t="s">
        <v>2762</v>
      </c>
      <c r="U2459" s="11" t="s">
        <v>2517</v>
      </c>
      <c r="V2459">
        <v>3</v>
      </c>
      <c r="Z2459">
        <v>1.62819416737912</v>
      </c>
      <c r="AD2459" s="188">
        <f t="shared" si="87"/>
        <v>6.9077552789821368</v>
      </c>
    </row>
    <row r="2460" spans="1:30" hidden="1" x14ac:dyDescent="0.35">
      <c r="A2460" s="11" t="s">
        <v>2760</v>
      </c>
      <c r="B2460" s="11" t="s">
        <v>2516</v>
      </c>
      <c r="C2460" s="11" t="s">
        <v>2552</v>
      </c>
      <c r="D2460" s="188" t="s">
        <v>3022</v>
      </c>
      <c r="G2460" s="11" t="s">
        <v>2749</v>
      </c>
      <c r="H2460" s="11" t="s">
        <v>2640</v>
      </c>
      <c r="I2460">
        <v>2002</v>
      </c>
      <c r="J2460" s="258" t="s">
        <v>2561</v>
      </c>
      <c r="K2460" s="258" t="s">
        <v>3017</v>
      </c>
      <c r="L2460" s="265" t="s">
        <v>1937</v>
      </c>
      <c r="M2460" s="265" t="s">
        <v>1941</v>
      </c>
      <c r="N2460" s="258" t="s">
        <v>3027</v>
      </c>
      <c r="O2460" s="258" t="s">
        <v>3040</v>
      </c>
      <c r="P2460" s="258"/>
      <c r="Q2460" s="258"/>
      <c r="R2460" s="258"/>
      <c r="S2460" s="258"/>
      <c r="T2460" s="11" t="s">
        <v>2762</v>
      </c>
      <c r="U2460" s="11" t="s">
        <v>2517</v>
      </c>
      <c r="V2460">
        <v>3</v>
      </c>
      <c r="Z2460">
        <v>1.72736772109812</v>
      </c>
      <c r="AD2460" s="188">
        <f t="shared" si="87"/>
        <v>6.9077552789821368</v>
      </c>
    </row>
    <row r="2461" spans="1:30" hidden="1" x14ac:dyDescent="0.35">
      <c r="A2461" s="11" t="s">
        <v>2760</v>
      </c>
      <c r="B2461" s="11" t="s">
        <v>2516</v>
      </c>
      <c r="C2461" s="11" t="s">
        <v>2552</v>
      </c>
      <c r="D2461" s="188" t="s">
        <v>3022</v>
      </c>
      <c r="G2461" s="11" t="s">
        <v>2749</v>
      </c>
      <c r="H2461" s="11" t="s">
        <v>2640</v>
      </c>
      <c r="I2461">
        <v>2002</v>
      </c>
      <c r="J2461" s="258" t="s">
        <v>2561</v>
      </c>
      <c r="K2461" s="258" t="s">
        <v>3017</v>
      </c>
      <c r="L2461" s="265" t="s">
        <v>1937</v>
      </c>
      <c r="M2461" s="265" t="s">
        <v>1941</v>
      </c>
      <c r="N2461" s="258" t="s">
        <v>3027</v>
      </c>
      <c r="O2461" s="258" t="s">
        <v>3040</v>
      </c>
      <c r="P2461" s="258"/>
      <c r="Q2461" s="258"/>
      <c r="R2461" s="258"/>
      <c r="S2461" s="258"/>
      <c r="T2461" s="11" t="s">
        <v>2762</v>
      </c>
      <c r="U2461" s="11" t="s">
        <v>2517</v>
      </c>
      <c r="V2461">
        <v>3</v>
      </c>
      <c r="Z2461">
        <v>1.8595991260567999</v>
      </c>
      <c r="AD2461" s="188">
        <f t="shared" si="87"/>
        <v>6.9077552789821368</v>
      </c>
    </row>
    <row r="2462" spans="1:30" hidden="1" x14ac:dyDescent="0.35">
      <c r="A2462" s="11" t="s">
        <v>2760</v>
      </c>
      <c r="B2462" s="11" t="s">
        <v>2516</v>
      </c>
      <c r="C2462" s="11" t="s">
        <v>2552</v>
      </c>
      <c r="D2462" s="188" t="s">
        <v>3022</v>
      </c>
      <c r="G2462" s="11" t="s">
        <v>2749</v>
      </c>
      <c r="H2462" s="11" t="s">
        <v>2640</v>
      </c>
      <c r="I2462">
        <v>2002</v>
      </c>
      <c r="J2462" s="258" t="s">
        <v>2561</v>
      </c>
      <c r="K2462" s="258" t="s">
        <v>3017</v>
      </c>
      <c r="L2462" s="265" t="s">
        <v>1937</v>
      </c>
      <c r="M2462" s="265" t="s">
        <v>1941</v>
      </c>
      <c r="N2462" s="258" t="s">
        <v>3027</v>
      </c>
      <c r="O2462" s="258" t="s">
        <v>3040</v>
      </c>
      <c r="P2462" s="258"/>
      <c r="Q2462" s="258"/>
      <c r="R2462" s="258"/>
      <c r="S2462" s="258"/>
      <c r="T2462" s="11" t="s">
        <v>2762</v>
      </c>
      <c r="U2462" s="11" t="s">
        <v>2517</v>
      </c>
      <c r="V2462">
        <v>3.02298850574712</v>
      </c>
      <c r="Z2462">
        <v>1.99164054336468</v>
      </c>
      <c r="AD2462" s="188">
        <f t="shared" si="87"/>
        <v>6.9606882696256642</v>
      </c>
    </row>
    <row r="2463" spans="1:30" hidden="1" x14ac:dyDescent="0.35">
      <c r="A2463" s="11" t="s">
        <v>2760</v>
      </c>
      <c r="B2463" s="11" t="s">
        <v>2516</v>
      </c>
      <c r="C2463" s="11" t="s">
        <v>2552</v>
      </c>
      <c r="D2463" s="188" t="s">
        <v>3022</v>
      </c>
      <c r="G2463" s="11" t="s">
        <v>2749</v>
      </c>
      <c r="H2463" s="11" t="s">
        <v>2640</v>
      </c>
      <c r="I2463">
        <v>2002</v>
      </c>
      <c r="J2463" s="258" t="s">
        <v>2561</v>
      </c>
      <c r="K2463" s="258" t="s">
        <v>3017</v>
      </c>
      <c r="L2463" s="265" t="s">
        <v>1937</v>
      </c>
      <c r="M2463" s="265" t="s">
        <v>1941</v>
      </c>
      <c r="N2463" s="258" t="s">
        <v>3027</v>
      </c>
      <c r="O2463" s="258" t="s">
        <v>3040</v>
      </c>
      <c r="P2463" s="258"/>
      <c r="Q2463" s="258"/>
      <c r="R2463" s="258"/>
      <c r="S2463" s="258"/>
      <c r="T2463" s="11" t="s">
        <v>2762</v>
      </c>
      <c r="U2463" s="11" t="s">
        <v>2517</v>
      </c>
      <c r="V2463">
        <v>3</v>
      </c>
      <c r="Z2463">
        <v>2.1901776384535001</v>
      </c>
      <c r="AD2463" s="188">
        <f t="shared" si="87"/>
        <v>6.9077552789821368</v>
      </c>
    </row>
    <row r="2464" spans="1:30" hidden="1" x14ac:dyDescent="0.35">
      <c r="A2464" s="11" t="s">
        <v>2760</v>
      </c>
      <c r="B2464" s="11" t="s">
        <v>2516</v>
      </c>
      <c r="C2464" s="11" t="s">
        <v>2552</v>
      </c>
      <c r="D2464" s="188" t="s">
        <v>3022</v>
      </c>
      <c r="G2464" s="11" t="s">
        <v>2749</v>
      </c>
      <c r="H2464" s="11" t="s">
        <v>2640</v>
      </c>
      <c r="I2464">
        <v>2002</v>
      </c>
      <c r="J2464" s="258" t="s">
        <v>2561</v>
      </c>
      <c r="K2464" s="258" t="s">
        <v>3017</v>
      </c>
      <c r="L2464" s="265" t="s">
        <v>1937</v>
      </c>
      <c r="M2464" s="265" t="s">
        <v>1941</v>
      </c>
      <c r="N2464" s="258" t="s">
        <v>3027</v>
      </c>
      <c r="O2464" s="258" t="s">
        <v>3040</v>
      </c>
      <c r="P2464" s="258"/>
      <c r="Q2464" s="258"/>
      <c r="R2464" s="258"/>
      <c r="S2464" s="258"/>
      <c r="T2464" s="11" t="s">
        <v>2762</v>
      </c>
      <c r="U2464" s="11" t="s">
        <v>2517</v>
      </c>
      <c r="V2464">
        <v>3</v>
      </c>
      <c r="Z2464">
        <v>2.4546404483708502</v>
      </c>
      <c r="AD2464" s="188">
        <f t="shared" si="87"/>
        <v>6.9077552789821368</v>
      </c>
    </row>
    <row r="2465" spans="1:30" hidden="1" x14ac:dyDescent="0.35">
      <c r="A2465" s="11" t="s">
        <v>2760</v>
      </c>
      <c r="B2465" s="11" t="s">
        <v>2516</v>
      </c>
      <c r="C2465" s="11" t="s">
        <v>2552</v>
      </c>
      <c r="D2465" s="188" t="s">
        <v>3022</v>
      </c>
      <c r="G2465" s="11" t="s">
        <v>2749</v>
      </c>
      <c r="H2465" s="11" t="s">
        <v>2640</v>
      </c>
      <c r="I2465">
        <v>2002</v>
      </c>
      <c r="J2465" s="258" t="s">
        <v>2561</v>
      </c>
      <c r="K2465" s="258" t="s">
        <v>3017</v>
      </c>
      <c r="L2465" s="265" t="s">
        <v>1937</v>
      </c>
      <c r="M2465" s="265" t="s">
        <v>1941</v>
      </c>
      <c r="N2465" s="258" t="s">
        <v>3027</v>
      </c>
      <c r="O2465" s="258" t="s">
        <v>3040</v>
      </c>
      <c r="P2465" s="258"/>
      <c r="Q2465" s="258"/>
      <c r="R2465" s="258"/>
      <c r="S2465" s="258"/>
      <c r="T2465" s="11" t="s">
        <v>2762</v>
      </c>
      <c r="U2465" s="11" t="s">
        <v>2517</v>
      </c>
      <c r="V2465">
        <v>3</v>
      </c>
      <c r="Z2465">
        <v>2.6199297045691998</v>
      </c>
      <c r="AD2465" s="188">
        <f t="shared" si="87"/>
        <v>6.9077552789821368</v>
      </c>
    </row>
    <row r="2466" spans="1:30" hidden="1" x14ac:dyDescent="0.35">
      <c r="A2466" s="11" t="s">
        <v>2760</v>
      </c>
      <c r="B2466" s="11" t="s">
        <v>2516</v>
      </c>
      <c r="C2466" s="11" t="s">
        <v>2552</v>
      </c>
      <c r="D2466" s="188" t="s">
        <v>3022</v>
      </c>
      <c r="G2466" s="11" t="s">
        <v>2749</v>
      </c>
      <c r="H2466" s="11" t="s">
        <v>2640</v>
      </c>
      <c r="I2466">
        <v>2002</v>
      </c>
      <c r="J2466" s="258" t="s">
        <v>2561</v>
      </c>
      <c r="K2466" s="258" t="s">
        <v>3017</v>
      </c>
      <c r="L2466" s="265" t="s">
        <v>1937</v>
      </c>
      <c r="M2466" s="265" t="s">
        <v>1941</v>
      </c>
      <c r="N2466" s="258" t="s">
        <v>3027</v>
      </c>
      <c r="O2466" s="258" t="s">
        <v>3040</v>
      </c>
      <c r="P2466" s="258"/>
      <c r="Q2466" s="258"/>
      <c r="R2466" s="258"/>
      <c r="S2466" s="258"/>
      <c r="T2466" s="11" t="s">
        <v>2762</v>
      </c>
      <c r="U2466" s="11" t="s">
        <v>2517</v>
      </c>
      <c r="V2466">
        <v>3</v>
      </c>
      <c r="Z2466">
        <v>2.8513346632468801</v>
      </c>
      <c r="AD2466" s="188">
        <f t="shared" si="87"/>
        <v>6.9077552789821368</v>
      </c>
    </row>
    <row r="2467" spans="1:30" hidden="1" x14ac:dyDescent="0.35">
      <c r="A2467" s="11" t="s">
        <v>2760</v>
      </c>
      <c r="B2467" s="11" t="s">
        <v>2516</v>
      </c>
      <c r="C2467" s="11" t="s">
        <v>2552</v>
      </c>
      <c r="D2467" s="188" t="s">
        <v>3022</v>
      </c>
      <c r="G2467" s="11" t="s">
        <v>2749</v>
      </c>
      <c r="H2467" s="11" t="s">
        <v>2640</v>
      </c>
      <c r="I2467">
        <v>2002</v>
      </c>
      <c r="J2467" s="258" t="s">
        <v>2561</v>
      </c>
      <c r="K2467" s="258" t="s">
        <v>3017</v>
      </c>
      <c r="L2467" s="265" t="s">
        <v>1937</v>
      </c>
      <c r="M2467" s="265" t="s">
        <v>1941</v>
      </c>
      <c r="N2467" s="258" t="s">
        <v>3027</v>
      </c>
      <c r="O2467" s="258" t="s">
        <v>3040</v>
      </c>
      <c r="P2467" s="258"/>
      <c r="Q2467" s="258"/>
      <c r="R2467" s="258"/>
      <c r="S2467" s="258"/>
      <c r="T2467" s="11" t="s">
        <v>2762</v>
      </c>
      <c r="U2467" s="11" t="s">
        <v>2517</v>
      </c>
      <c r="V2467">
        <v>3.29885057471264</v>
      </c>
      <c r="Z2467">
        <v>-6.0226085304455099E-2</v>
      </c>
      <c r="AD2467" s="188">
        <f t="shared" si="87"/>
        <v>7.5958841573481655</v>
      </c>
    </row>
    <row r="2468" spans="1:30" hidden="1" x14ac:dyDescent="0.35">
      <c r="A2468" s="11" t="s">
        <v>2760</v>
      </c>
      <c r="B2468" s="11" t="s">
        <v>2516</v>
      </c>
      <c r="C2468" s="11" t="s">
        <v>2552</v>
      </c>
      <c r="D2468" s="188" t="s">
        <v>3022</v>
      </c>
      <c r="G2468" s="11" t="s">
        <v>2749</v>
      </c>
      <c r="H2468" s="11" t="s">
        <v>2640</v>
      </c>
      <c r="I2468">
        <v>2002</v>
      </c>
      <c r="J2468" s="258" t="s">
        <v>2561</v>
      </c>
      <c r="K2468" s="258" t="s">
        <v>3017</v>
      </c>
      <c r="L2468" s="265" t="s">
        <v>1937</v>
      </c>
      <c r="M2468" s="265" t="s">
        <v>1941</v>
      </c>
      <c r="N2468" s="258" t="s">
        <v>3027</v>
      </c>
      <c r="O2468" s="258" t="s">
        <v>3040</v>
      </c>
      <c r="P2468" s="258"/>
      <c r="Q2468" s="258"/>
      <c r="R2468" s="258"/>
      <c r="S2468" s="258"/>
      <c r="T2468" s="11" t="s">
        <v>2762</v>
      </c>
      <c r="U2468" s="11" t="s">
        <v>2517</v>
      </c>
      <c r="V2468">
        <v>3.29885057471264</v>
      </c>
      <c r="Z2468">
        <v>0.13812102213356101</v>
      </c>
      <c r="AD2468" s="188">
        <f t="shared" si="87"/>
        <v>7.5958841573481655</v>
      </c>
    </row>
    <row r="2469" spans="1:30" hidden="1" x14ac:dyDescent="0.35">
      <c r="A2469" s="11" t="s">
        <v>2760</v>
      </c>
      <c r="B2469" s="11" t="s">
        <v>2516</v>
      </c>
      <c r="C2469" s="11" t="s">
        <v>2552</v>
      </c>
      <c r="D2469" s="188" t="s">
        <v>3022</v>
      </c>
      <c r="G2469" s="11" t="s">
        <v>2749</v>
      </c>
      <c r="H2469" s="11" t="s">
        <v>2640</v>
      </c>
      <c r="I2469">
        <v>2002</v>
      </c>
      <c r="J2469" s="258" t="s">
        <v>2561</v>
      </c>
      <c r="K2469" s="258" t="s">
        <v>3017</v>
      </c>
      <c r="L2469" s="265" t="s">
        <v>1937</v>
      </c>
      <c r="M2469" s="265" t="s">
        <v>1941</v>
      </c>
      <c r="N2469" s="258" t="s">
        <v>3027</v>
      </c>
      <c r="O2469" s="258" t="s">
        <v>3040</v>
      </c>
      <c r="P2469" s="258"/>
      <c r="Q2469" s="258"/>
      <c r="R2469" s="258"/>
      <c r="S2469" s="258"/>
      <c r="T2469" s="11" t="s">
        <v>2762</v>
      </c>
      <c r="U2469" s="11" t="s">
        <v>2517</v>
      </c>
      <c r="V2469">
        <v>3.29885057471264</v>
      </c>
      <c r="Z2469">
        <v>0.237294575852569</v>
      </c>
      <c r="AD2469" s="188">
        <f t="shared" si="87"/>
        <v>7.5958841573481655</v>
      </c>
    </row>
    <row r="2470" spans="1:30" hidden="1" x14ac:dyDescent="0.35">
      <c r="A2470" s="11" t="s">
        <v>2760</v>
      </c>
      <c r="B2470" s="11" t="s">
        <v>2516</v>
      </c>
      <c r="C2470" s="11" t="s">
        <v>2552</v>
      </c>
      <c r="D2470" s="188" t="s">
        <v>3022</v>
      </c>
      <c r="G2470" s="11" t="s">
        <v>2749</v>
      </c>
      <c r="H2470" s="11" t="s">
        <v>2640</v>
      </c>
      <c r="I2470">
        <v>2002</v>
      </c>
      <c r="J2470" s="258" t="s">
        <v>2561</v>
      </c>
      <c r="K2470" s="258" t="s">
        <v>3017</v>
      </c>
      <c r="L2470" s="265" t="s">
        <v>1937</v>
      </c>
      <c r="M2470" s="265" t="s">
        <v>1941</v>
      </c>
      <c r="N2470" s="258" t="s">
        <v>3027</v>
      </c>
      <c r="O2470" s="258" t="s">
        <v>3040</v>
      </c>
      <c r="P2470" s="258"/>
      <c r="Q2470" s="258"/>
      <c r="R2470" s="258"/>
      <c r="S2470" s="258"/>
      <c r="T2470" s="11" t="s">
        <v>2762</v>
      </c>
      <c r="U2470" s="11" t="s">
        <v>2517</v>
      </c>
      <c r="V2470">
        <v>3.3218390804597702</v>
      </c>
      <c r="Z2470">
        <v>0.402393844400114</v>
      </c>
      <c r="AD2470" s="188">
        <f t="shared" si="87"/>
        <v>7.648817147991716</v>
      </c>
    </row>
    <row r="2471" spans="1:30" hidden="1" x14ac:dyDescent="0.35">
      <c r="A2471" s="11" t="s">
        <v>2760</v>
      </c>
      <c r="B2471" s="11" t="s">
        <v>2516</v>
      </c>
      <c r="C2471" s="11" t="s">
        <v>2552</v>
      </c>
      <c r="D2471" s="188" t="s">
        <v>3022</v>
      </c>
      <c r="G2471" s="11" t="s">
        <v>2749</v>
      </c>
      <c r="H2471" s="11" t="s">
        <v>2640</v>
      </c>
      <c r="I2471">
        <v>2002</v>
      </c>
      <c r="J2471" s="258" t="s">
        <v>2561</v>
      </c>
      <c r="K2471" s="258" t="s">
        <v>3017</v>
      </c>
      <c r="L2471" s="265" t="s">
        <v>1937</v>
      </c>
      <c r="M2471" s="265" t="s">
        <v>1941</v>
      </c>
      <c r="N2471" s="258" t="s">
        <v>3027</v>
      </c>
      <c r="O2471" s="258" t="s">
        <v>3040</v>
      </c>
      <c r="P2471" s="258"/>
      <c r="Q2471" s="258"/>
      <c r="R2471" s="258"/>
      <c r="S2471" s="258"/>
      <c r="T2471" s="11" t="s">
        <v>2762</v>
      </c>
      <c r="U2471" s="11" t="s">
        <v>2517</v>
      </c>
      <c r="V2471">
        <v>3.29885057471264</v>
      </c>
      <c r="Z2471">
        <v>0.53481523700959399</v>
      </c>
      <c r="AD2471" s="188">
        <f t="shared" si="87"/>
        <v>7.5958841573481655</v>
      </c>
    </row>
    <row r="2472" spans="1:30" hidden="1" x14ac:dyDescent="0.35">
      <c r="A2472" s="11" t="s">
        <v>2760</v>
      </c>
      <c r="B2472" s="11" t="s">
        <v>2516</v>
      </c>
      <c r="C2472" s="11" t="s">
        <v>2552</v>
      </c>
      <c r="D2472" s="188" t="s">
        <v>3022</v>
      </c>
      <c r="G2472" s="11" t="s">
        <v>2749</v>
      </c>
      <c r="H2472" s="11" t="s">
        <v>2640</v>
      </c>
      <c r="I2472">
        <v>2002</v>
      </c>
      <c r="J2472" s="258" t="s">
        <v>2561</v>
      </c>
      <c r="K2472" s="258" t="s">
        <v>3017</v>
      </c>
      <c r="L2472" s="265" t="s">
        <v>1937</v>
      </c>
      <c r="M2472" s="265" t="s">
        <v>1941</v>
      </c>
      <c r="N2472" s="258" t="s">
        <v>3027</v>
      </c>
      <c r="O2472" s="258" t="s">
        <v>3040</v>
      </c>
      <c r="P2472" s="258"/>
      <c r="Q2472" s="258"/>
      <c r="R2472" s="258"/>
      <c r="S2472" s="258"/>
      <c r="T2472" s="11" t="s">
        <v>2762</v>
      </c>
      <c r="U2472" s="11" t="s">
        <v>2517</v>
      </c>
      <c r="V2472">
        <v>3.29885057471264</v>
      </c>
      <c r="Z2472">
        <v>0.66704664196827201</v>
      </c>
      <c r="AD2472" s="188">
        <f t="shared" si="87"/>
        <v>7.5958841573481655</v>
      </c>
    </row>
    <row r="2473" spans="1:30" hidden="1" x14ac:dyDescent="0.35">
      <c r="A2473" s="11" t="s">
        <v>2760</v>
      </c>
      <c r="B2473" s="11" t="s">
        <v>2516</v>
      </c>
      <c r="C2473" s="11" t="s">
        <v>2552</v>
      </c>
      <c r="D2473" s="188" t="s">
        <v>3022</v>
      </c>
      <c r="G2473" s="11" t="s">
        <v>2749</v>
      </c>
      <c r="H2473" s="11" t="s">
        <v>2640</v>
      </c>
      <c r="I2473">
        <v>2002</v>
      </c>
      <c r="J2473" s="258" t="s">
        <v>2561</v>
      </c>
      <c r="K2473" s="258" t="s">
        <v>3017</v>
      </c>
      <c r="L2473" s="265" t="s">
        <v>1937</v>
      </c>
      <c r="M2473" s="265" t="s">
        <v>1941</v>
      </c>
      <c r="N2473" s="258" t="s">
        <v>3027</v>
      </c>
      <c r="O2473" s="258" t="s">
        <v>3040</v>
      </c>
      <c r="P2473" s="258"/>
      <c r="Q2473" s="258"/>
      <c r="R2473" s="258"/>
      <c r="S2473" s="258"/>
      <c r="T2473" s="11" t="s">
        <v>2762</v>
      </c>
      <c r="U2473" s="11" t="s">
        <v>2517</v>
      </c>
      <c r="V2473">
        <v>3.3218390804597702</v>
      </c>
      <c r="Z2473">
        <v>0.79908805927614601</v>
      </c>
      <c r="AD2473" s="188">
        <f t="shared" si="87"/>
        <v>7.648817147991716</v>
      </c>
    </row>
    <row r="2474" spans="1:30" hidden="1" x14ac:dyDescent="0.35">
      <c r="A2474" s="11" t="s">
        <v>2760</v>
      </c>
      <c r="B2474" s="11" t="s">
        <v>2516</v>
      </c>
      <c r="C2474" s="11" t="s">
        <v>2552</v>
      </c>
      <c r="D2474" s="188" t="s">
        <v>3022</v>
      </c>
      <c r="G2474" s="11" t="s">
        <v>2749</v>
      </c>
      <c r="H2474" s="11" t="s">
        <v>2640</v>
      </c>
      <c r="I2474">
        <v>2002</v>
      </c>
      <c r="J2474" s="258" t="s">
        <v>2561</v>
      </c>
      <c r="K2474" s="258" t="s">
        <v>3017</v>
      </c>
      <c r="L2474" s="265" t="s">
        <v>1937</v>
      </c>
      <c r="M2474" s="265" t="s">
        <v>1941</v>
      </c>
      <c r="N2474" s="258" t="s">
        <v>3027</v>
      </c>
      <c r="O2474" s="258" t="s">
        <v>3040</v>
      </c>
      <c r="P2474" s="258"/>
      <c r="Q2474" s="258"/>
      <c r="R2474" s="258"/>
      <c r="S2474" s="258"/>
      <c r="T2474" s="11" t="s">
        <v>2762</v>
      </c>
      <c r="U2474" s="11" t="s">
        <v>2517</v>
      </c>
      <c r="V2474">
        <v>3.3218390804597702</v>
      </c>
      <c r="Z2474">
        <v>1.0304930179538301</v>
      </c>
      <c r="AD2474" s="188">
        <f t="shared" si="87"/>
        <v>7.648817147991716</v>
      </c>
    </row>
    <row r="2475" spans="1:30" hidden="1" x14ac:dyDescent="0.35">
      <c r="A2475" s="11" t="s">
        <v>2760</v>
      </c>
      <c r="B2475" s="11" t="s">
        <v>2516</v>
      </c>
      <c r="C2475" s="11" t="s">
        <v>2552</v>
      </c>
      <c r="D2475" s="188" t="s">
        <v>3022</v>
      </c>
      <c r="G2475" s="11" t="s">
        <v>2749</v>
      </c>
      <c r="H2475" s="11" t="s">
        <v>2640</v>
      </c>
      <c r="I2475">
        <v>2002</v>
      </c>
      <c r="J2475" s="258" t="s">
        <v>2561</v>
      </c>
      <c r="K2475" s="258" t="s">
        <v>3017</v>
      </c>
      <c r="L2475" s="265" t="s">
        <v>1937</v>
      </c>
      <c r="M2475" s="265" t="s">
        <v>1941</v>
      </c>
      <c r="N2475" s="258" t="s">
        <v>3027</v>
      </c>
      <c r="O2475" s="258" t="s">
        <v>3040</v>
      </c>
      <c r="P2475" s="258"/>
      <c r="Q2475" s="258"/>
      <c r="R2475" s="258"/>
      <c r="S2475" s="258"/>
      <c r="T2475" s="11" t="s">
        <v>2762</v>
      </c>
      <c r="U2475" s="11" t="s">
        <v>2517</v>
      </c>
      <c r="V2475">
        <v>3.29885057471264</v>
      </c>
      <c r="Z2475">
        <v>1.19597226180298</v>
      </c>
      <c r="AD2475" s="188">
        <f t="shared" si="87"/>
        <v>7.5958841573481655</v>
      </c>
    </row>
    <row r="2476" spans="1:30" hidden="1" x14ac:dyDescent="0.35">
      <c r="A2476" s="11" t="s">
        <v>2760</v>
      </c>
      <c r="B2476" s="11" t="s">
        <v>2516</v>
      </c>
      <c r="C2476" s="11" t="s">
        <v>2552</v>
      </c>
      <c r="D2476" s="188" t="s">
        <v>3022</v>
      </c>
      <c r="G2476" s="11" t="s">
        <v>2749</v>
      </c>
      <c r="H2476" s="11" t="s">
        <v>2640</v>
      </c>
      <c r="I2476">
        <v>2002</v>
      </c>
      <c r="J2476" s="258" t="s">
        <v>2561</v>
      </c>
      <c r="K2476" s="258" t="s">
        <v>3017</v>
      </c>
      <c r="L2476" s="265" t="s">
        <v>1937</v>
      </c>
      <c r="M2476" s="265" t="s">
        <v>1941</v>
      </c>
      <c r="N2476" s="258" t="s">
        <v>3027</v>
      </c>
      <c r="O2476" s="258" t="s">
        <v>3040</v>
      </c>
      <c r="P2476" s="258"/>
      <c r="Q2476" s="258"/>
      <c r="R2476" s="258"/>
      <c r="S2476" s="258"/>
      <c r="T2476" s="11" t="s">
        <v>2762</v>
      </c>
      <c r="U2476" s="11" t="s">
        <v>2517</v>
      </c>
      <c r="V2476">
        <v>3.29885057471264</v>
      </c>
      <c r="Z2476">
        <v>1.2951458155219899</v>
      </c>
      <c r="AD2476" s="188">
        <f t="shared" si="87"/>
        <v>7.5958841573481655</v>
      </c>
    </row>
    <row r="2477" spans="1:30" hidden="1" x14ac:dyDescent="0.35">
      <c r="A2477" s="11" t="s">
        <v>2760</v>
      </c>
      <c r="B2477" s="11" t="s">
        <v>2516</v>
      </c>
      <c r="C2477" s="11" t="s">
        <v>2552</v>
      </c>
      <c r="D2477" s="188" t="s">
        <v>3022</v>
      </c>
      <c r="G2477" s="11" t="s">
        <v>2749</v>
      </c>
      <c r="H2477" s="11" t="s">
        <v>2640</v>
      </c>
      <c r="I2477">
        <v>2002</v>
      </c>
      <c r="J2477" s="258" t="s">
        <v>2561</v>
      </c>
      <c r="K2477" s="258" t="s">
        <v>3017</v>
      </c>
      <c r="L2477" s="265" t="s">
        <v>1937</v>
      </c>
      <c r="M2477" s="265" t="s">
        <v>1941</v>
      </c>
      <c r="N2477" s="258" t="s">
        <v>3027</v>
      </c>
      <c r="O2477" s="258" t="s">
        <v>3040</v>
      </c>
      <c r="P2477" s="258"/>
      <c r="Q2477" s="258"/>
      <c r="R2477" s="258"/>
      <c r="S2477" s="258"/>
      <c r="T2477" s="11" t="s">
        <v>2762</v>
      </c>
      <c r="U2477" s="11" t="s">
        <v>2517</v>
      </c>
      <c r="V2477">
        <v>3.29885057471264</v>
      </c>
      <c r="Z2477">
        <v>1.3943193692409901</v>
      </c>
      <c r="AD2477" s="188">
        <f t="shared" ref="AD2477:AD2540" si="88">LN(10^(V2477))</f>
        <v>7.5958841573481655</v>
      </c>
    </row>
    <row r="2478" spans="1:30" hidden="1" x14ac:dyDescent="0.35">
      <c r="A2478" s="11" t="s">
        <v>2760</v>
      </c>
      <c r="B2478" s="11" t="s">
        <v>2516</v>
      </c>
      <c r="C2478" s="11" t="s">
        <v>2552</v>
      </c>
      <c r="D2478" s="188" t="s">
        <v>3022</v>
      </c>
      <c r="G2478" s="11" t="s">
        <v>2749</v>
      </c>
      <c r="H2478" s="11" t="s">
        <v>2640</v>
      </c>
      <c r="I2478">
        <v>2002</v>
      </c>
      <c r="J2478" s="258" t="s">
        <v>2561</v>
      </c>
      <c r="K2478" s="258" t="s">
        <v>3017</v>
      </c>
      <c r="L2478" s="265" t="s">
        <v>1937</v>
      </c>
      <c r="M2478" s="265" t="s">
        <v>1941</v>
      </c>
      <c r="N2478" s="258" t="s">
        <v>3027</v>
      </c>
      <c r="O2478" s="258" t="s">
        <v>3040</v>
      </c>
      <c r="P2478" s="258"/>
      <c r="Q2478" s="258"/>
      <c r="R2478" s="258"/>
      <c r="S2478" s="258"/>
      <c r="T2478" s="11" t="s">
        <v>2762</v>
      </c>
      <c r="U2478" s="11" t="s">
        <v>2517</v>
      </c>
      <c r="V2478">
        <v>3.29885057471264</v>
      </c>
      <c r="Z2478">
        <v>1.46043507172033</v>
      </c>
      <c r="AD2478" s="188">
        <f t="shared" si="88"/>
        <v>7.5958841573481655</v>
      </c>
    </row>
    <row r="2479" spans="1:30" hidden="1" x14ac:dyDescent="0.35">
      <c r="A2479" s="11" t="s">
        <v>2760</v>
      </c>
      <c r="B2479" s="11" t="s">
        <v>2516</v>
      </c>
      <c r="C2479" s="11" t="s">
        <v>2552</v>
      </c>
      <c r="D2479" s="188" t="s">
        <v>3022</v>
      </c>
      <c r="G2479" s="11" t="s">
        <v>2749</v>
      </c>
      <c r="H2479" s="11" t="s">
        <v>2640</v>
      </c>
      <c r="I2479">
        <v>2002</v>
      </c>
      <c r="J2479" s="258" t="s">
        <v>2561</v>
      </c>
      <c r="K2479" s="258" t="s">
        <v>3017</v>
      </c>
      <c r="L2479" s="265" t="s">
        <v>1937</v>
      </c>
      <c r="M2479" s="265" t="s">
        <v>1941</v>
      </c>
      <c r="N2479" s="258" t="s">
        <v>3027</v>
      </c>
      <c r="O2479" s="258" t="s">
        <v>3040</v>
      </c>
      <c r="P2479" s="258"/>
      <c r="Q2479" s="258"/>
      <c r="R2479" s="258"/>
      <c r="S2479" s="258"/>
      <c r="T2479" s="11" t="s">
        <v>2762</v>
      </c>
      <c r="U2479" s="11" t="s">
        <v>2517</v>
      </c>
      <c r="V2479">
        <v>3.29885057471264</v>
      </c>
      <c r="Z2479">
        <v>1.55960862543934</v>
      </c>
      <c r="AD2479" s="188">
        <f t="shared" si="88"/>
        <v>7.5958841573481655</v>
      </c>
    </row>
    <row r="2480" spans="1:30" hidden="1" x14ac:dyDescent="0.35">
      <c r="A2480" s="11" t="s">
        <v>2760</v>
      </c>
      <c r="B2480" s="11" t="s">
        <v>2516</v>
      </c>
      <c r="C2480" s="11" t="s">
        <v>2552</v>
      </c>
      <c r="D2480" s="188" t="s">
        <v>3022</v>
      </c>
      <c r="G2480" s="11" t="s">
        <v>2749</v>
      </c>
      <c r="H2480" s="11" t="s">
        <v>2640</v>
      </c>
      <c r="I2480">
        <v>2002</v>
      </c>
      <c r="J2480" s="258" t="s">
        <v>2561</v>
      </c>
      <c r="K2480" s="258" t="s">
        <v>3017</v>
      </c>
      <c r="L2480" s="265" t="s">
        <v>1937</v>
      </c>
      <c r="M2480" s="265" t="s">
        <v>1941</v>
      </c>
      <c r="N2480" s="258" t="s">
        <v>3027</v>
      </c>
      <c r="O2480" s="258" t="s">
        <v>3040</v>
      </c>
      <c r="P2480" s="258"/>
      <c r="Q2480" s="258"/>
      <c r="R2480" s="258"/>
      <c r="S2480" s="258"/>
      <c r="T2480" s="11" t="s">
        <v>2762</v>
      </c>
      <c r="U2480" s="11" t="s">
        <v>2517</v>
      </c>
      <c r="V2480">
        <v>3.3218390804597702</v>
      </c>
      <c r="Z2480">
        <v>1.75776574522656</v>
      </c>
      <c r="AD2480" s="188">
        <f t="shared" si="88"/>
        <v>7.648817147991716</v>
      </c>
    </row>
    <row r="2481" spans="1:30" hidden="1" x14ac:dyDescent="0.35">
      <c r="A2481" s="11" t="s">
        <v>2760</v>
      </c>
      <c r="B2481" s="11" t="s">
        <v>2516</v>
      </c>
      <c r="C2481" s="11" t="s">
        <v>2552</v>
      </c>
      <c r="D2481" s="188" t="s">
        <v>3022</v>
      </c>
      <c r="G2481" s="11" t="s">
        <v>2749</v>
      </c>
      <c r="H2481" s="11" t="s">
        <v>2640</v>
      </c>
      <c r="I2481">
        <v>2002</v>
      </c>
      <c r="J2481" s="258" t="s">
        <v>2561</v>
      </c>
      <c r="K2481" s="258" t="s">
        <v>3017</v>
      </c>
      <c r="L2481" s="265" t="s">
        <v>1937</v>
      </c>
      <c r="M2481" s="265" t="s">
        <v>1941</v>
      </c>
      <c r="N2481" s="258" t="s">
        <v>3027</v>
      </c>
      <c r="O2481" s="258" t="s">
        <v>3040</v>
      </c>
      <c r="P2481" s="258"/>
      <c r="Q2481" s="258"/>
      <c r="R2481" s="258"/>
      <c r="S2481" s="258"/>
      <c r="T2481" s="11" t="s">
        <v>2762</v>
      </c>
      <c r="U2481" s="11" t="s">
        <v>2517</v>
      </c>
      <c r="V2481">
        <v>3.29885057471264</v>
      </c>
      <c r="Z2481">
        <v>2.0885342452740501</v>
      </c>
      <c r="AD2481" s="188">
        <f t="shared" si="88"/>
        <v>7.5958841573481655</v>
      </c>
    </row>
    <row r="2482" spans="1:30" hidden="1" x14ac:dyDescent="0.35">
      <c r="A2482" s="11" t="s">
        <v>2760</v>
      </c>
      <c r="B2482" s="11" t="s">
        <v>2516</v>
      </c>
      <c r="C2482" s="11" t="s">
        <v>2552</v>
      </c>
      <c r="D2482" s="188" t="s">
        <v>3022</v>
      </c>
      <c r="G2482" s="11" t="s">
        <v>2749</v>
      </c>
      <c r="H2482" s="11" t="s">
        <v>2640</v>
      </c>
      <c r="I2482">
        <v>2002</v>
      </c>
      <c r="J2482" s="258" t="s">
        <v>2561</v>
      </c>
      <c r="K2482" s="258" t="s">
        <v>3017</v>
      </c>
      <c r="L2482" s="265" t="s">
        <v>1937</v>
      </c>
      <c r="M2482" s="265" t="s">
        <v>1941</v>
      </c>
      <c r="N2482" s="258" t="s">
        <v>3027</v>
      </c>
      <c r="O2482" s="258" t="s">
        <v>3040</v>
      </c>
      <c r="P2482" s="258"/>
      <c r="Q2482" s="258"/>
      <c r="R2482" s="258"/>
      <c r="S2482" s="258"/>
      <c r="T2482" s="11" t="s">
        <v>2762</v>
      </c>
      <c r="U2482" s="11" t="s">
        <v>2517</v>
      </c>
      <c r="V2482">
        <v>3.29885057471264</v>
      </c>
      <c r="Z2482">
        <v>2.6505177163484301</v>
      </c>
      <c r="AD2482" s="188">
        <f t="shared" si="88"/>
        <v>7.5958841573481655</v>
      </c>
    </row>
    <row r="2483" spans="1:30" hidden="1" x14ac:dyDescent="0.35">
      <c r="A2483" s="11" t="s">
        <v>2760</v>
      </c>
      <c r="B2483" s="11" t="s">
        <v>2516</v>
      </c>
      <c r="C2483" s="11" t="s">
        <v>2552</v>
      </c>
      <c r="D2483" s="188" t="s">
        <v>3022</v>
      </c>
      <c r="G2483" s="11" t="s">
        <v>2749</v>
      </c>
      <c r="H2483" s="11" t="s">
        <v>2640</v>
      </c>
      <c r="I2483">
        <v>2002</v>
      </c>
      <c r="J2483" s="258" t="s">
        <v>2561</v>
      </c>
      <c r="K2483" s="258" t="s">
        <v>3017</v>
      </c>
      <c r="L2483" s="265" t="s">
        <v>1937</v>
      </c>
      <c r="M2483" s="265" t="s">
        <v>1941</v>
      </c>
      <c r="N2483" s="258" t="s">
        <v>3027</v>
      </c>
      <c r="O2483" s="258" t="s">
        <v>3040</v>
      </c>
      <c r="P2483" s="258"/>
      <c r="Q2483" s="258"/>
      <c r="R2483" s="258"/>
      <c r="S2483" s="258"/>
      <c r="T2483" s="11" t="s">
        <v>2762</v>
      </c>
      <c r="U2483" s="11" t="s">
        <v>2517</v>
      </c>
      <c r="V2483">
        <v>3.29885057471264</v>
      </c>
      <c r="Z2483">
        <v>2.7827491213071101</v>
      </c>
      <c r="AD2483" s="188">
        <f t="shared" si="88"/>
        <v>7.5958841573481655</v>
      </c>
    </row>
    <row r="2484" spans="1:30" hidden="1" x14ac:dyDescent="0.35">
      <c r="A2484" s="11" t="s">
        <v>2760</v>
      </c>
      <c r="B2484" s="11" t="s">
        <v>2516</v>
      </c>
      <c r="C2484" s="11" t="s">
        <v>2552</v>
      </c>
      <c r="D2484" s="188" t="s">
        <v>3022</v>
      </c>
      <c r="G2484" s="11" t="s">
        <v>2749</v>
      </c>
      <c r="H2484" s="11" t="s">
        <v>2640</v>
      </c>
      <c r="I2484">
        <v>2002</v>
      </c>
      <c r="J2484" s="258" t="s">
        <v>2561</v>
      </c>
      <c r="K2484" s="258" t="s">
        <v>3017</v>
      </c>
      <c r="L2484" s="265" t="s">
        <v>1937</v>
      </c>
      <c r="M2484" s="265" t="s">
        <v>1941</v>
      </c>
      <c r="N2484" s="258" t="s">
        <v>3027</v>
      </c>
      <c r="O2484" s="258" t="s">
        <v>3040</v>
      </c>
      <c r="P2484" s="258"/>
      <c r="Q2484" s="258"/>
      <c r="R2484" s="258"/>
      <c r="S2484" s="258"/>
      <c r="T2484" s="11" t="s">
        <v>2762</v>
      </c>
      <c r="U2484" s="11" t="s">
        <v>2517</v>
      </c>
      <c r="V2484">
        <v>3.59770114942528</v>
      </c>
      <c r="Z2484">
        <v>-0.49244799088059199</v>
      </c>
      <c r="AD2484" s="188">
        <f t="shared" si="88"/>
        <v>8.2840130357141941</v>
      </c>
    </row>
    <row r="2485" spans="1:30" hidden="1" x14ac:dyDescent="0.35">
      <c r="A2485" s="11" t="s">
        <v>2760</v>
      </c>
      <c r="B2485" s="11" t="s">
        <v>2516</v>
      </c>
      <c r="C2485" s="11" t="s">
        <v>2552</v>
      </c>
      <c r="D2485" s="188" t="s">
        <v>3022</v>
      </c>
      <c r="G2485" s="11" t="s">
        <v>2749</v>
      </c>
      <c r="H2485" s="11" t="s">
        <v>2640</v>
      </c>
      <c r="I2485">
        <v>2002</v>
      </c>
      <c r="J2485" s="258" t="s">
        <v>2561</v>
      </c>
      <c r="K2485" s="258" t="s">
        <v>3017</v>
      </c>
      <c r="L2485" s="265" t="s">
        <v>1937</v>
      </c>
      <c r="M2485" s="265" t="s">
        <v>1941</v>
      </c>
      <c r="N2485" s="258" t="s">
        <v>3027</v>
      </c>
      <c r="O2485" s="258" t="s">
        <v>3040</v>
      </c>
      <c r="P2485" s="258"/>
      <c r="Q2485" s="258"/>
      <c r="R2485" s="258"/>
      <c r="S2485" s="258"/>
      <c r="T2485" s="11" t="s">
        <v>2762</v>
      </c>
      <c r="U2485" s="11" t="s">
        <v>2517</v>
      </c>
      <c r="V2485">
        <v>3.6206896551724101</v>
      </c>
      <c r="Z2485">
        <v>-0.29429087109337798</v>
      </c>
      <c r="AD2485" s="188">
        <f t="shared" si="88"/>
        <v>8.3369460263577437</v>
      </c>
    </row>
    <row r="2486" spans="1:30" hidden="1" x14ac:dyDescent="0.35">
      <c r="A2486" s="11" t="s">
        <v>2760</v>
      </c>
      <c r="B2486" s="11" t="s">
        <v>2516</v>
      </c>
      <c r="C2486" s="11" t="s">
        <v>2552</v>
      </c>
      <c r="D2486" s="188" t="s">
        <v>3022</v>
      </c>
      <c r="G2486" s="11" t="s">
        <v>2749</v>
      </c>
      <c r="H2486" s="11" t="s">
        <v>2640</v>
      </c>
      <c r="I2486">
        <v>2002</v>
      </c>
      <c r="J2486" s="258" t="s">
        <v>2561</v>
      </c>
      <c r="K2486" s="258" t="s">
        <v>3017</v>
      </c>
      <c r="L2486" s="265" t="s">
        <v>1937</v>
      </c>
      <c r="M2486" s="265" t="s">
        <v>1941</v>
      </c>
      <c r="N2486" s="258" t="s">
        <v>3027</v>
      </c>
      <c r="O2486" s="258" t="s">
        <v>3040</v>
      </c>
      <c r="P2486" s="258"/>
      <c r="Q2486" s="258"/>
      <c r="R2486" s="258"/>
      <c r="S2486" s="258"/>
      <c r="T2486" s="11" t="s">
        <v>2762</v>
      </c>
      <c r="U2486" s="11" t="s">
        <v>2517</v>
      </c>
      <c r="V2486">
        <v>3.59770114942528</v>
      </c>
      <c r="Z2486">
        <v>-6.2695924764890096E-2</v>
      </c>
      <c r="AD2486" s="188">
        <f t="shared" si="88"/>
        <v>8.2840130357141941</v>
      </c>
    </row>
    <row r="2487" spans="1:30" hidden="1" x14ac:dyDescent="0.35">
      <c r="A2487" s="11" t="s">
        <v>2760</v>
      </c>
      <c r="B2487" s="11" t="s">
        <v>2516</v>
      </c>
      <c r="C2487" s="11" t="s">
        <v>2552</v>
      </c>
      <c r="D2487" s="188" t="s">
        <v>3022</v>
      </c>
      <c r="G2487" s="11" t="s">
        <v>2749</v>
      </c>
      <c r="H2487" s="11" t="s">
        <v>2640</v>
      </c>
      <c r="I2487">
        <v>2002</v>
      </c>
      <c r="J2487" s="258" t="s">
        <v>2561</v>
      </c>
      <c r="K2487" s="258" t="s">
        <v>3017</v>
      </c>
      <c r="L2487" s="265" t="s">
        <v>1937</v>
      </c>
      <c r="M2487" s="265" t="s">
        <v>1941</v>
      </c>
      <c r="N2487" s="258" t="s">
        <v>3027</v>
      </c>
      <c r="O2487" s="258" t="s">
        <v>3040</v>
      </c>
      <c r="P2487" s="258"/>
      <c r="Q2487" s="258"/>
      <c r="R2487" s="258"/>
      <c r="S2487" s="258"/>
      <c r="T2487" s="11" t="s">
        <v>2762</v>
      </c>
      <c r="U2487" s="11" t="s">
        <v>2517</v>
      </c>
      <c r="V2487">
        <v>3.59770114942528</v>
      </c>
      <c r="Z2487">
        <v>0.102593331433457</v>
      </c>
      <c r="AD2487" s="188">
        <f t="shared" si="88"/>
        <v>8.2840130357141941</v>
      </c>
    </row>
    <row r="2488" spans="1:30" hidden="1" x14ac:dyDescent="0.35">
      <c r="A2488" s="11" t="s">
        <v>2760</v>
      </c>
      <c r="B2488" s="11" t="s">
        <v>2516</v>
      </c>
      <c r="C2488" s="11" t="s">
        <v>2552</v>
      </c>
      <c r="D2488" s="188" t="s">
        <v>3022</v>
      </c>
      <c r="G2488" s="11" t="s">
        <v>2749</v>
      </c>
      <c r="H2488" s="11" t="s">
        <v>2640</v>
      </c>
      <c r="I2488">
        <v>2002</v>
      </c>
      <c r="J2488" s="258" t="s">
        <v>2561</v>
      </c>
      <c r="K2488" s="258" t="s">
        <v>3017</v>
      </c>
      <c r="L2488" s="265" t="s">
        <v>1937</v>
      </c>
      <c r="M2488" s="265" t="s">
        <v>1941</v>
      </c>
      <c r="N2488" s="258" t="s">
        <v>3027</v>
      </c>
      <c r="O2488" s="258" t="s">
        <v>3040</v>
      </c>
      <c r="P2488" s="258"/>
      <c r="Q2488" s="258"/>
      <c r="R2488" s="258"/>
      <c r="S2488" s="258"/>
      <c r="T2488" s="11" t="s">
        <v>2762</v>
      </c>
      <c r="U2488" s="11" t="s">
        <v>2517</v>
      </c>
      <c r="V2488">
        <v>3.59770114942528</v>
      </c>
      <c r="Z2488">
        <v>0.33399829011114301</v>
      </c>
      <c r="AD2488" s="188">
        <f t="shared" si="88"/>
        <v>8.2840130357141941</v>
      </c>
    </row>
    <row r="2489" spans="1:30" hidden="1" x14ac:dyDescent="0.35">
      <c r="A2489" s="11" t="s">
        <v>2760</v>
      </c>
      <c r="B2489" s="11" t="s">
        <v>2516</v>
      </c>
      <c r="C2489" s="11" t="s">
        <v>2552</v>
      </c>
      <c r="D2489" s="188" t="s">
        <v>3022</v>
      </c>
      <c r="G2489" s="11" t="s">
        <v>2749</v>
      </c>
      <c r="H2489" s="11" t="s">
        <v>2640</v>
      </c>
      <c r="I2489">
        <v>2002</v>
      </c>
      <c r="J2489" s="258" t="s">
        <v>2561</v>
      </c>
      <c r="K2489" s="258" t="s">
        <v>3017</v>
      </c>
      <c r="L2489" s="265" t="s">
        <v>1937</v>
      </c>
      <c r="M2489" s="265" t="s">
        <v>1941</v>
      </c>
      <c r="N2489" s="258" t="s">
        <v>3027</v>
      </c>
      <c r="O2489" s="258" t="s">
        <v>3040</v>
      </c>
      <c r="P2489" s="258"/>
      <c r="Q2489" s="258"/>
      <c r="R2489" s="258"/>
      <c r="S2489" s="258"/>
      <c r="T2489" s="11" t="s">
        <v>2762</v>
      </c>
      <c r="U2489" s="11" t="s">
        <v>2517</v>
      </c>
      <c r="V2489">
        <v>3.59770114942528</v>
      </c>
      <c r="Z2489">
        <v>0.433171843830151</v>
      </c>
      <c r="AD2489" s="188">
        <f t="shared" si="88"/>
        <v>8.2840130357141941</v>
      </c>
    </row>
    <row r="2490" spans="1:30" hidden="1" x14ac:dyDescent="0.35">
      <c r="A2490" s="11" t="s">
        <v>2760</v>
      </c>
      <c r="B2490" s="11" t="s">
        <v>2516</v>
      </c>
      <c r="C2490" s="11" t="s">
        <v>2552</v>
      </c>
      <c r="D2490" s="188" t="s">
        <v>3022</v>
      </c>
      <c r="G2490" s="11" t="s">
        <v>2749</v>
      </c>
      <c r="H2490" s="11" t="s">
        <v>2640</v>
      </c>
      <c r="I2490">
        <v>2002</v>
      </c>
      <c r="J2490" s="258" t="s">
        <v>2561</v>
      </c>
      <c r="K2490" s="258" t="s">
        <v>3017</v>
      </c>
      <c r="L2490" s="265" t="s">
        <v>1937</v>
      </c>
      <c r="M2490" s="265" t="s">
        <v>1941</v>
      </c>
      <c r="N2490" s="258" t="s">
        <v>3027</v>
      </c>
      <c r="O2490" s="258" t="s">
        <v>3040</v>
      </c>
      <c r="P2490" s="258"/>
      <c r="Q2490" s="258"/>
      <c r="R2490" s="258"/>
      <c r="S2490" s="258"/>
      <c r="T2490" s="11" t="s">
        <v>2762</v>
      </c>
      <c r="U2490" s="11" t="s">
        <v>2517</v>
      </c>
      <c r="V2490">
        <v>3.59770114942528</v>
      </c>
      <c r="Z2490">
        <v>0.56540324878882897</v>
      </c>
      <c r="AD2490" s="188">
        <f t="shared" si="88"/>
        <v>8.2840130357141941</v>
      </c>
    </row>
    <row r="2491" spans="1:30" hidden="1" x14ac:dyDescent="0.35">
      <c r="A2491" s="11" t="s">
        <v>2760</v>
      </c>
      <c r="B2491" s="11" t="s">
        <v>2516</v>
      </c>
      <c r="C2491" s="11" t="s">
        <v>2552</v>
      </c>
      <c r="D2491" s="188" t="s">
        <v>3022</v>
      </c>
      <c r="G2491" s="11" t="s">
        <v>2749</v>
      </c>
      <c r="H2491" s="11" t="s">
        <v>2640</v>
      </c>
      <c r="I2491">
        <v>2002</v>
      </c>
      <c r="J2491" s="258" t="s">
        <v>2561</v>
      </c>
      <c r="K2491" s="258" t="s">
        <v>3017</v>
      </c>
      <c r="L2491" s="265" t="s">
        <v>1937</v>
      </c>
      <c r="M2491" s="265" t="s">
        <v>1941</v>
      </c>
      <c r="N2491" s="258" t="s">
        <v>3027</v>
      </c>
      <c r="O2491" s="258" t="s">
        <v>3040</v>
      </c>
      <c r="P2491" s="258"/>
      <c r="Q2491" s="258"/>
      <c r="R2491" s="258"/>
      <c r="S2491" s="258"/>
      <c r="T2491" s="11" t="s">
        <v>2762</v>
      </c>
      <c r="U2491" s="11" t="s">
        <v>2517</v>
      </c>
      <c r="V2491">
        <v>3.6206896551724101</v>
      </c>
      <c r="Z2491">
        <v>0.69744466609670397</v>
      </c>
      <c r="AD2491" s="188">
        <f t="shared" si="88"/>
        <v>8.3369460263577437</v>
      </c>
    </row>
    <row r="2492" spans="1:30" hidden="1" x14ac:dyDescent="0.35">
      <c r="A2492" s="11" t="s">
        <v>2760</v>
      </c>
      <c r="B2492" s="11" t="s">
        <v>2516</v>
      </c>
      <c r="C2492" s="11" t="s">
        <v>2552</v>
      </c>
      <c r="D2492" s="188" t="s">
        <v>3022</v>
      </c>
      <c r="G2492" s="11" t="s">
        <v>2749</v>
      </c>
      <c r="H2492" s="11" t="s">
        <v>2640</v>
      </c>
      <c r="I2492">
        <v>2002</v>
      </c>
      <c r="J2492" s="258" t="s">
        <v>2561</v>
      </c>
      <c r="K2492" s="258" t="s">
        <v>3017</v>
      </c>
      <c r="L2492" s="265" t="s">
        <v>1937</v>
      </c>
      <c r="M2492" s="265" t="s">
        <v>1941</v>
      </c>
      <c r="N2492" s="258" t="s">
        <v>3027</v>
      </c>
      <c r="O2492" s="258" t="s">
        <v>3040</v>
      </c>
      <c r="P2492" s="258"/>
      <c r="Q2492" s="258"/>
      <c r="R2492" s="258"/>
      <c r="S2492" s="258"/>
      <c r="T2492" s="11" t="s">
        <v>2762</v>
      </c>
      <c r="U2492" s="11" t="s">
        <v>2517</v>
      </c>
      <c r="V2492">
        <v>3.59770114942528</v>
      </c>
      <c r="Z2492">
        <v>0.79680820746651404</v>
      </c>
      <c r="AD2492" s="188">
        <f t="shared" si="88"/>
        <v>8.2840130357141941</v>
      </c>
    </row>
    <row r="2493" spans="1:30" hidden="1" x14ac:dyDescent="0.35">
      <c r="A2493" s="11" t="s">
        <v>2760</v>
      </c>
      <c r="B2493" s="11" t="s">
        <v>2516</v>
      </c>
      <c r="C2493" s="11" t="s">
        <v>2552</v>
      </c>
      <c r="D2493" s="188" t="s">
        <v>3022</v>
      </c>
      <c r="G2493" s="11" t="s">
        <v>2749</v>
      </c>
      <c r="H2493" s="11" t="s">
        <v>2640</v>
      </c>
      <c r="I2493">
        <v>2002</v>
      </c>
      <c r="J2493" s="258" t="s">
        <v>2561</v>
      </c>
      <c r="K2493" s="258" t="s">
        <v>3017</v>
      </c>
      <c r="L2493" s="265" t="s">
        <v>1937</v>
      </c>
      <c r="M2493" s="265" t="s">
        <v>1941</v>
      </c>
      <c r="N2493" s="258" t="s">
        <v>3027</v>
      </c>
      <c r="O2493" s="258" t="s">
        <v>3040</v>
      </c>
      <c r="P2493" s="258"/>
      <c r="Q2493" s="258"/>
      <c r="R2493" s="258"/>
      <c r="S2493" s="258"/>
      <c r="T2493" s="11" t="s">
        <v>2762</v>
      </c>
      <c r="U2493" s="11" t="s">
        <v>2517</v>
      </c>
      <c r="V2493">
        <v>3.59770114942528</v>
      </c>
      <c r="Z2493">
        <v>0.92903961242519195</v>
      </c>
      <c r="AD2493" s="188">
        <f t="shared" si="88"/>
        <v>8.2840130357141941</v>
      </c>
    </row>
    <row r="2494" spans="1:30" hidden="1" x14ac:dyDescent="0.35">
      <c r="A2494" s="11" t="s">
        <v>2760</v>
      </c>
      <c r="B2494" s="11" t="s">
        <v>2516</v>
      </c>
      <c r="C2494" s="11" t="s">
        <v>2552</v>
      </c>
      <c r="D2494" s="188" t="s">
        <v>3022</v>
      </c>
      <c r="G2494" s="11" t="s">
        <v>2749</v>
      </c>
      <c r="H2494" s="11" t="s">
        <v>2640</v>
      </c>
      <c r="I2494">
        <v>2002</v>
      </c>
      <c r="J2494" s="258" t="s">
        <v>2561</v>
      </c>
      <c r="K2494" s="258" t="s">
        <v>3017</v>
      </c>
      <c r="L2494" s="265" t="s">
        <v>1937</v>
      </c>
      <c r="M2494" s="265" t="s">
        <v>1941</v>
      </c>
      <c r="N2494" s="258" t="s">
        <v>3027</v>
      </c>
      <c r="O2494" s="258" t="s">
        <v>3040</v>
      </c>
      <c r="P2494" s="258"/>
      <c r="Q2494" s="258"/>
      <c r="R2494" s="258"/>
      <c r="S2494" s="258"/>
      <c r="T2494" s="11" t="s">
        <v>2762</v>
      </c>
      <c r="U2494" s="11" t="s">
        <v>2517</v>
      </c>
      <c r="V2494">
        <v>3.59770114942528</v>
      </c>
      <c r="Z2494">
        <v>1.09432886862354</v>
      </c>
      <c r="AD2494" s="188">
        <f t="shared" si="88"/>
        <v>8.2840130357141941</v>
      </c>
    </row>
    <row r="2495" spans="1:30" hidden="1" x14ac:dyDescent="0.35">
      <c r="A2495" s="11" t="s">
        <v>2760</v>
      </c>
      <c r="B2495" s="11" t="s">
        <v>2516</v>
      </c>
      <c r="C2495" s="11" t="s">
        <v>2552</v>
      </c>
      <c r="D2495" s="188" t="s">
        <v>3022</v>
      </c>
      <c r="G2495" s="11" t="s">
        <v>2749</v>
      </c>
      <c r="H2495" s="11" t="s">
        <v>2640</v>
      </c>
      <c r="I2495">
        <v>2002</v>
      </c>
      <c r="J2495" s="258" t="s">
        <v>2561</v>
      </c>
      <c r="K2495" s="258" t="s">
        <v>3017</v>
      </c>
      <c r="L2495" s="265" t="s">
        <v>1937</v>
      </c>
      <c r="M2495" s="265" t="s">
        <v>1941</v>
      </c>
      <c r="N2495" s="258" t="s">
        <v>3027</v>
      </c>
      <c r="O2495" s="258" t="s">
        <v>3040</v>
      </c>
      <c r="P2495" s="258"/>
      <c r="Q2495" s="258"/>
      <c r="R2495" s="258"/>
      <c r="S2495" s="258"/>
      <c r="T2495" s="11" t="s">
        <v>2762</v>
      </c>
      <c r="U2495" s="11" t="s">
        <v>2517</v>
      </c>
      <c r="V2495">
        <v>3.6206896551724101</v>
      </c>
      <c r="Z2495">
        <v>1.35860169089009</v>
      </c>
      <c r="AD2495" s="188">
        <f t="shared" si="88"/>
        <v>8.3369460263577437</v>
      </c>
    </row>
    <row r="2496" spans="1:30" hidden="1" x14ac:dyDescent="0.35">
      <c r="A2496" s="11" t="s">
        <v>2760</v>
      </c>
      <c r="B2496" s="11" t="s">
        <v>2516</v>
      </c>
      <c r="C2496" s="11" t="s">
        <v>2552</v>
      </c>
      <c r="D2496" s="188" t="s">
        <v>3022</v>
      </c>
      <c r="G2496" s="11" t="s">
        <v>2749</v>
      </c>
      <c r="H2496" s="11" t="s">
        <v>2640</v>
      </c>
      <c r="I2496">
        <v>2002</v>
      </c>
      <c r="J2496" s="258" t="s">
        <v>2561</v>
      </c>
      <c r="K2496" s="258" t="s">
        <v>3017</v>
      </c>
      <c r="L2496" s="265" t="s">
        <v>1937</v>
      </c>
      <c r="M2496" s="265" t="s">
        <v>1941</v>
      </c>
      <c r="N2496" s="258" t="s">
        <v>3027</v>
      </c>
      <c r="O2496" s="258" t="s">
        <v>3040</v>
      </c>
      <c r="P2496" s="258"/>
      <c r="Q2496" s="258"/>
      <c r="R2496" s="258"/>
      <c r="S2496" s="258"/>
      <c r="T2496" s="11" t="s">
        <v>2762</v>
      </c>
      <c r="U2496" s="11" t="s">
        <v>2517</v>
      </c>
      <c r="V2496">
        <v>3.59770114942528</v>
      </c>
      <c r="Z2496">
        <v>1.5240809347392399</v>
      </c>
      <c r="AD2496" s="188">
        <f t="shared" si="88"/>
        <v>8.2840130357141941</v>
      </c>
    </row>
    <row r="2497" spans="1:30" hidden="1" x14ac:dyDescent="0.35">
      <c r="A2497" s="11" t="s">
        <v>2760</v>
      </c>
      <c r="B2497" s="11" t="s">
        <v>2516</v>
      </c>
      <c r="C2497" s="11" t="s">
        <v>2552</v>
      </c>
      <c r="D2497" s="188" t="s">
        <v>3022</v>
      </c>
      <c r="G2497" s="11" t="s">
        <v>2749</v>
      </c>
      <c r="H2497" s="11" t="s">
        <v>2640</v>
      </c>
      <c r="I2497">
        <v>2002</v>
      </c>
      <c r="J2497" s="258" t="s">
        <v>2561</v>
      </c>
      <c r="K2497" s="258" t="s">
        <v>3017</v>
      </c>
      <c r="L2497" s="265" t="s">
        <v>1937</v>
      </c>
      <c r="M2497" s="265" t="s">
        <v>1941</v>
      </c>
      <c r="N2497" s="258" t="s">
        <v>3027</v>
      </c>
      <c r="O2497" s="258" t="s">
        <v>3040</v>
      </c>
      <c r="P2497" s="258"/>
      <c r="Q2497" s="258"/>
      <c r="R2497" s="258"/>
      <c r="S2497" s="258"/>
      <c r="T2497" s="11" t="s">
        <v>2762</v>
      </c>
      <c r="U2497" s="11" t="s">
        <v>2517</v>
      </c>
      <c r="V2497">
        <v>3.59770114942528</v>
      </c>
      <c r="Z2497">
        <v>1.8216015958962599</v>
      </c>
      <c r="AD2497" s="188">
        <f t="shared" si="88"/>
        <v>8.2840130357141941</v>
      </c>
    </row>
    <row r="2498" spans="1:30" hidden="1" x14ac:dyDescent="0.35">
      <c r="A2498" s="11" t="s">
        <v>2760</v>
      </c>
      <c r="B2498" s="11" t="s">
        <v>2516</v>
      </c>
      <c r="C2498" s="11" t="s">
        <v>2552</v>
      </c>
      <c r="D2498" s="188" t="s">
        <v>3022</v>
      </c>
      <c r="G2498" s="11" t="s">
        <v>2749</v>
      </c>
      <c r="H2498" s="11" t="s">
        <v>2640</v>
      </c>
      <c r="I2498">
        <v>2002</v>
      </c>
      <c r="J2498" s="258" t="s">
        <v>2561</v>
      </c>
      <c r="K2498" s="258" t="s">
        <v>3017</v>
      </c>
      <c r="L2498" s="265" t="s">
        <v>1937</v>
      </c>
      <c r="M2498" s="265" t="s">
        <v>1941</v>
      </c>
      <c r="N2498" s="258" t="s">
        <v>3027</v>
      </c>
      <c r="O2498" s="258" t="s">
        <v>3040</v>
      </c>
      <c r="P2498" s="258"/>
      <c r="Q2498" s="258"/>
      <c r="R2498" s="258"/>
      <c r="S2498" s="258"/>
      <c r="T2498" s="11" t="s">
        <v>2762</v>
      </c>
      <c r="U2498" s="11" t="s">
        <v>2517</v>
      </c>
      <c r="V2498">
        <v>3.8965517241379302</v>
      </c>
      <c r="Z2498">
        <v>-1.0569013014154001</v>
      </c>
      <c r="AD2498" s="188">
        <f t="shared" si="88"/>
        <v>8.972141914080245</v>
      </c>
    </row>
    <row r="2499" spans="1:30" hidden="1" x14ac:dyDescent="0.35">
      <c r="A2499" s="11" t="s">
        <v>2760</v>
      </c>
      <c r="B2499" s="11" t="s">
        <v>2516</v>
      </c>
      <c r="C2499" s="11" t="s">
        <v>2552</v>
      </c>
      <c r="D2499" s="188" t="s">
        <v>3022</v>
      </c>
      <c r="G2499" s="11" t="s">
        <v>2749</v>
      </c>
      <c r="H2499" s="11" t="s">
        <v>2640</v>
      </c>
      <c r="I2499">
        <v>2002</v>
      </c>
      <c r="J2499" s="258" t="s">
        <v>2561</v>
      </c>
      <c r="K2499" s="258" t="s">
        <v>3017</v>
      </c>
      <c r="L2499" s="265" t="s">
        <v>1937</v>
      </c>
      <c r="M2499" s="265" t="s">
        <v>1941</v>
      </c>
      <c r="N2499" s="258" t="s">
        <v>3027</v>
      </c>
      <c r="O2499" s="258" t="s">
        <v>3040</v>
      </c>
      <c r="P2499" s="258"/>
      <c r="Q2499" s="258"/>
      <c r="R2499" s="258"/>
      <c r="S2499" s="258"/>
      <c r="T2499" s="11" t="s">
        <v>2762</v>
      </c>
      <c r="U2499" s="11" t="s">
        <v>2517</v>
      </c>
      <c r="V2499">
        <v>3.8965517241379302</v>
      </c>
      <c r="Z2499">
        <v>-0.66020708653937399</v>
      </c>
      <c r="AD2499" s="188">
        <f t="shared" si="88"/>
        <v>8.972141914080245</v>
      </c>
    </row>
    <row r="2500" spans="1:30" hidden="1" x14ac:dyDescent="0.35">
      <c r="A2500" s="11" t="s">
        <v>2760</v>
      </c>
      <c r="B2500" s="11" t="s">
        <v>2516</v>
      </c>
      <c r="C2500" s="11" t="s">
        <v>2552</v>
      </c>
      <c r="D2500" s="188" t="s">
        <v>3022</v>
      </c>
      <c r="G2500" s="11" t="s">
        <v>2749</v>
      </c>
      <c r="H2500" s="11" t="s">
        <v>2640</v>
      </c>
      <c r="I2500">
        <v>2002</v>
      </c>
      <c r="J2500" s="258" t="s">
        <v>2561</v>
      </c>
      <c r="K2500" s="258" t="s">
        <v>3017</v>
      </c>
      <c r="L2500" s="265" t="s">
        <v>1937</v>
      </c>
      <c r="M2500" s="265" t="s">
        <v>1941</v>
      </c>
      <c r="N2500" s="258" t="s">
        <v>3027</v>
      </c>
      <c r="O2500" s="258" t="s">
        <v>3040</v>
      </c>
      <c r="P2500" s="258"/>
      <c r="Q2500" s="258"/>
      <c r="R2500" s="258"/>
      <c r="S2500" s="258"/>
      <c r="T2500" s="11" t="s">
        <v>2762</v>
      </c>
      <c r="U2500" s="11" t="s">
        <v>2517</v>
      </c>
      <c r="V2500">
        <v>3.8965517241379302</v>
      </c>
      <c r="Z2500">
        <v>-0.46185997910135701</v>
      </c>
      <c r="AD2500" s="188">
        <f t="shared" si="88"/>
        <v>8.972141914080245</v>
      </c>
    </row>
    <row r="2501" spans="1:30" hidden="1" x14ac:dyDescent="0.35">
      <c r="A2501" s="11" t="s">
        <v>2760</v>
      </c>
      <c r="B2501" s="11" t="s">
        <v>2516</v>
      </c>
      <c r="C2501" s="11" t="s">
        <v>2552</v>
      </c>
      <c r="D2501" s="188" t="s">
        <v>3022</v>
      </c>
      <c r="G2501" s="11" t="s">
        <v>2749</v>
      </c>
      <c r="H2501" s="11" t="s">
        <v>2640</v>
      </c>
      <c r="I2501">
        <v>2002</v>
      </c>
      <c r="J2501" s="258" t="s">
        <v>2561</v>
      </c>
      <c r="K2501" s="258" t="s">
        <v>3017</v>
      </c>
      <c r="L2501" s="265" t="s">
        <v>1937</v>
      </c>
      <c r="M2501" s="265" t="s">
        <v>1941</v>
      </c>
      <c r="N2501" s="258" t="s">
        <v>3027</v>
      </c>
      <c r="O2501" s="258" t="s">
        <v>3040</v>
      </c>
      <c r="P2501" s="258"/>
      <c r="Q2501" s="258"/>
      <c r="R2501" s="258"/>
      <c r="S2501" s="258"/>
      <c r="T2501" s="11" t="s">
        <v>2762</v>
      </c>
      <c r="U2501" s="11" t="s">
        <v>2517</v>
      </c>
      <c r="V2501">
        <v>3.8965517241379302</v>
      </c>
      <c r="Z2501">
        <v>-6.5165764225325107E-2</v>
      </c>
      <c r="AD2501" s="188">
        <f t="shared" si="88"/>
        <v>8.972141914080245</v>
      </c>
    </row>
    <row r="2502" spans="1:30" hidden="1" x14ac:dyDescent="0.35">
      <c r="A2502" s="11" t="s">
        <v>2760</v>
      </c>
      <c r="B2502" s="11" t="s">
        <v>2516</v>
      </c>
      <c r="C2502" s="11" t="s">
        <v>2552</v>
      </c>
      <c r="D2502" s="188" t="s">
        <v>3022</v>
      </c>
      <c r="G2502" s="11" t="s">
        <v>2749</v>
      </c>
      <c r="H2502" s="11" t="s">
        <v>2640</v>
      </c>
      <c r="I2502">
        <v>2002</v>
      </c>
      <c r="J2502" s="258" t="s">
        <v>2561</v>
      </c>
      <c r="K2502" s="258" t="s">
        <v>3017</v>
      </c>
      <c r="L2502" s="265" t="s">
        <v>1937</v>
      </c>
      <c r="M2502" s="265" t="s">
        <v>1941</v>
      </c>
      <c r="N2502" s="258" t="s">
        <v>3027</v>
      </c>
      <c r="O2502" s="258" t="s">
        <v>3040</v>
      </c>
      <c r="P2502" s="258"/>
      <c r="Q2502" s="258"/>
      <c r="R2502" s="258"/>
      <c r="S2502" s="258"/>
      <c r="T2502" s="11" t="s">
        <v>2762</v>
      </c>
      <c r="U2502" s="11" t="s">
        <v>2517</v>
      </c>
      <c r="V2502">
        <v>3.8965517241379302</v>
      </c>
      <c r="Z2502">
        <v>0.10012349197302201</v>
      </c>
      <c r="AD2502" s="188">
        <f t="shared" si="88"/>
        <v>8.972141914080245</v>
      </c>
    </row>
    <row r="2503" spans="1:30" hidden="1" x14ac:dyDescent="0.35">
      <c r="A2503" s="11" t="s">
        <v>2760</v>
      </c>
      <c r="B2503" s="11" t="s">
        <v>2516</v>
      </c>
      <c r="C2503" s="11" t="s">
        <v>2552</v>
      </c>
      <c r="D2503" s="188" t="s">
        <v>3022</v>
      </c>
      <c r="G2503" s="11" t="s">
        <v>2749</v>
      </c>
      <c r="H2503" s="11" t="s">
        <v>2640</v>
      </c>
      <c r="I2503">
        <v>2002</v>
      </c>
      <c r="J2503" s="258" t="s">
        <v>2561</v>
      </c>
      <c r="K2503" s="258" t="s">
        <v>3017</v>
      </c>
      <c r="L2503" s="265" t="s">
        <v>1937</v>
      </c>
      <c r="M2503" s="265" t="s">
        <v>1941</v>
      </c>
      <c r="N2503" s="258" t="s">
        <v>3027</v>
      </c>
      <c r="O2503" s="258" t="s">
        <v>3040</v>
      </c>
      <c r="P2503" s="258"/>
      <c r="Q2503" s="258"/>
      <c r="R2503" s="258"/>
      <c r="S2503" s="258"/>
      <c r="T2503" s="11" t="s">
        <v>2762</v>
      </c>
      <c r="U2503" s="11" t="s">
        <v>2517</v>
      </c>
      <c r="V2503">
        <v>3.8965517241379302</v>
      </c>
      <c r="Z2503">
        <v>0.232354896931699</v>
      </c>
      <c r="AD2503" s="188">
        <f t="shared" si="88"/>
        <v>8.972141914080245</v>
      </c>
    </row>
    <row r="2504" spans="1:30" hidden="1" x14ac:dyDescent="0.35">
      <c r="A2504" s="11" t="s">
        <v>2760</v>
      </c>
      <c r="B2504" s="11" t="s">
        <v>2516</v>
      </c>
      <c r="C2504" s="11" t="s">
        <v>2552</v>
      </c>
      <c r="D2504" s="188" t="s">
        <v>3022</v>
      </c>
      <c r="G2504" s="11" t="s">
        <v>2749</v>
      </c>
      <c r="H2504" s="11" t="s">
        <v>2640</v>
      </c>
      <c r="I2504">
        <v>2002</v>
      </c>
      <c r="J2504" s="258" t="s">
        <v>2561</v>
      </c>
      <c r="K2504" s="258" t="s">
        <v>3017</v>
      </c>
      <c r="L2504" s="265" t="s">
        <v>1937</v>
      </c>
      <c r="M2504" s="265" t="s">
        <v>1941</v>
      </c>
      <c r="N2504" s="258" t="s">
        <v>3027</v>
      </c>
      <c r="O2504" s="258" t="s">
        <v>3040</v>
      </c>
      <c r="P2504" s="258"/>
      <c r="Q2504" s="258"/>
      <c r="R2504" s="258"/>
      <c r="S2504" s="258"/>
      <c r="T2504" s="11" t="s">
        <v>2762</v>
      </c>
      <c r="U2504" s="11" t="s">
        <v>2517</v>
      </c>
      <c r="V2504">
        <v>3.8965517241379302</v>
      </c>
      <c r="Z2504">
        <v>0.33152845065070802</v>
      </c>
      <c r="AD2504" s="188">
        <f t="shared" si="88"/>
        <v>8.972141914080245</v>
      </c>
    </row>
    <row r="2505" spans="1:30" hidden="1" x14ac:dyDescent="0.35">
      <c r="A2505" s="11" t="s">
        <v>2760</v>
      </c>
      <c r="B2505" s="11" t="s">
        <v>2516</v>
      </c>
      <c r="C2505" s="11" t="s">
        <v>2552</v>
      </c>
      <c r="D2505" s="188" t="s">
        <v>3022</v>
      </c>
      <c r="G2505" s="11" t="s">
        <v>2749</v>
      </c>
      <c r="H2505" s="11" t="s">
        <v>2640</v>
      </c>
      <c r="I2505">
        <v>2002</v>
      </c>
      <c r="J2505" s="258" t="s">
        <v>2561</v>
      </c>
      <c r="K2505" s="258" t="s">
        <v>3017</v>
      </c>
      <c r="L2505" s="265" t="s">
        <v>1937</v>
      </c>
      <c r="M2505" s="265" t="s">
        <v>1941</v>
      </c>
      <c r="N2505" s="258" t="s">
        <v>3027</v>
      </c>
      <c r="O2505" s="258" t="s">
        <v>3040</v>
      </c>
      <c r="P2505" s="258"/>
      <c r="Q2505" s="258"/>
      <c r="R2505" s="258"/>
      <c r="S2505" s="258"/>
      <c r="T2505" s="11" t="s">
        <v>2762</v>
      </c>
      <c r="U2505" s="11" t="s">
        <v>2517</v>
      </c>
      <c r="V2505">
        <v>3.8965517241379302</v>
      </c>
      <c r="Z2505">
        <v>0.46375985560938598</v>
      </c>
      <c r="AD2505" s="188">
        <f t="shared" si="88"/>
        <v>8.972141914080245</v>
      </c>
    </row>
    <row r="2506" spans="1:30" hidden="1" x14ac:dyDescent="0.35">
      <c r="A2506" s="11" t="s">
        <v>2760</v>
      </c>
      <c r="B2506" s="11" t="s">
        <v>2516</v>
      </c>
      <c r="C2506" s="11" t="s">
        <v>2552</v>
      </c>
      <c r="D2506" s="188" t="s">
        <v>3022</v>
      </c>
      <c r="G2506" s="11" t="s">
        <v>2749</v>
      </c>
      <c r="H2506" s="11" t="s">
        <v>2640</v>
      </c>
      <c r="I2506">
        <v>2002</v>
      </c>
      <c r="J2506" s="258" t="s">
        <v>2561</v>
      </c>
      <c r="K2506" s="258" t="s">
        <v>3017</v>
      </c>
      <c r="L2506" s="265" t="s">
        <v>1937</v>
      </c>
      <c r="M2506" s="265" t="s">
        <v>1941</v>
      </c>
      <c r="N2506" s="258" t="s">
        <v>3027</v>
      </c>
      <c r="O2506" s="258" t="s">
        <v>3040</v>
      </c>
      <c r="P2506" s="258"/>
      <c r="Q2506" s="258"/>
      <c r="R2506" s="258"/>
      <c r="S2506" s="258"/>
      <c r="T2506" s="11" t="s">
        <v>2762</v>
      </c>
      <c r="U2506" s="11" t="s">
        <v>2517</v>
      </c>
      <c r="V2506">
        <v>3.8965517241379302</v>
      </c>
      <c r="Z2506">
        <v>0.56293340932839397</v>
      </c>
      <c r="AD2506" s="188">
        <f t="shared" si="88"/>
        <v>8.972141914080245</v>
      </c>
    </row>
    <row r="2507" spans="1:30" hidden="1" x14ac:dyDescent="0.35">
      <c r="A2507" s="11" t="s">
        <v>2760</v>
      </c>
      <c r="B2507" s="11" t="s">
        <v>2516</v>
      </c>
      <c r="C2507" s="11" t="s">
        <v>2552</v>
      </c>
      <c r="D2507" s="188" t="s">
        <v>3022</v>
      </c>
      <c r="G2507" s="11" t="s">
        <v>2749</v>
      </c>
      <c r="H2507" s="11" t="s">
        <v>2640</v>
      </c>
      <c r="I2507">
        <v>2002</v>
      </c>
      <c r="J2507" s="258" t="s">
        <v>2561</v>
      </c>
      <c r="K2507" s="258" t="s">
        <v>3017</v>
      </c>
      <c r="L2507" s="265" t="s">
        <v>1937</v>
      </c>
      <c r="M2507" s="265" t="s">
        <v>1941</v>
      </c>
      <c r="N2507" s="258" t="s">
        <v>3027</v>
      </c>
      <c r="O2507" s="258" t="s">
        <v>3040</v>
      </c>
      <c r="P2507" s="258"/>
      <c r="Q2507" s="258"/>
      <c r="R2507" s="258"/>
      <c r="S2507" s="258"/>
      <c r="T2507" s="11" t="s">
        <v>2762</v>
      </c>
      <c r="U2507" s="11" t="s">
        <v>2517</v>
      </c>
      <c r="V2507">
        <v>3.8965517241379302</v>
      </c>
      <c r="Z2507">
        <v>0.72822266552674098</v>
      </c>
      <c r="AD2507" s="188">
        <f t="shared" si="88"/>
        <v>8.972141914080245</v>
      </c>
    </row>
    <row r="2508" spans="1:30" hidden="1" x14ac:dyDescent="0.35">
      <c r="A2508" s="11" t="s">
        <v>2760</v>
      </c>
      <c r="B2508" s="11" t="s">
        <v>2516</v>
      </c>
      <c r="C2508" s="11" t="s">
        <v>2552</v>
      </c>
      <c r="D2508" s="188" t="s">
        <v>3022</v>
      </c>
      <c r="G2508" s="11" t="s">
        <v>2749</v>
      </c>
      <c r="H2508" s="11" t="s">
        <v>2640</v>
      </c>
      <c r="I2508">
        <v>2002</v>
      </c>
      <c r="J2508" s="258" t="s">
        <v>2561</v>
      </c>
      <c r="K2508" s="258" t="s">
        <v>3017</v>
      </c>
      <c r="L2508" s="265" t="s">
        <v>1937</v>
      </c>
      <c r="M2508" s="265" t="s">
        <v>1941</v>
      </c>
      <c r="N2508" s="258" t="s">
        <v>3027</v>
      </c>
      <c r="O2508" s="258" t="s">
        <v>3040</v>
      </c>
      <c r="P2508" s="258"/>
      <c r="Q2508" s="258"/>
      <c r="R2508" s="258"/>
      <c r="S2508" s="258"/>
      <c r="T2508" s="11" t="s">
        <v>2762</v>
      </c>
      <c r="U2508" s="11" t="s">
        <v>2517</v>
      </c>
      <c r="V2508">
        <v>3.8965517241379302</v>
      </c>
      <c r="Z2508">
        <v>0.89351192172508798</v>
      </c>
      <c r="AD2508" s="188">
        <f t="shared" si="88"/>
        <v>8.972141914080245</v>
      </c>
    </row>
    <row r="2509" spans="1:30" hidden="1" x14ac:dyDescent="0.35">
      <c r="A2509" s="11" t="s">
        <v>2760</v>
      </c>
      <c r="B2509" s="11" t="s">
        <v>2516</v>
      </c>
      <c r="C2509" s="11" t="s">
        <v>2552</v>
      </c>
      <c r="D2509" s="188" t="s">
        <v>3022</v>
      </c>
      <c r="G2509" s="11" t="s">
        <v>2749</v>
      </c>
      <c r="H2509" s="11" t="s">
        <v>2640</v>
      </c>
      <c r="I2509">
        <v>2002</v>
      </c>
      <c r="J2509" s="258" t="s">
        <v>2561</v>
      </c>
      <c r="K2509" s="258" t="s">
        <v>3017</v>
      </c>
      <c r="L2509" s="265" t="s">
        <v>1937</v>
      </c>
      <c r="M2509" s="265" t="s">
        <v>1941</v>
      </c>
      <c r="N2509" s="258" t="s">
        <v>3027</v>
      </c>
      <c r="O2509" s="258" t="s">
        <v>3040</v>
      </c>
      <c r="P2509" s="258"/>
      <c r="Q2509" s="258"/>
      <c r="R2509" s="258"/>
      <c r="S2509" s="258"/>
      <c r="T2509" s="11" t="s">
        <v>2762</v>
      </c>
      <c r="U2509" s="11" t="s">
        <v>2517</v>
      </c>
      <c r="V2509">
        <v>3.8965517241379302</v>
      </c>
      <c r="Z2509">
        <v>1.4554953927994601</v>
      </c>
      <c r="AD2509" s="188">
        <f t="shared" si="88"/>
        <v>8.972141914080245</v>
      </c>
    </row>
    <row r="2510" spans="1:30" hidden="1" x14ac:dyDescent="0.35">
      <c r="A2510" s="11" t="s">
        <v>2760</v>
      </c>
      <c r="B2510" s="11" t="s">
        <v>2516</v>
      </c>
      <c r="C2510" s="11" t="s">
        <v>2552</v>
      </c>
      <c r="D2510" s="188" t="s">
        <v>3022</v>
      </c>
      <c r="G2510" s="11" t="s">
        <v>2749</v>
      </c>
      <c r="H2510" s="11" t="s">
        <v>2640</v>
      </c>
      <c r="I2510">
        <v>2002</v>
      </c>
      <c r="J2510" s="258" t="s">
        <v>2561</v>
      </c>
      <c r="K2510" s="258" t="s">
        <v>3017</v>
      </c>
      <c r="L2510" s="265" t="s">
        <v>1937</v>
      </c>
      <c r="M2510" s="265" t="s">
        <v>1941</v>
      </c>
      <c r="N2510" s="258" t="s">
        <v>3027</v>
      </c>
      <c r="O2510" s="258" t="s">
        <v>3040</v>
      </c>
      <c r="P2510" s="258"/>
      <c r="Q2510" s="258"/>
      <c r="R2510" s="258"/>
      <c r="S2510" s="258"/>
      <c r="T2510" s="11" t="s">
        <v>2762</v>
      </c>
      <c r="U2510" s="11" t="s">
        <v>2517</v>
      </c>
      <c r="V2510">
        <v>3.8965517241379302</v>
      </c>
      <c r="Z2510">
        <v>1.55466894651847</v>
      </c>
      <c r="AD2510" s="188">
        <f t="shared" si="88"/>
        <v>8.972141914080245</v>
      </c>
    </row>
    <row r="2511" spans="1:30" hidden="1" x14ac:dyDescent="0.35">
      <c r="A2511" s="11" t="s">
        <v>2760</v>
      </c>
      <c r="B2511" s="11" t="s">
        <v>2516</v>
      </c>
      <c r="C2511" s="11" t="s">
        <v>2552</v>
      </c>
      <c r="D2511" s="188" t="s">
        <v>3022</v>
      </c>
      <c r="G2511" s="11" t="s">
        <v>2749</v>
      </c>
      <c r="H2511" s="11" t="s">
        <v>2640</v>
      </c>
      <c r="I2511">
        <v>2002</v>
      </c>
      <c r="J2511" s="258" t="s">
        <v>2561</v>
      </c>
      <c r="K2511" s="258" t="s">
        <v>3017</v>
      </c>
      <c r="L2511" s="265" t="s">
        <v>1937</v>
      </c>
      <c r="M2511" s="265" t="s">
        <v>1941</v>
      </c>
      <c r="N2511" s="258" t="s">
        <v>3027</v>
      </c>
      <c r="O2511" s="258" t="s">
        <v>3040</v>
      </c>
      <c r="P2511" s="258"/>
      <c r="Q2511" s="258"/>
      <c r="R2511" s="258"/>
      <c r="S2511" s="258"/>
      <c r="T2511" s="11" t="s">
        <v>2762</v>
      </c>
      <c r="U2511" s="11" t="s">
        <v>2517</v>
      </c>
      <c r="V2511">
        <v>3.8965517241379302</v>
      </c>
      <c r="Z2511">
        <v>1.8521896076755</v>
      </c>
      <c r="AD2511" s="188">
        <f t="shared" si="88"/>
        <v>8.972141914080245</v>
      </c>
    </row>
    <row r="2512" spans="1:30" hidden="1" x14ac:dyDescent="0.35">
      <c r="A2512" s="11" t="s">
        <v>2760</v>
      </c>
      <c r="B2512" s="11" t="s">
        <v>2516</v>
      </c>
      <c r="C2512" s="11" t="s">
        <v>2552</v>
      </c>
      <c r="D2512" s="188" t="s">
        <v>3022</v>
      </c>
      <c r="G2512" s="11" t="s">
        <v>2749</v>
      </c>
      <c r="H2512" s="11" t="s">
        <v>2640</v>
      </c>
      <c r="I2512">
        <v>2002</v>
      </c>
      <c r="J2512" s="258" t="s">
        <v>2561</v>
      </c>
      <c r="K2512" s="258" t="s">
        <v>3017</v>
      </c>
      <c r="L2512" s="265" t="s">
        <v>1937</v>
      </c>
      <c r="M2512" s="265" t="s">
        <v>1941</v>
      </c>
      <c r="N2512" s="258" t="s">
        <v>3027</v>
      </c>
      <c r="O2512" s="258" t="s">
        <v>3040</v>
      </c>
      <c r="P2512" s="258"/>
      <c r="Q2512" s="258"/>
      <c r="R2512" s="258"/>
      <c r="S2512" s="258"/>
      <c r="T2512" s="11" t="s">
        <v>2762</v>
      </c>
      <c r="U2512" s="11" t="s">
        <v>2517</v>
      </c>
      <c r="V2512">
        <v>3.8965517241379302</v>
      </c>
      <c r="Z2512">
        <v>2.1166524175928498</v>
      </c>
      <c r="AD2512" s="188">
        <f t="shared" si="88"/>
        <v>8.972141914080245</v>
      </c>
    </row>
    <row r="2513" spans="1:30" hidden="1" x14ac:dyDescent="0.35">
      <c r="A2513" s="11" t="s">
        <v>2760</v>
      </c>
      <c r="B2513" s="11" t="s">
        <v>2516</v>
      </c>
      <c r="C2513" s="11" t="s">
        <v>2552</v>
      </c>
      <c r="D2513" s="188" t="s">
        <v>3022</v>
      </c>
      <c r="G2513" s="11" t="s">
        <v>2749</v>
      </c>
      <c r="H2513" s="11" t="s">
        <v>2640</v>
      </c>
      <c r="I2513">
        <v>2002</v>
      </c>
      <c r="J2513" s="258" t="s">
        <v>2561</v>
      </c>
      <c r="K2513" s="258" t="s">
        <v>3017</v>
      </c>
      <c r="L2513" s="265" t="s">
        <v>1937</v>
      </c>
      <c r="M2513" s="265" t="s">
        <v>1941</v>
      </c>
      <c r="N2513" s="258" t="s">
        <v>3027</v>
      </c>
      <c r="O2513" s="258" t="s">
        <v>3040</v>
      </c>
      <c r="P2513" s="258"/>
      <c r="Q2513" s="258"/>
      <c r="R2513" s="258"/>
      <c r="S2513" s="258"/>
      <c r="T2513" s="11" t="s">
        <v>2762</v>
      </c>
      <c r="U2513" s="11" t="s">
        <v>2517</v>
      </c>
      <c r="V2513">
        <v>4.1954022988505697</v>
      </c>
      <c r="Z2513">
        <v>-0.76185047971881703</v>
      </c>
      <c r="AD2513" s="188">
        <f t="shared" si="88"/>
        <v>9.6602707924462727</v>
      </c>
    </row>
    <row r="2514" spans="1:30" hidden="1" x14ac:dyDescent="0.35">
      <c r="A2514" s="11" t="s">
        <v>2760</v>
      </c>
      <c r="B2514" s="11" t="s">
        <v>2516</v>
      </c>
      <c r="C2514" s="11" t="s">
        <v>2552</v>
      </c>
      <c r="D2514" s="188" t="s">
        <v>3022</v>
      </c>
      <c r="G2514" s="11" t="s">
        <v>2749</v>
      </c>
      <c r="H2514" s="11" t="s">
        <v>2640</v>
      </c>
      <c r="I2514">
        <v>2002</v>
      </c>
      <c r="J2514" s="258" t="s">
        <v>2561</v>
      </c>
      <c r="K2514" s="258" t="s">
        <v>3017</v>
      </c>
      <c r="L2514" s="265" t="s">
        <v>1937</v>
      </c>
      <c r="M2514" s="265" t="s">
        <v>1941</v>
      </c>
      <c r="N2514" s="258" t="s">
        <v>3027</v>
      </c>
      <c r="O2514" s="258" t="s">
        <v>3040</v>
      </c>
      <c r="P2514" s="258"/>
      <c r="Q2514" s="258"/>
      <c r="R2514" s="258"/>
      <c r="S2514" s="258"/>
      <c r="T2514" s="11" t="s">
        <v>2762</v>
      </c>
      <c r="U2514" s="11" t="s">
        <v>2517</v>
      </c>
      <c r="V2514">
        <v>4.2183908045976999</v>
      </c>
      <c r="Z2514">
        <v>-0.49757765745226401</v>
      </c>
      <c r="AD2514" s="188">
        <f t="shared" si="88"/>
        <v>9.7132037830898224</v>
      </c>
    </row>
    <row r="2515" spans="1:30" hidden="1" x14ac:dyDescent="0.35">
      <c r="A2515" s="11" t="s">
        <v>2760</v>
      </c>
      <c r="B2515" s="11" t="s">
        <v>2516</v>
      </c>
      <c r="C2515" s="11" t="s">
        <v>2552</v>
      </c>
      <c r="D2515" s="188" t="s">
        <v>3022</v>
      </c>
      <c r="G2515" s="11" t="s">
        <v>2749</v>
      </c>
      <c r="H2515" s="11" t="s">
        <v>2640</v>
      </c>
      <c r="I2515">
        <v>2002</v>
      </c>
      <c r="J2515" s="258" t="s">
        <v>2561</v>
      </c>
      <c r="K2515" s="258" t="s">
        <v>3017</v>
      </c>
      <c r="L2515" s="265" t="s">
        <v>1937</v>
      </c>
      <c r="M2515" s="265" t="s">
        <v>1941</v>
      </c>
      <c r="N2515" s="258" t="s">
        <v>3027</v>
      </c>
      <c r="O2515" s="258" t="s">
        <v>3040</v>
      </c>
      <c r="P2515" s="258"/>
      <c r="Q2515" s="258"/>
      <c r="R2515" s="258"/>
      <c r="S2515" s="258"/>
      <c r="T2515" s="11" t="s">
        <v>2762</v>
      </c>
      <c r="U2515" s="11" t="s">
        <v>2517</v>
      </c>
      <c r="V2515">
        <v>4.2183908045976999</v>
      </c>
      <c r="Z2515">
        <v>-0.36534625249358699</v>
      </c>
      <c r="AD2515" s="188">
        <f t="shared" si="88"/>
        <v>9.7132037830898224</v>
      </c>
    </row>
    <row r="2516" spans="1:30" hidden="1" x14ac:dyDescent="0.35">
      <c r="A2516" s="11" t="s">
        <v>2760</v>
      </c>
      <c r="B2516" s="11" t="s">
        <v>2516</v>
      </c>
      <c r="C2516" s="11" t="s">
        <v>2552</v>
      </c>
      <c r="D2516" s="188" t="s">
        <v>3022</v>
      </c>
      <c r="G2516" s="11" t="s">
        <v>2749</v>
      </c>
      <c r="H2516" s="11" t="s">
        <v>2640</v>
      </c>
      <c r="I2516">
        <v>2002</v>
      </c>
      <c r="J2516" s="258" t="s">
        <v>2561</v>
      </c>
      <c r="K2516" s="258" t="s">
        <v>3017</v>
      </c>
      <c r="L2516" s="265" t="s">
        <v>1937</v>
      </c>
      <c r="M2516" s="265" t="s">
        <v>1941</v>
      </c>
      <c r="N2516" s="258" t="s">
        <v>3027</v>
      </c>
      <c r="O2516" s="258" t="s">
        <v>3040</v>
      </c>
      <c r="P2516" s="258"/>
      <c r="Q2516" s="258"/>
      <c r="R2516" s="258"/>
      <c r="S2516" s="258"/>
      <c r="T2516" s="11" t="s">
        <v>2762</v>
      </c>
      <c r="U2516" s="11" t="s">
        <v>2517</v>
      </c>
      <c r="V2516">
        <v>4.2183908045976999</v>
      </c>
      <c r="Z2516">
        <v>-0.23311484753490899</v>
      </c>
      <c r="AD2516" s="188">
        <f t="shared" si="88"/>
        <v>9.7132037830898224</v>
      </c>
    </row>
    <row r="2517" spans="1:30" hidden="1" x14ac:dyDescent="0.35">
      <c r="A2517" s="11" t="s">
        <v>2760</v>
      </c>
      <c r="B2517" s="11" t="s">
        <v>2516</v>
      </c>
      <c r="C2517" s="11" t="s">
        <v>2552</v>
      </c>
      <c r="D2517" s="188" t="s">
        <v>3022</v>
      </c>
      <c r="G2517" s="11" t="s">
        <v>2749</v>
      </c>
      <c r="H2517" s="11" t="s">
        <v>2640</v>
      </c>
      <c r="I2517">
        <v>2002</v>
      </c>
      <c r="J2517" s="258" t="s">
        <v>2561</v>
      </c>
      <c r="K2517" s="258" t="s">
        <v>3017</v>
      </c>
      <c r="L2517" s="265" t="s">
        <v>1937</v>
      </c>
      <c r="M2517" s="265" t="s">
        <v>1941</v>
      </c>
      <c r="N2517" s="258" t="s">
        <v>3027</v>
      </c>
      <c r="O2517" s="258" t="s">
        <v>3040</v>
      </c>
      <c r="P2517" s="258"/>
      <c r="Q2517" s="258"/>
      <c r="R2517" s="258"/>
      <c r="S2517" s="258"/>
      <c r="T2517" s="11" t="s">
        <v>2762</v>
      </c>
      <c r="U2517" s="11" t="s">
        <v>2517</v>
      </c>
      <c r="V2517">
        <v>4.2183908045976999</v>
      </c>
      <c r="Z2517">
        <v>-1.70988885722334E-3</v>
      </c>
      <c r="AD2517" s="188">
        <f t="shared" si="88"/>
        <v>9.7132037830898224</v>
      </c>
    </row>
    <row r="2518" spans="1:30" hidden="1" x14ac:dyDescent="0.35">
      <c r="A2518" s="11" t="s">
        <v>2760</v>
      </c>
      <c r="B2518" s="11" t="s">
        <v>2516</v>
      </c>
      <c r="C2518" s="11" t="s">
        <v>2552</v>
      </c>
      <c r="D2518" s="188" t="s">
        <v>3022</v>
      </c>
      <c r="G2518" s="11" t="s">
        <v>2749</v>
      </c>
      <c r="H2518" s="11" t="s">
        <v>2640</v>
      </c>
      <c r="I2518">
        <v>2002</v>
      </c>
      <c r="J2518" s="258" t="s">
        <v>2561</v>
      </c>
      <c r="K2518" s="258" t="s">
        <v>3017</v>
      </c>
      <c r="L2518" s="265" t="s">
        <v>1937</v>
      </c>
      <c r="M2518" s="265" t="s">
        <v>1941</v>
      </c>
      <c r="N2518" s="258" t="s">
        <v>3027</v>
      </c>
      <c r="O2518" s="258" t="s">
        <v>3040</v>
      </c>
      <c r="P2518" s="258"/>
      <c r="Q2518" s="258"/>
      <c r="R2518" s="258"/>
      <c r="S2518" s="258"/>
      <c r="T2518" s="11" t="s">
        <v>2762</v>
      </c>
      <c r="U2518" s="11" t="s">
        <v>2517</v>
      </c>
      <c r="V2518">
        <v>4.2183908045976999</v>
      </c>
      <c r="Z2518">
        <v>0.13052151610145299</v>
      </c>
      <c r="AD2518" s="188">
        <f t="shared" si="88"/>
        <v>9.7132037830898224</v>
      </c>
    </row>
    <row r="2519" spans="1:30" hidden="1" x14ac:dyDescent="0.35">
      <c r="A2519" s="11" t="s">
        <v>2760</v>
      </c>
      <c r="B2519" s="11" t="s">
        <v>2516</v>
      </c>
      <c r="C2519" s="11" t="s">
        <v>2552</v>
      </c>
      <c r="D2519" s="188" t="s">
        <v>3022</v>
      </c>
      <c r="G2519" s="11" t="s">
        <v>2749</v>
      </c>
      <c r="H2519" s="11" t="s">
        <v>2640</v>
      </c>
      <c r="I2519">
        <v>2002</v>
      </c>
      <c r="J2519" s="258" t="s">
        <v>2561</v>
      </c>
      <c r="K2519" s="258" t="s">
        <v>3017</v>
      </c>
      <c r="L2519" s="265" t="s">
        <v>1937</v>
      </c>
      <c r="M2519" s="265" t="s">
        <v>1941</v>
      </c>
      <c r="N2519" s="258" t="s">
        <v>3027</v>
      </c>
      <c r="O2519" s="258" t="s">
        <v>3040</v>
      </c>
      <c r="P2519" s="258"/>
      <c r="Q2519" s="258"/>
      <c r="R2519" s="258"/>
      <c r="S2519" s="258"/>
      <c r="T2519" s="11" t="s">
        <v>2762</v>
      </c>
      <c r="U2519" s="11" t="s">
        <v>2517</v>
      </c>
      <c r="V2519">
        <v>4.2183908045976999</v>
      </c>
      <c r="Z2519">
        <v>0.22969506982046101</v>
      </c>
      <c r="AD2519" s="188">
        <f t="shared" si="88"/>
        <v>9.7132037830898224</v>
      </c>
    </row>
    <row r="2520" spans="1:30" hidden="1" x14ac:dyDescent="0.35">
      <c r="A2520" s="11" t="s">
        <v>2760</v>
      </c>
      <c r="B2520" s="11" t="s">
        <v>2516</v>
      </c>
      <c r="C2520" s="11" t="s">
        <v>2552</v>
      </c>
      <c r="D2520" s="188" t="s">
        <v>3022</v>
      </c>
      <c r="G2520" s="11" t="s">
        <v>2749</v>
      </c>
      <c r="H2520" s="11" t="s">
        <v>2640</v>
      </c>
      <c r="I2520">
        <v>2002</v>
      </c>
      <c r="J2520" s="258" t="s">
        <v>2561</v>
      </c>
      <c r="K2520" s="258" t="s">
        <v>3017</v>
      </c>
      <c r="L2520" s="265" t="s">
        <v>1937</v>
      </c>
      <c r="M2520" s="265" t="s">
        <v>1941</v>
      </c>
      <c r="N2520" s="258" t="s">
        <v>3027</v>
      </c>
      <c r="O2520" s="258" t="s">
        <v>3040</v>
      </c>
      <c r="P2520" s="258"/>
      <c r="Q2520" s="258"/>
      <c r="R2520" s="258"/>
      <c r="S2520" s="258"/>
      <c r="T2520" s="11" t="s">
        <v>2762</v>
      </c>
      <c r="U2520" s="11" t="s">
        <v>2517</v>
      </c>
      <c r="V2520">
        <v>4.2183908045976999</v>
      </c>
      <c r="Z2520">
        <v>0.32886862353947</v>
      </c>
      <c r="AD2520" s="188">
        <f t="shared" si="88"/>
        <v>9.7132037830898224</v>
      </c>
    </row>
    <row r="2521" spans="1:30" hidden="1" x14ac:dyDescent="0.35">
      <c r="A2521" s="11" t="s">
        <v>2760</v>
      </c>
      <c r="B2521" s="11" t="s">
        <v>2516</v>
      </c>
      <c r="C2521" s="11" t="s">
        <v>2552</v>
      </c>
      <c r="D2521" s="188" t="s">
        <v>3022</v>
      </c>
      <c r="G2521" s="11" t="s">
        <v>2749</v>
      </c>
      <c r="H2521" s="11" t="s">
        <v>2640</v>
      </c>
      <c r="I2521">
        <v>2002</v>
      </c>
      <c r="J2521" s="258" t="s">
        <v>2561</v>
      </c>
      <c r="K2521" s="258" t="s">
        <v>3017</v>
      </c>
      <c r="L2521" s="265" t="s">
        <v>1937</v>
      </c>
      <c r="M2521" s="265" t="s">
        <v>1941</v>
      </c>
      <c r="N2521" s="258" t="s">
        <v>3027</v>
      </c>
      <c r="O2521" s="258" t="s">
        <v>3040</v>
      </c>
      <c r="P2521" s="258"/>
      <c r="Q2521" s="258"/>
      <c r="R2521" s="258"/>
      <c r="S2521" s="258"/>
      <c r="T2521" s="11" t="s">
        <v>2762</v>
      </c>
      <c r="U2521" s="11" t="s">
        <v>2517</v>
      </c>
      <c r="V2521">
        <v>4.2183908045976999</v>
      </c>
      <c r="Z2521">
        <v>0.42804217725847798</v>
      </c>
      <c r="AD2521" s="188">
        <f t="shared" si="88"/>
        <v>9.7132037830898224</v>
      </c>
    </row>
    <row r="2522" spans="1:30" hidden="1" x14ac:dyDescent="0.35">
      <c r="A2522" s="11" t="s">
        <v>2760</v>
      </c>
      <c r="B2522" s="11" t="s">
        <v>2516</v>
      </c>
      <c r="C2522" s="11" t="s">
        <v>2552</v>
      </c>
      <c r="D2522" s="188" t="s">
        <v>3022</v>
      </c>
      <c r="G2522" s="11" t="s">
        <v>2749</v>
      </c>
      <c r="H2522" s="11" t="s">
        <v>2640</v>
      </c>
      <c r="I2522">
        <v>2002</v>
      </c>
      <c r="J2522" s="258" t="s">
        <v>2561</v>
      </c>
      <c r="K2522" s="258" t="s">
        <v>3017</v>
      </c>
      <c r="L2522" s="265" t="s">
        <v>1937</v>
      </c>
      <c r="M2522" s="265" t="s">
        <v>1941</v>
      </c>
      <c r="N2522" s="258" t="s">
        <v>3027</v>
      </c>
      <c r="O2522" s="258" t="s">
        <v>3040</v>
      </c>
      <c r="P2522" s="258"/>
      <c r="Q2522" s="258"/>
      <c r="R2522" s="258"/>
      <c r="S2522" s="258"/>
      <c r="T2522" s="11" t="s">
        <v>2762</v>
      </c>
      <c r="U2522" s="11" t="s">
        <v>2517</v>
      </c>
      <c r="V2522">
        <v>4.2183908045976999</v>
      </c>
      <c r="Z2522">
        <v>0.52721573097748597</v>
      </c>
      <c r="AD2522" s="188">
        <f t="shared" si="88"/>
        <v>9.7132037830898224</v>
      </c>
    </row>
    <row r="2523" spans="1:30" hidden="1" x14ac:dyDescent="0.35">
      <c r="A2523" s="11" t="s">
        <v>2760</v>
      </c>
      <c r="B2523" s="11" t="s">
        <v>2516</v>
      </c>
      <c r="C2523" s="11" t="s">
        <v>2552</v>
      </c>
      <c r="D2523" s="188" t="s">
        <v>3022</v>
      </c>
      <c r="G2523" s="11" t="s">
        <v>2749</v>
      </c>
      <c r="H2523" s="11" t="s">
        <v>2640</v>
      </c>
      <c r="I2523">
        <v>2002</v>
      </c>
      <c r="J2523" s="258" t="s">
        <v>2561</v>
      </c>
      <c r="K2523" s="258" t="s">
        <v>3017</v>
      </c>
      <c r="L2523" s="265" t="s">
        <v>1937</v>
      </c>
      <c r="M2523" s="265" t="s">
        <v>1941</v>
      </c>
      <c r="N2523" s="258" t="s">
        <v>3027</v>
      </c>
      <c r="O2523" s="258" t="s">
        <v>3040</v>
      </c>
      <c r="P2523" s="258"/>
      <c r="Q2523" s="258"/>
      <c r="R2523" s="258"/>
      <c r="S2523" s="258"/>
      <c r="T2523" s="11" t="s">
        <v>2762</v>
      </c>
      <c r="U2523" s="11" t="s">
        <v>2517</v>
      </c>
      <c r="V2523">
        <v>4.2183908045976999</v>
      </c>
      <c r="Z2523">
        <v>0.62638928469649502</v>
      </c>
      <c r="AD2523" s="188">
        <f t="shared" si="88"/>
        <v>9.7132037830898224</v>
      </c>
    </row>
    <row r="2524" spans="1:30" hidden="1" x14ac:dyDescent="0.35">
      <c r="A2524" s="11" t="s">
        <v>2760</v>
      </c>
      <c r="B2524" s="11" t="s">
        <v>2516</v>
      </c>
      <c r="C2524" s="11" t="s">
        <v>2552</v>
      </c>
      <c r="D2524" s="188" t="s">
        <v>3022</v>
      </c>
      <c r="G2524" s="11" t="s">
        <v>2749</v>
      </c>
      <c r="H2524" s="11" t="s">
        <v>2640</v>
      </c>
      <c r="I2524">
        <v>2002</v>
      </c>
      <c r="J2524" s="258" t="s">
        <v>2561</v>
      </c>
      <c r="K2524" s="258" t="s">
        <v>3017</v>
      </c>
      <c r="L2524" s="265" t="s">
        <v>1937</v>
      </c>
      <c r="M2524" s="265" t="s">
        <v>1941</v>
      </c>
      <c r="N2524" s="258" t="s">
        <v>3027</v>
      </c>
      <c r="O2524" s="258" t="s">
        <v>3040</v>
      </c>
      <c r="P2524" s="258"/>
      <c r="Q2524" s="258"/>
      <c r="R2524" s="258"/>
      <c r="S2524" s="258"/>
      <c r="T2524" s="11" t="s">
        <v>2762</v>
      </c>
      <c r="U2524" s="11" t="s">
        <v>2517</v>
      </c>
      <c r="V2524">
        <v>4.2183908045976999</v>
      </c>
      <c r="Z2524">
        <v>0.75862068965517304</v>
      </c>
      <c r="AD2524" s="188">
        <f t="shared" si="88"/>
        <v>9.7132037830898224</v>
      </c>
    </row>
    <row r="2525" spans="1:30" hidden="1" x14ac:dyDescent="0.35">
      <c r="A2525" s="11" t="s">
        <v>2760</v>
      </c>
      <c r="B2525" s="11" t="s">
        <v>2516</v>
      </c>
      <c r="C2525" s="11" t="s">
        <v>2552</v>
      </c>
      <c r="D2525" s="188" t="s">
        <v>3022</v>
      </c>
      <c r="G2525" s="11" t="s">
        <v>2749</v>
      </c>
      <c r="H2525" s="11" t="s">
        <v>2640</v>
      </c>
      <c r="I2525">
        <v>2002</v>
      </c>
      <c r="J2525" s="258" t="s">
        <v>2561</v>
      </c>
      <c r="K2525" s="258" t="s">
        <v>3017</v>
      </c>
      <c r="L2525" s="265" t="s">
        <v>1937</v>
      </c>
      <c r="M2525" s="265" t="s">
        <v>1941</v>
      </c>
      <c r="N2525" s="258" t="s">
        <v>3027</v>
      </c>
      <c r="O2525" s="258" t="s">
        <v>3040</v>
      </c>
      <c r="P2525" s="258"/>
      <c r="Q2525" s="258"/>
      <c r="R2525" s="258"/>
      <c r="S2525" s="258"/>
      <c r="T2525" s="11" t="s">
        <v>2762</v>
      </c>
      <c r="U2525" s="11" t="s">
        <v>2517</v>
      </c>
      <c r="V2525">
        <v>4.2183908045976999</v>
      </c>
      <c r="Z2525">
        <v>0.89085209461384995</v>
      </c>
      <c r="AD2525" s="188">
        <f t="shared" si="88"/>
        <v>9.7132037830898224</v>
      </c>
    </row>
    <row r="2526" spans="1:30" hidden="1" x14ac:dyDescent="0.35">
      <c r="A2526" s="11" t="s">
        <v>2760</v>
      </c>
      <c r="B2526" s="11" t="s">
        <v>2516</v>
      </c>
      <c r="C2526" s="11" t="s">
        <v>2552</v>
      </c>
      <c r="D2526" s="188" t="s">
        <v>3022</v>
      </c>
      <c r="G2526" s="11" t="s">
        <v>2749</v>
      </c>
      <c r="H2526" s="11" t="s">
        <v>2640</v>
      </c>
      <c r="I2526">
        <v>2002</v>
      </c>
      <c r="J2526" s="258" t="s">
        <v>2561</v>
      </c>
      <c r="K2526" s="258" t="s">
        <v>3017</v>
      </c>
      <c r="L2526" s="265" t="s">
        <v>1937</v>
      </c>
      <c r="M2526" s="265" t="s">
        <v>1941</v>
      </c>
      <c r="N2526" s="258" t="s">
        <v>3027</v>
      </c>
      <c r="O2526" s="258" t="s">
        <v>3040</v>
      </c>
      <c r="P2526" s="258"/>
      <c r="Q2526" s="258"/>
      <c r="R2526" s="258"/>
      <c r="S2526" s="258"/>
      <c r="T2526" s="11" t="s">
        <v>2762</v>
      </c>
      <c r="U2526" s="11" t="s">
        <v>2517</v>
      </c>
      <c r="V2526">
        <v>4.2183908045976999</v>
      </c>
      <c r="Z2526">
        <v>0.990025648332858</v>
      </c>
      <c r="AD2526" s="188">
        <f t="shared" si="88"/>
        <v>9.7132037830898224</v>
      </c>
    </row>
    <row r="2527" spans="1:30" hidden="1" x14ac:dyDescent="0.35">
      <c r="A2527" s="11" t="s">
        <v>2760</v>
      </c>
      <c r="B2527" s="11" t="s">
        <v>2516</v>
      </c>
      <c r="C2527" s="11" t="s">
        <v>2552</v>
      </c>
      <c r="D2527" s="188" t="s">
        <v>3022</v>
      </c>
      <c r="G2527" s="11" t="s">
        <v>2749</v>
      </c>
      <c r="H2527" s="11" t="s">
        <v>2640</v>
      </c>
      <c r="I2527">
        <v>2002</v>
      </c>
      <c r="J2527" s="258" t="s">
        <v>2561</v>
      </c>
      <c r="K2527" s="258" t="s">
        <v>3017</v>
      </c>
      <c r="L2527" s="265" t="s">
        <v>1937</v>
      </c>
      <c r="M2527" s="265" t="s">
        <v>1941</v>
      </c>
      <c r="N2527" s="258" t="s">
        <v>3027</v>
      </c>
      <c r="O2527" s="258" t="s">
        <v>3040</v>
      </c>
      <c r="P2527" s="258"/>
      <c r="Q2527" s="258"/>
      <c r="R2527" s="258"/>
      <c r="S2527" s="258"/>
      <c r="T2527" s="11" t="s">
        <v>2762</v>
      </c>
      <c r="U2527" s="11" t="s">
        <v>2517</v>
      </c>
      <c r="V2527">
        <v>4.4942528735632097</v>
      </c>
      <c r="Z2527">
        <v>-1.45853519521231</v>
      </c>
      <c r="AD2527" s="188">
        <f t="shared" si="88"/>
        <v>10.3483996708123</v>
      </c>
    </row>
    <row r="2528" spans="1:30" hidden="1" x14ac:dyDescent="0.35">
      <c r="A2528" s="11" t="s">
        <v>2760</v>
      </c>
      <c r="B2528" s="11" t="s">
        <v>2516</v>
      </c>
      <c r="C2528" s="11" t="s">
        <v>2552</v>
      </c>
      <c r="D2528" s="188" t="s">
        <v>3022</v>
      </c>
      <c r="G2528" s="11" t="s">
        <v>2749</v>
      </c>
      <c r="H2528" s="11" t="s">
        <v>2640</v>
      </c>
      <c r="I2528">
        <v>2002</v>
      </c>
      <c r="J2528" s="258" t="s">
        <v>2561</v>
      </c>
      <c r="K2528" s="258" t="s">
        <v>3017</v>
      </c>
      <c r="L2528" s="265" t="s">
        <v>1937</v>
      </c>
      <c r="M2528" s="265" t="s">
        <v>1941</v>
      </c>
      <c r="N2528" s="258" t="s">
        <v>3027</v>
      </c>
      <c r="O2528" s="258" t="s">
        <v>3040</v>
      </c>
      <c r="P2528" s="258"/>
      <c r="Q2528" s="258"/>
      <c r="R2528" s="258"/>
      <c r="S2528" s="258"/>
      <c r="T2528" s="11" t="s">
        <v>2762</v>
      </c>
      <c r="U2528" s="11" t="s">
        <v>2517</v>
      </c>
      <c r="V2528">
        <v>4.4942528735632097</v>
      </c>
      <c r="Z2528">
        <v>-0.73126246793958305</v>
      </c>
      <c r="AD2528" s="188">
        <f t="shared" si="88"/>
        <v>10.3483996708123</v>
      </c>
    </row>
    <row r="2529" spans="1:30" hidden="1" x14ac:dyDescent="0.35">
      <c r="A2529" s="11" t="s">
        <v>2760</v>
      </c>
      <c r="B2529" s="11" t="s">
        <v>2516</v>
      </c>
      <c r="C2529" s="11" t="s">
        <v>2552</v>
      </c>
      <c r="D2529" s="188" t="s">
        <v>3022</v>
      </c>
      <c r="G2529" s="11" t="s">
        <v>2749</v>
      </c>
      <c r="H2529" s="11" t="s">
        <v>2640</v>
      </c>
      <c r="I2529">
        <v>2002</v>
      </c>
      <c r="J2529" s="258" t="s">
        <v>2561</v>
      </c>
      <c r="K2529" s="258" t="s">
        <v>3017</v>
      </c>
      <c r="L2529" s="265" t="s">
        <v>1937</v>
      </c>
      <c r="M2529" s="265" t="s">
        <v>1941</v>
      </c>
      <c r="N2529" s="258" t="s">
        <v>3027</v>
      </c>
      <c r="O2529" s="258" t="s">
        <v>3040</v>
      </c>
      <c r="P2529" s="258"/>
      <c r="Q2529" s="258"/>
      <c r="R2529" s="258"/>
      <c r="S2529" s="258"/>
      <c r="T2529" s="11" t="s">
        <v>2762</v>
      </c>
      <c r="U2529" s="11" t="s">
        <v>2517</v>
      </c>
      <c r="V2529">
        <v>4.4942528735632097</v>
      </c>
      <c r="Z2529">
        <v>-0.56597321174123605</v>
      </c>
      <c r="AD2529" s="188">
        <f t="shared" si="88"/>
        <v>10.3483996708123</v>
      </c>
    </row>
    <row r="2530" spans="1:30" hidden="1" x14ac:dyDescent="0.35">
      <c r="A2530" s="11" t="s">
        <v>2760</v>
      </c>
      <c r="B2530" s="11" t="s">
        <v>2516</v>
      </c>
      <c r="C2530" s="11" t="s">
        <v>2552</v>
      </c>
      <c r="D2530" s="188" t="s">
        <v>3022</v>
      </c>
      <c r="G2530" s="11" t="s">
        <v>2749</v>
      </c>
      <c r="H2530" s="11" t="s">
        <v>2640</v>
      </c>
      <c r="I2530">
        <v>2002</v>
      </c>
      <c r="J2530" s="258" t="s">
        <v>2561</v>
      </c>
      <c r="K2530" s="258" t="s">
        <v>3017</v>
      </c>
      <c r="L2530" s="265" t="s">
        <v>1937</v>
      </c>
      <c r="M2530" s="265" t="s">
        <v>1941</v>
      </c>
      <c r="N2530" s="258" t="s">
        <v>3027</v>
      </c>
      <c r="O2530" s="258" t="s">
        <v>3040</v>
      </c>
      <c r="P2530" s="258"/>
      <c r="Q2530" s="258"/>
      <c r="R2530" s="258"/>
      <c r="S2530" s="258"/>
      <c r="T2530" s="11" t="s">
        <v>2762</v>
      </c>
      <c r="U2530" s="11" t="s">
        <v>2517</v>
      </c>
      <c r="V2530">
        <v>4.4942528735632097</v>
      </c>
      <c r="Z2530">
        <v>-0.43374180678255803</v>
      </c>
      <c r="AD2530" s="188">
        <f t="shared" si="88"/>
        <v>10.3483996708123</v>
      </c>
    </row>
    <row r="2531" spans="1:30" hidden="1" x14ac:dyDescent="0.35">
      <c r="A2531" s="11" t="s">
        <v>2760</v>
      </c>
      <c r="B2531" s="11" t="s">
        <v>2516</v>
      </c>
      <c r="C2531" s="11" t="s">
        <v>2552</v>
      </c>
      <c r="D2531" s="188" t="s">
        <v>3022</v>
      </c>
      <c r="G2531" s="11" t="s">
        <v>2749</v>
      </c>
      <c r="H2531" s="11" t="s">
        <v>2640</v>
      </c>
      <c r="I2531">
        <v>2002</v>
      </c>
      <c r="J2531" s="258" t="s">
        <v>2561</v>
      </c>
      <c r="K2531" s="258" t="s">
        <v>3017</v>
      </c>
      <c r="L2531" s="265" t="s">
        <v>1937</v>
      </c>
      <c r="M2531" s="265" t="s">
        <v>1941</v>
      </c>
      <c r="N2531" s="258" t="s">
        <v>3027</v>
      </c>
      <c r="O2531" s="258" t="s">
        <v>3040</v>
      </c>
      <c r="P2531" s="258"/>
      <c r="Q2531" s="258"/>
      <c r="R2531" s="258"/>
      <c r="S2531" s="258"/>
      <c r="T2531" s="11" t="s">
        <v>2762</v>
      </c>
      <c r="U2531" s="11" t="s">
        <v>2517</v>
      </c>
      <c r="V2531">
        <v>4.4942528735632097</v>
      </c>
      <c r="Z2531">
        <v>-0.30151040182388</v>
      </c>
      <c r="AD2531" s="188">
        <f t="shared" si="88"/>
        <v>10.3483996708123</v>
      </c>
    </row>
    <row r="2532" spans="1:30" hidden="1" x14ac:dyDescent="0.35">
      <c r="A2532" s="11" t="s">
        <v>2760</v>
      </c>
      <c r="B2532" s="11" t="s">
        <v>2516</v>
      </c>
      <c r="C2532" s="11" t="s">
        <v>2552</v>
      </c>
      <c r="D2532" s="188" t="s">
        <v>3022</v>
      </c>
      <c r="G2532" s="11" t="s">
        <v>2749</v>
      </c>
      <c r="H2532" s="11" t="s">
        <v>2640</v>
      </c>
      <c r="I2532">
        <v>2002</v>
      </c>
      <c r="J2532" s="258" t="s">
        <v>2561</v>
      </c>
      <c r="K2532" s="258" t="s">
        <v>3017</v>
      </c>
      <c r="L2532" s="265" t="s">
        <v>1937</v>
      </c>
      <c r="M2532" s="265" t="s">
        <v>1941</v>
      </c>
      <c r="N2532" s="258" t="s">
        <v>3027</v>
      </c>
      <c r="O2532" s="258" t="s">
        <v>3040</v>
      </c>
      <c r="P2532" s="258"/>
      <c r="Q2532" s="258"/>
      <c r="R2532" s="258"/>
      <c r="S2532" s="258"/>
      <c r="T2532" s="11" t="s">
        <v>2762</v>
      </c>
      <c r="U2532" s="11" t="s">
        <v>2517</v>
      </c>
      <c r="V2532">
        <v>4.5172413793103399</v>
      </c>
      <c r="Z2532">
        <v>-0.136411133276335</v>
      </c>
      <c r="AD2532" s="188">
        <f t="shared" si="88"/>
        <v>10.401332661455852</v>
      </c>
    </row>
    <row r="2533" spans="1:30" hidden="1" x14ac:dyDescent="0.35">
      <c r="A2533" s="11" t="s">
        <v>2760</v>
      </c>
      <c r="B2533" s="11" t="s">
        <v>2516</v>
      </c>
      <c r="C2533" s="11" t="s">
        <v>2552</v>
      </c>
      <c r="D2533" s="188" t="s">
        <v>3022</v>
      </c>
      <c r="G2533" s="11" t="s">
        <v>2749</v>
      </c>
      <c r="H2533" s="11" t="s">
        <v>2640</v>
      </c>
      <c r="I2533">
        <v>2002</v>
      </c>
      <c r="J2533" s="258" t="s">
        <v>2561</v>
      </c>
      <c r="K2533" s="258" t="s">
        <v>3017</v>
      </c>
      <c r="L2533" s="265" t="s">
        <v>1937</v>
      </c>
      <c r="M2533" s="265" t="s">
        <v>1941</v>
      </c>
      <c r="N2533" s="258" t="s">
        <v>3027</v>
      </c>
      <c r="O2533" s="258" t="s">
        <v>3040</v>
      </c>
      <c r="P2533" s="258"/>
      <c r="Q2533" s="258"/>
      <c r="R2533" s="258"/>
      <c r="S2533" s="258"/>
      <c r="T2533" s="11" t="s">
        <v>2762</v>
      </c>
      <c r="U2533" s="11" t="s">
        <v>2517</v>
      </c>
      <c r="V2533">
        <v>4.5172413793103399</v>
      </c>
      <c r="Z2533">
        <v>0.12805167664101799</v>
      </c>
      <c r="AD2533" s="188">
        <f t="shared" si="88"/>
        <v>10.401332661455852</v>
      </c>
    </row>
    <row r="2534" spans="1:30" hidden="1" x14ac:dyDescent="0.35">
      <c r="A2534" s="11" t="s">
        <v>2760</v>
      </c>
      <c r="B2534" s="11" t="s">
        <v>2516</v>
      </c>
      <c r="C2534" s="11" t="s">
        <v>2552</v>
      </c>
      <c r="D2534" s="188" t="s">
        <v>3022</v>
      </c>
      <c r="G2534" s="11" t="s">
        <v>2749</v>
      </c>
      <c r="H2534" s="11" t="s">
        <v>2640</v>
      </c>
      <c r="I2534">
        <v>2002</v>
      </c>
      <c r="J2534" s="258" t="s">
        <v>2561</v>
      </c>
      <c r="K2534" s="258" t="s">
        <v>3017</v>
      </c>
      <c r="L2534" s="265" t="s">
        <v>1937</v>
      </c>
      <c r="M2534" s="265" t="s">
        <v>1941</v>
      </c>
      <c r="N2534" s="258" t="s">
        <v>3027</v>
      </c>
      <c r="O2534" s="258" t="s">
        <v>3040</v>
      </c>
      <c r="P2534" s="258"/>
      <c r="Q2534" s="258"/>
      <c r="R2534" s="258"/>
      <c r="S2534" s="258"/>
      <c r="T2534" s="11" t="s">
        <v>2762</v>
      </c>
      <c r="U2534" s="11" t="s">
        <v>2517</v>
      </c>
      <c r="V2534">
        <v>4.5172413793103399</v>
      </c>
      <c r="Z2534">
        <v>0.26028308159969699</v>
      </c>
      <c r="AD2534" s="188">
        <f t="shared" si="88"/>
        <v>10.401332661455852</v>
      </c>
    </row>
    <row r="2535" spans="1:30" hidden="1" x14ac:dyDescent="0.35">
      <c r="A2535" s="11" t="s">
        <v>2760</v>
      </c>
      <c r="B2535" s="11" t="s">
        <v>2516</v>
      </c>
      <c r="C2535" s="11" t="s">
        <v>2552</v>
      </c>
      <c r="D2535" s="188" t="s">
        <v>3022</v>
      </c>
      <c r="G2535" s="11" t="s">
        <v>2749</v>
      </c>
      <c r="H2535" s="11" t="s">
        <v>2640</v>
      </c>
      <c r="I2535">
        <v>2002</v>
      </c>
      <c r="J2535" s="258" t="s">
        <v>2561</v>
      </c>
      <c r="K2535" s="258" t="s">
        <v>3017</v>
      </c>
      <c r="L2535" s="265" t="s">
        <v>1937</v>
      </c>
      <c r="M2535" s="265" t="s">
        <v>1941</v>
      </c>
      <c r="N2535" s="258" t="s">
        <v>3027</v>
      </c>
      <c r="O2535" s="258" t="s">
        <v>3040</v>
      </c>
      <c r="P2535" s="258"/>
      <c r="Q2535" s="258"/>
      <c r="R2535" s="258"/>
      <c r="S2535" s="258"/>
      <c r="T2535" s="11" t="s">
        <v>2762</v>
      </c>
      <c r="U2535" s="11" t="s">
        <v>2517</v>
      </c>
      <c r="V2535">
        <v>4.5172413793103399</v>
      </c>
      <c r="Z2535">
        <v>0.491688040277383</v>
      </c>
      <c r="AD2535" s="188">
        <f t="shared" si="88"/>
        <v>10.401332661455852</v>
      </c>
    </row>
    <row r="2536" spans="1:30" hidden="1" x14ac:dyDescent="0.35">
      <c r="A2536" s="11" t="s">
        <v>2760</v>
      </c>
      <c r="B2536" s="11" t="s">
        <v>2516</v>
      </c>
      <c r="C2536" s="11" t="s">
        <v>2552</v>
      </c>
      <c r="D2536" s="188" t="s">
        <v>3022</v>
      </c>
      <c r="G2536" s="11" t="s">
        <v>2749</v>
      </c>
      <c r="H2536" s="11" t="s">
        <v>2640</v>
      </c>
      <c r="I2536">
        <v>2002</v>
      </c>
      <c r="J2536" s="258" t="s">
        <v>2561</v>
      </c>
      <c r="K2536" s="258" t="s">
        <v>3017</v>
      </c>
      <c r="L2536" s="265" t="s">
        <v>1937</v>
      </c>
      <c r="M2536" s="265" t="s">
        <v>1941</v>
      </c>
      <c r="N2536" s="258" t="s">
        <v>3027</v>
      </c>
      <c r="O2536" s="258" t="s">
        <v>3040</v>
      </c>
      <c r="P2536" s="258"/>
      <c r="Q2536" s="258"/>
      <c r="R2536" s="258"/>
      <c r="S2536" s="258"/>
      <c r="T2536" s="11" t="s">
        <v>2762</v>
      </c>
      <c r="U2536" s="11" t="s">
        <v>2517</v>
      </c>
      <c r="V2536">
        <v>4.5172413793103399</v>
      </c>
      <c r="Z2536">
        <v>0.656977296475729</v>
      </c>
      <c r="AD2536" s="188">
        <f t="shared" si="88"/>
        <v>10.401332661455852</v>
      </c>
    </row>
    <row r="2537" spans="1:30" hidden="1" x14ac:dyDescent="0.35">
      <c r="A2537" s="11" t="s">
        <v>2760</v>
      </c>
      <c r="B2537" s="11" t="s">
        <v>2516</v>
      </c>
      <c r="C2537" s="11" t="s">
        <v>2552</v>
      </c>
      <c r="D2537" s="188" t="s">
        <v>3022</v>
      </c>
      <c r="G2537" s="11" t="s">
        <v>2749</v>
      </c>
      <c r="H2537" s="11" t="s">
        <v>2640</v>
      </c>
      <c r="I2537">
        <v>2002</v>
      </c>
      <c r="J2537" s="258" t="s">
        <v>2561</v>
      </c>
      <c r="K2537" s="258" t="s">
        <v>3017</v>
      </c>
      <c r="L2537" s="265" t="s">
        <v>1937</v>
      </c>
      <c r="M2537" s="265" t="s">
        <v>1941</v>
      </c>
      <c r="N2537" s="258" t="s">
        <v>3027</v>
      </c>
      <c r="O2537" s="258" t="s">
        <v>3040</v>
      </c>
      <c r="P2537" s="258"/>
      <c r="Q2537" s="258"/>
      <c r="R2537" s="258"/>
      <c r="S2537" s="258"/>
      <c r="T2537" s="11" t="s">
        <v>2762</v>
      </c>
      <c r="U2537" s="11" t="s">
        <v>2517</v>
      </c>
      <c r="V2537">
        <v>4.5172413793103399</v>
      </c>
      <c r="Z2537">
        <v>0.85532440391374598</v>
      </c>
      <c r="AD2537" s="188">
        <f t="shared" si="88"/>
        <v>10.401332661455852</v>
      </c>
    </row>
    <row r="2538" spans="1:30" hidden="1" x14ac:dyDescent="0.35">
      <c r="A2538" s="11" t="s">
        <v>2760</v>
      </c>
      <c r="B2538" s="11" t="s">
        <v>2516</v>
      </c>
      <c r="C2538" s="11" t="s">
        <v>2552</v>
      </c>
      <c r="D2538" s="188" t="s">
        <v>3022</v>
      </c>
      <c r="G2538" s="11" t="s">
        <v>2749</v>
      </c>
      <c r="H2538" s="11" t="s">
        <v>2640</v>
      </c>
      <c r="I2538">
        <v>2002</v>
      </c>
      <c r="J2538" s="258" t="s">
        <v>2561</v>
      </c>
      <c r="K2538" s="258" t="s">
        <v>3017</v>
      </c>
      <c r="L2538" s="265" t="s">
        <v>1937</v>
      </c>
      <c r="M2538" s="265" t="s">
        <v>1941</v>
      </c>
      <c r="N2538" s="258" t="s">
        <v>3027</v>
      </c>
      <c r="O2538" s="258" t="s">
        <v>3040</v>
      </c>
      <c r="P2538" s="258"/>
      <c r="Q2538" s="258"/>
      <c r="R2538" s="258"/>
      <c r="S2538" s="258"/>
      <c r="T2538" s="11" t="s">
        <v>2762</v>
      </c>
      <c r="U2538" s="11" t="s">
        <v>2517</v>
      </c>
      <c r="V2538">
        <v>4.5172413793103399</v>
      </c>
      <c r="Z2538">
        <v>0.987555808872423</v>
      </c>
      <c r="AD2538" s="188">
        <f t="shared" si="88"/>
        <v>10.401332661455852</v>
      </c>
    </row>
    <row r="2539" spans="1:30" hidden="1" x14ac:dyDescent="0.35">
      <c r="A2539" s="11" t="s">
        <v>2760</v>
      </c>
      <c r="B2539" s="11" t="s">
        <v>2516</v>
      </c>
      <c r="C2539" s="11" t="s">
        <v>2552</v>
      </c>
      <c r="D2539" s="188" t="s">
        <v>3022</v>
      </c>
      <c r="G2539" s="11" t="s">
        <v>2749</v>
      </c>
      <c r="H2539" s="11" t="s">
        <v>2640</v>
      </c>
      <c r="I2539">
        <v>2002</v>
      </c>
      <c r="J2539" s="258" t="s">
        <v>2561</v>
      </c>
      <c r="K2539" s="258" t="s">
        <v>3017</v>
      </c>
      <c r="L2539" s="265" t="s">
        <v>1937</v>
      </c>
      <c r="M2539" s="265" t="s">
        <v>1941</v>
      </c>
      <c r="N2539" s="258" t="s">
        <v>3027</v>
      </c>
      <c r="O2539" s="258" t="s">
        <v>3040</v>
      </c>
      <c r="P2539" s="258"/>
      <c r="Q2539" s="258"/>
      <c r="R2539" s="258"/>
      <c r="S2539" s="258"/>
      <c r="T2539" s="11" t="s">
        <v>2762</v>
      </c>
      <c r="U2539" s="11" t="s">
        <v>2517</v>
      </c>
      <c r="V2539">
        <v>4.4942528735632097</v>
      </c>
      <c r="Z2539">
        <v>1.25220860644058</v>
      </c>
      <c r="AD2539" s="188">
        <f t="shared" si="88"/>
        <v>10.3483996708123</v>
      </c>
    </row>
    <row r="2540" spans="1:30" hidden="1" x14ac:dyDescent="0.35">
      <c r="A2540" s="11" t="s">
        <v>2760</v>
      </c>
      <c r="B2540" s="11" t="s">
        <v>2516</v>
      </c>
      <c r="C2540" s="11" t="s">
        <v>2552</v>
      </c>
      <c r="D2540" s="188" t="s">
        <v>3022</v>
      </c>
      <c r="G2540" s="11" t="s">
        <v>2749</v>
      </c>
      <c r="H2540" s="11" t="s">
        <v>2640</v>
      </c>
      <c r="I2540">
        <v>2002</v>
      </c>
      <c r="J2540" s="258" t="s">
        <v>2561</v>
      </c>
      <c r="K2540" s="258" t="s">
        <v>3017</v>
      </c>
      <c r="L2540" s="265" t="s">
        <v>1937</v>
      </c>
      <c r="M2540" s="265" t="s">
        <v>1941</v>
      </c>
      <c r="N2540" s="258" t="s">
        <v>3027</v>
      </c>
      <c r="O2540" s="258" t="s">
        <v>3040</v>
      </c>
      <c r="P2540" s="258"/>
      <c r="Q2540" s="258"/>
      <c r="R2540" s="258"/>
      <c r="S2540" s="258"/>
      <c r="T2540" s="11" t="s">
        <v>2762</v>
      </c>
      <c r="U2540" s="11" t="s">
        <v>2517</v>
      </c>
      <c r="V2540">
        <v>4.5172413793103399</v>
      </c>
      <c r="Z2540">
        <v>1.51648142870713</v>
      </c>
      <c r="AD2540" s="188">
        <f t="shared" si="88"/>
        <v>10.401332661455852</v>
      </c>
    </row>
    <row r="2541" spans="1:30" hidden="1" x14ac:dyDescent="0.35">
      <c r="A2541" s="11" t="s">
        <v>2760</v>
      </c>
      <c r="B2541" s="11" t="s">
        <v>2516</v>
      </c>
      <c r="C2541" s="11" t="s">
        <v>2552</v>
      </c>
      <c r="D2541" s="188" t="s">
        <v>3022</v>
      </c>
      <c r="G2541" s="11" t="s">
        <v>2749</v>
      </c>
      <c r="H2541" s="11" t="s">
        <v>2640</v>
      </c>
      <c r="I2541">
        <v>2002</v>
      </c>
      <c r="J2541" s="258" t="s">
        <v>2561</v>
      </c>
      <c r="K2541" s="258" t="s">
        <v>3017</v>
      </c>
      <c r="L2541" s="265" t="s">
        <v>1937</v>
      </c>
      <c r="M2541" s="265" t="s">
        <v>1941</v>
      </c>
      <c r="N2541" s="258" t="s">
        <v>3027</v>
      </c>
      <c r="O2541" s="258" t="s">
        <v>3040</v>
      </c>
      <c r="P2541" s="258"/>
      <c r="Q2541" s="258"/>
      <c r="R2541" s="258"/>
      <c r="S2541" s="258"/>
      <c r="T2541" s="11" t="s">
        <v>2762</v>
      </c>
      <c r="U2541" s="11" t="s">
        <v>2517</v>
      </c>
      <c r="V2541">
        <v>4.5172413793103399</v>
      </c>
      <c r="Z2541">
        <v>1.6487128336658099</v>
      </c>
      <c r="AD2541" s="188">
        <f t="shared" ref="AD2541:AD2604" si="89">LN(10^(V2541))</f>
        <v>10.401332661455852</v>
      </c>
    </row>
    <row r="2542" spans="1:30" hidden="1" x14ac:dyDescent="0.35">
      <c r="A2542" s="11" t="s">
        <v>2760</v>
      </c>
      <c r="B2542" s="11" t="s">
        <v>2516</v>
      </c>
      <c r="C2542" s="11" t="s">
        <v>2552</v>
      </c>
      <c r="D2542" s="188" t="s">
        <v>3022</v>
      </c>
      <c r="G2542" s="11" t="s">
        <v>2749</v>
      </c>
      <c r="H2542" s="11" t="s">
        <v>2640</v>
      </c>
      <c r="I2542">
        <v>2002</v>
      </c>
      <c r="J2542" s="258" t="s">
        <v>2561</v>
      </c>
      <c r="K2542" s="258" t="s">
        <v>3017</v>
      </c>
      <c r="L2542" s="265" t="s">
        <v>1937</v>
      </c>
      <c r="M2542" s="265" t="s">
        <v>1941</v>
      </c>
      <c r="N2542" s="258" t="s">
        <v>3027</v>
      </c>
      <c r="O2542" s="258" t="s">
        <v>3040</v>
      </c>
      <c r="P2542" s="258"/>
      <c r="Q2542" s="258"/>
      <c r="R2542" s="258"/>
      <c r="S2542" s="258"/>
      <c r="T2542" s="11" t="s">
        <v>2762</v>
      </c>
      <c r="U2542" s="11" t="s">
        <v>2517</v>
      </c>
      <c r="V2542">
        <v>4.7931034482758603</v>
      </c>
      <c r="Z2542">
        <v>-1.4610050346727399</v>
      </c>
      <c r="AD2542" s="188">
        <f t="shared" si="89"/>
        <v>11.036528549178353</v>
      </c>
    </row>
    <row r="2543" spans="1:30" hidden="1" x14ac:dyDescent="0.35">
      <c r="A2543" s="11" t="s">
        <v>2760</v>
      </c>
      <c r="B2543" s="11" t="s">
        <v>2516</v>
      </c>
      <c r="C2543" s="11" t="s">
        <v>2552</v>
      </c>
      <c r="D2543" s="188" t="s">
        <v>3022</v>
      </c>
      <c r="G2543" s="11" t="s">
        <v>2749</v>
      </c>
      <c r="H2543" s="11" t="s">
        <v>2640</v>
      </c>
      <c r="I2543">
        <v>2002</v>
      </c>
      <c r="J2543" s="258" t="s">
        <v>2561</v>
      </c>
      <c r="K2543" s="258" t="s">
        <v>3017</v>
      </c>
      <c r="L2543" s="265" t="s">
        <v>1937</v>
      </c>
      <c r="M2543" s="265" t="s">
        <v>1941</v>
      </c>
      <c r="N2543" s="258" t="s">
        <v>3027</v>
      </c>
      <c r="O2543" s="258" t="s">
        <v>3040</v>
      </c>
      <c r="P2543" s="258"/>
      <c r="Q2543" s="258"/>
      <c r="R2543" s="258"/>
      <c r="S2543" s="258"/>
      <c r="T2543" s="11" t="s">
        <v>2762</v>
      </c>
      <c r="U2543" s="11" t="s">
        <v>2517</v>
      </c>
      <c r="V2543">
        <v>4.7931034482758603</v>
      </c>
      <c r="Z2543">
        <v>-1.1304265222760499</v>
      </c>
      <c r="AD2543" s="188">
        <f t="shared" si="89"/>
        <v>11.036528549178353</v>
      </c>
    </row>
    <row r="2544" spans="1:30" hidden="1" x14ac:dyDescent="0.35">
      <c r="A2544" s="11" t="s">
        <v>2760</v>
      </c>
      <c r="B2544" s="11" t="s">
        <v>2516</v>
      </c>
      <c r="C2544" s="11" t="s">
        <v>2552</v>
      </c>
      <c r="D2544" s="188" t="s">
        <v>3022</v>
      </c>
      <c r="G2544" s="11" t="s">
        <v>2749</v>
      </c>
      <c r="H2544" s="11" t="s">
        <v>2640</v>
      </c>
      <c r="I2544">
        <v>2002</v>
      </c>
      <c r="J2544" s="258" t="s">
        <v>2561</v>
      </c>
      <c r="K2544" s="258" t="s">
        <v>3017</v>
      </c>
      <c r="L2544" s="265" t="s">
        <v>1937</v>
      </c>
      <c r="M2544" s="265" t="s">
        <v>1941</v>
      </c>
      <c r="N2544" s="258" t="s">
        <v>3027</v>
      </c>
      <c r="O2544" s="258" t="s">
        <v>3040</v>
      </c>
      <c r="P2544" s="258"/>
      <c r="Q2544" s="258"/>
      <c r="R2544" s="258"/>
      <c r="S2544" s="258"/>
      <c r="T2544" s="11" t="s">
        <v>2762</v>
      </c>
      <c r="U2544" s="11" t="s">
        <v>2517</v>
      </c>
      <c r="V2544">
        <v>4.8160919540229896</v>
      </c>
      <c r="Z2544">
        <v>-0.96532725372850603</v>
      </c>
      <c r="AD2544" s="188">
        <f t="shared" si="89"/>
        <v>11.089461539821901</v>
      </c>
    </row>
    <row r="2545" spans="1:30" hidden="1" x14ac:dyDescent="0.35">
      <c r="A2545" s="11" t="s">
        <v>2760</v>
      </c>
      <c r="B2545" s="11" t="s">
        <v>2516</v>
      </c>
      <c r="C2545" s="11" t="s">
        <v>2552</v>
      </c>
      <c r="D2545" s="188" t="s">
        <v>3022</v>
      </c>
      <c r="G2545" s="11" t="s">
        <v>2749</v>
      </c>
      <c r="H2545" s="11" t="s">
        <v>2640</v>
      </c>
      <c r="I2545">
        <v>2002</v>
      </c>
      <c r="J2545" s="258" t="s">
        <v>2561</v>
      </c>
      <c r="K2545" s="258" t="s">
        <v>3017</v>
      </c>
      <c r="L2545" s="265" t="s">
        <v>1937</v>
      </c>
      <c r="M2545" s="265" t="s">
        <v>1941</v>
      </c>
      <c r="N2545" s="258" t="s">
        <v>3027</v>
      </c>
      <c r="O2545" s="258" t="s">
        <v>3040</v>
      </c>
      <c r="P2545" s="258"/>
      <c r="Q2545" s="258"/>
      <c r="R2545" s="258"/>
      <c r="S2545" s="258"/>
      <c r="T2545" s="11" t="s">
        <v>2762</v>
      </c>
      <c r="U2545" s="11" t="s">
        <v>2517</v>
      </c>
      <c r="V2545">
        <v>4.8160919540229896</v>
      </c>
      <c r="Z2545">
        <v>-0.76698014629049005</v>
      </c>
      <c r="AD2545" s="188">
        <f t="shared" si="89"/>
        <v>11.089461539821901</v>
      </c>
    </row>
    <row r="2546" spans="1:30" hidden="1" x14ac:dyDescent="0.35">
      <c r="A2546" s="11" t="s">
        <v>2760</v>
      </c>
      <c r="B2546" s="11" t="s">
        <v>2516</v>
      </c>
      <c r="C2546" s="11" t="s">
        <v>2552</v>
      </c>
      <c r="D2546" s="188" t="s">
        <v>3022</v>
      </c>
      <c r="G2546" s="11" t="s">
        <v>2749</v>
      </c>
      <c r="H2546" s="11" t="s">
        <v>2640</v>
      </c>
      <c r="I2546">
        <v>2002</v>
      </c>
      <c r="J2546" s="258" t="s">
        <v>2561</v>
      </c>
      <c r="K2546" s="258" t="s">
        <v>3017</v>
      </c>
      <c r="L2546" s="265" t="s">
        <v>1937</v>
      </c>
      <c r="M2546" s="265" t="s">
        <v>1941</v>
      </c>
      <c r="N2546" s="258" t="s">
        <v>3027</v>
      </c>
      <c r="O2546" s="258" t="s">
        <v>3040</v>
      </c>
      <c r="P2546" s="258"/>
      <c r="Q2546" s="258"/>
      <c r="R2546" s="258"/>
      <c r="S2546" s="258"/>
      <c r="T2546" s="11" t="s">
        <v>2762</v>
      </c>
      <c r="U2546" s="11" t="s">
        <v>2517</v>
      </c>
      <c r="V2546">
        <v>4.8160919540229896</v>
      </c>
      <c r="Z2546">
        <v>-0.60169089009214305</v>
      </c>
      <c r="AD2546" s="188">
        <f t="shared" si="89"/>
        <v>11.089461539821901</v>
      </c>
    </row>
    <row r="2547" spans="1:30" hidden="1" x14ac:dyDescent="0.35">
      <c r="A2547" s="11" t="s">
        <v>2760</v>
      </c>
      <c r="B2547" s="11" t="s">
        <v>2516</v>
      </c>
      <c r="C2547" s="11" t="s">
        <v>2552</v>
      </c>
      <c r="D2547" s="188" t="s">
        <v>3022</v>
      </c>
      <c r="G2547" s="11" t="s">
        <v>2749</v>
      </c>
      <c r="H2547" s="11" t="s">
        <v>2640</v>
      </c>
      <c r="I2547">
        <v>2002</v>
      </c>
      <c r="J2547" s="258" t="s">
        <v>2561</v>
      </c>
      <c r="K2547" s="258" t="s">
        <v>3017</v>
      </c>
      <c r="L2547" s="265" t="s">
        <v>1937</v>
      </c>
      <c r="M2547" s="265" t="s">
        <v>1941</v>
      </c>
      <c r="N2547" s="258" t="s">
        <v>3027</v>
      </c>
      <c r="O2547" s="258" t="s">
        <v>3040</v>
      </c>
      <c r="P2547" s="258"/>
      <c r="Q2547" s="258"/>
      <c r="R2547" s="258"/>
      <c r="S2547" s="258"/>
      <c r="T2547" s="11" t="s">
        <v>2762</v>
      </c>
      <c r="U2547" s="11" t="s">
        <v>2517</v>
      </c>
      <c r="V2547">
        <v>4.83908045977011</v>
      </c>
      <c r="Z2547">
        <v>-0.50270732402393703</v>
      </c>
      <c r="AD2547" s="188">
        <f t="shared" si="89"/>
        <v>11.142394530465429</v>
      </c>
    </row>
    <row r="2548" spans="1:30" hidden="1" x14ac:dyDescent="0.35">
      <c r="A2548" s="11" t="s">
        <v>2760</v>
      </c>
      <c r="B2548" s="11" t="s">
        <v>2516</v>
      </c>
      <c r="C2548" s="11" t="s">
        <v>2552</v>
      </c>
      <c r="D2548" s="188" t="s">
        <v>3022</v>
      </c>
      <c r="G2548" s="11" t="s">
        <v>2749</v>
      </c>
      <c r="H2548" s="11" t="s">
        <v>2640</v>
      </c>
      <c r="I2548">
        <v>2002</v>
      </c>
      <c r="J2548" s="258" t="s">
        <v>2561</v>
      </c>
      <c r="K2548" s="258" t="s">
        <v>3017</v>
      </c>
      <c r="L2548" s="265" t="s">
        <v>1937</v>
      </c>
      <c r="M2548" s="265" t="s">
        <v>1941</v>
      </c>
      <c r="N2548" s="258" t="s">
        <v>3027</v>
      </c>
      <c r="O2548" s="258" t="s">
        <v>3040</v>
      </c>
      <c r="P2548" s="258"/>
      <c r="Q2548" s="258"/>
      <c r="R2548" s="258"/>
      <c r="S2548" s="258"/>
      <c r="T2548" s="11" t="s">
        <v>2762</v>
      </c>
      <c r="U2548" s="11" t="s">
        <v>2517</v>
      </c>
      <c r="V2548">
        <v>4.8160919540229896</v>
      </c>
      <c r="Z2548">
        <v>-0.37028593141445698</v>
      </c>
      <c r="AD2548" s="188">
        <f t="shared" si="89"/>
        <v>11.089461539821901</v>
      </c>
    </row>
    <row r="2549" spans="1:30" hidden="1" x14ac:dyDescent="0.35">
      <c r="A2549" s="11" t="s">
        <v>2760</v>
      </c>
      <c r="B2549" s="11" t="s">
        <v>2516</v>
      </c>
      <c r="C2549" s="11" t="s">
        <v>2552</v>
      </c>
      <c r="D2549" s="188" t="s">
        <v>3022</v>
      </c>
      <c r="G2549" s="11" t="s">
        <v>2749</v>
      </c>
      <c r="H2549" s="11" t="s">
        <v>2640</v>
      </c>
      <c r="I2549">
        <v>2002</v>
      </c>
      <c r="J2549" s="258" t="s">
        <v>2561</v>
      </c>
      <c r="K2549" s="258" t="s">
        <v>3017</v>
      </c>
      <c r="L2549" s="265" t="s">
        <v>1937</v>
      </c>
      <c r="M2549" s="265" t="s">
        <v>1941</v>
      </c>
      <c r="N2549" s="258" t="s">
        <v>3027</v>
      </c>
      <c r="O2549" s="258" t="s">
        <v>3040</v>
      </c>
      <c r="P2549" s="258"/>
      <c r="Q2549" s="258"/>
      <c r="R2549" s="258"/>
      <c r="S2549" s="258"/>
      <c r="T2549" s="11" t="s">
        <v>2762</v>
      </c>
      <c r="U2549" s="11" t="s">
        <v>2517</v>
      </c>
      <c r="V2549">
        <v>4.7931034482758603</v>
      </c>
      <c r="Z2549">
        <v>-0.27092239004464602</v>
      </c>
      <c r="AD2549" s="188">
        <f t="shared" si="89"/>
        <v>11.036528549178353</v>
      </c>
    </row>
    <row r="2550" spans="1:30" hidden="1" x14ac:dyDescent="0.35">
      <c r="A2550" s="11" t="s">
        <v>2760</v>
      </c>
      <c r="B2550" s="11" t="s">
        <v>2516</v>
      </c>
      <c r="C2550" s="11" t="s">
        <v>2552</v>
      </c>
      <c r="D2550" s="188" t="s">
        <v>3022</v>
      </c>
      <c r="G2550" s="11" t="s">
        <v>2749</v>
      </c>
      <c r="H2550" s="11" t="s">
        <v>2640</v>
      </c>
      <c r="I2550">
        <v>2002</v>
      </c>
      <c r="J2550" s="258" t="s">
        <v>2561</v>
      </c>
      <c r="K2550" s="258" t="s">
        <v>3017</v>
      </c>
      <c r="L2550" s="265" t="s">
        <v>1937</v>
      </c>
      <c r="M2550" s="265" t="s">
        <v>1941</v>
      </c>
      <c r="N2550" s="258" t="s">
        <v>3027</v>
      </c>
      <c r="O2550" s="258" t="s">
        <v>3040</v>
      </c>
      <c r="P2550" s="258"/>
      <c r="Q2550" s="258"/>
      <c r="R2550" s="258"/>
      <c r="S2550" s="258"/>
      <c r="T2550" s="11" t="s">
        <v>2762</v>
      </c>
      <c r="U2550" s="11" t="s">
        <v>2517</v>
      </c>
      <c r="V2550">
        <v>4.7931034482758603</v>
      </c>
      <c r="Z2550">
        <v>-7.2575282606630098E-2</v>
      </c>
      <c r="AD2550" s="188">
        <f t="shared" si="89"/>
        <v>11.036528549178353</v>
      </c>
    </row>
    <row r="2551" spans="1:30" hidden="1" x14ac:dyDescent="0.35">
      <c r="A2551" s="11" t="s">
        <v>2760</v>
      </c>
      <c r="B2551" s="11" t="s">
        <v>2516</v>
      </c>
      <c r="C2551" s="11" t="s">
        <v>2552</v>
      </c>
      <c r="D2551" s="188" t="s">
        <v>3022</v>
      </c>
      <c r="G2551" s="11" t="s">
        <v>2749</v>
      </c>
      <c r="H2551" s="11" t="s">
        <v>2640</v>
      </c>
      <c r="I2551">
        <v>2002</v>
      </c>
      <c r="J2551" s="258" t="s">
        <v>2561</v>
      </c>
      <c r="K2551" s="258" t="s">
        <v>3017</v>
      </c>
      <c r="L2551" s="265" t="s">
        <v>1937</v>
      </c>
      <c r="M2551" s="265" t="s">
        <v>1941</v>
      </c>
      <c r="N2551" s="258" t="s">
        <v>3027</v>
      </c>
      <c r="O2551" s="258" t="s">
        <v>3040</v>
      </c>
      <c r="P2551" s="258"/>
      <c r="Q2551" s="258"/>
      <c r="R2551" s="258"/>
      <c r="S2551" s="258"/>
      <c r="T2551" s="11" t="s">
        <v>2762</v>
      </c>
      <c r="U2551" s="11" t="s">
        <v>2517</v>
      </c>
      <c r="V2551">
        <v>4.8160919540229896</v>
      </c>
      <c r="Z2551">
        <v>0.22475539089959101</v>
      </c>
      <c r="AD2551" s="188">
        <f t="shared" si="89"/>
        <v>11.089461539821901</v>
      </c>
    </row>
    <row r="2552" spans="1:30" hidden="1" x14ac:dyDescent="0.35">
      <c r="A2552" s="11" t="s">
        <v>2760</v>
      </c>
      <c r="B2552" s="11" t="s">
        <v>2516</v>
      </c>
      <c r="C2552" s="11" t="s">
        <v>2552</v>
      </c>
      <c r="D2552" s="188" t="s">
        <v>3022</v>
      </c>
      <c r="G2552" s="11" t="s">
        <v>2749</v>
      </c>
      <c r="H2552" s="11" t="s">
        <v>2640</v>
      </c>
      <c r="I2552">
        <v>2002</v>
      </c>
      <c r="J2552" s="258" t="s">
        <v>2561</v>
      </c>
      <c r="K2552" s="258" t="s">
        <v>3017</v>
      </c>
      <c r="L2552" s="265" t="s">
        <v>1937</v>
      </c>
      <c r="M2552" s="265" t="s">
        <v>1941</v>
      </c>
      <c r="N2552" s="258" t="s">
        <v>3027</v>
      </c>
      <c r="O2552" s="258" t="s">
        <v>3040</v>
      </c>
      <c r="P2552" s="258"/>
      <c r="Q2552" s="258"/>
      <c r="R2552" s="258"/>
      <c r="S2552" s="258"/>
      <c r="T2552" s="11" t="s">
        <v>2762</v>
      </c>
      <c r="U2552" s="11" t="s">
        <v>2517</v>
      </c>
      <c r="V2552">
        <v>4.8160919540229896</v>
      </c>
      <c r="Z2552">
        <v>0.35698679585826998</v>
      </c>
      <c r="AD2552" s="188">
        <f t="shared" si="89"/>
        <v>11.089461539821901</v>
      </c>
    </row>
    <row r="2553" spans="1:30" hidden="1" x14ac:dyDescent="0.35">
      <c r="A2553" s="11" t="s">
        <v>2760</v>
      </c>
      <c r="B2553" s="11" t="s">
        <v>2516</v>
      </c>
      <c r="C2553" s="11" t="s">
        <v>2552</v>
      </c>
      <c r="D2553" s="188" t="s">
        <v>3022</v>
      </c>
      <c r="G2553" s="11" t="s">
        <v>2749</v>
      </c>
      <c r="H2553" s="11" t="s">
        <v>2640</v>
      </c>
      <c r="I2553">
        <v>2002</v>
      </c>
      <c r="J2553" s="258" t="s">
        <v>2561</v>
      </c>
      <c r="K2553" s="258" t="s">
        <v>3017</v>
      </c>
      <c r="L2553" s="265" t="s">
        <v>1937</v>
      </c>
      <c r="M2553" s="265" t="s">
        <v>1941</v>
      </c>
      <c r="N2553" s="258" t="s">
        <v>3027</v>
      </c>
      <c r="O2553" s="258" t="s">
        <v>3040</v>
      </c>
      <c r="P2553" s="258"/>
      <c r="Q2553" s="258"/>
      <c r="R2553" s="258"/>
      <c r="S2553" s="258"/>
      <c r="T2553" s="11" t="s">
        <v>2762</v>
      </c>
      <c r="U2553" s="11" t="s">
        <v>2517</v>
      </c>
      <c r="V2553">
        <v>4.7931034482758603</v>
      </c>
      <c r="Z2553">
        <v>0.48940818846775003</v>
      </c>
      <c r="AD2553" s="188">
        <f t="shared" si="89"/>
        <v>11.036528549178353</v>
      </c>
    </row>
    <row r="2554" spans="1:30" hidden="1" x14ac:dyDescent="0.35">
      <c r="A2554" s="11" t="s">
        <v>2760</v>
      </c>
      <c r="B2554" s="11" t="s">
        <v>2516</v>
      </c>
      <c r="C2554" s="11" t="s">
        <v>2552</v>
      </c>
      <c r="D2554" s="188" t="s">
        <v>3022</v>
      </c>
      <c r="G2554" s="11" t="s">
        <v>2749</v>
      </c>
      <c r="H2554" s="11" t="s">
        <v>2640</v>
      </c>
      <c r="I2554">
        <v>2002</v>
      </c>
      <c r="J2554" s="258" t="s">
        <v>2561</v>
      </c>
      <c r="K2554" s="258" t="s">
        <v>3017</v>
      </c>
      <c r="L2554" s="265" t="s">
        <v>1937</v>
      </c>
      <c r="M2554" s="265" t="s">
        <v>1941</v>
      </c>
      <c r="N2554" s="258" t="s">
        <v>3027</v>
      </c>
      <c r="O2554" s="258" t="s">
        <v>3040</v>
      </c>
      <c r="P2554" s="258"/>
      <c r="Q2554" s="258"/>
      <c r="R2554" s="258"/>
      <c r="S2554" s="258"/>
      <c r="T2554" s="11" t="s">
        <v>2762</v>
      </c>
      <c r="U2554" s="11" t="s">
        <v>2517</v>
      </c>
      <c r="V2554">
        <v>4.7931034482758603</v>
      </c>
      <c r="Z2554">
        <v>0.72081314714543598</v>
      </c>
      <c r="AD2554" s="188">
        <f t="shared" si="89"/>
        <v>11.036528549178353</v>
      </c>
    </row>
    <row r="2555" spans="1:30" hidden="1" x14ac:dyDescent="0.35">
      <c r="A2555" s="11" t="s">
        <v>2760</v>
      </c>
      <c r="B2555" s="11" t="s">
        <v>2516</v>
      </c>
      <c r="C2555" s="11" t="s">
        <v>2552</v>
      </c>
      <c r="D2555" s="188" t="s">
        <v>3022</v>
      </c>
      <c r="G2555" s="11" t="s">
        <v>2749</v>
      </c>
      <c r="H2555" s="11" t="s">
        <v>2640</v>
      </c>
      <c r="I2555">
        <v>2002</v>
      </c>
      <c r="J2555" s="258" t="s">
        <v>2561</v>
      </c>
      <c r="K2555" s="258" t="s">
        <v>3017</v>
      </c>
      <c r="L2555" s="265" t="s">
        <v>1937</v>
      </c>
      <c r="M2555" s="265" t="s">
        <v>1941</v>
      </c>
      <c r="N2555" s="258" t="s">
        <v>3027</v>
      </c>
      <c r="O2555" s="258" t="s">
        <v>3040</v>
      </c>
      <c r="P2555" s="258"/>
      <c r="Q2555" s="258"/>
      <c r="R2555" s="258"/>
      <c r="S2555" s="258"/>
      <c r="T2555" s="11" t="s">
        <v>2762</v>
      </c>
      <c r="U2555" s="11" t="s">
        <v>2517</v>
      </c>
      <c r="V2555">
        <v>4.7931034482758603</v>
      </c>
      <c r="Z2555">
        <v>1.0844495107818</v>
      </c>
      <c r="AD2555" s="188">
        <f t="shared" si="89"/>
        <v>11.036528549178353</v>
      </c>
    </row>
    <row r="2556" spans="1:30" hidden="1" x14ac:dyDescent="0.35">
      <c r="A2556" s="11" t="s">
        <v>2760</v>
      </c>
      <c r="B2556" s="11" t="s">
        <v>2516</v>
      </c>
      <c r="C2556" s="11" t="s">
        <v>2552</v>
      </c>
      <c r="D2556" s="188" t="s">
        <v>3022</v>
      </c>
      <c r="G2556" s="11" t="s">
        <v>2749</v>
      </c>
      <c r="H2556" s="11" t="s">
        <v>2640</v>
      </c>
      <c r="I2556">
        <v>2002</v>
      </c>
      <c r="J2556" s="258" t="s">
        <v>2561</v>
      </c>
      <c r="K2556" s="258" t="s">
        <v>3017</v>
      </c>
      <c r="L2556" s="265" t="s">
        <v>1937</v>
      </c>
      <c r="M2556" s="265" t="s">
        <v>1941</v>
      </c>
      <c r="N2556" s="258" t="s">
        <v>3027</v>
      </c>
      <c r="O2556" s="258" t="s">
        <v>3040</v>
      </c>
      <c r="P2556" s="258"/>
      <c r="Q2556" s="258"/>
      <c r="R2556" s="258"/>
      <c r="S2556" s="258"/>
      <c r="T2556" s="11" t="s">
        <v>2762</v>
      </c>
      <c r="U2556" s="11" t="s">
        <v>2517</v>
      </c>
      <c r="V2556">
        <v>5.1149425287356296</v>
      </c>
      <c r="Z2556">
        <v>-1.46366486178398</v>
      </c>
      <c r="AD2556" s="188">
        <f t="shared" si="89"/>
        <v>11.777590418187931</v>
      </c>
    </row>
    <row r="2557" spans="1:30" hidden="1" x14ac:dyDescent="0.35">
      <c r="A2557" s="11" t="s">
        <v>2760</v>
      </c>
      <c r="B2557" s="11" t="s">
        <v>2516</v>
      </c>
      <c r="C2557" s="11" t="s">
        <v>2552</v>
      </c>
      <c r="D2557" s="188" t="s">
        <v>3022</v>
      </c>
      <c r="G2557" s="11" t="s">
        <v>2749</v>
      </c>
      <c r="H2557" s="11" t="s">
        <v>2640</v>
      </c>
      <c r="I2557">
        <v>2002</v>
      </c>
      <c r="J2557" s="258" t="s">
        <v>2561</v>
      </c>
      <c r="K2557" s="258" t="s">
        <v>3017</v>
      </c>
      <c r="L2557" s="265" t="s">
        <v>1937</v>
      </c>
      <c r="M2557" s="265" t="s">
        <v>1941</v>
      </c>
      <c r="N2557" s="258" t="s">
        <v>3027</v>
      </c>
      <c r="O2557" s="258" t="s">
        <v>3040</v>
      </c>
      <c r="P2557" s="258"/>
      <c r="Q2557" s="258"/>
      <c r="R2557" s="258"/>
      <c r="S2557" s="258"/>
      <c r="T2557" s="11" t="s">
        <v>2762</v>
      </c>
      <c r="U2557" s="11" t="s">
        <v>2517</v>
      </c>
      <c r="V2557">
        <v>5.0919540229885003</v>
      </c>
      <c r="Z2557">
        <v>-0.76925999810012202</v>
      </c>
      <c r="AD2557" s="188">
        <f t="shared" si="89"/>
        <v>11.724657427544383</v>
      </c>
    </row>
    <row r="2558" spans="1:30" hidden="1" x14ac:dyDescent="0.35">
      <c r="A2558" s="11" t="s">
        <v>2760</v>
      </c>
      <c r="B2558" s="11" t="s">
        <v>2516</v>
      </c>
      <c r="C2558" s="11" t="s">
        <v>2552</v>
      </c>
      <c r="D2558" s="188" t="s">
        <v>3022</v>
      </c>
      <c r="G2558" s="11" t="s">
        <v>2749</v>
      </c>
      <c r="H2558" s="11" t="s">
        <v>2640</v>
      </c>
      <c r="I2558">
        <v>2002</v>
      </c>
      <c r="J2558" s="258" t="s">
        <v>2561</v>
      </c>
      <c r="K2558" s="258" t="s">
        <v>3017</v>
      </c>
      <c r="L2558" s="265" t="s">
        <v>1937</v>
      </c>
      <c r="M2558" s="265" t="s">
        <v>1941</v>
      </c>
      <c r="N2558" s="258" t="s">
        <v>3027</v>
      </c>
      <c r="O2558" s="258" t="s">
        <v>3040</v>
      </c>
      <c r="P2558" s="258"/>
      <c r="Q2558" s="258"/>
      <c r="R2558" s="258"/>
      <c r="S2558" s="258"/>
      <c r="T2558" s="11" t="s">
        <v>2762</v>
      </c>
      <c r="U2558" s="11" t="s">
        <v>2517</v>
      </c>
      <c r="V2558">
        <v>5.0919540229885003</v>
      </c>
      <c r="Z2558">
        <v>-0.471739336943097</v>
      </c>
      <c r="AD2558" s="188">
        <f t="shared" si="89"/>
        <v>11.724657427544383</v>
      </c>
    </row>
    <row r="2559" spans="1:30" hidden="1" x14ac:dyDescent="0.35">
      <c r="A2559" s="11" t="s">
        <v>2760</v>
      </c>
      <c r="B2559" s="11" t="s">
        <v>2516</v>
      </c>
      <c r="C2559" s="11" t="s">
        <v>2552</v>
      </c>
      <c r="D2559" s="188" t="s">
        <v>3022</v>
      </c>
      <c r="G2559" s="11" t="s">
        <v>2749</v>
      </c>
      <c r="H2559" s="11" t="s">
        <v>2640</v>
      </c>
      <c r="I2559">
        <v>2002</v>
      </c>
      <c r="J2559" s="258" t="s">
        <v>2561</v>
      </c>
      <c r="K2559" s="258" t="s">
        <v>3017</v>
      </c>
      <c r="L2559" s="265" t="s">
        <v>1937</v>
      </c>
      <c r="M2559" s="265" t="s">
        <v>1941</v>
      </c>
      <c r="N2559" s="258" t="s">
        <v>3027</v>
      </c>
      <c r="O2559" s="258" t="s">
        <v>3040</v>
      </c>
      <c r="P2559" s="258"/>
      <c r="Q2559" s="258"/>
      <c r="R2559" s="258"/>
      <c r="S2559" s="258"/>
      <c r="T2559" s="11" t="s">
        <v>2762</v>
      </c>
      <c r="U2559" s="11" t="s">
        <v>2517</v>
      </c>
      <c r="V2559">
        <v>5.0919540229885003</v>
      </c>
      <c r="Z2559">
        <v>-0.20727652702574201</v>
      </c>
      <c r="AD2559" s="188">
        <f t="shared" si="89"/>
        <v>11.724657427544383</v>
      </c>
    </row>
    <row r="2560" spans="1:30" hidden="1" x14ac:dyDescent="0.35">
      <c r="A2560" s="11" t="s">
        <v>2760</v>
      </c>
      <c r="B2560" s="11" t="s">
        <v>2516</v>
      </c>
      <c r="C2560" s="11" t="s">
        <v>2552</v>
      </c>
      <c r="D2560" s="188" t="s">
        <v>3022</v>
      </c>
      <c r="G2560" s="11" t="s">
        <v>2749</v>
      </c>
      <c r="H2560" s="11" t="s">
        <v>2640</v>
      </c>
      <c r="I2560">
        <v>2002</v>
      </c>
      <c r="J2560" s="258" t="s">
        <v>2561</v>
      </c>
      <c r="K2560" s="258" t="s">
        <v>3017</v>
      </c>
      <c r="L2560" s="265" t="s">
        <v>1937</v>
      </c>
      <c r="M2560" s="265" t="s">
        <v>1941</v>
      </c>
      <c r="N2560" s="258" t="s">
        <v>3027</v>
      </c>
      <c r="O2560" s="258" t="s">
        <v>3040</v>
      </c>
      <c r="P2560" s="258"/>
      <c r="Q2560" s="258"/>
      <c r="R2560" s="258"/>
      <c r="S2560" s="258"/>
      <c r="T2560" s="11" t="s">
        <v>2762</v>
      </c>
      <c r="U2560" s="11" t="s">
        <v>2517</v>
      </c>
      <c r="V2560">
        <v>5.3908045977011403</v>
      </c>
      <c r="Z2560">
        <v>-1.4328868623539399</v>
      </c>
      <c r="AD2560" s="188">
        <f t="shared" si="89"/>
        <v>12.41278630591041</v>
      </c>
    </row>
    <row r="2561" spans="1:30" hidden="1" x14ac:dyDescent="0.35">
      <c r="A2561" s="11" t="s">
        <v>2760</v>
      </c>
      <c r="B2561" s="11" t="s">
        <v>2516</v>
      </c>
      <c r="C2561" s="11" t="s">
        <v>2552</v>
      </c>
      <c r="D2561" s="188" t="s">
        <v>3022</v>
      </c>
      <c r="G2561" s="11" t="s">
        <v>2749</v>
      </c>
      <c r="H2561" s="11" t="s">
        <v>2640</v>
      </c>
      <c r="I2561">
        <v>2002</v>
      </c>
      <c r="J2561" s="258" t="s">
        <v>2561</v>
      </c>
      <c r="K2561" s="258" t="s">
        <v>3017</v>
      </c>
      <c r="L2561" s="265" t="s">
        <v>1937</v>
      </c>
      <c r="M2561" s="265" t="s">
        <v>1941</v>
      </c>
      <c r="N2561" s="258" t="s">
        <v>3027</v>
      </c>
      <c r="O2561" s="258" t="s">
        <v>3040</v>
      </c>
      <c r="P2561" s="258"/>
      <c r="Q2561" s="258"/>
      <c r="R2561" s="258"/>
      <c r="S2561" s="258"/>
      <c r="T2561" s="11" t="s">
        <v>2762</v>
      </c>
      <c r="U2561" s="11" t="s">
        <v>2517</v>
      </c>
      <c r="V2561">
        <v>5.3908045977011403</v>
      </c>
      <c r="Z2561">
        <v>-0.93701909375890402</v>
      </c>
      <c r="AD2561" s="188">
        <f t="shared" si="89"/>
        <v>12.41278630591041</v>
      </c>
    </row>
    <row r="2562" spans="1:30" hidden="1" x14ac:dyDescent="0.35">
      <c r="A2562" s="11" t="s">
        <v>2764</v>
      </c>
      <c r="B2562" s="11" t="s">
        <v>2516</v>
      </c>
      <c r="C2562" s="11" t="s">
        <v>2552</v>
      </c>
      <c r="D2562" s="188" t="s">
        <v>3022</v>
      </c>
      <c r="G2562" s="11" t="s">
        <v>2749</v>
      </c>
      <c r="H2562" s="11" t="s">
        <v>2640</v>
      </c>
      <c r="J2562" s="258" t="s">
        <v>2561</v>
      </c>
      <c r="K2562" s="258" t="s">
        <v>3017</v>
      </c>
      <c r="L2562" s="265" t="s">
        <v>1937</v>
      </c>
      <c r="M2562" s="265" t="s">
        <v>1941</v>
      </c>
      <c r="N2562" s="258" t="s">
        <v>3027</v>
      </c>
      <c r="O2562" s="258" t="s">
        <v>3040</v>
      </c>
      <c r="P2562" s="258"/>
      <c r="Q2562" s="258"/>
      <c r="R2562" s="258"/>
      <c r="S2562" s="258"/>
      <c r="T2562" s="11" t="s">
        <v>2763</v>
      </c>
      <c r="U2562" s="11" t="s">
        <v>2517</v>
      </c>
      <c r="V2562">
        <v>0.61531231049120605</v>
      </c>
      <c r="Z2562">
        <v>1.4264705882352899</v>
      </c>
      <c r="AD2562" s="188">
        <f t="shared" si="89"/>
        <v>1.4168089536727748</v>
      </c>
    </row>
    <row r="2563" spans="1:30" hidden="1" x14ac:dyDescent="0.35">
      <c r="A2563" s="11" t="s">
        <v>2764</v>
      </c>
      <c r="B2563" s="11" t="s">
        <v>2516</v>
      </c>
      <c r="C2563" s="11" t="s">
        <v>2552</v>
      </c>
      <c r="D2563" s="188" t="s">
        <v>3022</v>
      </c>
      <c r="G2563" s="11" t="s">
        <v>2749</v>
      </c>
      <c r="H2563" s="11" t="s">
        <v>2640</v>
      </c>
      <c r="J2563" s="258" t="s">
        <v>2561</v>
      </c>
      <c r="K2563" s="258" t="s">
        <v>3017</v>
      </c>
      <c r="L2563" s="265" t="s">
        <v>1937</v>
      </c>
      <c r="M2563" s="265" t="s">
        <v>1941</v>
      </c>
      <c r="N2563" s="258" t="s">
        <v>3027</v>
      </c>
      <c r="O2563" s="258" t="s">
        <v>3040</v>
      </c>
      <c r="P2563" s="258"/>
      <c r="Q2563" s="258"/>
      <c r="R2563" s="258"/>
      <c r="S2563" s="258"/>
      <c r="T2563" s="11" t="s">
        <v>2763</v>
      </c>
      <c r="U2563" s="11" t="s">
        <v>2517</v>
      </c>
      <c r="V2563">
        <v>0.61567616737416497</v>
      </c>
      <c r="Z2563">
        <v>1.6029411764705801</v>
      </c>
      <c r="AD2563" s="188">
        <f t="shared" si="89"/>
        <v>1.4176467651074594</v>
      </c>
    </row>
    <row r="2564" spans="1:30" hidden="1" x14ac:dyDescent="0.35">
      <c r="A2564" s="11" t="s">
        <v>2764</v>
      </c>
      <c r="B2564" s="11" t="s">
        <v>2516</v>
      </c>
      <c r="C2564" s="11" t="s">
        <v>2552</v>
      </c>
      <c r="D2564" s="188" t="s">
        <v>3022</v>
      </c>
      <c r="G2564" s="11" t="s">
        <v>2749</v>
      </c>
      <c r="H2564" s="11" t="s">
        <v>2640</v>
      </c>
      <c r="J2564" s="258" t="s">
        <v>2561</v>
      </c>
      <c r="K2564" s="258" t="s">
        <v>3017</v>
      </c>
      <c r="L2564" s="265" t="s">
        <v>1937</v>
      </c>
      <c r="M2564" s="265" t="s">
        <v>1941</v>
      </c>
      <c r="N2564" s="258" t="s">
        <v>3027</v>
      </c>
      <c r="O2564" s="258" t="s">
        <v>3040</v>
      </c>
      <c r="P2564" s="258"/>
      <c r="Q2564" s="258"/>
      <c r="R2564" s="258"/>
      <c r="S2564" s="258"/>
      <c r="T2564" s="11" t="s">
        <v>2763</v>
      </c>
      <c r="U2564" s="11" t="s">
        <v>2517</v>
      </c>
      <c r="V2564">
        <v>0.615918738629472</v>
      </c>
      <c r="Z2564">
        <v>1.72058823529411</v>
      </c>
      <c r="AD2564" s="188">
        <f t="shared" si="89"/>
        <v>1.4182053060639181</v>
      </c>
    </row>
    <row r="2565" spans="1:30" hidden="1" x14ac:dyDescent="0.35">
      <c r="A2565" s="11" t="s">
        <v>2764</v>
      </c>
      <c r="B2565" s="11" t="s">
        <v>2516</v>
      </c>
      <c r="C2565" s="11" t="s">
        <v>2552</v>
      </c>
      <c r="D2565" s="188" t="s">
        <v>3022</v>
      </c>
      <c r="G2565" s="11" t="s">
        <v>2749</v>
      </c>
      <c r="H2565" s="11" t="s">
        <v>2640</v>
      </c>
      <c r="J2565" s="258" t="s">
        <v>2561</v>
      </c>
      <c r="K2565" s="258" t="s">
        <v>3017</v>
      </c>
      <c r="L2565" s="265" t="s">
        <v>1937</v>
      </c>
      <c r="M2565" s="265" t="s">
        <v>1941</v>
      </c>
      <c r="N2565" s="258" t="s">
        <v>3027</v>
      </c>
      <c r="O2565" s="258" t="s">
        <v>3040</v>
      </c>
      <c r="P2565" s="258"/>
      <c r="Q2565" s="258"/>
      <c r="R2565" s="258"/>
      <c r="S2565" s="258"/>
      <c r="T2565" s="11" t="s">
        <v>2763</v>
      </c>
      <c r="U2565" s="11" t="s">
        <v>2517</v>
      </c>
      <c r="V2565">
        <v>0.61607034566403795</v>
      </c>
      <c r="Z2565">
        <v>1.79411764705882</v>
      </c>
      <c r="AD2565" s="188">
        <f t="shared" si="89"/>
        <v>1.4185543941617029</v>
      </c>
    </row>
    <row r="2566" spans="1:30" hidden="1" x14ac:dyDescent="0.35">
      <c r="A2566" s="11" t="s">
        <v>2764</v>
      </c>
      <c r="B2566" s="11" t="s">
        <v>2516</v>
      </c>
      <c r="C2566" s="11" t="s">
        <v>2552</v>
      </c>
      <c r="D2566" s="188" t="s">
        <v>3022</v>
      </c>
      <c r="G2566" s="11" t="s">
        <v>2749</v>
      </c>
      <c r="H2566" s="11" t="s">
        <v>2640</v>
      </c>
      <c r="J2566" s="258" t="s">
        <v>2561</v>
      </c>
      <c r="K2566" s="258" t="s">
        <v>3017</v>
      </c>
      <c r="L2566" s="265" t="s">
        <v>1937</v>
      </c>
      <c r="M2566" s="265" t="s">
        <v>1941</v>
      </c>
      <c r="N2566" s="258" t="s">
        <v>3027</v>
      </c>
      <c r="O2566" s="258" t="s">
        <v>3040</v>
      </c>
      <c r="P2566" s="258"/>
      <c r="Q2566" s="258"/>
      <c r="R2566" s="258"/>
      <c r="S2566" s="258"/>
      <c r="T2566" s="11" t="s">
        <v>2763</v>
      </c>
      <c r="U2566" s="11" t="s">
        <v>2517</v>
      </c>
      <c r="V2566">
        <v>0.61625227410551797</v>
      </c>
      <c r="Z2566">
        <v>1.8823529411764699</v>
      </c>
      <c r="AD2566" s="188">
        <f t="shared" si="89"/>
        <v>1.4189732998790463</v>
      </c>
    </row>
    <row r="2567" spans="1:30" hidden="1" x14ac:dyDescent="0.35">
      <c r="A2567" s="11" t="s">
        <v>2764</v>
      </c>
      <c r="B2567" s="11" t="s">
        <v>2516</v>
      </c>
      <c r="C2567" s="11" t="s">
        <v>2552</v>
      </c>
      <c r="D2567" s="188" t="s">
        <v>3022</v>
      </c>
      <c r="G2567" s="11" t="s">
        <v>2749</v>
      </c>
      <c r="H2567" s="11" t="s">
        <v>2640</v>
      </c>
      <c r="J2567" s="258" t="s">
        <v>2561</v>
      </c>
      <c r="K2567" s="258" t="s">
        <v>3017</v>
      </c>
      <c r="L2567" s="265" t="s">
        <v>1937</v>
      </c>
      <c r="M2567" s="265" t="s">
        <v>1941</v>
      </c>
      <c r="N2567" s="258" t="s">
        <v>3027</v>
      </c>
      <c r="O2567" s="258" t="s">
        <v>3040</v>
      </c>
      <c r="P2567" s="258"/>
      <c r="Q2567" s="258"/>
      <c r="R2567" s="258"/>
      <c r="S2567" s="258"/>
      <c r="T2567" s="11" t="s">
        <v>2763</v>
      </c>
      <c r="U2567" s="11" t="s">
        <v>2517</v>
      </c>
      <c r="V2567">
        <v>0.61643420254699699</v>
      </c>
      <c r="Z2567">
        <v>1.97058823529411</v>
      </c>
      <c r="AD2567" s="188">
        <f t="shared" si="89"/>
        <v>1.4193922055963877</v>
      </c>
    </row>
    <row r="2568" spans="1:30" hidden="1" x14ac:dyDescent="0.35">
      <c r="A2568" s="11" t="s">
        <v>2764</v>
      </c>
      <c r="B2568" s="11" t="s">
        <v>2516</v>
      </c>
      <c r="C2568" s="11" t="s">
        <v>2552</v>
      </c>
      <c r="D2568" s="188" t="s">
        <v>3022</v>
      </c>
      <c r="G2568" s="11" t="s">
        <v>2749</v>
      </c>
      <c r="H2568" s="11" t="s">
        <v>2640</v>
      </c>
      <c r="J2568" s="258" t="s">
        <v>2561</v>
      </c>
      <c r="K2568" s="258" t="s">
        <v>3017</v>
      </c>
      <c r="L2568" s="265" t="s">
        <v>1937</v>
      </c>
      <c r="M2568" s="265" t="s">
        <v>1941</v>
      </c>
      <c r="N2568" s="258" t="s">
        <v>3027</v>
      </c>
      <c r="O2568" s="258" t="s">
        <v>3040</v>
      </c>
      <c r="P2568" s="258"/>
      <c r="Q2568" s="258"/>
      <c r="R2568" s="258"/>
      <c r="S2568" s="258"/>
      <c r="T2568" s="11" t="s">
        <v>2763</v>
      </c>
      <c r="U2568" s="11" t="s">
        <v>2517</v>
      </c>
      <c r="V2568">
        <v>0.61658580958156395</v>
      </c>
      <c r="Z2568">
        <v>2.0441176470588198</v>
      </c>
      <c r="AD2568" s="188">
        <f t="shared" si="89"/>
        <v>1.4197412936941745</v>
      </c>
    </row>
    <row r="2569" spans="1:30" hidden="1" x14ac:dyDescent="0.35">
      <c r="A2569" s="11" t="s">
        <v>2764</v>
      </c>
      <c r="B2569" s="11" t="s">
        <v>2516</v>
      </c>
      <c r="C2569" s="11" t="s">
        <v>2552</v>
      </c>
      <c r="D2569" s="188" t="s">
        <v>3022</v>
      </c>
      <c r="G2569" s="11" t="s">
        <v>2749</v>
      </c>
      <c r="H2569" s="11" t="s">
        <v>2640</v>
      </c>
      <c r="J2569" s="258" t="s">
        <v>2561</v>
      </c>
      <c r="K2569" s="258" t="s">
        <v>3017</v>
      </c>
      <c r="L2569" s="265" t="s">
        <v>1937</v>
      </c>
      <c r="M2569" s="265" t="s">
        <v>1941</v>
      </c>
      <c r="N2569" s="258" t="s">
        <v>3027</v>
      </c>
      <c r="O2569" s="258" t="s">
        <v>3040</v>
      </c>
      <c r="P2569" s="258"/>
      <c r="Q2569" s="258"/>
      <c r="R2569" s="258"/>
      <c r="S2569" s="258"/>
      <c r="T2569" s="11" t="s">
        <v>2763</v>
      </c>
      <c r="U2569" s="11" t="s">
        <v>2517</v>
      </c>
      <c r="V2569">
        <v>0.61673741661613002</v>
      </c>
      <c r="Z2569">
        <v>2.1176470588235201</v>
      </c>
      <c r="AD2569" s="188">
        <f t="shared" si="89"/>
        <v>1.4200903817919595</v>
      </c>
    </row>
    <row r="2570" spans="1:30" hidden="1" x14ac:dyDescent="0.35">
      <c r="A2570" s="11" t="s">
        <v>2764</v>
      </c>
      <c r="B2570" s="11" t="s">
        <v>2516</v>
      </c>
      <c r="C2570" s="11" t="s">
        <v>2552</v>
      </c>
      <c r="D2570" s="188" t="s">
        <v>3022</v>
      </c>
      <c r="G2570" s="11" t="s">
        <v>2749</v>
      </c>
      <c r="H2570" s="11" t="s">
        <v>2640</v>
      </c>
      <c r="J2570" s="258" t="s">
        <v>2561</v>
      </c>
      <c r="K2570" s="258" t="s">
        <v>3017</v>
      </c>
      <c r="L2570" s="265" t="s">
        <v>1937</v>
      </c>
      <c r="M2570" s="265" t="s">
        <v>1941</v>
      </c>
      <c r="N2570" s="258" t="s">
        <v>3027</v>
      </c>
      <c r="O2570" s="258" t="s">
        <v>3040</v>
      </c>
      <c r="P2570" s="258"/>
      <c r="Q2570" s="258"/>
      <c r="R2570" s="258"/>
      <c r="S2570" s="258"/>
      <c r="T2570" s="11" t="s">
        <v>2763</v>
      </c>
      <c r="U2570" s="11" t="s">
        <v>2517</v>
      </c>
      <c r="V2570">
        <v>0.61691934505761004</v>
      </c>
      <c r="Z2570">
        <v>2.20588235294117</v>
      </c>
      <c r="AD2570" s="188">
        <f t="shared" si="89"/>
        <v>1.4205092875093028</v>
      </c>
    </row>
    <row r="2571" spans="1:30" hidden="1" x14ac:dyDescent="0.35">
      <c r="A2571" s="11" t="s">
        <v>2764</v>
      </c>
      <c r="B2571" s="11" t="s">
        <v>2516</v>
      </c>
      <c r="C2571" s="11" t="s">
        <v>2552</v>
      </c>
      <c r="D2571" s="188" t="s">
        <v>3022</v>
      </c>
      <c r="G2571" s="11" t="s">
        <v>2749</v>
      </c>
      <c r="H2571" s="11" t="s">
        <v>2640</v>
      </c>
      <c r="J2571" s="258" t="s">
        <v>2561</v>
      </c>
      <c r="K2571" s="258" t="s">
        <v>3017</v>
      </c>
      <c r="L2571" s="265" t="s">
        <v>1937</v>
      </c>
      <c r="M2571" s="265" t="s">
        <v>1941</v>
      </c>
      <c r="N2571" s="258" t="s">
        <v>3027</v>
      </c>
      <c r="O2571" s="258" t="s">
        <v>3040</v>
      </c>
      <c r="P2571" s="258"/>
      <c r="Q2571" s="258"/>
      <c r="R2571" s="258"/>
      <c r="S2571" s="258"/>
      <c r="T2571" s="11" t="s">
        <v>2763</v>
      </c>
      <c r="U2571" s="11" t="s">
        <v>2517</v>
      </c>
      <c r="V2571">
        <v>0.61707095209217599</v>
      </c>
      <c r="Z2571">
        <v>2.27941176470588</v>
      </c>
      <c r="AD2571" s="188">
        <f t="shared" si="89"/>
        <v>1.4208583756070876</v>
      </c>
    </row>
    <row r="2572" spans="1:30" hidden="1" x14ac:dyDescent="0.35">
      <c r="A2572" s="11" t="s">
        <v>2764</v>
      </c>
      <c r="B2572" s="11" t="s">
        <v>2516</v>
      </c>
      <c r="C2572" s="11" t="s">
        <v>2552</v>
      </c>
      <c r="D2572" s="188" t="s">
        <v>3022</v>
      </c>
      <c r="G2572" s="11" t="s">
        <v>2749</v>
      </c>
      <c r="H2572" s="11" t="s">
        <v>2640</v>
      </c>
      <c r="J2572" s="258" t="s">
        <v>2561</v>
      </c>
      <c r="K2572" s="258" t="s">
        <v>3017</v>
      </c>
      <c r="L2572" s="265" t="s">
        <v>1937</v>
      </c>
      <c r="M2572" s="265" t="s">
        <v>1941</v>
      </c>
      <c r="N2572" s="258" t="s">
        <v>3027</v>
      </c>
      <c r="O2572" s="258" t="s">
        <v>3040</v>
      </c>
      <c r="P2572" s="258"/>
      <c r="Q2572" s="258"/>
      <c r="R2572" s="258"/>
      <c r="S2572" s="258"/>
      <c r="T2572" s="11" t="s">
        <v>2763</v>
      </c>
      <c r="U2572" s="11" t="s">
        <v>2517</v>
      </c>
      <c r="V2572">
        <v>0.61722255912674295</v>
      </c>
      <c r="Z2572">
        <v>2.3529411764705799</v>
      </c>
      <c r="AD2572" s="188">
        <f t="shared" si="89"/>
        <v>1.4212074637048744</v>
      </c>
    </row>
    <row r="2573" spans="1:30" hidden="1" x14ac:dyDescent="0.35">
      <c r="A2573" s="11" t="s">
        <v>2764</v>
      </c>
      <c r="B2573" s="11" t="s">
        <v>2516</v>
      </c>
      <c r="C2573" s="11" t="s">
        <v>2552</v>
      </c>
      <c r="D2573" s="188" t="s">
        <v>3022</v>
      </c>
      <c r="G2573" s="11" t="s">
        <v>2749</v>
      </c>
      <c r="H2573" s="11" t="s">
        <v>2640</v>
      </c>
      <c r="J2573" s="258" t="s">
        <v>2561</v>
      </c>
      <c r="K2573" s="258" t="s">
        <v>3017</v>
      </c>
      <c r="L2573" s="265" t="s">
        <v>1937</v>
      </c>
      <c r="M2573" s="265" t="s">
        <v>1941</v>
      </c>
      <c r="N2573" s="258" t="s">
        <v>3027</v>
      </c>
      <c r="O2573" s="258" t="s">
        <v>3040</v>
      </c>
      <c r="P2573" s="258"/>
      <c r="Q2573" s="258"/>
      <c r="R2573" s="258"/>
      <c r="S2573" s="258"/>
      <c r="T2573" s="11" t="s">
        <v>2763</v>
      </c>
      <c r="U2573" s="11" t="s">
        <v>2517</v>
      </c>
      <c r="V2573">
        <v>0.61737416616130902</v>
      </c>
      <c r="Z2573">
        <v>2.4264705882352899</v>
      </c>
      <c r="AD2573" s="188">
        <f t="shared" si="89"/>
        <v>1.4215565518026594</v>
      </c>
    </row>
    <row r="2574" spans="1:30" hidden="1" x14ac:dyDescent="0.35">
      <c r="A2574" s="11" t="s">
        <v>2764</v>
      </c>
      <c r="B2574" s="11" t="s">
        <v>2516</v>
      </c>
      <c r="C2574" s="11" t="s">
        <v>2552</v>
      </c>
      <c r="D2574" s="188" t="s">
        <v>3022</v>
      </c>
      <c r="G2574" s="11" t="s">
        <v>2749</v>
      </c>
      <c r="H2574" s="11" t="s">
        <v>2640</v>
      </c>
      <c r="J2574" s="258" t="s">
        <v>2561</v>
      </c>
      <c r="K2574" s="258" t="s">
        <v>3017</v>
      </c>
      <c r="L2574" s="265" t="s">
        <v>1937</v>
      </c>
      <c r="M2574" s="265" t="s">
        <v>1941</v>
      </c>
      <c r="N2574" s="258" t="s">
        <v>3027</v>
      </c>
      <c r="O2574" s="258" t="s">
        <v>3040</v>
      </c>
      <c r="P2574" s="258"/>
      <c r="Q2574" s="258"/>
      <c r="R2574" s="258"/>
      <c r="S2574" s="258"/>
      <c r="T2574" s="11" t="s">
        <v>2763</v>
      </c>
      <c r="U2574" s="11" t="s">
        <v>2517</v>
      </c>
      <c r="V2574">
        <v>0.61752577319587498</v>
      </c>
      <c r="Z2574">
        <v>2.5</v>
      </c>
      <c r="AD2574" s="188">
        <f t="shared" si="89"/>
        <v>1.4219056399004439</v>
      </c>
    </row>
    <row r="2575" spans="1:30" hidden="1" x14ac:dyDescent="0.35">
      <c r="A2575" s="11" t="s">
        <v>2764</v>
      </c>
      <c r="B2575" s="11" t="s">
        <v>2516</v>
      </c>
      <c r="C2575" s="11" t="s">
        <v>2552</v>
      </c>
      <c r="D2575" s="188" t="s">
        <v>3022</v>
      </c>
      <c r="G2575" s="11" t="s">
        <v>2749</v>
      </c>
      <c r="H2575" s="11" t="s">
        <v>2640</v>
      </c>
      <c r="J2575" s="258" t="s">
        <v>2561</v>
      </c>
      <c r="K2575" s="258" t="s">
        <v>3017</v>
      </c>
      <c r="L2575" s="265" t="s">
        <v>1937</v>
      </c>
      <c r="M2575" s="265" t="s">
        <v>1941</v>
      </c>
      <c r="N2575" s="258" t="s">
        <v>3027</v>
      </c>
      <c r="O2575" s="258" t="s">
        <v>3040</v>
      </c>
      <c r="P2575" s="258"/>
      <c r="Q2575" s="258"/>
      <c r="R2575" s="258"/>
      <c r="S2575" s="258"/>
      <c r="T2575" s="11" t="s">
        <v>2763</v>
      </c>
      <c r="U2575" s="11" t="s">
        <v>2517</v>
      </c>
      <c r="V2575">
        <v>0.61767738023044205</v>
      </c>
      <c r="Z2575">
        <v>2.5735294117646998</v>
      </c>
      <c r="AD2575" s="188">
        <f t="shared" si="89"/>
        <v>1.4222547279982312</v>
      </c>
    </row>
    <row r="2576" spans="1:30" hidden="1" x14ac:dyDescent="0.35">
      <c r="A2576" s="11" t="s">
        <v>2764</v>
      </c>
      <c r="B2576" s="11" t="s">
        <v>2516</v>
      </c>
      <c r="C2576" s="11" t="s">
        <v>2552</v>
      </c>
      <c r="D2576" s="188" t="s">
        <v>3022</v>
      </c>
      <c r="G2576" s="11" t="s">
        <v>2749</v>
      </c>
      <c r="H2576" s="11" t="s">
        <v>2640</v>
      </c>
      <c r="J2576" s="258" t="s">
        <v>2561</v>
      </c>
      <c r="K2576" s="258" t="s">
        <v>3017</v>
      </c>
      <c r="L2576" s="265" t="s">
        <v>1937</v>
      </c>
      <c r="M2576" s="265" t="s">
        <v>1941</v>
      </c>
      <c r="N2576" s="258" t="s">
        <v>3027</v>
      </c>
      <c r="O2576" s="258" t="s">
        <v>3040</v>
      </c>
      <c r="P2576" s="258"/>
      <c r="Q2576" s="258"/>
      <c r="R2576" s="258"/>
      <c r="S2576" s="258"/>
      <c r="T2576" s="11" t="s">
        <v>2763</v>
      </c>
      <c r="U2576" s="11" t="s">
        <v>2517</v>
      </c>
      <c r="V2576">
        <v>0.61788963007883502</v>
      </c>
      <c r="Z2576">
        <v>2.6764705882352899</v>
      </c>
      <c r="AD2576" s="188">
        <f t="shared" si="89"/>
        <v>1.4227434513351309</v>
      </c>
    </row>
    <row r="2577" spans="1:30" hidden="1" x14ac:dyDescent="0.35">
      <c r="A2577" s="11" t="s">
        <v>2764</v>
      </c>
      <c r="B2577" s="11" t="s">
        <v>2516</v>
      </c>
      <c r="C2577" s="11" t="s">
        <v>2552</v>
      </c>
      <c r="D2577" s="188" t="s">
        <v>3022</v>
      </c>
      <c r="G2577" s="11" t="s">
        <v>2749</v>
      </c>
      <c r="H2577" s="11" t="s">
        <v>2640</v>
      </c>
      <c r="J2577" s="258" t="s">
        <v>2561</v>
      </c>
      <c r="K2577" s="258" t="s">
        <v>3017</v>
      </c>
      <c r="L2577" s="265" t="s">
        <v>1937</v>
      </c>
      <c r="M2577" s="265" t="s">
        <v>1941</v>
      </c>
      <c r="N2577" s="258" t="s">
        <v>3027</v>
      </c>
      <c r="O2577" s="258" t="s">
        <v>3040</v>
      </c>
      <c r="P2577" s="258"/>
      <c r="Q2577" s="258"/>
      <c r="R2577" s="258"/>
      <c r="S2577" s="258"/>
      <c r="T2577" s="11" t="s">
        <v>2763</v>
      </c>
      <c r="U2577" s="11" t="s">
        <v>2517</v>
      </c>
      <c r="V2577">
        <v>0.61810187992722798</v>
      </c>
      <c r="Z2577">
        <v>2.77941176470588</v>
      </c>
      <c r="AD2577" s="188">
        <f t="shared" si="89"/>
        <v>1.4232321746720309</v>
      </c>
    </row>
    <row r="2578" spans="1:30" hidden="1" x14ac:dyDescent="0.35">
      <c r="A2578" s="11" t="s">
        <v>2764</v>
      </c>
      <c r="B2578" s="11" t="s">
        <v>2516</v>
      </c>
      <c r="C2578" s="11" t="s">
        <v>2552</v>
      </c>
      <c r="D2578" s="188" t="s">
        <v>3022</v>
      </c>
      <c r="G2578" s="11" t="s">
        <v>2749</v>
      </c>
      <c r="H2578" s="11" t="s">
        <v>2640</v>
      </c>
      <c r="J2578" s="258" t="s">
        <v>2561</v>
      </c>
      <c r="K2578" s="258" t="s">
        <v>3017</v>
      </c>
      <c r="L2578" s="265" t="s">
        <v>1937</v>
      </c>
      <c r="M2578" s="265" t="s">
        <v>1941</v>
      </c>
      <c r="N2578" s="258" t="s">
        <v>3027</v>
      </c>
      <c r="O2578" s="258" t="s">
        <v>3040</v>
      </c>
      <c r="P2578" s="258"/>
      <c r="Q2578" s="258"/>
      <c r="R2578" s="258"/>
      <c r="S2578" s="258"/>
      <c r="T2578" s="11" t="s">
        <v>2763</v>
      </c>
      <c r="U2578" s="11" t="s">
        <v>2517</v>
      </c>
      <c r="V2578">
        <v>0.61825348696179405</v>
      </c>
      <c r="Z2578">
        <v>2.8529411764705799</v>
      </c>
      <c r="AD2578" s="188">
        <f t="shared" si="89"/>
        <v>1.4235812627698157</v>
      </c>
    </row>
    <row r="2579" spans="1:30" hidden="1" x14ac:dyDescent="0.35">
      <c r="A2579" s="11" t="s">
        <v>2764</v>
      </c>
      <c r="B2579" s="11" t="s">
        <v>2516</v>
      </c>
      <c r="C2579" s="11" t="s">
        <v>2552</v>
      </c>
      <c r="D2579" s="188" t="s">
        <v>3022</v>
      </c>
      <c r="G2579" s="11" t="s">
        <v>2749</v>
      </c>
      <c r="H2579" s="11" t="s">
        <v>2640</v>
      </c>
      <c r="J2579" s="258" t="s">
        <v>2561</v>
      </c>
      <c r="K2579" s="258" t="s">
        <v>3017</v>
      </c>
      <c r="L2579" s="265" t="s">
        <v>1937</v>
      </c>
      <c r="M2579" s="265" t="s">
        <v>1941</v>
      </c>
      <c r="N2579" s="258" t="s">
        <v>3027</v>
      </c>
      <c r="O2579" s="258" t="s">
        <v>3040</v>
      </c>
      <c r="P2579" s="258"/>
      <c r="Q2579" s="258"/>
      <c r="R2579" s="258"/>
      <c r="S2579" s="258"/>
      <c r="T2579" s="11" t="s">
        <v>2763</v>
      </c>
      <c r="U2579" s="11" t="s">
        <v>2517</v>
      </c>
      <c r="V2579">
        <v>0.61843541540327396</v>
      </c>
      <c r="Z2579">
        <v>2.9411764705882302</v>
      </c>
      <c r="AD2579" s="188">
        <f t="shared" si="89"/>
        <v>1.424000168487159</v>
      </c>
    </row>
    <row r="2580" spans="1:30" hidden="1" x14ac:dyDescent="0.35">
      <c r="A2580" s="11" t="s">
        <v>2764</v>
      </c>
      <c r="B2580" s="11" t="s">
        <v>2516</v>
      </c>
      <c r="C2580" s="11" t="s">
        <v>2552</v>
      </c>
      <c r="D2580" s="188" t="s">
        <v>3022</v>
      </c>
      <c r="G2580" s="11" t="s">
        <v>2749</v>
      </c>
      <c r="H2580" s="11" t="s">
        <v>2640</v>
      </c>
      <c r="J2580" s="258" t="s">
        <v>2561</v>
      </c>
      <c r="K2580" s="258" t="s">
        <v>3017</v>
      </c>
      <c r="L2580" s="265" t="s">
        <v>1937</v>
      </c>
      <c r="M2580" s="265" t="s">
        <v>1941</v>
      </c>
      <c r="N2580" s="258" t="s">
        <v>3027</v>
      </c>
      <c r="O2580" s="258" t="s">
        <v>3040</v>
      </c>
      <c r="P2580" s="258"/>
      <c r="Q2580" s="258"/>
      <c r="R2580" s="258"/>
      <c r="S2580" s="258"/>
      <c r="T2580" s="11" t="s">
        <v>2763</v>
      </c>
      <c r="U2580" s="11" t="s">
        <v>2517</v>
      </c>
      <c r="V2580">
        <v>0.61855670103092697</v>
      </c>
      <c r="Z2580">
        <v>3</v>
      </c>
      <c r="AD2580" s="188">
        <f t="shared" si="89"/>
        <v>1.4242794389653872</v>
      </c>
    </row>
    <row r="2581" spans="1:30" hidden="1" x14ac:dyDescent="0.35">
      <c r="A2581" s="11" t="s">
        <v>2764</v>
      </c>
      <c r="B2581" s="11" t="s">
        <v>2516</v>
      </c>
      <c r="C2581" s="11" t="s">
        <v>2552</v>
      </c>
      <c r="D2581" s="188" t="s">
        <v>3022</v>
      </c>
      <c r="G2581" s="11" t="s">
        <v>2749</v>
      </c>
      <c r="H2581" s="11" t="s">
        <v>2640</v>
      </c>
      <c r="J2581" s="258" t="s">
        <v>2561</v>
      </c>
      <c r="K2581" s="258" t="s">
        <v>3017</v>
      </c>
      <c r="L2581" s="265" t="s">
        <v>1937</v>
      </c>
      <c r="M2581" s="265" t="s">
        <v>1941</v>
      </c>
      <c r="N2581" s="258" t="s">
        <v>3027</v>
      </c>
      <c r="O2581" s="258" t="s">
        <v>3040</v>
      </c>
      <c r="P2581" s="258"/>
      <c r="Q2581" s="258"/>
      <c r="R2581" s="258"/>
      <c r="S2581" s="258"/>
      <c r="T2581" s="11" t="s">
        <v>2763</v>
      </c>
      <c r="U2581" s="11" t="s">
        <v>2517</v>
      </c>
      <c r="V2581">
        <v>0.61870830806549304</v>
      </c>
      <c r="Z2581">
        <v>3.0735294117646998</v>
      </c>
      <c r="AD2581" s="188">
        <f t="shared" si="89"/>
        <v>1.424628527063172</v>
      </c>
    </row>
    <row r="2582" spans="1:30" hidden="1" x14ac:dyDescent="0.35">
      <c r="A2582" s="11" t="s">
        <v>2764</v>
      </c>
      <c r="B2582" s="11" t="s">
        <v>2516</v>
      </c>
      <c r="C2582" s="11" t="s">
        <v>2552</v>
      </c>
      <c r="D2582" s="188" t="s">
        <v>3022</v>
      </c>
      <c r="G2582" s="11" t="s">
        <v>2749</v>
      </c>
      <c r="H2582" s="11" t="s">
        <v>2640</v>
      </c>
      <c r="J2582" s="258" t="s">
        <v>2561</v>
      </c>
      <c r="K2582" s="258" t="s">
        <v>3017</v>
      </c>
      <c r="L2582" s="265" t="s">
        <v>1937</v>
      </c>
      <c r="M2582" s="265" t="s">
        <v>1941</v>
      </c>
      <c r="N2582" s="258" t="s">
        <v>3027</v>
      </c>
      <c r="O2582" s="258" t="s">
        <v>3040</v>
      </c>
      <c r="P2582" s="258"/>
      <c r="Q2582" s="258"/>
      <c r="R2582" s="258"/>
      <c r="S2582" s="258"/>
      <c r="T2582" s="11" t="s">
        <v>2763</v>
      </c>
      <c r="U2582" s="11" t="s">
        <v>2517</v>
      </c>
      <c r="V2582">
        <v>0.61885991510006</v>
      </c>
      <c r="Z2582">
        <v>3.1470588235294099</v>
      </c>
      <c r="AD2582" s="188">
        <f t="shared" si="89"/>
        <v>1.424977615160959</v>
      </c>
    </row>
    <row r="2583" spans="1:30" hidden="1" x14ac:dyDescent="0.35">
      <c r="A2583" s="11" t="s">
        <v>2764</v>
      </c>
      <c r="B2583" s="11" t="s">
        <v>2516</v>
      </c>
      <c r="C2583" s="11" t="s">
        <v>2552</v>
      </c>
      <c r="D2583" s="188" t="s">
        <v>3022</v>
      </c>
      <c r="G2583" s="11" t="s">
        <v>2749</v>
      </c>
      <c r="H2583" s="11" t="s">
        <v>2640</v>
      </c>
      <c r="J2583" s="258" t="s">
        <v>2561</v>
      </c>
      <c r="K2583" s="258" t="s">
        <v>3017</v>
      </c>
      <c r="L2583" s="265" t="s">
        <v>1937</v>
      </c>
      <c r="M2583" s="265" t="s">
        <v>1941</v>
      </c>
      <c r="N2583" s="258" t="s">
        <v>3027</v>
      </c>
      <c r="O2583" s="258" t="s">
        <v>3040</v>
      </c>
      <c r="P2583" s="258"/>
      <c r="Q2583" s="258"/>
      <c r="R2583" s="258"/>
      <c r="S2583" s="258"/>
      <c r="T2583" s="11" t="s">
        <v>2763</v>
      </c>
      <c r="U2583" s="11" t="s">
        <v>2517</v>
      </c>
      <c r="V2583">
        <v>0.61904184354153902</v>
      </c>
      <c r="Z2583">
        <v>3.23529411764705</v>
      </c>
      <c r="AD2583" s="188">
        <f t="shared" si="89"/>
        <v>1.4253965208783002</v>
      </c>
    </row>
    <row r="2584" spans="1:30" hidden="1" x14ac:dyDescent="0.35">
      <c r="A2584" s="11" t="s">
        <v>2764</v>
      </c>
      <c r="B2584" s="11" t="s">
        <v>2516</v>
      </c>
      <c r="C2584" s="11" t="s">
        <v>2552</v>
      </c>
      <c r="D2584" s="188" t="s">
        <v>3022</v>
      </c>
      <c r="G2584" s="11" t="s">
        <v>2749</v>
      </c>
      <c r="H2584" s="11" t="s">
        <v>2640</v>
      </c>
      <c r="J2584" s="258" t="s">
        <v>2561</v>
      </c>
      <c r="K2584" s="258" t="s">
        <v>3017</v>
      </c>
      <c r="L2584" s="265" t="s">
        <v>1937</v>
      </c>
      <c r="M2584" s="265" t="s">
        <v>1941</v>
      </c>
      <c r="N2584" s="258" t="s">
        <v>3027</v>
      </c>
      <c r="O2584" s="258" t="s">
        <v>3040</v>
      </c>
      <c r="P2584" s="258"/>
      <c r="Q2584" s="258"/>
      <c r="R2584" s="258"/>
      <c r="S2584" s="258"/>
      <c r="T2584" s="11" t="s">
        <v>2763</v>
      </c>
      <c r="U2584" s="11" t="s">
        <v>2517</v>
      </c>
      <c r="V2584">
        <v>0.61919345057610597</v>
      </c>
      <c r="Z2584">
        <v>3.3088235294117601</v>
      </c>
      <c r="AD2584" s="188">
        <f t="shared" si="89"/>
        <v>1.4257456089760872</v>
      </c>
    </row>
    <row r="2585" spans="1:30" hidden="1" x14ac:dyDescent="0.35">
      <c r="A2585" s="11" t="s">
        <v>2764</v>
      </c>
      <c r="B2585" s="11" t="s">
        <v>2516</v>
      </c>
      <c r="C2585" s="11" t="s">
        <v>2552</v>
      </c>
      <c r="D2585" s="188" t="s">
        <v>3022</v>
      </c>
      <c r="G2585" s="11" t="s">
        <v>2749</v>
      </c>
      <c r="H2585" s="11" t="s">
        <v>2640</v>
      </c>
      <c r="J2585" s="258" t="s">
        <v>2561</v>
      </c>
      <c r="K2585" s="258" t="s">
        <v>3017</v>
      </c>
      <c r="L2585" s="265" t="s">
        <v>1937</v>
      </c>
      <c r="M2585" s="265" t="s">
        <v>1941</v>
      </c>
      <c r="N2585" s="258" t="s">
        <v>3027</v>
      </c>
      <c r="O2585" s="258" t="s">
        <v>3040</v>
      </c>
      <c r="P2585" s="258"/>
      <c r="Q2585" s="258"/>
      <c r="R2585" s="258"/>
      <c r="S2585" s="258"/>
      <c r="T2585" s="11" t="s">
        <v>2763</v>
      </c>
      <c r="U2585" s="11" t="s">
        <v>2517</v>
      </c>
      <c r="V2585">
        <v>0.61940570042449905</v>
      </c>
      <c r="Z2585">
        <v>3.4117647058823501</v>
      </c>
      <c r="AD2585" s="188">
        <f t="shared" si="89"/>
        <v>1.4262343323129874</v>
      </c>
    </row>
    <row r="2586" spans="1:30" hidden="1" x14ac:dyDescent="0.35">
      <c r="A2586" s="11" t="s">
        <v>2764</v>
      </c>
      <c r="B2586" s="11" t="s">
        <v>2516</v>
      </c>
      <c r="C2586" s="11" t="s">
        <v>2552</v>
      </c>
      <c r="D2586" s="188" t="s">
        <v>3022</v>
      </c>
      <c r="G2586" s="11" t="s">
        <v>2749</v>
      </c>
      <c r="H2586" s="11" t="s">
        <v>2640</v>
      </c>
      <c r="J2586" s="258" t="s">
        <v>2561</v>
      </c>
      <c r="K2586" s="258" t="s">
        <v>3017</v>
      </c>
      <c r="L2586" s="265" t="s">
        <v>1937</v>
      </c>
      <c r="M2586" s="265" t="s">
        <v>1941</v>
      </c>
      <c r="N2586" s="258" t="s">
        <v>3027</v>
      </c>
      <c r="O2586" s="258" t="s">
        <v>3040</v>
      </c>
      <c r="P2586" s="258"/>
      <c r="Q2586" s="258"/>
      <c r="R2586" s="258"/>
      <c r="S2586" s="258"/>
      <c r="T2586" s="11" t="s">
        <v>2763</v>
      </c>
      <c r="U2586" s="11" t="s">
        <v>2517</v>
      </c>
      <c r="V2586">
        <v>0.61952698605215195</v>
      </c>
      <c r="Z2586">
        <v>3.4705882352941102</v>
      </c>
      <c r="AD2586" s="188">
        <f t="shared" si="89"/>
        <v>1.4265136027912153</v>
      </c>
    </row>
    <row r="2587" spans="1:30" hidden="1" x14ac:dyDescent="0.35">
      <c r="A2587" s="11" t="s">
        <v>2764</v>
      </c>
      <c r="B2587" s="11" t="s">
        <v>2516</v>
      </c>
      <c r="C2587" s="11" t="s">
        <v>2552</v>
      </c>
      <c r="D2587" s="188" t="s">
        <v>3022</v>
      </c>
      <c r="G2587" s="11" t="s">
        <v>2749</v>
      </c>
      <c r="H2587" s="11" t="s">
        <v>2640</v>
      </c>
      <c r="J2587" s="258" t="s">
        <v>2561</v>
      </c>
      <c r="K2587" s="258" t="s">
        <v>3017</v>
      </c>
      <c r="L2587" s="265" t="s">
        <v>1937</v>
      </c>
      <c r="M2587" s="265" t="s">
        <v>1941</v>
      </c>
      <c r="N2587" s="258" t="s">
        <v>3027</v>
      </c>
      <c r="O2587" s="258" t="s">
        <v>3040</v>
      </c>
      <c r="P2587" s="258"/>
      <c r="Q2587" s="258"/>
      <c r="R2587" s="258"/>
      <c r="S2587" s="258"/>
      <c r="T2587" s="11" t="s">
        <v>2763</v>
      </c>
      <c r="U2587" s="11" t="s">
        <v>2517</v>
      </c>
      <c r="V2587">
        <v>0.61973923590054503</v>
      </c>
      <c r="Z2587">
        <v>3.5735294117646998</v>
      </c>
      <c r="AD2587" s="188">
        <f t="shared" si="89"/>
        <v>1.4270023261281155</v>
      </c>
    </row>
    <row r="2588" spans="1:30" hidden="1" x14ac:dyDescent="0.35">
      <c r="A2588" s="11" t="s">
        <v>2764</v>
      </c>
      <c r="B2588" s="11" t="s">
        <v>2516</v>
      </c>
      <c r="C2588" s="11" t="s">
        <v>2552</v>
      </c>
      <c r="D2588" s="188" t="s">
        <v>3022</v>
      </c>
      <c r="G2588" s="11" t="s">
        <v>2749</v>
      </c>
      <c r="H2588" s="11" t="s">
        <v>2640</v>
      </c>
      <c r="J2588" s="258" t="s">
        <v>2561</v>
      </c>
      <c r="K2588" s="258" t="s">
        <v>3017</v>
      </c>
      <c r="L2588" s="265" t="s">
        <v>1937</v>
      </c>
      <c r="M2588" s="265" t="s">
        <v>1941</v>
      </c>
      <c r="N2588" s="258" t="s">
        <v>3027</v>
      </c>
      <c r="O2588" s="258" t="s">
        <v>3040</v>
      </c>
      <c r="P2588" s="258"/>
      <c r="Q2588" s="258"/>
      <c r="R2588" s="258"/>
      <c r="S2588" s="258"/>
      <c r="T2588" s="11" t="s">
        <v>2763</v>
      </c>
      <c r="U2588" s="11" t="s">
        <v>2517</v>
      </c>
      <c r="V2588">
        <v>0.61986052152819804</v>
      </c>
      <c r="Z2588">
        <v>3.6323529411764701</v>
      </c>
      <c r="AD2588" s="188">
        <f t="shared" si="89"/>
        <v>1.4272815966063437</v>
      </c>
    </row>
    <row r="2589" spans="1:30" hidden="1" x14ac:dyDescent="0.35">
      <c r="A2589" s="11" t="s">
        <v>2764</v>
      </c>
      <c r="B2589" s="11" t="s">
        <v>2516</v>
      </c>
      <c r="C2589" s="11" t="s">
        <v>2552</v>
      </c>
      <c r="D2589" s="188" t="s">
        <v>3022</v>
      </c>
      <c r="G2589" s="11" t="s">
        <v>2749</v>
      </c>
      <c r="H2589" s="11" t="s">
        <v>2640</v>
      </c>
      <c r="J2589" s="258" t="s">
        <v>2561</v>
      </c>
      <c r="K2589" s="258" t="s">
        <v>3017</v>
      </c>
      <c r="L2589" s="265" t="s">
        <v>1937</v>
      </c>
      <c r="M2589" s="265" t="s">
        <v>1941</v>
      </c>
      <c r="N2589" s="258" t="s">
        <v>3027</v>
      </c>
      <c r="O2589" s="258" t="s">
        <v>3040</v>
      </c>
      <c r="P2589" s="258"/>
      <c r="Q2589" s="258"/>
      <c r="R2589" s="258"/>
      <c r="S2589" s="258"/>
      <c r="T2589" s="11" t="s">
        <v>2763</v>
      </c>
      <c r="U2589" s="11" t="s">
        <v>2517</v>
      </c>
      <c r="V2589">
        <v>0.620012128562764</v>
      </c>
      <c r="Z2589">
        <v>3.70588235294117</v>
      </c>
      <c r="AD2589" s="188">
        <f t="shared" si="89"/>
        <v>1.4276306847041282</v>
      </c>
    </row>
    <row r="2590" spans="1:30" hidden="1" x14ac:dyDescent="0.35">
      <c r="A2590" s="11" t="s">
        <v>2764</v>
      </c>
      <c r="B2590" s="11" t="s">
        <v>2516</v>
      </c>
      <c r="C2590" s="11" t="s">
        <v>2552</v>
      </c>
      <c r="D2590" s="188" t="s">
        <v>3022</v>
      </c>
      <c r="G2590" s="11" t="s">
        <v>2749</v>
      </c>
      <c r="H2590" s="11" t="s">
        <v>2640</v>
      </c>
      <c r="J2590" s="258" t="s">
        <v>2561</v>
      </c>
      <c r="K2590" s="258" t="s">
        <v>3017</v>
      </c>
      <c r="L2590" s="265" t="s">
        <v>1937</v>
      </c>
      <c r="M2590" s="265" t="s">
        <v>1941</v>
      </c>
      <c r="N2590" s="258" t="s">
        <v>3027</v>
      </c>
      <c r="O2590" s="258" t="s">
        <v>3040</v>
      </c>
      <c r="P2590" s="258"/>
      <c r="Q2590" s="258"/>
      <c r="R2590" s="258"/>
      <c r="S2590" s="258"/>
      <c r="T2590" s="11" t="s">
        <v>2763</v>
      </c>
      <c r="U2590" s="11" t="s">
        <v>2517</v>
      </c>
      <c r="V2590">
        <v>0.62016373559733096</v>
      </c>
      <c r="Z2590">
        <v>3.77941176470588</v>
      </c>
      <c r="AD2590" s="188">
        <f t="shared" si="89"/>
        <v>1.4279797728019152</v>
      </c>
    </row>
    <row r="2591" spans="1:30" hidden="1" x14ac:dyDescent="0.35">
      <c r="A2591" s="11" t="s">
        <v>2764</v>
      </c>
      <c r="B2591" s="11" t="s">
        <v>2516</v>
      </c>
      <c r="C2591" s="11" t="s">
        <v>2552</v>
      </c>
      <c r="D2591" s="188" t="s">
        <v>3022</v>
      </c>
      <c r="G2591" s="11" t="s">
        <v>2749</v>
      </c>
      <c r="H2591" s="11" t="s">
        <v>2640</v>
      </c>
      <c r="J2591" s="258" t="s">
        <v>2561</v>
      </c>
      <c r="K2591" s="258" t="s">
        <v>3017</v>
      </c>
      <c r="L2591" s="265" t="s">
        <v>1937</v>
      </c>
      <c r="M2591" s="265" t="s">
        <v>1941</v>
      </c>
      <c r="N2591" s="258" t="s">
        <v>3027</v>
      </c>
      <c r="O2591" s="258" t="s">
        <v>3040</v>
      </c>
      <c r="P2591" s="258"/>
      <c r="Q2591" s="258"/>
      <c r="R2591" s="258"/>
      <c r="S2591" s="258"/>
      <c r="T2591" s="11" t="s">
        <v>2763</v>
      </c>
      <c r="U2591" s="11" t="s">
        <v>2517</v>
      </c>
      <c r="V2591">
        <v>0.62034566403881097</v>
      </c>
      <c r="Z2591">
        <v>3.8676470588235201</v>
      </c>
      <c r="AD2591" s="188">
        <f t="shared" si="89"/>
        <v>1.4283986785192586</v>
      </c>
    </row>
    <row r="2592" spans="1:30" hidden="1" x14ac:dyDescent="0.35">
      <c r="A2592" s="11" t="s">
        <v>2764</v>
      </c>
      <c r="B2592" s="11" t="s">
        <v>2516</v>
      </c>
      <c r="C2592" s="11" t="s">
        <v>2552</v>
      </c>
      <c r="D2592" s="188" t="s">
        <v>3022</v>
      </c>
      <c r="G2592" s="11" t="s">
        <v>2749</v>
      </c>
      <c r="H2592" s="11" t="s">
        <v>2640</v>
      </c>
      <c r="J2592" s="258" t="s">
        <v>2561</v>
      </c>
      <c r="K2592" s="258" t="s">
        <v>3017</v>
      </c>
      <c r="L2592" s="265" t="s">
        <v>1937</v>
      </c>
      <c r="M2592" s="265" t="s">
        <v>1941</v>
      </c>
      <c r="N2592" s="258" t="s">
        <v>3027</v>
      </c>
      <c r="O2592" s="258" t="s">
        <v>3040</v>
      </c>
      <c r="P2592" s="258"/>
      <c r="Q2592" s="258"/>
      <c r="R2592" s="258"/>
      <c r="S2592" s="258"/>
      <c r="T2592" s="11" t="s">
        <v>2763</v>
      </c>
      <c r="U2592" s="11" t="s">
        <v>2517</v>
      </c>
      <c r="V2592">
        <v>0.62052759248028999</v>
      </c>
      <c r="Z2592">
        <v>3.95588235294117</v>
      </c>
      <c r="AD2592" s="188">
        <f t="shared" si="89"/>
        <v>1.4288175842366</v>
      </c>
    </row>
    <row r="2593" spans="1:30" hidden="1" x14ac:dyDescent="0.35">
      <c r="A2593" s="11" t="s">
        <v>2764</v>
      </c>
      <c r="B2593" s="11" t="s">
        <v>2516</v>
      </c>
      <c r="C2593" s="11" t="s">
        <v>2552</v>
      </c>
      <c r="D2593" s="188" t="s">
        <v>3022</v>
      </c>
      <c r="G2593" s="11" t="s">
        <v>2749</v>
      </c>
      <c r="H2593" s="11" t="s">
        <v>2640</v>
      </c>
      <c r="J2593" s="258" t="s">
        <v>2561</v>
      </c>
      <c r="K2593" s="258" t="s">
        <v>3017</v>
      </c>
      <c r="L2593" s="265" t="s">
        <v>1937</v>
      </c>
      <c r="M2593" s="265" t="s">
        <v>1941</v>
      </c>
      <c r="N2593" s="258" t="s">
        <v>3027</v>
      </c>
      <c r="O2593" s="258" t="s">
        <v>3040</v>
      </c>
      <c r="P2593" s="258"/>
      <c r="Q2593" s="258"/>
      <c r="R2593" s="258"/>
      <c r="S2593" s="258"/>
      <c r="T2593" s="11" t="s">
        <v>2763</v>
      </c>
      <c r="U2593" s="11" t="s">
        <v>2517</v>
      </c>
      <c r="V2593">
        <v>0.62086112795633597</v>
      </c>
      <c r="Z2593">
        <v>4.1176470588235201</v>
      </c>
      <c r="AD2593" s="188">
        <f t="shared" si="89"/>
        <v>1.4295855780517281</v>
      </c>
    </row>
    <row r="2594" spans="1:30" hidden="1" x14ac:dyDescent="0.35">
      <c r="A2594" s="11" t="s">
        <v>2764</v>
      </c>
      <c r="B2594" s="11" t="s">
        <v>2516</v>
      </c>
      <c r="C2594" s="11" t="s">
        <v>2552</v>
      </c>
      <c r="D2594" s="188" t="s">
        <v>3022</v>
      </c>
      <c r="G2594" s="11" t="s">
        <v>2749</v>
      </c>
      <c r="H2594" s="11" t="s">
        <v>2640</v>
      </c>
      <c r="J2594" s="258" t="s">
        <v>2561</v>
      </c>
      <c r="K2594" s="258" t="s">
        <v>3017</v>
      </c>
      <c r="L2594" s="265" t="s">
        <v>1937</v>
      </c>
      <c r="M2594" s="265" t="s">
        <v>1941</v>
      </c>
      <c r="N2594" s="258" t="s">
        <v>3027</v>
      </c>
      <c r="O2594" s="258" t="s">
        <v>3040</v>
      </c>
      <c r="P2594" s="258"/>
      <c r="Q2594" s="258"/>
      <c r="R2594" s="258"/>
      <c r="S2594" s="258"/>
      <c r="T2594" s="11" t="s">
        <v>2763</v>
      </c>
      <c r="U2594" s="11" t="s">
        <v>2517</v>
      </c>
      <c r="V2594">
        <v>0.91167374166161297</v>
      </c>
      <c r="Z2594">
        <v>0.161764705882353</v>
      </c>
      <c r="AD2594" s="188">
        <f t="shared" si="89"/>
        <v>2.0992063672241348</v>
      </c>
    </row>
    <row r="2595" spans="1:30" hidden="1" x14ac:dyDescent="0.35">
      <c r="A2595" s="11" t="s">
        <v>2764</v>
      </c>
      <c r="B2595" s="11" t="s">
        <v>2516</v>
      </c>
      <c r="C2595" s="11" t="s">
        <v>2552</v>
      </c>
      <c r="D2595" s="188" t="s">
        <v>3022</v>
      </c>
      <c r="G2595" s="11" t="s">
        <v>2749</v>
      </c>
      <c r="H2595" s="11" t="s">
        <v>2640</v>
      </c>
      <c r="J2595" s="258" t="s">
        <v>2561</v>
      </c>
      <c r="K2595" s="258" t="s">
        <v>3017</v>
      </c>
      <c r="L2595" s="265" t="s">
        <v>1937</v>
      </c>
      <c r="M2595" s="265" t="s">
        <v>1941</v>
      </c>
      <c r="N2595" s="258" t="s">
        <v>3027</v>
      </c>
      <c r="O2595" s="258" t="s">
        <v>3040</v>
      </c>
      <c r="P2595" s="258"/>
      <c r="Q2595" s="258"/>
      <c r="R2595" s="258"/>
      <c r="S2595" s="258"/>
      <c r="T2595" s="11" t="s">
        <v>2763</v>
      </c>
      <c r="U2595" s="11" t="s">
        <v>2517</v>
      </c>
      <c r="V2595">
        <v>0.90233474833232197</v>
      </c>
      <c r="Z2595">
        <v>0.63235294117647101</v>
      </c>
      <c r="AD2595" s="188">
        <f t="shared" si="89"/>
        <v>2.0777025404005385</v>
      </c>
    </row>
    <row r="2596" spans="1:30" hidden="1" x14ac:dyDescent="0.35">
      <c r="A2596" s="11" t="s">
        <v>2764</v>
      </c>
      <c r="B2596" s="11" t="s">
        <v>2516</v>
      </c>
      <c r="C2596" s="11" t="s">
        <v>2552</v>
      </c>
      <c r="D2596" s="188" t="s">
        <v>3022</v>
      </c>
      <c r="G2596" s="11" t="s">
        <v>2749</v>
      </c>
      <c r="H2596" s="11" t="s">
        <v>2640</v>
      </c>
      <c r="J2596" s="258" t="s">
        <v>2561</v>
      </c>
      <c r="K2596" s="258" t="s">
        <v>3017</v>
      </c>
      <c r="L2596" s="265" t="s">
        <v>1937</v>
      </c>
      <c r="M2596" s="265" t="s">
        <v>1941</v>
      </c>
      <c r="N2596" s="258" t="s">
        <v>3027</v>
      </c>
      <c r="O2596" s="258" t="s">
        <v>3040</v>
      </c>
      <c r="P2596" s="258"/>
      <c r="Q2596" s="258"/>
      <c r="R2596" s="258"/>
      <c r="S2596" s="258"/>
      <c r="T2596" s="11" t="s">
        <v>2763</v>
      </c>
      <c r="U2596" s="11" t="s">
        <v>2517</v>
      </c>
      <c r="V2596">
        <v>0.90257731958762799</v>
      </c>
      <c r="Z2596">
        <v>0.75</v>
      </c>
      <c r="AD2596" s="188">
        <f t="shared" si="89"/>
        <v>2.0782610813569953</v>
      </c>
    </row>
    <row r="2597" spans="1:30" hidden="1" x14ac:dyDescent="0.35">
      <c r="A2597" s="11" t="s">
        <v>2764</v>
      </c>
      <c r="B2597" s="11" t="s">
        <v>2516</v>
      </c>
      <c r="C2597" s="11" t="s">
        <v>2552</v>
      </c>
      <c r="D2597" s="188" t="s">
        <v>3022</v>
      </c>
      <c r="G2597" s="11" t="s">
        <v>2749</v>
      </c>
      <c r="H2597" s="11" t="s">
        <v>2640</v>
      </c>
      <c r="J2597" s="258" t="s">
        <v>2561</v>
      </c>
      <c r="K2597" s="258" t="s">
        <v>3017</v>
      </c>
      <c r="L2597" s="265" t="s">
        <v>1937</v>
      </c>
      <c r="M2597" s="265" t="s">
        <v>1941</v>
      </c>
      <c r="N2597" s="258" t="s">
        <v>3027</v>
      </c>
      <c r="O2597" s="258" t="s">
        <v>3040</v>
      </c>
      <c r="P2597" s="258"/>
      <c r="Q2597" s="258"/>
      <c r="R2597" s="258"/>
      <c r="S2597" s="258"/>
      <c r="T2597" s="11" t="s">
        <v>2763</v>
      </c>
      <c r="U2597" s="11" t="s">
        <v>2517</v>
      </c>
      <c r="V2597">
        <v>0.91315949060036306</v>
      </c>
      <c r="Z2597">
        <v>0.88235294117647101</v>
      </c>
      <c r="AD2597" s="188">
        <f t="shared" si="89"/>
        <v>2.1026274305824324</v>
      </c>
    </row>
    <row r="2598" spans="1:30" hidden="1" x14ac:dyDescent="0.35">
      <c r="A2598" s="11" t="s">
        <v>2764</v>
      </c>
      <c r="B2598" s="11" t="s">
        <v>2516</v>
      </c>
      <c r="C2598" s="11" t="s">
        <v>2552</v>
      </c>
      <c r="D2598" s="188" t="s">
        <v>3022</v>
      </c>
      <c r="G2598" s="11" t="s">
        <v>2749</v>
      </c>
      <c r="H2598" s="11" t="s">
        <v>2640</v>
      </c>
      <c r="J2598" s="258" t="s">
        <v>2561</v>
      </c>
      <c r="K2598" s="258" t="s">
        <v>3017</v>
      </c>
      <c r="L2598" s="265" t="s">
        <v>1937</v>
      </c>
      <c r="M2598" s="265" t="s">
        <v>1941</v>
      </c>
      <c r="N2598" s="258" t="s">
        <v>3027</v>
      </c>
      <c r="O2598" s="258" t="s">
        <v>3040</v>
      </c>
      <c r="P2598" s="258"/>
      <c r="Q2598" s="258"/>
      <c r="R2598" s="258"/>
      <c r="S2598" s="258"/>
      <c r="T2598" s="11" t="s">
        <v>2763</v>
      </c>
      <c r="U2598" s="11" t="s">
        <v>2517</v>
      </c>
      <c r="V2598">
        <v>0.91334141904184296</v>
      </c>
      <c r="Z2598">
        <v>0.97058823529411697</v>
      </c>
      <c r="AD2598" s="188">
        <f t="shared" si="89"/>
        <v>2.103046336299776</v>
      </c>
    </row>
    <row r="2599" spans="1:30" hidden="1" x14ac:dyDescent="0.35">
      <c r="A2599" s="11" t="s">
        <v>2764</v>
      </c>
      <c r="B2599" s="11" t="s">
        <v>2516</v>
      </c>
      <c r="C2599" s="11" t="s">
        <v>2552</v>
      </c>
      <c r="D2599" s="188" t="s">
        <v>3022</v>
      </c>
      <c r="G2599" s="11" t="s">
        <v>2749</v>
      </c>
      <c r="H2599" s="11" t="s">
        <v>2640</v>
      </c>
      <c r="J2599" s="258" t="s">
        <v>2561</v>
      </c>
      <c r="K2599" s="258" t="s">
        <v>3017</v>
      </c>
      <c r="L2599" s="265" t="s">
        <v>1937</v>
      </c>
      <c r="M2599" s="265" t="s">
        <v>1941</v>
      </c>
      <c r="N2599" s="258" t="s">
        <v>3027</v>
      </c>
      <c r="O2599" s="258" t="s">
        <v>3040</v>
      </c>
      <c r="P2599" s="258"/>
      <c r="Q2599" s="258"/>
      <c r="R2599" s="258"/>
      <c r="S2599" s="258"/>
      <c r="T2599" s="11" t="s">
        <v>2763</v>
      </c>
      <c r="U2599" s="11" t="s">
        <v>2517</v>
      </c>
      <c r="V2599">
        <v>0.91358399029714898</v>
      </c>
      <c r="Z2599">
        <v>1.0882352941176401</v>
      </c>
      <c r="AD2599" s="188">
        <f t="shared" si="89"/>
        <v>2.1036048772562324</v>
      </c>
    </row>
    <row r="2600" spans="1:30" hidden="1" x14ac:dyDescent="0.35">
      <c r="A2600" s="11" t="s">
        <v>2764</v>
      </c>
      <c r="B2600" s="11" t="s">
        <v>2516</v>
      </c>
      <c r="C2600" s="11" t="s">
        <v>2552</v>
      </c>
      <c r="D2600" s="188" t="s">
        <v>3022</v>
      </c>
      <c r="G2600" s="11" t="s">
        <v>2749</v>
      </c>
      <c r="H2600" s="11" t="s">
        <v>2640</v>
      </c>
      <c r="J2600" s="258" t="s">
        <v>2561</v>
      </c>
      <c r="K2600" s="258" t="s">
        <v>3017</v>
      </c>
      <c r="L2600" s="265" t="s">
        <v>1937</v>
      </c>
      <c r="M2600" s="265" t="s">
        <v>1941</v>
      </c>
      <c r="N2600" s="258" t="s">
        <v>3027</v>
      </c>
      <c r="O2600" s="258" t="s">
        <v>3040</v>
      </c>
      <c r="P2600" s="258"/>
      <c r="Q2600" s="258"/>
      <c r="R2600" s="258"/>
      <c r="S2600" s="258"/>
      <c r="T2600" s="11" t="s">
        <v>2763</v>
      </c>
      <c r="U2600" s="11" t="s">
        <v>2517</v>
      </c>
      <c r="V2600">
        <v>0.90345664038811302</v>
      </c>
      <c r="Z2600">
        <v>1.1764705882352899</v>
      </c>
      <c r="AD2600" s="188">
        <f t="shared" si="89"/>
        <v>2.0802857923241516</v>
      </c>
    </row>
    <row r="2601" spans="1:30" hidden="1" x14ac:dyDescent="0.35">
      <c r="A2601" s="11" t="s">
        <v>2764</v>
      </c>
      <c r="B2601" s="11" t="s">
        <v>2516</v>
      </c>
      <c r="C2601" s="11" t="s">
        <v>2552</v>
      </c>
      <c r="D2601" s="188" t="s">
        <v>3022</v>
      </c>
      <c r="G2601" s="11" t="s">
        <v>2749</v>
      </c>
      <c r="H2601" s="11" t="s">
        <v>2640</v>
      </c>
      <c r="J2601" s="258" t="s">
        <v>2561</v>
      </c>
      <c r="K2601" s="258" t="s">
        <v>3017</v>
      </c>
      <c r="L2601" s="265" t="s">
        <v>1937</v>
      </c>
      <c r="M2601" s="265" t="s">
        <v>1941</v>
      </c>
      <c r="N2601" s="258" t="s">
        <v>3027</v>
      </c>
      <c r="O2601" s="258" t="s">
        <v>3040</v>
      </c>
      <c r="P2601" s="258"/>
      <c r="Q2601" s="258"/>
      <c r="R2601" s="258"/>
      <c r="S2601" s="258"/>
      <c r="T2601" s="11" t="s">
        <v>2763</v>
      </c>
      <c r="U2601" s="11" t="s">
        <v>2517</v>
      </c>
      <c r="V2601">
        <v>0.90372953305033299</v>
      </c>
      <c r="Z2601">
        <v>1.3088235294117601</v>
      </c>
      <c r="AD2601" s="188">
        <f t="shared" si="89"/>
        <v>2.0809141509001665</v>
      </c>
    </row>
    <row r="2602" spans="1:30" hidden="1" x14ac:dyDescent="0.35">
      <c r="A2602" s="11" t="s">
        <v>2764</v>
      </c>
      <c r="B2602" s="11" t="s">
        <v>2516</v>
      </c>
      <c r="C2602" s="11" t="s">
        <v>2552</v>
      </c>
      <c r="D2602" s="188" t="s">
        <v>3022</v>
      </c>
      <c r="G2602" s="11" t="s">
        <v>2749</v>
      </c>
      <c r="H2602" s="11" t="s">
        <v>2640</v>
      </c>
      <c r="J2602" s="258" t="s">
        <v>2561</v>
      </c>
      <c r="K2602" s="258" t="s">
        <v>3017</v>
      </c>
      <c r="L2602" s="265" t="s">
        <v>1937</v>
      </c>
      <c r="M2602" s="265" t="s">
        <v>1941</v>
      </c>
      <c r="N2602" s="258" t="s">
        <v>3027</v>
      </c>
      <c r="O2602" s="258" t="s">
        <v>3040</v>
      </c>
      <c r="P2602" s="258"/>
      <c r="Q2602" s="258"/>
      <c r="R2602" s="258"/>
      <c r="S2602" s="258"/>
      <c r="T2602" s="11" t="s">
        <v>2763</v>
      </c>
      <c r="U2602" s="11" t="s">
        <v>2517</v>
      </c>
      <c r="V2602">
        <v>0.91455427531837397</v>
      </c>
      <c r="Z2602">
        <v>1.5588235294117601</v>
      </c>
      <c r="AD2602" s="188">
        <f t="shared" si="89"/>
        <v>2.1058390410820604</v>
      </c>
    </row>
    <row r="2603" spans="1:30" hidden="1" x14ac:dyDescent="0.35">
      <c r="A2603" s="11" t="s">
        <v>2764</v>
      </c>
      <c r="B2603" s="11" t="s">
        <v>2516</v>
      </c>
      <c r="C2603" s="11" t="s">
        <v>2552</v>
      </c>
      <c r="D2603" s="188" t="s">
        <v>3022</v>
      </c>
      <c r="G2603" s="11" t="s">
        <v>2749</v>
      </c>
      <c r="H2603" s="11" t="s">
        <v>2640</v>
      </c>
      <c r="J2603" s="258" t="s">
        <v>2561</v>
      </c>
      <c r="K2603" s="258" t="s">
        <v>3017</v>
      </c>
      <c r="L2603" s="265" t="s">
        <v>1937</v>
      </c>
      <c r="M2603" s="265" t="s">
        <v>1941</v>
      </c>
      <c r="N2603" s="258" t="s">
        <v>3027</v>
      </c>
      <c r="O2603" s="258" t="s">
        <v>3040</v>
      </c>
      <c r="P2603" s="258"/>
      <c r="Q2603" s="258"/>
      <c r="R2603" s="258"/>
      <c r="S2603" s="258"/>
      <c r="T2603" s="11" t="s">
        <v>2763</v>
      </c>
      <c r="U2603" s="11" t="s">
        <v>2517</v>
      </c>
      <c r="V2603">
        <v>0.91513038204972696</v>
      </c>
      <c r="Z2603">
        <v>1.8382352941176401</v>
      </c>
      <c r="AD2603" s="188">
        <f t="shared" si="89"/>
        <v>2.1071655758536472</v>
      </c>
    </row>
    <row r="2604" spans="1:30" hidden="1" x14ac:dyDescent="0.35">
      <c r="A2604" s="11" t="s">
        <v>2764</v>
      </c>
      <c r="B2604" s="11" t="s">
        <v>2516</v>
      </c>
      <c r="C2604" s="11" t="s">
        <v>2552</v>
      </c>
      <c r="D2604" s="188" t="s">
        <v>3022</v>
      </c>
      <c r="G2604" s="11" t="s">
        <v>2749</v>
      </c>
      <c r="H2604" s="11" t="s">
        <v>2640</v>
      </c>
      <c r="J2604" s="258" t="s">
        <v>2561</v>
      </c>
      <c r="K2604" s="258" t="s">
        <v>3017</v>
      </c>
      <c r="L2604" s="265" t="s">
        <v>1937</v>
      </c>
      <c r="M2604" s="265" t="s">
        <v>1941</v>
      </c>
      <c r="N2604" s="258" t="s">
        <v>3027</v>
      </c>
      <c r="O2604" s="258" t="s">
        <v>3040</v>
      </c>
      <c r="P2604" s="258"/>
      <c r="Q2604" s="258"/>
      <c r="R2604" s="258"/>
      <c r="S2604" s="258"/>
      <c r="T2604" s="11" t="s">
        <v>2763</v>
      </c>
      <c r="U2604" s="11" t="s">
        <v>2517</v>
      </c>
      <c r="V2604">
        <v>0.90563978168587</v>
      </c>
      <c r="Z2604">
        <v>2.23529411764705</v>
      </c>
      <c r="AD2604" s="188">
        <f t="shared" si="89"/>
        <v>2.0853126609322663</v>
      </c>
    </row>
    <row r="2605" spans="1:30" hidden="1" x14ac:dyDescent="0.35">
      <c r="A2605" s="11" t="s">
        <v>2764</v>
      </c>
      <c r="B2605" s="11" t="s">
        <v>2516</v>
      </c>
      <c r="C2605" s="11" t="s">
        <v>2552</v>
      </c>
      <c r="D2605" s="188" t="s">
        <v>3022</v>
      </c>
      <c r="G2605" s="11" t="s">
        <v>2749</v>
      </c>
      <c r="H2605" s="11" t="s">
        <v>2640</v>
      </c>
      <c r="J2605" s="258" t="s">
        <v>2561</v>
      </c>
      <c r="K2605" s="258" t="s">
        <v>3017</v>
      </c>
      <c r="L2605" s="265" t="s">
        <v>1937</v>
      </c>
      <c r="M2605" s="265" t="s">
        <v>1941</v>
      </c>
      <c r="N2605" s="258" t="s">
        <v>3027</v>
      </c>
      <c r="O2605" s="258" t="s">
        <v>3040</v>
      </c>
      <c r="P2605" s="258"/>
      <c r="Q2605" s="258"/>
      <c r="R2605" s="258"/>
      <c r="S2605" s="258"/>
      <c r="T2605" s="11" t="s">
        <v>2763</v>
      </c>
      <c r="U2605" s="11" t="s">
        <v>2517</v>
      </c>
      <c r="V2605">
        <v>0.89560339599757399</v>
      </c>
      <c r="Z2605">
        <v>2.3676470588235201</v>
      </c>
      <c r="AD2605" s="188">
        <f t="shared" ref="AD2605:AD2668" si="90">LN(10^(V2605))</f>
        <v>2.0622030288588573</v>
      </c>
    </row>
    <row r="2606" spans="1:30" hidden="1" x14ac:dyDescent="0.35">
      <c r="A2606" s="11" t="s">
        <v>2764</v>
      </c>
      <c r="B2606" s="11" t="s">
        <v>2516</v>
      </c>
      <c r="C2606" s="11" t="s">
        <v>2552</v>
      </c>
      <c r="D2606" s="188" t="s">
        <v>3022</v>
      </c>
      <c r="G2606" s="11" t="s">
        <v>2749</v>
      </c>
      <c r="H2606" s="11" t="s">
        <v>2640</v>
      </c>
      <c r="J2606" s="258" t="s">
        <v>2561</v>
      </c>
      <c r="K2606" s="258" t="s">
        <v>3017</v>
      </c>
      <c r="L2606" s="265" t="s">
        <v>1937</v>
      </c>
      <c r="M2606" s="265" t="s">
        <v>1941</v>
      </c>
      <c r="N2606" s="258" t="s">
        <v>3027</v>
      </c>
      <c r="O2606" s="258" t="s">
        <v>3040</v>
      </c>
      <c r="P2606" s="258"/>
      <c r="Q2606" s="258"/>
      <c r="R2606" s="258"/>
      <c r="S2606" s="258"/>
      <c r="T2606" s="11" t="s">
        <v>2763</v>
      </c>
      <c r="U2606" s="11" t="s">
        <v>2517</v>
      </c>
      <c r="V2606">
        <v>1.2100363856882901</v>
      </c>
      <c r="Z2606">
        <v>-0.13235294117647001</v>
      </c>
      <c r="AD2606" s="188">
        <f t="shared" si="90"/>
        <v>2.7862117436662506</v>
      </c>
    </row>
    <row r="2607" spans="1:30" hidden="1" x14ac:dyDescent="0.35">
      <c r="A2607" s="11" t="s">
        <v>2764</v>
      </c>
      <c r="B2607" s="11" t="s">
        <v>2516</v>
      </c>
      <c r="C2607" s="11" t="s">
        <v>2552</v>
      </c>
      <c r="D2607" s="188" t="s">
        <v>3022</v>
      </c>
      <c r="G2607" s="11" t="s">
        <v>2749</v>
      </c>
      <c r="H2607" s="11" t="s">
        <v>2640</v>
      </c>
      <c r="J2607" s="258" t="s">
        <v>2561</v>
      </c>
      <c r="K2607" s="258" t="s">
        <v>3017</v>
      </c>
      <c r="L2607" s="265" t="s">
        <v>1937</v>
      </c>
      <c r="M2607" s="265" t="s">
        <v>1941</v>
      </c>
      <c r="N2607" s="258" t="s">
        <v>3027</v>
      </c>
      <c r="O2607" s="258" t="s">
        <v>3040</v>
      </c>
      <c r="P2607" s="258"/>
      <c r="Q2607" s="258"/>
      <c r="R2607" s="258"/>
      <c r="S2607" s="258"/>
      <c r="T2607" s="11" t="s">
        <v>2763</v>
      </c>
      <c r="U2607" s="11" t="s">
        <v>2517</v>
      </c>
      <c r="V2607">
        <v>1.2206488781079401</v>
      </c>
      <c r="Z2607">
        <v>1.4705882352942E-2</v>
      </c>
      <c r="AD2607" s="188">
        <f t="shared" si="90"/>
        <v>2.810647910511249</v>
      </c>
    </row>
    <row r="2608" spans="1:30" hidden="1" x14ac:dyDescent="0.35">
      <c r="A2608" s="11" t="s">
        <v>2764</v>
      </c>
      <c r="B2608" s="11" t="s">
        <v>2516</v>
      </c>
      <c r="C2608" s="11" t="s">
        <v>2552</v>
      </c>
      <c r="D2608" s="188" t="s">
        <v>3022</v>
      </c>
      <c r="G2608" s="11" t="s">
        <v>2749</v>
      </c>
      <c r="H2608" s="11" t="s">
        <v>2640</v>
      </c>
      <c r="J2608" s="258" t="s">
        <v>2561</v>
      </c>
      <c r="K2608" s="258" t="s">
        <v>3017</v>
      </c>
      <c r="L2608" s="265" t="s">
        <v>1937</v>
      </c>
      <c r="M2608" s="265" t="s">
        <v>1941</v>
      </c>
      <c r="N2608" s="258" t="s">
        <v>3027</v>
      </c>
      <c r="O2608" s="258" t="s">
        <v>3040</v>
      </c>
      <c r="P2608" s="258"/>
      <c r="Q2608" s="258"/>
      <c r="R2608" s="258"/>
      <c r="S2608" s="258"/>
      <c r="T2608" s="11" t="s">
        <v>2763</v>
      </c>
      <c r="U2608" s="11" t="s">
        <v>2517</v>
      </c>
      <c r="V2608">
        <v>1.22095209217707</v>
      </c>
      <c r="Z2608">
        <v>0.161764705882353</v>
      </c>
      <c r="AD2608" s="188">
        <f t="shared" si="90"/>
        <v>2.8113460867068136</v>
      </c>
    </row>
    <row r="2609" spans="1:30" hidden="1" x14ac:dyDescent="0.35">
      <c r="A2609" s="11" t="s">
        <v>2764</v>
      </c>
      <c r="B2609" s="11" t="s">
        <v>2516</v>
      </c>
      <c r="C2609" s="11" t="s">
        <v>2552</v>
      </c>
      <c r="D2609" s="188" t="s">
        <v>3022</v>
      </c>
      <c r="G2609" s="11" t="s">
        <v>2749</v>
      </c>
      <c r="H2609" s="11" t="s">
        <v>2640</v>
      </c>
      <c r="J2609" s="258" t="s">
        <v>2561</v>
      </c>
      <c r="K2609" s="258" t="s">
        <v>3017</v>
      </c>
      <c r="L2609" s="265" t="s">
        <v>1937</v>
      </c>
      <c r="M2609" s="265" t="s">
        <v>1941</v>
      </c>
      <c r="N2609" s="258" t="s">
        <v>3027</v>
      </c>
      <c r="O2609" s="258" t="s">
        <v>3040</v>
      </c>
      <c r="P2609" s="258"/>
      <c r="Q2609" s="258"/>
      <c r="R2609" s="258"/>
      <c r="S2609" s="258"/>
      <c r="T2609" s="11" t="s">
        <v>2763</v>
      </c>
      <c r="U2609" s="11" t="s">
        <v>2517</v>
      </c>
      <c r="V2609">
        <v>1.2109460278956901</v>
      </c>
      <c r="Z2609">
        <v>0.308823529411764</v>
      </c>
      <c r="AD2609" s="188">
        <f t="shared" si="90"/>
        <v>2.7883062722529681</v>
      </c>
    </row>
    <row r="2610" spans="1:30" hidden="1" x14ac:dyDescent="0.35">
      <c r="A2610" s="11" t="s">
        <v>2764</v>
      </c>
      <c r="B2610" s="11" t="s">
        <v>2516</v>
      </c>
      <c r="C2610" s="11" t="s">
        <v>2552</v>
      </c>
      <c r="D2610" s="188" t="s">
        <v>3022</v>
      </c>
      <c r="G2610" s="11" t="s">
        <v>2749</v>
      </c>
      <c r="H2610" s="11" t="s">
        <v>2640</v>
      </c>
      <c r="J2610" s="258" t="s">
        <v>2561</v>
      </c>
      <c r="K2610" s="258" t="s">
        <v>3017</v>
      </c>
      <c r="L2610" s="265" t="s">
        <v>1937</v>
      </c>
      <c r="M2610" s="265" t="s">
        <v>1941</v>
      </c>
      <c r="N2610" s="258" t="s">
        <v>3027</v>
      </c>
      <c r="O2610" s="258" t="s">
        <v>3040</v>
      </c>
      <c r="P2610" s="258"/>
      <c r="Q2610" s="258"/>
      <c r="R2610" s="258"/>
      <c r="S2610" s="258"/>
      <c r="T2610" s="11" t="s">
        <v>2763</v>
      </c>
      <c r="U2610" s="11" t="s">
        <v>2517</v>
      </c>
      <c r="V2610">
        <v>1.21121892055791</v>
      </c>
      <c r="Z2610">
        <v>0.441176470588235</v>
      </c>
      <c r="AD2610" s="188">
        <f t="shared" si="90"/>
        <v>2.7889346308289831</v>
      </c>
    </row>
    <row r="2611" spans="1:30" hidden="1" x14ac:dyDescent="0.35">
      <c r="A2611" s="11" t="s">
        <v>2764</v>
      </c>
      <c r="B2611" s="11" t="s">
        <v>2516</v>
      </c>
      <c r="C2611" s="11" t="s">
        <v>2552</v>
      </c>
      <c r="D2611" s="188" t="s">
        <v>3022</v>
      </c>
      <c r="G2611" s="11" t="s">
        <v>2749</v>
      </c>
      <c r="H2611" s="11" t="s">
        <v>2640</v>
      </c>
      <c r="J2611" s="258" t="s">
        <v>2561</v>
      </c>
      <c r="K2611" s="258" t="s">
        <v>3017</v>
      </c>
      <c r="L2611" s="265" t="s">
        <v>1937</v>
      </c>
      <c r="M2611" s="265" t="s">
        <v>1941</v>
      </c>
      <c r="N2611" s="258" t="s">
        <v>3027</v>
      </c>
      <c r="O2611" s="258" t="s">
        <v>3040</v>
      </c>
      <c r="P2611" s="258"/>
      <c r="Q2611" s="258"/>
      <c r="R2611" s="258"/>
      <c r="S2611" s="258"/>
      <c r="T2611" s="11" t="s">
        <v>2763</v>
      </c>
      <c r="U2611" s="11" t="s">
        <v>2517</v>
      </c>
      <c r="V2611">
        <v>1.2114311704063001</v>
      </c>
      <c r="Z2611">
        <v>0.54411764705882404</v>
      </c>
      <c r="AD2611" s="188">
        <f t="shared" si="90"/>
        <v>2.7894233541658764</v>
      </c>
    </row>
    <row r="2612" spans="1:30" hidden="1" x14ac:dyDescent="0.35">
      <c r="A2612" s="11" t="s">
        <v>2764</v>
      </c>
      <c r="B2612" s="11" t="s">
        <v>2516</v>
      </c>
      <c r="C2612" s="11" t="s">
        <v>2552</v>
      </c>
      <c r="D2612" s="188" t="s">
        <v>3022</v>
      </c>
      <c r="G2612" s="11" t="s">
        <v>2749</v>
      </c>
      <c r="H2612" s="11" t="s">
        <v>2640</v>
      </c>
      <c r="J2612" s="258" t="s">
        <v>2561</v>
      </c>
      <c r="K2612" s="258" t="s">
        <v>3017</v>
      </c>
      <c r="L2612" s="265" t="s">
        <v>1937</v>
      </c>
      <c r="M2612" s="265" t="s">
        <v>1941</v>
      </c>
      <c r="N2612" s="258" t="s">
        <v>3027</v>
      </c>
      <c r="O2612" s="258" t="s">
        <v>3040</v>
      </c>
      <c r="P2612" s="258"/>
      <c r="Q2612" s="258"/>
      <c r="R2612" s="258"/>
      <c r="S2612" s="258"/>
      <c r="T2612" s="11" t="s">
        <v>2763</v>
      </c>
      <c r="U2612" s="11" t="s">
        <v>2517</v>
      </c>
      <c r="V2612">
        <v>1.21185567010309</v>
      </c>
      <c r="Z2612">
        <v>0.75</v>
      </c>
      <c r="AD2612" s="188">
        <f t="shared" si="90"/>
        <v>2.7904008008396852</v>
      </c>
    </row>
    <row r="2613" spans="1:30" hidden="1" x14ac:dyDescent="0.35">
      <c r="A2613" s="11" t="s">
        <v>2764</v>
      </c>
      <c r="B2613" s="11" t="s">
        <v>2516</v>
      </c>
      <c r="C2613" s="11" t="s">
        <v>2552</v>
      </c>
      <c r="D2613" s="188" t="s">
        <v>3022</v>
      </c>
      <c r="G2613" s="11" t="s">
        <v>2749</v>
      </c>
      <c r="H2613" s="11" t="s">
        <v>2640</v>
      </c>
      <c r="J2613" s="258" t="s">
        <v>2561</v>
      </c>
      <c r="K2613" s="258" t="s">
        <v>3017</v>
      </c>
      <c r="L2613" s="265" t="s">
        <v>1937</v>
      </c>
      <c r="M2613" s="265" t="s">
        <v>1941</v>
      </c>
      <c r="N2613" s="258" t="s">
        <v>3027</v>
      </c>
      <c r="O2613" s="258" t="s">
        <v>3040</v>
      </c>
      <c r="P2613" s="258"/>
      <c r="Q2613" s="258"/>
      <c r="R2613" s="258"/>
      <c r="S2613" s="258"/>
      <c r="T2613" s="11" t="s">
        <v>2763</v>
      </c>
      <c r="U2613" s="11" t="s">
        <v>2517</v>
      </c>
      <c r="V2613">
        <v>1.21215888417222</v>
      </c>
      <c r="Z2613">
        <v>0.89705882352941202</v>
      </c>
      <c r="AD2613" s="188">
        <f t="shared" si="90"/>
        <v>2.7910989770352499</v>
      </c>
    </row>
    <row r="2614" spans="1:30" hidden="1" x14ac:dyDescent="0.35">
      <c r="A2614" s="11" t="s">
        <v>2764</v>
      </c>
      <c r="B2614" s="11" t="s">
        <v>2516</v>
      </c>
      <c r="C2614" s="11" t="s">
        <v>2552</v>
      </c>
      <c r="D2614" s="188" t="s">
        <v>3022</v>
      </c>
      <c r="G2614" s="11" t="s">
        <v>2749</v>
      </c>
      <c r="H2614" s="11" t="s">
        <v>2640</v>
      </c>
      <c r="J2614" s="258" t="s">
        <v>2561</v>
      </c>
      <c r="K2614" s="258" t="s">
        <v>3017</v>
      </c>
      <c r="L2614" s="265" t="s">
        <v>1937</v>
      </c>
      <c r="M2614" s="265" t="s">
        <v>1941</v>
      </c>
      <c r="N2614" s="258" t="s">
        <v>3027</v>
      </c>
      <c r="O2614" s="258" t="s">
        <v>3040</v>
      </c>
      <c r="P2614" s="258"/>
      <c r="Q2614" s="258"/>
      <c r="R2614" s="258"/>
      <c r="S2614" s="258"/>
      <c r="T2614" s="11" t="s">
        <v>2763</v>
      </c>
      <c r="U2614" s="11" t="s">
        <v>2517</v>
      </c>
      <c r="V2614">
        <v>1.2124317768344399</v>
      </c>
      <c r="Z2614">
        <v>1.02941176470588</v>
      </c>
      <c r="AD2614" s="188">
        <f t="shared" si="90"/>
        <v>2.7917273356112653</v>
      </c>
    </row>
    <row r="2615" spans="1:30" hidden="1" x14ac:dyDescent="0.35">
      <c r="A2615" s="11" t="s">
        <v>2764</v>
      </c>
      <c r="B2615" s="11" t="s">
        <v>2516</v>
      </c>
      <c r="C2615" s="11" t="s">
        <v>2552</v>
      </c>
      <c r="D2615" s="188" t="s">
        <v>3022</v>
      </c>
      <c r="G2615" s="11" t="s">
        <v>2749</v>
      </c>
      <c r="H2615" s="11" t="s">
        <v>2640</v>
      </c>
      <c r="J2615" s="258" t="s">
        <v>2561</v>
      </c>
      <c r="K2615" s="258" t="s">
        <v>3017</v>
      </c>
      <c r="L2615" s="265" t="s">
        <v>1937</v>
      </c>
      <c r="M2615" s="265" t="s">
        <v>1941</v>
      </c>
      <c r="N2615" s="258" t="s">
        <v>3027</v>
      </c>
      <c r="O2615" s="258" t="s">
        <v>3040</v>
      </c>
      <c r="P2615" s="258"/>
      <c r="Q2615" s="258"/>
      <c r="R2615" s="258"/>
      <c r="S2615" s="258"/>
      <c r="T2615" s="11" t="s">
        <v>2763</v>
      </c>
      <c r="U2615" s="11" t="s">
        <v>2517</v>
      </c>
      <c r="V2615">
        <v>1.21291691934505</v>
      </c>
      <c r="Z2615">
        <v>1.26470588235294</v>
      </c>
      <c r="AD2615" s="188">
        <f t="shared" si="90"/>
        <v>2.7928444175241736</v>
      </c>
    </row>
    <row r="2616" spans="1:30" hidden="1" x14ac:dyDescent="0.35">
      <c r="A2616" s="11" t="s">
        <v>2764</v>
      </c>
      <c r="B2616" s="11" t="s">
        <v>2516</v>
      </c>
      <c r="C2616" s="11" t="s">
        <v>2552</v>
      </c>
      <c r="D2616" s="188" t="s">
        <v>3022</v>
      </c>
      <c r="G2616" s="11" t="s">
        <v>2749</v>
      </c>
      <c r="H2616" s="11" t="s">
        <v>2640</v>
      </c>
      <c r="J2616" s="258" t="s">
        <v>2561</v>
      </c>
      <c r="K2616" s="258" t="s">
        <v>3017</v>
      </c>
      <c r="L2616" s="265" t="s">
        <v>1937</v>
      </c>
      <c r="M2616" s="265" t="s">
        <v>1941</v>
      </c>
      <c r="N2616" s="258" t="s">
        <v>3027</v>
      </c>
      <c r="O2616" s="258" t="s">
        <v>3040</v>
      </c>
      <c r="P2616" s="258"/>
      <c r="Q2616" s="258"/>
      <c r="R2616" s="258"/>
      <c r="S2616" s="258"/>
      <c r="T2616" s="11" t="s">
        <v>2763</v>
      </c>
      <c r="U2616" s="11" t="s">
        <v>2517</v>
      </c>
      <c r="V2616">
        <v>1.2131898120072699</v>
      </c>
      <c r="Z2616">
        <v>1.3970588235294099</v>
      </c>
      <c r="AD2616" s="188">
        <f t="shared" si="90"/>
        <v>2.7934727761001885</v>
      </c>
    </row>
    <row r="2617" spans="1:30" hidden="1" x14ac:dyDescent="0.35">
      <c r="A2617" s="11" t="s">
        <v>2764</v>
      </c>
      <c r="B2617" s="11" t="s">
        <v>2516</v>
      </c>
      <c r="C2617" s="11" t="s">
        <v>2552</v>
      </c>
      <c r="D2617" s="188" t="s">
        <v>3022</v>
      </c>
      <c r="G2617" s="11" t="s">
        <v>2749</v>
      </c>
      <c r="H2617" s="11" t="s">
        <v>2640</v>
      </c>
      <c r="J2617" s="258" t="s">
        <v>2561</v>
      </c>
      <c r="K2617" s="258" t="s">
        <v>3017</v>
      </c>
      <c r="L2617" s="265" t="s">
        <v>1937</v>
      </c>
      <c r="M2617" s="265" t="s">
        <v>1941</v>
      </c>
      <c r="N2617" s="258" t="s">
        <v>3027</v>
      </c>
      <c r="O2617" s="258" t="s">
        <v>3040</v>
      </c>
      <c r="P2617" s="258"/>
      <c r="Q2617" s="258"/>
      <c r="R2617" s="258"/>
      <c r="S2617" s="258"/>
      <c r="T2617" s="11" t="s">
        <v>2763</v>
      </c>
      <c r="U2617" s="11" t="s">
        <v>2517</v>
      </c>
      <c r="V2617">
        <v>1.2135839902971499</v>
      </c>
      <c r="Z2617">
        <v>1.5882352941176401</v>
      </c>
      <c r="AD2617" s="188">
        <f t="shared" si="90"/>
        <v>2.7943804051544481</v>
      </c>
    </row>
    <row r="2618" spans="1:30" hidden="1" x14ac:dyDescent="0.35">
      <c r="A2618" s="11" t="s">
        <v>2764</v>
      </c>
      <c r="B2618" s="11" t="s">
        <v>2516</v>
      </c>
      <c r="C2618" s="11" t="s">
        <v>2552</v>
      </c>
      <c r="D2618" s="188" t="s">
        <v>3022</v>
      </c>
      <c r="G2618" s="11" t="s">
        <v>2749</v>
      </c>
      <c r="H2618" s="11" t="s">
        <v>2640</v>
      </c>
      <c r="J2618" s="258" t="s">
        <v>2561</v>
      </c>
      <c r="K2618" s="258" t="s">
        <v>3017</v>
      </c>
      <c r="L2618" s="265" t="s">
        <v>1937</v>
      </c>
      <c r="M2618" s="265" t="s">
        <v>1941</v>
      </c>
      <c r="N2618" s="258" t="s">
        <v>3027</v>
      </c>
      <c r="O2618" s="258" t="s">
        <v>3040</v>
      </c>
      <c r="P2618" s="258"/>
      <c r="Q2618" s="258"/>
      <c r="R2618" s="258"/>
      <c r="S2618" s="258"/>
      <c r="T2618" s="11" t="s">
        <v>2763</v>
      </c>
      <c r="U2618" s="11" t="s">
        <v>2517</v>
      </c>
      <c r="V2618">
        <v>1.2243784111582701</v>
      </c>
      <c r="Z2618">
        <v>1.8235294117647001</v>
      </c>
      <c r="AD2618" s="188">
        <f t="shared" si="90"/>
        <v>2.8192354777167674</v>
      </c>
    </row>
    <row r="2619" spans="1:30" hidden="1" x14ac:dyDescent="0.35">
      <c r="A2619" s="11" t="s">
        <v>2764</v>
      </c>
      <c r="B2619" s="11" t="s">
        <v>2516</v>
      </c>
      <c r="C2619" s="11" t="s">
        <v>2552</v>
      </c>
      <c r="D2619" s="188" t="s">
        <v>3022</v>
      </c>
      <c r="G2619" s="11" t="s">
        <v>2749</v>
      </c>
      <c r="H2619" s="11" t="s">
        <v>2640</v>
      </c>
      <c r="J2619" s="258" t="s">
        <v>2561</v>
      </c>
      <c r="K2619" s="258" t="s">
        <v>3017</v>
      </c>
      <c r="L2619" s="265" t="s">
        <v>1937</v>
      </c>
      <c r="M2619" s="265" t="s">
        <v>1941</v>
      </c>
      <c r="N2619" s="258" t="s">
        <v>3027</v>
      </c>
      <c r="O2619" s="258" t="s">
        <v>3040</v>
      </c>
      <c r="P2619" s="258"/>
      <c r="Q2619" s="258"/>
      <c r="R2619" s="258"/>
      <c r="S2619" s="258"/>
      <c r="T2619" s="11" t="s">
        <v>2763</v>
      </c>
      <c r="U2619" s="11" t="s">
        <v>2517</v>
      </c>
      <c r="V2619">
        <v>1.5224378411158199</v>
      </c>
      <c r="Z2619">
        <v>1.3823529411764699</v>
      </c>
      <c r="AD2619" s="188">
        <f t="shared" si="90"/>
        <v>3.5055426779633247</v>
      </c>
    </row>
    <row r="2620" spans="1:30" hidden="1" x14ac:dyDescent="0.35">
      <c r="A2620" s="11" t="s">
        <v>2764</v>
      </c>
      <c r="B2620" s="11" t="s">
        <v>2516</v>
      </c>
      <c r="C2620" s="11" t="s">
        <v>2552</v>
      </c>
      <c r="D2620" s="188" t="s">
        <v>3022</v>
      </c>
      <c r="G2620" s="11" t="s">
        <v>2749</v>
      </c>
      <c r="H2620" s="11" t="s">
        <v>2640</v>
      </c>
      <c r="J2620" s="258" t="s">
        <v>2561</v>
      </c>
      <c r="K2620" s="258" t="s">
        <v>3017</v>
      </c>
      <c r="L2620" s="265" t="s">
        <v>1937</v>
      </c>
      <c r="M2620" s="265" t="s">
        <v>1941</v>
      </c>
      <c r="N2620" s="258" t="s">
        <v>3027</v>
      </c>
      <c r="O2620" s="258" t="s">
        <v>3040</v>
      </c>
      <c r="P2620" s="258"/>
      <c r="Q2620" s="258"/>
      <c r="R2620" s="258"/>
      <c r="S2620" s="258"/>
      <c r="T2620" s="11" t="s">
        <v>2763</v>
      </c>
      <c r="U2620" s="11" t="s">
        <v>2517</v>
      </c>
      <c r="V2620">
        <v>1.5127653123104901</v>
      </c>
      <c r="Z2620">
        <v>1.69117647058823</v>
      </c>
      <c r="AD2620" s="188">
        <f t="shared" si="90"/>
        <v>3.4832708573246167</v>
      </c>
    </row>
    <row r="2621" spans="1:30" hidden="1" x14ac:dyDescent="0.35">
      <c r="A2621" s="11" t="s">
        <v>2764</v>
      </c>
      <c r="B2621" s="11" t="s">
        <v>2516</v>
      </c>
      <c r="C2621" s="11" t="s">
        <v>2552</v>
      </c>
      <c r="D2621" s="188" t="s">
        <v>3022</v>
      </c>
      <c r="G2621" s="11" t="s">
        <v>2749</v>
      </c>
      <c r="H2621" s="11" t="s">
        <v>2640</v>
      </c>
      <c r="J2621" s="258" t="s">
        <v>2561</v>
      </c>
      <c r="K2621" s="258" t="s">
        <v>3017</v>
      </c>
      <c r="L2621" s="265" t="s">
        <v>1937</v>
      </c>
      <c r="M2621" s="265" t="s">
        <v>1941</v>
      </c>
      <c r="N2621" s="258" t="s">
        <v>3027</v>
      </c>
      <c r="O2621" s="258" t="s">
        <v>3040</v>
      </c>
      <c r="P2621" s="258"/>
      <c r="Q2621" s="258"/>
      <c r="R2621" s="258"/>
      <c r="S2621" s="258"/>
      <c r="T2621" s="11" t="s">
        <v>2763</v>
      </c>
      <c r="U2621" s="11" t="s">
        <v>2517</v>
      </c>
      <c r="V2621">
        <v>1.5129775621588799</v>
      </c>
      <c r="Z2621">
        <v>1.79411764705882</v>
      </c>
      <c r="AD2621" s="188">
        <f t="shared" si="90"/>
        <v>3.4837595806615091</v>
      </c>
    </row>
    <row r="2622" spans="1:30" hidden="1" x14ac:dyDescent="0.35">
      <c r="A2622" s="11" t="s">
        <v>2764</v>
      </c>
      <c r="B2622" s="11" t="s">
        <v>2516</v>
      </c>
      <c r="C2622" s="11" t="s">
        <v>2552</v>
      </c>
      <c r="D2622" s="188" t="s">
        <v>3022</v>
      </c>
      <c r="G2622" s="11" t="s">
        <v>2749</v>
      </c>
      <c r="H2622" s="11" t="s">
        <v>2640</v>
      </c>
      <c r="J2622" s="258" t="s">
        <v>2561</v>
      </c>
      <c r="K2622" s="258" t="s">
        <v>3017</v>
      </c>
      <c r="L2622" s="265" t="s">
        <v>1937</v>
      </c>
      <c r="M2622" s="265" t="s">
        <v>1941</v>
      </c>
      <c r="N2622" s="258" t="s">
        <v>3027</v>
      </c>
      <c r="O2622" s="258" t="s">
        <v>3040</v>
      </c>
      <c r="P2622" s="258"/>
      <c r="Q2622" s="258"/>
      <c r="R2622" s="258"/>
      <c r="S2622" s="258"/>
      <c r="T2622" s="11" t="s">
        <v>2763</v>
      </c>
      <c r="U2622" s="11" t="s">
        <v>2517</v>
      </c>
      <c r="V2622">
        <v>1.51315949060036</v>
      </c>
      <c r="Z2622">
        <v>1.8823529411764699</v>
      </c>
      <c r="AD2622" s="188">
        <f t="shared" si="90"/>
        <v>3.4841784863788532</v>
      </c>
    </row>
    <row r="2623" spans="1:30" hidden="1" x14ac:dyDescent="0.35">
      <c r="A2623" s="11" t="s">
        <v>2764</v>
      </c>
      <c r="B2623" s="11" t="s">
        <v>2516</v>
      </c>
      <c r="C2623" s="11" t="s">
        <v>2552</v>
      </c>
      <c r="D2623" s="188" t="s">
        <v>3022</v>
      </c>
      <c r="G2623" s="11" t="s">
        <v>2749</v>
      </c>
      <c r="H2623" s="11" t="s">
        <v>2640</v>
      </c>
      <c r="J2623" s="258" t="s">
        <v>2561</v>
      </c>
      <c r="K2623" s="258" t="s">
        <v>3017</v>
      </c>
      <c r="L2623" s="265" t="s">
        <v>1937</v>
      </c>
      <c r="M2623" s="265" t="s">
        <v>1941</v>
      </c>
      <c r="N2623" s="258" t="s">
        <v>3027</v>
      </c>
      <c r="O2623" s="258" t="s">
        <v>3040</v>
      </c>
      <c r="P2623" s="258"/>
      <c r="Q2623" s="258"/>
      <c r="R2623" s="258"/>
      <c r="S2623" s="258"/>
      <c r="T2623" s="11" t="s">
        <v>2763</v>
      </c>
      <c r="U2623" s="11" t="s">
        <v>2517</v>
      </c>
      <c r="V2623">
        <v>1.5133717404487499</v>
      </c>
      <c r="Z2623">
        <v>1.98529411764705</v>
      </c>
      <c r="AD2623" s="188">
        <f t="shared" si="90"/>
        <v>3.4846672097157461</v>
      </c>
    </row>
    <row r="2624" spans="1:30" hidden="1" x14ac:dyDescent="0.35">
      <c r="A2624" s="11" t="s">
        <v>2764</v>
      </c>
      <c r="B2624" s="11" t="s">
        <v>2516</v>
      </c>
      <c r="C2624" s="11" t="s">
        <v>2552</v>
      </c>
      <c r="D2624" s="188" t="s">
        <v>3022</v>
      </c>
      <c r="G2624" s="11" t="s">
        <v>2749</v>
      </c>
      <c r="H2624" s="11" t="s">
        <v>2640</v>
      </c>
      <c r="J2624" s="258" t="s">
        <v>2561</v>
      </c>
      <c r="K2624" s="258" t="s">
        <v>3017</v>
      </c>
      <c r="L2624" s="265" t="s">
        <v>1937</v>
      </c>
      <c r="M2624" s="265" t="s">
        <v>1941</v>
      </c>
      <c r="N2624" s="258" t="s">
        <v>3027</v>
      </c>
      <c r="O2624" s="258" t="s">
        <v>3040</v>
      </c>
      <c r="P2624" s="258"/>
      <c r="Q2624" s="258"/>
      <c r="R2624" s="258"/>
      <c r="S2624" s="258"/>
      <c r="T2624" s="11" t="s">
        <v>2763</v>
      </c>
      <c r="U2624" s="11" t="s">
        <v>2517</v>
      </c>
      <c r="V2624">
        <v>1.5136143117040599</v>
      </c>
      <c r="Z2624">
        <v>2.1029411764705799</v>
      </c>
      <c r="AD2624" s="188">
        <f t="shared" si="90"/>
        <v>3.4852257506722117</v>
      </c>
    </row>
    <row r="2625" spans="1:30" hidden="1" x14ac:dyDescent="0.35">
      <c r="A2625" s="11" t="s">
        <v>2764</v>
      </c>
      <c r="B2625" s="11" t="s">
        <v>2516</v>
      </c>
      <c r="C2625" s="11" t="s">
        <v>2552</v>
      </c>
      <c r="D2625" s="188" t="s">
        <v>3022</v>
      </c>
      <c r="G2625" s="11" t="s">
        <v>2749</v>
      </c>
      <c r="H2625" s="11" t="s">
        <v>2640</v>
      </c>
      <c r="J2625" s="258" t="s">
        <v>2561</v>
      </c>
      <c r="K2625" s="258" t="s">
        <v>3017</v>
      </c>
      <c r="L2625" s="265" t="s">
        <v>1937</v>
      </c>
      <c r="M2625" s="265" t="s">
        <v>1941</v>
      </c>
      <c r="N2625" s="258" t="s">
        <v>3027</v>
      </c>
      <c r="O2625" s="258" t="s">
        <v>3040</v>
      </c>
      <c r="P2625" s="258"/>
      <c r="Q2625" s="258"/>
      <c r="R2625" s="258"/>
      <c r="S2625" s="258"/>
      <c r="T2625" s="11" t="s">
        <v>2763</v>
      </c>
      <c r="U2625" s="11" t="s">
        <v>2517</v>
      </c>
      <c r="V2625">
        <v>1.51382656155245</v>
      </c>
      <c r="Z2625">
        <v>2.20588235294117</v>
      </c>
      <c r="AD2625" s="188">
        <f t="shared" si="90"/>
        <v>3.4857144740091046</v>
      </c>
    </row>
    <row r="2626" spans="1:30" hidden="1" x14ac:dyDescent="0.35">
      <c r="A2626" s="11" t="s">
        <v>2764</v>
      </c>
      <c r="B2626" s="11" t="s">
        <v>2516</v>
      </c>
      <c r="C2626" s="11" t="s">
        <v>2552</v>
      </c>
      <c r="D2626" s="188" t="s">
        <v>3022</v>
      </c>
      <c r="G2626" s="11" t="s">
        <v>2749</v>
      </c>
      <c r="H2626" s="11" t="s">
        <v>2640</v>
      </c>
      <c r="J2626" s="258" t="s">
        <v>2561</v>
      </c>
      <c r="K2626" s="258" t="s">
        <v>3017</v>
      </c>
      <c r="L2626" s="265" t="s">
        <v>1937</v>
      </c>
      <c r="M2626" s="265" t="s">
        <v>1941</v>
      </c>
      <c r="N2626" s="258" t="s">
        <v>3027</v>
      </c>
      <c r="O2626" s="258" t="s">
        <v>3040</v>
      </c>
      <c r="P2626" s="258"/>
      <c r="Q2626" s="258"/>
      <c r="R2626" s="258"/>
      <c r="S2626" s="258"/>
      <c r="T2626" s="11" t="s">
        <v>2763</v>
      </c>
      <c r="U2626" s="11" t="s">
        <v>2517</v>
      </c>
      <c r="V2626">
        <v>1.5140084899939299</v>
      </c>
      <c r="Z2626">
        <v>2.2941176470588198</v>
      </c>
      <c r="AD2626" s="188">
        <f t="shared" si="90"/>
        <v>3.4861333797264482</v>
      </c>
    </row>
    <row r="2627" spans="1:30" hidden="1" x14ac:dyDescent="0.35">
      <c r="A2627" s="11" t="s">
        <v>2764</v>
      </c>
      <c r="B2627" s="11" t="s">
        <v>2516</v>
      </c>
      <c r="C2627" s="11" t="s">
        <v>2552</v>
      </c>
      <c r="D2627" s="188" t="s">
        <v>3022</v>
      </c>
      <c r="G2627" s="11" t="s">
        <v>2749</v>
      </c>
      <c r="H2627" s="11" t="s">
        <v>2640</v>
      </c>
      <c r="J2627" s="258" t="s">
        <v>2561</v>
      </c>
      <c r="K2627" s="258" t="s">
        <v>3017</v>
      </c>
      <c r="L2627" s="265" t="s">
        <v>1937</v>
      </c>
      <c r="M2627" s="265" t="s">
        <v>1941</v>
      </c>
      <c r="N2627" s="258" t="s">
        <v>3027</v>
      </c>
      <c r="O2627" s="258" t="s">
        <v>3040</v>
      </c>
      <c r="P2627" s="258"/>
      <c r="Q2627" s="258"/>
      <c r="R2627" s="258"/>
      <c r="S2627" s="258"/>
      <c r="T2627" s="11" t="s">
        <v>2763</v>
      </c>
      <c r="U2627" s="11" t="s">
        <v>2517</v>
      </c>
      <c r="V2627">
        <v>1.5142510612492399</v>
      </c>
      <c r="Z2627">
        <v>2.4117647058823501</v>
      </c>
      <c r="AD2627" s="188">
        <f t="shared" si="90"/>
        <v>3.4866919206829139</v>
      </c>
    </row>
    <row r="2628" spans="1:30" hidden="1" x14ac:dyDescent="0.35">
      <c r="A2628" s="11" t="s">
        <v>2764</v>
      </c>
      <c r="B2628" s="11" t="s">
        <v>2516</v>
      </c>
      <c r="C2628" s="11" t="s">
        <v>2552</v>
      </c>
      <c r="D2628" s="188" t="s">
        <v>3022</v>
      </c>
      <c r="G2628" s="11" t="s">
        <v>2749</v>
      </c>
      <c r="H2628" s="11" t="s">
        <v>2640</v>
      </c>
      <c r="J2628" s="258" t="s">
        <v>2561</v>
      </c>
      <c r="K2628" s="258" t="s">
        <v>3017</v>
      </c>
      <c r="L2628" s="265" t="s">
        <v>1937</v>
      </c>
      <c r="M2628" s="265" t="s">
        <v>1941</v>
      </c>
      <c r="N2628" s="258" t="s">
        <v>3027</v>
      </c>
      <c r="O2628" s="258" t="s">
        <v>3040</v>
      </c>
      <c r="P2628" s="258"/>
      <c r="Q2628" s="258"/>
      <c r="R2628" s="258"/>
      <c r="S2628" s="258"/>
      <c r="T2628" s="11" t="s">
        <v>2763</v>
      </c>
      <c r="U2628" s="11" t="s">
        <v>2517</v>
      </c>
      <c r="V2628">
        <v>1.51446331109763</v>
      </c>
      <c r="Z2628">
        <v>2.5147058823529398</v>
      </c>
      <c r="AD2628" s="188">
        <f t="shared" si="90"/>
        <v>3.4871806440198072</v>
      </c>
    </row>
    <row r="2629" spans="1:30" hidden="1" x14ac:dyDescent="0.35">
      <c r="A2629" s="11" t="s">
        <v>2764</v>
      </c>
      <c r="B2629" s="11" t="s">
        <v>2516</v>
      </c>
      <c r="C2629" s="11" t="s">
        <v>2552</v>
      </c>
      <c r="D2629" s="188" t="s">
        <v>3022</v>
      </c>
      <c r="G2629" s="11" t="s">
        <v>2749</v>
      </c>
      <c r="H2629" s="11" t="s">
        <v>2640</v>
      </c>
      <c r="J2629" s="258" t="s">
        <v>2561</v>
      </c>
      <c r="K2629" s="258" t="s">
        <v>3017</v>
      </c>
      <c r="L2629" s="265" t="s">
        <v>1937</v>
      </c>
      <c r="M2629" s="265" t="s">
        <v>1941</v>
      </c>
      <c r="N2629" s="258" t="s">
        <v>3027</v>
      </c>
      <c r="O2629" s="258" t="s">
        <v>3040</v>
      </c>
      <c r="P2629" s="258"/>
      <c r="Q2629" s="258"/>
      <c r="R2629" s="258"/>
      <c r="S2629" s="258"/>
      <c r="T2629" s="11" t="s">
        <v>2763</v>
      </c>
      <c r="U2629" s="11" t="s">
        <v>2517</v>
      </c>
      <c r="V2629">
        <v>1.5146452395391099</v>
      </c>
      <c r="Z2629">
        <v>2.6029411764705799</v>
      </c>
      <c r="AD2629" s="188">
        <f t="shared" si="90"/>
        <v>3.4875995497371504</v>
      </c>
    </row>
    <row r="2630" spans="1:30" hidden="1" x14ac:dyDescent="0.35">
      <c r="A2630" s="11" t="s">
        <v>2764</v>
      </c>
      <c r="B2630" s="11" t="s">
        <v>2516</v>
      </c>
      <c r="C2630" s="11" t="s">
        <v>2552</v>
      </c>
      <c r="D2630" s="188" t="s">
        <v>3022</v>
      </c>
      <c r="G2630" s="11" t="s">
        <v>2749</v>
      </c>
      <c r="H2630" s="11" t="s">
        <v>2640</v>
      </c>
      <c r="J2630" s="258" t="s">
        <v>2561</v>
      </c>
      <c r="K2630" s="258" t="s">
        <v>3017</v>
      </c>
      <c r="L2630" s="265" t="s">
        <v>1937</v>
      </c>
      <c r="M2630" s="265" t="s">
        <v>1941</v>
      </c>
      <c r="N2630" s="258" t="s">
        <v>3027</v>
      </c>
      <c r="O2630" s="258" t="s">
        <v>3040</v>
      </c>
      <c r="P2630" s="258"/>
      <c r="Q2630" s="258"/>
      <c r="R2630" s="258"/>
      <c r="S2630" s="258"/>
      <c r="T2630" s="11" t="s">
        <v>2763</v>
      </c>
      <c r="U2630" s="11" t="s">
        <v>2517</v>
      </c>
      <c r="V2630">
        <v>1.5148878107944199</v>
      </c>
      <c r="Z2630">
        <v>2.7205882352941102</v>
      </c>
      <c r="AD2630" s="188">
        <f t="shared" si="90"/>
        <v>3.488158090693616</v>
      </c>
    </row>
    <row r="2631" spans="1:30" hidden="1" x14ac:dyDescent="0.35">
      <c r="A2631" s="11" t="s">
        <v>2764</v>
      </c>
      <c r="B2631" s="11" t="s">
        <v>2516</v>
      </c>
      <c r="C2631" s="11" t="s">
        <v>2552</v>
      </c>
      <c r="D2631" s="188" t="s">
        <v>3022</v>
      </c>
      <c r="G2631" s="11" t="s">
        <v>2749</v>
      </c>
      <c r="H2631" s="11" t="s">
        <v>2640</v>
      </c>
      <c r="J2631" s="258" t="s">
        <v>2561</v>
      </c>
      <c r="K2631" s="258" t="s">
        <v>3017</v>
      </c>
      <c r="L2631" s="265" t="s">
        <v>1937</v>
      </c>
      <c r="M2631" s="265" t="s">
        <v>1941</v>
      </c>
      <c r="N2631" s="258" t="s">
        <v>3027</v>
      </c>
      <c r="O2631" s="258" t="s">
        <v>3040</v>
      </c>
      <c r="P2631" s="258"/>
      <c r="Q2631" s="258"/>
      <c r="R2631" s="258"/>
      <c r="S2631" s="258"/>
      <c r="T2631" s="11" t="s">
        <v>2763</v>
      </c>
      <c r="U2631" s="11" t="s">
        <v>2517</v>
      </c>
      <c r="V2631">
        <v>1.51510006064281</v>
      </c>
      <c r="Z2631">
        <v>2.8235294117646998</v>
      </c>
      <c r="AD2631" s="188">
        <f t="shared" si="90"/>
        <v>3.4886468140305094</v>
      </c>
    </row>
    <row r="2632" spans="1:30" hidden="1" x14ac:dyDescent="0.35">
      <c r="A2632" s="11" t="s">
        <v>2764</v>
      </c>
      <c r="B2632" s="11" t="s">
        <v>2516</v>
      </c>
      <c r="C2632" s="11" t="s">
        <v>2552</v>
      </c>
      <c r="D2632" s="188" t="s">
        <v>3022</v>
      </c>
      <c r="G2632" s="11" t="s">
        <v>2749</v>
      </c>
      <c r="H2632" s="11" t="s">
        <v>2640</v>
      </c>
      <c r="J2632" s="258" t="s">
        <v>2561</v>
      </c>
      <c r="K2632" s="258" t="s">
        <v>3017</v>
      </c>
      <c r="L2632" s="265" t="s">
        <v>1937</v>
      </c>
      <c r="M2632" s="265" t="s">
        <v>1941</v>
      </c>
      <c r="N2632" s="258" t="s">
        <v>3027</v>
      </c>
      <c r="O2632" s="258" t="s">
        <v>3040</v>
      </c>
      <c r="P2632" s="258"/>
      <c r="Q2632" s="258"/>
      <c r="R2632" s="258"/>
      <c r="S2632" s="258"/>
      <c r="T2632" s="11" t="s">
        <v>2763</v>
      </c>
      <c r="U2632" s="11" t="s">
        <v>2517</v>
      </c>
      <c r="V2632">
        <v>1.5152819890842899</v>
      </c>
      <c r="Z2632">
        <v>2.9117647058823501</v>
      </c>
      <c r="AD2632" s="188">
        <f t="shared" si="90"/>
        <v>3.4890657197478525</v>
      </c>
    </row>
    <row r="2633" spans="1:30" hidden="1" x14ac:dyDescent="0.35">
      <c r="A2633" s="11" t="s">
        <v>2764</v>
      </c>
      <c r="B2633" s="11" t="s">
        <v>2516</v>
      </c>
      <c r="C2633" s="11" t="s">
        <v>2552</v>
      </c>
      <c r="D2633" s="188" t="s">
        <v>3022</v>
      </c>
      <c r="G2633" s="11" t="s">
        <v>2749</v>
      </c>
      <c r="H2633" s="11" t="s">
        <v>2640</v>
      </c>
      <c r="J2633" s="258" t="s">
        <v>2561</v>
      </c>
      <c r="K2633" s="258" t="s">
        <v>3017</v>
      </c>
      <c r="L2633" s="265" t="s">
        <v>1937</v>
      </c>
      <c r="M2633" s="265" t="s">
        <v>1941</v>
      </c>
      <c r="N2633" s="258" t="s">
        <v>3027</v>
      </c>
      <c r="O2633" s="258" t="s">
        <v>3040</v>
      </c>
      <c r="P2633" s="258"/>
      <c r="Q2633" s="258"/>
      <c r="R2633" s="258"/>
      <c r="S2633" s="258"/>
      <c r="T2633" s="11" t="s">
        <v>2763</v>
      </c>
      <c r="U2633" s="11" t="s">
        <v>2517</v>
      </c>
      <c r="V2633">
        <v>1.51549423893268</v>
      </c>
      <c r="Z2633">
        <v>3.0147058823529398</v>
      </c>
      <c r="AD2633" s="188">
        <f t="shared" si="90"/>
        <v>3.4895544430847458</v>
      </c>
    </row>
    <row r="2634" spans="1:30" hidden="1" x14ac:dyDescent="0.35">
      <c r="A2634" s="11" t="s">
        <v>2764</v>
      </c>
      <c r="B2634" s="11" t="s">
        <v>2516</v>
      </c>
      <c r="C2634" s="11" t="s">
        <v>2552</v>
      </c>
      <c r="D2634" s="188" t="s">
        <v>3022</v>
      </c>
      <c r="G2634" s="11" t="s">
        <v>2749</v>
      </c>
      <c r="H2634" s="11" t="s">
        <v>2640</v>
      </c>
      <c r="J2634" s="258" t="s">
        <v>2561</v>
      </c>
      <c r="K2634" s="258" t="s">
        <v>3017</v>
      </c>
      <c r="L2634" s="265" t="s">
        <v>1937</v>
      </c>
      <c r="M2634" s="265" t="s">
        <v>1941</v>
      </c>
      <c r="N2634" s="258" t="s">
        <v>3027</v>
      </c>
      <c r="O2634" s="258" t="s">
        <v>3040</v>
      </c>
      <c r="P2634" s="258"/>
      <c r="Q2634" s="258"/>
      <c r="R2634" s="258"/>
      <c r="S2634" s="258"/>
      <c r="T2634" s="11" t="s">
        <v>2763</v>
      </c>
      <c r="U2634" s="11" t="s">
        <v>2517</v>
      </c>
      <c r="V2634">
        <v>1.5157064887810701</v>
      </c>
      <c r="Z2634">
        <v>3.1176470588235201</v>
      </c>
      <c r="AD2634" s="188">
        <f t="shared" si="90"/>
        <v>3.4900431664216391</v>
      </c>
    </row>
    <row r="2635" spans="1:30" hidden="1" x14ac:dyDescent="0.35">
      <c r="A2635" s="11" t="s">
        <v>2764</v>
      </c>
      <c r="B2635" s="11" t="s">
        <v>2516</v>
      </c>
      <c r="C2635" s="11" t="s">
        <v>2552</v>
      </c>
      <c r="D2635" s="188" t="s">
        <v>3022</v>
      </c>
      <c r="G2635" s="11" t="s">
        <v>2749</v>
      </c>
      <c r="H2635" s="11" t="s">
        <v>2640</v>
      </c>
      <c r="J2635" s="258" t="s">
        <v>2561</v>
      </c>
      <c r="K2635" s="258" t="s">
        <v>3017</v>
      </c>
      <c r="L2635" s="265" t="s">
        <v>1937</v>
      </c>
      <c r="M2635" s="265" t="s">
        <v>1941</v>
      </c>
      <c r="N2635" s="258" t="s">
        <v>3027</v>
      </c>
      <c r="O2635" s="258" t="s">
        <v>3040</v>
      </c>
      <c r="P2635" s="258"/>
      <c r="Q2635" s="258"/>
      <c r="R2635" s="258"/>
      <c r="S2635" s="258"/>
      <c r="T2635" s="11" t="s">
        <v>2763</v>
      </c>
      <c r="U2635" s="11" t="s">
        <v>2517</v>
      </c>
      <c r="V2635">
        <v>1.51585809581564</v>
      </c>
      <c r="Z2635">
        <v>3.1911764705882302</v>
      </c>
      <c r="AD2635" s="188">
        <f t="shared" si="90"/>
        <v>3.490392254519433</v>
      </c>
    </row>
    <row r="2636" spans="1:30" hidden="1" x14ac:dyDescent="0.35">
      <c r="A2636" s="11" t="s">
        <v>2764</v>
      </c>
      <c r="B2636" s="11" t="s">
        <v>2516</v>
      </c>
      <c r="C2636" s="11" t="s">
        <v>2552</v>
      </c>
      <c r="D2636" s="188" t="s">
        <v>3022</v>
      </c>
      <c r="G2636" s="11" t="s">
        <v>2749</v>
      </c>
      <c r="H2636" s="11" t="s">
        <v>2640</v>
      </c>
      <c r="J2636" s="258" t="s">
        <v>2561</v>
      </c>
      <c r="K2636" s="258" t="s">
        <v>3017</v>
      </c>
      <c r="L2636" s="265" t="s">
        <v>1937</v>
      </c>
      <c r="M2636" s="265" t="s">
        <v>1941</v>
      </c>
      <c r="N2636" s="258" t="s">
        <v>3027</v>
      </c>
      <c r="O2636" s="258" t="s">
        <v>3040</v>
      </c>
      <c r="P2636" s="258"/>
      <c r="Q2636" s="258"/>
      <c r="R2636" s="258"/>
      <c r="S2636" s="258"/>
      <c r="T2636" s="11" t="s">
        <v>2763</v>
      </c>
      <c r="U2636" s="11" t="s">
        <v>2517</v>
      </c>
      <c r="V2636">
        <v>1.51600970285021</v>
      </c>
      <c r="Z2636">
        <v>3.2647058823529398</v>
      </c>
      <c r="AD2636" s="188">
        <f t="shared" si="90"/>
        <v>3.4907413426172265</v>
      </c>
    </row>
    <row r="2637" spans="1:30" hidden="1" x14ac:dyDescent="0.35">
      <c r="A2637" s="11" t="s">
        <v>2764</v>
      </c>
      <c r="B2637" s="11" t="s">
        <v>2516</v>
      </c>
      <c r="C2637" s="11" t="s">
        <v>2552</v>
      </c>
      <c r="D2637" s="188" t="s">
        <v>3022</v>
      </c>
      <c r="G2637" s="11" t="s">
        <v>2749</v>
      </c>
      <c r="H2637" s="11" t="s">
        <v>2640</v>
      </c>
      <c r="J2637" s="258" t="s">
        <v>2561</v>
      </c>
      <c r="K2637" s="258" t="s">
        <v>3017</v>
      </c>
      <c r="L2637" s="265" t="s">
        <v>1937</v>
      </c>
      <c r="M2637" s="265" t="s">
        <v>1941</v>
      </c>
      <c r="N2637" s="258" t="s">
        <v>3027</v>
      </c>
      <c r="O2637" s="258" t="s">
        <v>3040</v>
      </c>
      <c r="P2637" s="258"/>
      <c r="Q2637" s="258"/>
      <c r="R2637" s="258"/>
      <c r="S2637" s="258"/>
      <c r="T2637" s="11" t="s">
        <v>2763</v>
      </c>
      <c r="U2637" s="11" t="s">
        <v>2517</v>
      </c>
      <c r="V2637">
        <v>1.5161916312916901</v>
      </c>
      <c r="Z2637">
        <v>3.3529411764705799</v>
      </c>
      <c r="AD2637" s="188">
        <f t="shared" si="90"/>
        <v>3.4911602483345705</v>
      </c>
    </row>
    <row r="2638" spans="1:30" hidden="1" x14ac:dyDescent="0.35">
      <c r="A2638" s="11" t="s">
        <v>2764</v>
      </c>
      <c r="B2638" s="11" t="s">
        <v>2516</v>
      </c>
      <c r="C2638" s="11" t="s">
        <v>2552</v>
      </c>
      <c r="D2638" s="188" t="s">
        <v>3022</v>
      </c>
      <c r="G2638" s="11" t="s">
        <v>2749</v>
      </c>
      <c r="H2638" s="11" t="s">
        <v>2640</v>
      </c>
      <c r="J2638" s="258" t="s">
        <v>2561</v>
      </c>
      <c r="K2638" s="258" t="s">
        <v>3017</v>
      </c>
      <c r="L2638" s="265" t="s">
        <v>1937</v>
      </c>
      <c r="M2638" s="265" t="s">
        <v>1941</v>
      </c>
      <c r="N2638" s="258" t="s">
        <v>3027</v>
      </c>
      <c r="O2638" s="258" t="s">
        <v>3040</v>
      </c>
      <c r="P2638" s="258"/>
      <c r="Q2638" s="258"/>
      <c r="R2638" s="258"/>
      <c r="S2638" s="258"/>
      <c r="T2638" s="11" t="s">
        <v>2763</v>
      </c>
      <c r="U2638" s="11" t="s">
        <v>2517</v>
      </c>
      <c r="V2638">
        <v>1.51637355973317</v>
      </c>
      <c r="Z2638">
        <v>3.4411764705882302</v>
      </c>
      <c r="AD2638" s="188">
        <f t="shared" si="90"/>
        <v>3.4915791540519137</v>
      </c>
    </row>
    <row r="2639" spans="1:30" hidden="1" x14ac:dyDescent="0.35">
      <c r="A2639" s="11" t="s">
        <v>2764</v>
      </c>
      <c r="B2639" s="11" t="s">
        <v>2516</v>
      </c>
      <c r="C2639" s="11" t="s">
        <v>2552</v>
      </c>
      <c r="D2639" s="188" t="s">
        <v>3022</v>
      </c>
      <c r="G2639" s="11" t="s">
        <v>2749</v>
      </c>
      <c r="H2639" s="11" t="s">
        <v>2640</v>
      </c>
      <c r="J2639" s="258" t="s">
        <v>2561</v>
      </c>
      <c r="K2639" s="258" t="s">
        <v>3017</v>
      </c>
      <c r="L2639" s="265" t="s">
        <v>1937</v>
      </c>
      <c r="M2639" s="265" t="s">
        <v>1941</v>
      </c>
      <c r="N2639" s="258" t="s">
        <v>3027</v>
      </c>
      <c r="O2639" s="258" t="s">
        <v>3040</v>
      </c>
      <c r="P2639" s="258"/>
      <c r="Q2639" s="258"/>
      <c r="R2639" s="258"/>
      <c r="S2639" s="258"/>
      <c r="T2639" s="11" t="s">
        <v>2763</v>
      </c>
      <c r="U2639" s="11" t="s">
        <v>2517</v>
      </c>
      <c r="V2639">
        <v>1.5165858095815601</v>
      </c>
      <c r="Z2639">
        <v>3.5441176470588198</v>
      </c>
      <c r="AD2639" s="188">
        <f t="shared" si="90"/>
        <v>3.492067877388807</v>
      </c>
    </row>
    <row r="2640" spans="1:30" hidden="1" x14ac:dyDescent="0.35">
      <c r="A2640" s="11" t="s">
        <v>2764</v>
      </c>
      <c r="B2640" s="11" t="s">
        <v>2516</v>
      </c>
      <c r="C2640" s="11" t="s">
        <v>2552</v>
      </c>
      <c r="D2640" s="188" t="s">
        <v>3022</v>
      </c>
      <c r="G2640" s="11" t="s">
        <v>2749</v>
      </c>
      <c r="H2640" s="11" t="s">
        <v>2640</v>
      </c>
      <c r="J2640" s="258" t="s">
        <v>2561</v>
      </c>
      <c r="K2640" s="258" t="s">
        <v>3017</v>
      </c>
      <c r="L2640" s="265" t="s">
        <v>1937</v>
      </c>
      <c r="M2640" s="265" t="s">
        <v>1941</v>
      </c>
      <c r="N2640" s="258" t="s">
        <v>3027</v>
      </c>
      <c r="O2640" s="258" t="s">
        <v>3040</v>
      </c>
      <c r="P2640" s="258"/>
      <c r="Q2640" s="258"/>
      <c r="R2640" s="258"/>
      <c r="S2640" s="258"/>
      <c r="T2640" s="11" t="s">
        <v>2763</v>
      </c>
      <c r="U2640" s="11" t="s">
        <v>2517</v>
      </c>
      <c r="V2640">
        <v>1.51673741661613</v>
      </c>
      <c r="Z2640">
        <v>3.6176470588235201</v>
      </c>
      <c r="AD2640" s="188">
        <f t="shared" si="90"/>
        <v>3.4924169654866009</v>
      </c>
    </row>
    <row r="2641" spans="1:30" hidden="1" x14ac:dyDescent="0.35">
      <c r="A2641" s="11" t="s">
        <v>2764</v>
      </c>
      <c r="B2641" s="11" t="s">
        <v>2516</v>
      </c>
      <c r="C2641" s="11" t="s">
        <v>2552</v>
      </c>
      <c r="D2641" s="188" t="s">
        <v>3022</v>
      </c>
      <c r="G2641" s="11" t="s">
        <v>2749</v>
      </c>
      <c r="H2641" s="11" t="s">
        <v>2640</v>
      </c>
      <c r="J2641" s="258" t="s">
        <v>2561</v>
      </c>
      <c r="K2641" s="258" t="s">
        <v>3017</v>
      </c>
      <c r="L2641" s="265" t="s">
        <v>1937</v>
      </c>
      <c r="M2641" s="265" t="s">
        <v>1941</v>
      </c>
      <c r="N2641" s="258" t="s">
        <v>3027</v>
      </c>
      <c r="O2641" s="258" t="s">
        <v>3040</v>
      </c>
      <c r="P2641" s="258"/>
      <c r="Q2641" s="258"/>
      <c r="R2641" s="258"/>
      <c r="S2641" s="258"/>
      <c r="T2641" s="11" t="s">
        <v>2763</v>
      </c>
      <c r="U2641" s="11" t="s">
        <v>2517</v>
      </c>
      <c r="V2641">
        <v>1.5169193450576099</v>
      </c>
      <c r="Z2641">
        <v>3.70588235294117</v>
      </c>
      <c r="AD2641" s="188">
        <f t="shared" si="90"/>
        <v>3.492835871203944</v>
      </c>
    </row>
    <row r="2642" spans="1:30" hidden="1" x14ac:dyDescent="0.35">
      <c r="A2642" s="11" t="s">
        <v>2764</v>
      </c>
      <c r="B2642" s="11" t="s">
        <v>2516</v>
      </c>
      <c r="C2642" s="11" t="s">
        <v>2552</v>
      </c>
      <c r="D2642" s="188" t="s">
        <v>3022</v>
      </c>
      <c r="G2642" s="11" t="s">
        <v>2749</v>
      </c>
      <c r="H2642" s="11" t="s">
        <v>2640</v>
      </c>
      <c r="J2642" s="258" t="s">
        <v>2561</v>
      </c>
      <c r="K2642" s="258" t="s">
        <v>3017</v>
      </c>
      <c r="L2642" s="265" t="s">
        <v>1937</v>
      </c>
      <c r="M2642" s="265" t="s">
        <v>1941</v>
      </c>
      <c r="N2642" s="258" t="s">
        <v>3027</v>
      </c>
      <c r="O2642" s="258" t="s">
        <v>3040</v>
      </c>
      <c r="P2642" s="258"/>
      <c r="Q2642" s="258"/>
      <c r="R2642" s="258"/>
      <c r="S2642" s="258"/>
      <c r="T2642" s="11" t="s">
        <v>2763</v>
      </c>
      <c r="U2642" s="11" t="s">
        <v>2517</v>
      </c>
      <c r="V2642">
        <v>1.51716191631291</v>
      </c>
      <c r="Z2642">
        <v>3.8235294117646998</v>
      </c>
      <c r="AD2642" s="188">
        <f t="shared" si="90"/>
        <v>3.4933944121603866</v>
      </c>
    </row>
    <row r="2643" spans="1:30" hidden="1" x14ac:dyDescent="0.35">
      <c r="A2643" s="11" t="s">
        <v>2764</v>
      </c>
      <c r="B2643" s="11" t="s">
        <v>2516</v>
      </c>
      <c r="C2643" s="11" t="s">
        <v>2552</v>
      </c>
      <c r="D2643" s="188" t="s">
        <v>3022</v>
      </c>
      <c r="G2643" s="11" t="s">
        <v>2749</v>
      </c>
      <c r="H2643" s="11" t="s">
        <v>2640</v>
      </c>
      <c r="J2643" s="258" t="s">
        <v>2561</v>
      </c>
      <c r="K2643" s="258" t="s">
        <v>3017</v>
      </c>
      <c r="L2643" s="265" t="s">
        <v>1937</v>
      </c>
      <c r="M2643" s="265" t="s">
        <v>1941</v>
      </c>
      <c r="N2643" s="258" t="s">
        <v>3027</v>
      </c>
      <c r="O2643" s="258" t="s">
        <v>3040</v>
      </c>
      <c r="P2643" s="258"/>
      <c r="Q2643" s="258"/>
      <c r="R2643" s="258"/>
      <c r="S2643" s="258"/>
      <c r="T2643" s="11" t="s">
        <v>2763</v>
      </c>
      <c r="U2643" s="11" t="s">
        <v>2517</v>
      </c>
      <c r="V2643">
        <v>1.5173438447543901</v>
      </c>
      <c r="Z2643">
        <v>3.9117647058823501</v>
      </c>
      <c r="AD2643" s="188">
        <f t="shared" si="90"/>
        <v>3.4938133178777306</v>
      </c>
    </row>
    <row r="2644" spans="1:30" hidden="1" x14ac:dyDescent="0.35">
      <c r="A2644" s="11" t="s">
        <v>2764</v>
      </c>
      <c r="B2644" s="11" t="s">
        <v>2516</v>
      </c>
      <c r="C2644" s="11" t="s">
        <v>2552</v>
      </c>
      <c r="D2644" s="188" t="s">
        <v>3022</v>
      </c>
      <c r="G2644" s="11" t="s">
        <v>2749</v>
      </c>
      <c r="H2644" s="11" t="s">
        <v>2640</v>
      </c>
      <c r="J2644" s="258" t="s">
        <v>2561</v>
      </c>
      <c r="K2644" s="258" t="s">
        <v>3017</v>
      </c>
      <c r="L2644" s="265" t="s">
        <v>1937</v>
      </c>
      <c r="M2644" s="265" t="s">
        <v>1941</v>
      </c>
      <c r="N2644" s="258" t="s">
        <v>3027</v>
      </c>
      <c r="O2644" s="258" t="s">
        <v>3040</v>
      </c>
      <c r="P2644" s="258"/>
      <c r="Q2644" s="258"/>
      <c r="R2644" s="258"/>
      <c r="S2644" s="258"/>
      <c r="T2644" s="11" t="s">
        <v>2763</v>
      </c>
      <c r="U2644" s="11" t="s">
        <v>2517</v>
      </c>
      <c r="V2644">
        <v>1.8171315949060001</v>
      </c>
      <c r="Z2644">
        <v>-0.69117647058823395</v>
      </c>
      <c r="AD2644" s="188">
        <f t="shared" si="90"/>
        <v>4.1841001224390508</v>
      </c>
    </row>
    <row r="2645" spans="1:30" hidden="1" x14ac:dyDescent="0.35">
      <c r="A2645" s="11" t="s">
        <v>2764</v>
      </c>
      <c r="B2645" s="11" t="s">
        <v>2516</v>
      </c>
      <c r="C2645" s="11" t="s">
        <v>2552</v>
      </c>
      <c r="D2645" s="188" t="s">
        <v>3022</v>
      </c>
      <c r="G2645" s="11" t="s">
        <v>2749</v>
      </c>
      <c r="H2645" s="11" t="s">
        <v>2640</v>
      </c>
      <c r="J2645" s="258" t="s">
        <v>2561</v>
      </c>
      <c r="K2645" s="258" t="s">
        <v>3017</v>
      </c>
      <c r="L2645" s="265" t="s">
        <v>1937</v>
      </c>
      <c r="M2645" s="265" t="s">
        <v>1941</v>
      </c>
      <c r="N2645" s="258" t="s">
        <v>3027</v>
      </c>
      <c r="O2645" s="258" t="s">
        <v>3040</v>
      </c>
      <c r="P2645" s="258"/>
      <c r="Q2645" s="258"/>
      <c r="R2645" s="258"/>
      <c r="S2645" s="258"/>
      <c r="T2645" s="11" t="s">
        <v>2763</v>
      </c>
      <c r="U2645" s="11" t="s">
        <v>2517</v>
      </c>
      <c r="V2645">
        <v>1.8073681018799199</v>
      </c>
      <c r="Z2645">
        <v>-0.42647058823529299</v>
      </c>
      <c r="AD2645" s="188">
        <f t="shared" si="90"/>
        <v>4.1616188489416475</v>
      </c>
    </row>
    <row r="2646" spans="1:30" hidden="1" x14ac:dyDescent="0.35">
      <c r="A2646" s="11" t="s">
        <v>2764</v>
      </c>
      <c r="B2646" s="11" t="s">
        <v>2516</v>
      </c>
      <c r="C2646" s="11" t="s">
        <v>2552</v>
      </c>
      <c r="D2646" s="188" t="s">
        <v>3022</v>
      </c>
      <c r="G2646" s="11" t="s">
        <v>2749</v>
      </c>
      <c r="H2646" s="11" t="s">
        <v>2640</v>
      </c>
      <c r="J2646" s="258" t="s">
        <v>2561</v>
      </c>
      <c r="K2646" s="258" t="s">
        <v>3017</v>
      </c>
      <c r="L2646" s="265" t="s">
        <v>1937</v>
      </c>
      <c r="M2646" s="265" t="s">
        <v>1941</v>
      </c>
      <c r="N2646" s="258" t="s">
        <v>3027</v>
      </c>
      <c r="O2646" s="258" t="s">
        <v>3040</v>
      </c>
      <c r="P2646" s="258"/>
      <c r="Q2646" s="258"/>
      <c r="R2646" s="258"/>
      <c r="S2646" s="258"/>
      <c r="T2646" s="11" t="s">
        <v>2763</v>
      </c>
      <c r="U2646" s="11" t="s">
        <v>2517</v>
      </c>
      <c r="V2646">
        <v>1.80758035172832</v>
      </c>
      <c r="Z2646">
        <v>-0.32352941176470501</v>
      </c>
      <c r="AD2646" s="188">
        <f t="shared" si="90"/>
        <v>4.1621075722785639</v>
      </c>
    </row>
    <row r="2647" spans="1:30" hidden="1" x14ac:dyDescent="0.35">
      <c r="A2647" s="11" t="s">
        <v>2764</v>
      </c>
      <c r="B2647" s="11" t="s">
        <v>2516</v>
      </c>
      <c r="C2647" s="11" t="s">
        <v>2552</v>
      </c>
      <c r="D2647" s="188" t="s">
        <v>3022</v>
      </c>
      <c r="G2647" s="11" t="s">
        <v>2749</v>
      </c>
      <c r="H2647" s="11" t="s">
        <v>2640</v>
      </c>
      <c r="J2647" s="258" t="s">
        <v>2561</v>
      </c>
      <c r="K2647" s="258" t="s">
        <v>3017</v>
      </c>
      <c r="L2647" s="265" t="s">
        <v>1937</v>
      </c>
      <c r="M2647" s="265" t="s">
        <v>1941</v>
      </c>
      <c r="N2647" s="258" t="s">
        <v>3027</v>
      </c>
      <c r="O2647" s="258" t="s">
        <v>3040</v>
      </c>
      <c r="P2647" s="258"/>
      <c r="Q2647" s="258"/>
      <c r="R2647" s="258"/>
      <c r="S2647" s="258"/>
      <c r="T2647" s="11" t="s">
        <v>2763</v>
      </c>
      <c r="U2647" s="11" t="s">
        <v>2517</v>
      </c>
      <c r="V2647">
        <v>1.7976652516676701</v>
      </c>
      <c r="Z2647">
        <v>-0.13235294117647001</v>
      </c>
      <c r="AD2647" s="188">
        <f t="shared" si="90"/>
        <v>4.1392772106833675</v>
      </c>
    </row>
    <row r="2648" spans="1:30" hidden="1" x14ac:dyDescent="0.35">
      <c r="A2648" s="11" t="s">
        <v>2764</v>
      </c>
      <c r="B2648" s="11" t="s">
        <v>2516</v>
      </c>
      <c r="C2648" s="11" t="s">
        <v>2552</v>
      </c>
      <c r="D2648" s="188" t="s">
        <v>3022</v>
      </c>
      <c r="G2648" s="11" t="s">
        <v>2749</v>
      </c>
      <c r="H2648" s="11" t="s">
        <v>2640</v>
      </c>
      <c r="J2648" s="258" t="s">
        <v>2561</v>
      </c>
      <c r="K2648" s="258" t="s">
        <v>3017</v>
      </c>
      <c r="L2648" s="265" t="s">
        <v>1937</v>
      </c>
      <c r="M2648" s="265" t="s">
        <v>1941</v>
      </c>
      <c r="N2648" s="258" t="s">
        <v>3027</v>
      </c>
      <c r="O2648" s="258" t="s">
        <v>3040</v>
      </c>
      <c r="P2648" s="258"/>
      <c r="Q2648" s="258"/>
      <c r="R2648" s="258"/>
      <c r="S2648" s="258"/>
      <c r="T2648" s="11" t="s">
        <v>2763</v>
      </c>
      <c r="U2648" s="11" t="s">
        <v>2517</v>
      </c>
      <c r="V2648">
        <v>1.7979381443298901</v>
      </c>
      <c r="Z2648">
        <v>0</v>
      </c>
      <c r="AD2648" s="188">
        <f t="shared" si="90"/>
        <v>4.1399055692593825</v>
      </c>
    </row>
    <row r="2649" spans="1:30" hidden="1" x14ac:dyDescent="0.35">
      <c r="A2649" s="11" t="s">
        <v>2764</v>
      </c>
      <c r="B2649" s="11" t="s">
        <v>2516</v>
      </c>
      <c r="C2649" s="11" t="s">
        <v>2552</v>
      </c>
      <c r="D2649" s="188" t="s">
        <v>3022</v>
      </c>
      <c r="G2649" s="11" t="s">
        <v>2749</v>
      </c>
      <c r="H2649" s="11" t="s">
        <v>2640</v>
      </c>
      <c r="J2649" s="258" t="s">
        <v>2561</v>
      </c>
      <c r="K2649" s="258" t="s">
        <v>3017</v>
      </c>
      <c r="L2649" s="265" t="s">
        <v>1937</v>
      </c>
      <c r="M2649" s="265" t="s">
        <v>1941</v>
      </c>
      <c r="N2649" s="258" t="s">
        <v>3027</v>
      </c>
      <c r="O2649" s="258" t="s">
        <v>3040</v>
      </c>
      <c r="P2649" s="258"/>
      <c r="Q2649" s="258"/>
      <c r="R2649" s="258"/>
      <c r="S2649" s="258"/>
      <c r="T2649" s="11" t="s">
        <v>2763</v>
      </c>
      <c r="U2649" s="11" t="s">
        <v>2517</v>
      </c>
      <c r="V2649">
        <v>1.7981807155852001</v>
      </c>
      <c r="Z2649">
        <v>0.11764705882352899</v>
      </c>
      <c r="AD2649" s="188">
        <f t="shared" si="90"/>
        <v>4.1404641102158477</v>
      </c>
    </row>
    <row r="2650" spans="1:30" hidden="1" x14ac:dyDescent="0.35">
      <c r="A2650" s="11" t="s">
        <v>2764</v>
      </c>
      <c r="B2650" s="11" t="s">
        <v>2516</v>
      </c>
      <c r="C2650" s="11" t="s">
        <v>2552</v>
      </c>
      <c r="D2650" s="188" t="s">
        <v>3022</v>
      </c>
      <c r="G2650" s="11" t="s">
        <v>2749</v>
      </c>
      <c r="H2650" s="11" t="s">
        <v>2640</v>
      </c>
      <c r="J2650" s="258" t="s">
        <v>2561</v>
      </c>
      <c r="K2650" s="258" t="s">
        <v>3017</v>
      </c>
      <c r="L2650" s="265" t="s">
        <v>1937</v>
      </c>
      <c r="M2650" s="265" t="s">
        <v>1941</v>
      </c>
      <c r="N2650" s="258" t="s">
        <v>3027</v>
      </c>
      <c r="O2650" s="258" t="s">
        <v>3040</v>
      </c>
      <c r="P2650" s="258"/>
      <c r="Q2650" s="258"/>
      <c r="R2650" s="258"/>
      <c r="S2650" s="258"/>
      <c r="T2650" s="11" t="s">
        <v>2763</v>
      </c>
      <c r="U2650" s="11" t="s">
        <v>2517</v>
      </c>
      <c r="V2650">
        <v>1.8191328077622799</v>
      </c>
      <c r="Z2650">
        <v>0.27941176470588203</v>
      </c>
      <c r="AD2650" s="188">
        <f t="shared" si="90"/>
        <v>4.1887080853298295</v>
      </c>
    </row>
    <row r="2651" spans="1:30" hidden="1" x14ac:dyDescent="0.35">
      <c r="A2651" s="11" t="s">
        <v>2764</v>
      </c>
      <c r="B2651" s="11" t="s">
        <v>2516</v>
      </c>
      <c r="C2651" s="11" t="s">
        <v>2552</v>
      </c>
      <c r="D2651" s="188" t="s">
        <v>3022</v>
      </c>
      <c r="G2651" s="11" t="s">
        <v>2749</v>
      </c>
      <c r="H2651" s="11" t="s">
        <v>2640</v>
      </c>
      <c r="J2651" s="258" t="s">
        <v>2561</v>
      </c>
      <c r="K2651" s="258" t="s">
        <v>3017</v>
      </c>
      <c r="L2651" s="265" t="s">
        <v>1937</v>
      </c>
      <c r="M2651" s="265" t="s">
        <v>1941</v>
      </c>
      <c r="N2651" s="258" t="s">
        <v>3027</v>
      </c>
      <c r="O2651" s="258" t="s">
        <v>3040</v>
      </c>
      <c r="P2651" s="258"/>
      <c r="Q2651" s="258"/>
      <c r="R2651" s="258"/>
      <c r="S2651" s="258"/>
      <c r="T2651" s="11" t="s">
        <v>2763</v>
      </c>
      <c r="U2651" s="11" t="s">
        <v>2517</v>
      </c>
      <c r="V2651">
        <v>1.8194057004244899</v>
      </c>
      <c r="Z2651">
        <v>0.41176470588235298</v>
      </c>
      <c r="AD2651" s="188">
        <f t="shared" si="90"/>
        <v>4.1893364439058214</v>
      </c>
    </row>
    <row r="2652" spans="1:30" hidden="1" x14ac:dyDescent="0.35">
      <c r="A2652" s="11" t="s">
        <v>2764</v>
      </c>
      <c r="B2652" s="11" t="s">
        <v>2516</v>
      </c>
      <c r="C2652" s="11" t="s">
        <v>2552</v>
      </c>
      <c r="D2652" s="188" t="s">
        <v>3022</v>
      </c>
      <c r="G2652" s="11" t="s">
        <v>2749</v>
      </c>
      <c r="H2652" s="11" t="s">
        <v>2640</v>
      </c>
      <c r="J2652" s="258" t="s">
        <v>2561</v>
      </c>
      <c r="K2652" s="258" t="s">
        <v>3017</v>
      </c>
      <c r="L2652" s="265" t="s">
        <v>1937</v>
      </c>
      <c r="M2652" s="265" t="s">
        <v>1941</v>
      </c>
      <c r="N2652" s="258" t="s">
        <v>3027</v>
      </c>
      <c r="O2652" s="258" t="s">
        <v>3040</v>
      </c>
      <c r="P2652" s="258"/>
      <c r="Q2652" s="258"/>
      <c r="R2652" s="258"/>
      <c r="S2652" s="258"/>
      <c r="T2652" s="11" t="s">
        <v>2763</v>
      </c>
      <c r="U2652" s="11" t="s">
        <v>2517</v>
      </c>
      <c r="V2652">
        <v>1.81970891449363</v>
      </c>
      <c r="Z2652">
        <v>0.55882352941176505</v>
      </c>
      <c r="AD2652" s="188">
        <f t="shared" si="90"/>
        <v>4.1900346201014091</v>
      </c>
    </row>
    <row r="2653" spans="1:30" hidden="1" x14ac:dyDescent="0.35">
      <c r="A2653" s="11" t="s">
        <v>2764</v>
      </c>
      <c r="B2653" s="11" t="s">
        <v>2516</v>
      </c>
      <c r="C2653" s="11" t="s">
        <v>2552</v>
      </c>
      <c r="D2653" s="188" t="s">
        <v>3022</v>
      </c>
      <c r="G2653" s="11" t="s">
        <v>2749</v>
      </c>
      <c r="H2653" s="11" t="s">
        <v>2640</v>
      </c>
      <c r="J2653" s="258" t="s">
        <v>2561</v>
      </c>
      <c r="K2653" s="258" t="s">
        <v>3017</v>
      </c>
      <c r="L2653" s="265" t="s">
        <v>1937</v>
      </c>
      <c r="M2653" s="265" t="s">
        <v>1941</v>
      </c>
      <c r="N2653" s="258" t="s">
        <v>3027</v>
      </c>
      <c r="O2653" s="258" t="s">
        <v>3040</v>
      </c>
      <c r="P2653" s="258"/>
      <c r="Q2653" s="258"/>
      <c r="R2653" s="258"/>
      <c r="S2653" s="258"/>
      <c r="T2653" s="11" t="s">
        <v>2763</v>
      </c>
      <c r="U2653" s="11" t="s">
        <v>2517</v>
      </c>
      <c r="V2653">
        <v>1.79951485748938</v>
      </c>
      <c r="Z2653">
        <v>0.76470588235294201</v>
      </c>
      <c r="AD2653" s="188">
        <f t="shared" si="90"/>
        <v>4.1435360854763514</v>
      </c>
    </row>
    <row r="2654" spans="1:30" hidden="1" x14ac:dyDescent="0.35">
      <c r="A2654" s="11" t="s">
        <v>2764</v>
      </c>
      <c r="B2654" s="11" t="s">
        <v>2516</v>
      </c>
      <c r="C2654" s="11" t="s">
        <v>2552</v>
      </c>
      <c r="D2654" s="188" t="s">
        <v>3022</v>
      </c>
      <c r="G2654" s="11" t="s">
        <v>2749</v>
      </c>
      <c r="H2654" s="11" t="s">
        <v>2640</v>
      </c>
      <c r="J2654" s="258" t="s">
        <v>2561</v>
      </c>
      <c r="K2654" s="258" t="s">
        <v>3017</v>
      </c>
      <c r="L2654" s="265" t="s">
        <v>1937</v>
      </c>
      <c r="M2654" s="265" t="s">
        <v>1941</v>
      </c>
      <c r="N2654" s="258" t="s">
        <v>3027</v>
      </c>
      <c r="O2654" s="258" t="s">
        <v>3040</v>
      </c>
      <c r="P2654" s="258"/>
      <c r="Q2654" s="258"/>
      <c r="R2654" s="258"/>
      <c r="S2654" s="258"/>
      <c r="T2654" s="11" t="s">
        <v>2763</v>
      </c>
      <c r="U2654" s="11" t="s">
        <v>2517</v>
      </c>
      <c r="V2654">
        <v>1.8100667070951999</v>
      </c>
      <c r="Z2654">
        <v>0.88235294117647101</v>
      </c>
      <c r="AD2654" s="188">
        <f t="shared" si="90"/>
        <v>4.1678326170822277</v>
      </c>
    </row>
    <row r="2655" spans="1:30" hidden="1" x14ac:dyDescent="0.35">
      <c r="A2655" s="11" t="s">
        <v>2764</v>
      </c>
      <c r="B2655" s="11" t="s">
        <v>2516</v>
      </c>
      <c r="C2655" s="11" t="s">
        <v>2552</v>
      </c>
      <c r="D2655" s="188" t="s">
        <v>3022</v>
      </c>
      <c r="G2655" s="11" t="s">
        <v>2749</v>
      </c>
      <c r="H2655" s="11" t="s">
        <v>2640</v>
      </c>
      <c r="J2655" s="258" t="s">
        <v>2561</v>
      </c>
      <c r="K2655" s="258" t="s">
        <v>3017</v>
      </c>
      <c r="L2655" s="265" t="s">
        <v>1937</v>
      </c>
      <c r="M2655" s="265" t="s">
        <v>1941</v>
      </c>
      <c r="N2655" s="258" t="s">
        <v>3027</v>
      </c>
      <c r="O2655" s="258" t="s">
        <v>3040</v>
      </c>
      <c r="P2655" s="258"/>
      <c r="Q2655" s="258"/>
      <c r="R2655" s="258"/>
      <c r="S2655" s="258"/>
      <c r="T2655" s="11" t="s">
        <v>2763</v>
      </c>
      <c r="U2655" s="11" t="s">
        <v>2517</v>
      </c>
      <c r="V2655">
        <v>1.81024863553668</v>
      </c>
      <c r="Z2655">
        <v>0.97058823529411697</v>
      </c>
      <c r="AD2655" s="188">
        <f t="shared" si="90"/>
        <v>4.1682515227995713</v>
      </c>
    </row>
    <row r="2656" spans="1:30" hidden="1" x14ac:dyDescent="0.35">
      <c r="A2656" s="11" t="s">
        <v>2764</v>
      </c>
      <c r="B2656" s="11" t="s">
        <v>2516</v>
      </c>
      <c r="C2656" s="11" t="s">
        <v>2552</v>
      </c>
      <c r="D2656" s="188" t="s">
        <v>3022</v>
      </c>
      <c r="G2656" s="11" t="s">
        <v>2749</v>
      </c>
      <c r="H2656" s="11" t="s">
        <v>2640</v>
      </c>
      <c r="J2656" s="258" t="s">
        <v>2561</v>
      </c>
      <c r="K2656" s="258" t="s">
        <v>3017</v>
      </c>
      <c r="L2656" s="265" t="s">
        <v>1937</v>
      </c>
      <c r="M2656" s="265" t="s">
        <v>1941</v>
      </c>
      <c r="N2656" s="258" t="s">
        <v>3027</v>
      </c>
      <c r="O2656" s="258" t="s">
        <v>3040</v>
      </c>
      <c r="P2656" s="258"/>
      <c r="Q2656" s="258"/>
      <c r="R2656" s="258"/>
      <c r="S2656" s="258"/>
      <c r="T2656" s="11" t="s">
        <v>2763</v>
      </c>
      <c r="U2656" s="11" t="s">
        <v>2517</v>
      </c>
      <c r="V2656">
        <v>1.81049120679199</v>
      </c>
      <c r="Z2656">
        <v>1.0882352941176401</v>
      </c>
      <c r="AD2656" s="188">
        <f t="shared" si="90"/>
        <v>4.1688100637560366</v>
      </c>
    </row>
    <row r="2657" spans="1:30" hidden="1" x14ac:dyDescent="0.35">
      <c r="A2657" s="11" t="s">
        <v>2764</v>
      </c>
      <c r="B2657" s="11" t="s">
        <v>2516</v>
      </c>
      <c r="C2657" s="11" t="s">
        <v>2552</v>
      </c>
      <c r="D2657" s="188" t="s">
        <v>3022</v>
      </c>
      <c r="G2657" s="11" t="s">
        <v>2749</v>
      </c>
      <c r="H2657" s="11" t="s">
        <v>2640</v>
      </c>
      <c r="J2657" s="258" t="s">
        <v>2561</v>
      </c>
      <c r="K2657" s="258" t="s">
        <v>3017</v>
      </c>
      <c r="L2657" s="265" t="s">
        <v>1937</v>
      </c>
      <c r="M2657" s="265" t="s">
        <v>1941</v>
      </c>
      <c r="N2657" s="258" t="s">
        <v>3027</v>
      </c>
      <c r="O2657" s="258" t="s">
        <v>3040</v>
      </c>
      <c r="P2657" s="258"/>
      <c r="Q2657" s="258"/>
      <c r="R2657" s="258"/>
      <c r="S2657" s="258"/>
      <c r="T2657" s="11" t="s">
        <v>2763</v>
      </c>
      <c r="U2657" s="11" t="s">
        <v>2517</v>
      </c>
      <c r="V2657">
        <v>1.8210127349909</v>
      </c>
      <c r="Z2657">
        <v>1.19117647058823</v>
      </c>
      <c r="AD2657" s="188">
        <f t="shared" si="90"/>
        <v>4.1930367777423632</v>
      </c>
    </row>
    <row r="2658" spans="1:30" hidden="1" x14ac:dyDescent="0.35">
      <c r="A2658" s="11" t="s">
        <v>2764</v>
      </c>
      <c r="B2658" s="11" t="s">
        <v>2516</v>
      </c>
      <c r="C2658" s="11" t="s">
        <v>2552</v>
      </c>
      <c r="D2658" s="188" t="s">
        <v>3022</v>
      </c>
      <c r="G2658" s="11" t="s">
        <v>2749</v>
      </c>
      <c r="H2658" s="11" t="s">
        <v>2640</v>
      </c>
      <c r="J2658" s="258" t="s">
        <v>2561</v>
      </c>
      <c r="K2658" s="258" t="s">
        <v>3017</v>
      </c>
      <c r="L2658" s="265" t="s">
        <v>1937</v>
      </c>
      <c r="M2658" s="265" t="s">
        <v>1941</v>
      </c>
      <c r="N2658" s="258" t="s">
        <v>3027</v>
      </c>
      <c r="O2658" s="258" t="s">
        <v>3040</v>
      </c>
      <c r="P2658" s="258"/>
      <c r="Q2658" s="258"/>
      <c r="R2658" s="258"/>
      <c r="S2658" s="258"/>
      <c r="T2658" s="11" t="s">
        <v>2763</v>
      </c>
      <c r="U2658" s="11" t="s">
        <v>2517</v>
      </c>
      <c r="V2658">
        <v>1.8211946634323799</v>
      </c>
      <c r="Z2658">
        <v>1.27941176470588</v>
      </c>
      <c r="AD2658" s="188">
        <f t="shared" si="90"/>
        <v>4.1934556834597068</v>
      </c>
    </row>
    <row r="2659" spans="1:30" hidden="1" x14ac:dyDescent="0.35">
      <c r="A2659" s="11" t="s">
        <v>2764</v>
      </c>
      <c r="B2659" s="11" t="s">
        <v>2516</v>
      </c>
      <c r="C2659" s="11" t="s">
        <v>2552</v>
      </c>
      <c r="D2659" s="188" t="s">
        <v>3022</v>
      </c>
      <c r="G2659" s="11" t="s">
        <v>2749</v>
      </c>
      <c r="H2659" s="11" t="s">
        <v>2640</v>
      </c>
      <c r="J2659" s="258" t="s">
        <v>2561</v>
      </c>
      <c r="K2659" s="258" t="s">
        <v>3017</v>
      </c>
      <c r="L2659" s="265" t="s">
        <v>1937</v>
      </c>
      <c r="M2659" s="265" t="s">
        <v>1941</v>
      </c>
      <c r="N2659" s="258" t="s">
        <v>3027</v>
      </c>
      <c r="O2659" s="258" t="s">
        <v>3040</v>
      </c>
      <c r="P2659" s="258"/>
      <c r="Q2659" s="258"/>
      <c r="R2659" s="258"/>
      <c r="S2659" s="258"/>
      <c r="T2659" s="11" t="s">
        <v>2763</v>
      </c>
      <c r="U2659" s="11" t="s">
        <v>2517</v>
      </c>
      <c r="V2659">
        <v>1.82140691328077</v>
      </c>
      <c r="Z2659">
        <v>1.3823529411764699</v>
      </c>
      <c r="AD2659" s="188">
        <f t="shared" si="90"/>
        <v>4.1939444067966001</v>
      </c>
    </row>
    <row r="2660" spans="1:30" hidden="1" x14ac:dyDescent="0.35">
      <c r="A2660" s="11" t="s">
        <v>2764</v>
      </c>
      <c r="B2660" s="11" t="s">
        <v>2516</v>
      </c>
      <c r="C2660" s="11" t="s">
        <v>2552</v>
      </c>
      <c r="D2660" s="188" t="s">
        <v>3022</v>
      </c>
      <c r="G2660" s="11" t="s">
        <v>2749</v>
      </c>
      <c r="H2660" s="11" t="s">
        <v>2640</v>
      </c>
      <c r="J2660" s="258" t="s">
        <v>2561</v>
      </c>
      <c r="K2660" s="258" t="s">
        <v>3017</v>
      </c>
      <c r="L2660" s="265" t="s">
        <v>1937</v>
      </c>
      <c r="M2660" s="265" t="s">
        <v>1941</v>
      </c>
      <c r="N2660" s="258" t="s">
        <v>3027</v>
      </c>
      <c r="O2660" s="258" t="s">
        <v>3040</v>
      </c>
      <c r="P2660" s="258"/>
      <c r="Q2660" s="258"/>
      <c r="R2660" s="258"/>
      <c r="S2660" s="258"/>
      <c r="T2660" s="11" t="s">
        <v>2763</v>
      </c>
      <c r="U2660" s="11" t="s">
        <v>2517</v>
      </c>
      <c r="V2660">
        <v>1.8215585203153399</v>
      </c>
      <c r="Z2660">
        <v>1.45588235294117</v>
      </c>
      <c r="AD2660" s="188">
        <f t="shared" si="90"/>
        <v>4.194293494894394</v>
      </c>
    </row>
    <row r="2661" spans="1:30" hidden="1" x14ac:dyDescent="0.35">
      <c r="A2661" s="11" t="s">
        <v>2764</v>
      </c>
      <c r="B2661" s="11" t="s">
        <v>2516</v>
      </c>
      <c r="C2661" s="11" t="s">
        <v>2552</v>
      </c>
      <c r="D2661" s="188" t="s">
        <v>3022</v>
      </c>
      <c r="G2661" s="11" t="s">
        <v>2749</v>
      </c>
      <c r="H2661" s="11" t="s">
        <v>2640</v>
      </c>
      <c r="J2661" s="258" t="s">
        <v>2561</v>
      </c>
      <c r="K2661" s="258" t="s">
        <v>3017</v>
      </c>
      <c r="L2661" s="265" t="s">
        <v>1937</v>
      </c>
      <c r="M2661" s="265" t="s">
        <v>1941</v>
      </c>
      <c r="N2661" s="258" t="s">
        <v>3027</v>
      </c>
      <c r="O2661" s="258" t="s">
        <v>3040</v>
      </c>
      <c r="P2661" s="258"/>
      <c r="Q2661" s="258"/>
      <c r="R2661" s="258"/>
      <c r="S2661" s="258"/>
      <c r="T2661" s="11" t="s">
        <v>2763</v>
      </c>
      <c r="U2661" s="11" t="s">
        <v>2517</v>
      </c>
      <c r="V2661">
        <v>1.82177077016373</v>
      </c>
      <c r="Z2661">
        <v>1.5588235294117601</v>
      </c>
      <c r="AD2661" s="188">
        <f t="shared" si="90"/>
        <v>4.1947822182312873</v>
      </c>
    </row>
    <row r="2662" spans="1:30" hidden="1" x14ac:dyDescent="0.35">
      <c r="A2662" s="11" t="s">
        <v>2764</v>
      </c>
      <c r="B2662" s="11" t="s">
        <v>2516</v>
      </c>
      <c r="C2662" s="11" t="s">
        <v>2552</v>
      </c>
      <c r="D2662" s="188" t="s">
        <v>3022</v>
      </c>
      <c r="G2662" s="11" t="s">
        <v>2749</v>
      </c>
      <c r="H2662" s="11" t="s">
        <v>2640</v>
      </c>
      <c r="J2662" s="258" t="s">
        <v>2561</v>
      </c>
      <c r="K2662" s="258" t="s">
        <v>3017</v>
      </c>
      <c r="L2662" s="265" t="s">
        <v>1937</v>
      </c>
      <c r="M2662" s="265" t="s">
        <v>1941</v>
      </c>
      <c r="N2662" s="258" t="s">
        <v>3027</v>
      </c>
      <c r="O2662" s="258" t="s">
        <v>3040</v>
      </c>
      <c r="P2662" s="258"/>
      <c r="Q2662" s="258"/>
      <c r="R2662" s="258"/>
      <c r="S2662" s="258"/>
      <c r="T2662" s="11" t="s">
        <v>2763</v>
      </c>
      <c r="U2662" s="11" t="s">
        <v>2517</v>
      </c>
      <c r="V2662">
        <v>1.82201334141904</v>
      </c>
      <c r="Z2662">
        <v>1.6764705882352899</v>
      </c>
      <c r="AD2662" s="188">
        <f t="shared" si="90"/>
        <v>4.1953407591877525</v>
      </c>
    </row>
    <row r="2663" spans="1:30" hidden="1" x14ac:dyDescent="0.35">
      <c r="A2663" s="11" t="s">
        <v>2764</v>
      </c>
      <c r="B2663" s="11" t="s">
        <v>2516</v>
      </c>
      <c r="C2663" s="11" t="s">
        <v>2552</v>
      </c>
      <c r="D2663" s="188" t="s">
        <v>3022</v>
      </c>
      <c r="G2663" s="11" t="s">
        <v>2749</v>
      </c>
      <c r="H2663" s="11" t="s">
        <v>2640</v>
      </c>
      <c r="J2663" s="258" t="s">
        <v>2561</v>
      </c>
      <c r="K2663" s="258" t="s">
        <v>3017</v>
      </c>
      <c r="L2663" s="265" t="s">
        <v>1937</v>
      </c>
      <c r="M2663" s="265" t="s">
        <v>1941</v>
      </c>
      <c r="N2663" s="258" t="s">
        <v>3027</v>
      </c>
      <c r="O2663" s="258" t="s">
        <v>3040</v>
      </c>
      <c r="P2663" s="258"/>
      <c r="Q2663" s="258"/>
      <c r="R2663" s="258"/>
      <c r="S2663" s="258"/>
      <c r="T2663" s="11" t="s">
        <v>2763</v>
      </c>
      <c r="U2663" s="11" t="s">
        <v>2517</v>
      </c>
      <c r="V2663">
        <v>1.81191631291691</v>
      </c>
      <c r="Z2663">
        <v>1.77941176470588</v>
      </c>
      <c r="AD2663" s="188">
        <f t="shared" si="90"/>
        <v>4.1720914918752117</v>
      </c>
    </row>
    <row r="2664" spans="1:30" hidden="1" x14ac:dyDescent="0.35">
      <c r="A2664" s="11" t="s">
        <v>2764</v>
      </c>
      <c r="B2664" s="11" t="s">
        <v>2516</v>
      </c>
      <c r="C2664" s="11" t="s">
        <v>2552</v>
      </c>
      <c r="D2664" s="188" t="s">
        <v>3022</v>
      </c>
      <c r="G2664" s="11" t="s">
        <v>2749</v>
      </c>
      <c r="H2664" s="11" t="s">
        <v>2640</v>
      </c>
      <c r="J2664" s="258" t="s">
        <v>2561</v>
      </c>
      <c r="K2664" s="258" t="s">
        <v>3017</v>
      </c>
      <c r="L2664" s="265" t="s">
        <v>1937</v>
      </c>
      <c r="M2664" s="265" t="s">
        <v>1941</v>
      </c>
      <c r="N2664" s="258" t="s">
        <v>3027</v>
      </c>
      <c r="O2664" s="258" t="s">
        <v>3040</v>
      </c>
      <c r="P2664" s="258"/>
      <c r="Q2664" s="258"/>
      <c r="R2664" s="258"/>
      <c r="S2664" s="258"/>
      <c r="T2664" s="11" t="s">
        <v>2763</v>
      </c>
      <c r="U2664" s="11" t="s">
        <v>2517</v>
      </c>
      <c r="V2664">
        <v>1.8226197695573001</v>
      </c>
      <c r="Z2664">
        <v>1.97058823529411</v>
      </c>
      <c r="AD2664" s="188">
        <f t="shared" si="90"/>
        <v>4.1967371115788827</v>
      </c>
    </row>
    <row r="2665" spans="1:30" hidden="1" x14ac:dyDescent="0.35">
      <c r="A2665" s="11" t="s">
        <v>2764</v>
      </c>
      <c r="B2665" s="11" t="s">
        <v>2516</v>
      </c>
      <c r="C2665" s="11" t="s">
        <v>2552</v>
      </c>
      <c r="D2665" s="188" t="s">
        <v>3022</v>
      </c>
      <c r="G2665" s="11" t="s">
        <v>2749</v>
      </c>
      <c r="H2665" s="11" t="s">
        <v>2640</v>
      </c>
      <c r="J2665" s="258" t="s">
        <v>2561</v>
      </c>
      <c r="K2665" s="258" t="s">
        <v>3017</v>
      </c>
      <c r="L2665" s="265" t="s">
        <v>1937</v>
      </c>
      <c r="M2665" s="265" t="s">
        <v>1941</v>
      </c>
      <c r="N2665" s="258" t="s">
        <v>3027</v>
      </c>
      <c r="O2665" s="258" t="s">
        <v>3040</v>
      </c>
      <c r="P2665" s="258"/>
      <c r="Q2665" s="258"/>
      <c r="R2665" s="258"/>
      <c r="S2665" s="258"/>
      <c r="T2665" s="11" t="s">
        <v>2763</v>
      </c>
      <c r="U2665" s="11" t="s">
        <v>2517</v>
      </c>
      <c r="V2665">
        <v>1.8228926622195201</v>
      </c>
      <c r="Z2665">
        <v>2.1029411764705799</v>
      </c>
      <c r="AD2665" s="188">
        <f t="shared" si="90"/>
        <v>4.1973654701548977</v>
      </c>
    </row>
    <row r="2666" spans="1:30" hidden="1" x14ac:dyDescent="0.35">
      <c r="A2666" s="11" t="s">
        <v>2764</v>
      </c>
      <c r="B2666" s="11" t="s">
        <v>2516</v>
      </c>
      <c r="C2666" s="11" t="s">
        <v>2552</v>
      </c>
      <c r="D2666" s="188" t="s">
        <v>3022</v>
      </c>
      <c r="G2666" s="11" t="s">
        <v>2749</v>
      </c>
      <c r="H2666" s="11" t="s">
        <v>2640</v>
      </c>
      <c r="J2666" s="258" t="s">
        <v>2561</v>
      </c>
      <c r="K2666" s="258" t="s">
        <v>3017</v>
      </c>
      <c r="L2666" s="265" t="s">
        <v>1937</v>
      </c>
      <c r="M2666" s="265" t="s">
        <v>1941</v>
      </c>
      <c r="N2666" s="258" t="s">
        <v>3027</v>
      </c>
      <c r="O2666" s="258" t="s">
        <v>3040</v>
      </c>
      <c r="P2666" s="258"/>
      <c r="Q2666" s="258"/>
      <c r="R2666" s="258"/>
      <c r="S2666" s="258"/>
      <c r="T2666" s="11" t="s">
        <v>2763</v>
      </c>
      <c r="U2666" s="11" t="s">
        <v>2517</v>
      </c>
      <c r="V2666">
        <v>1.8129169193450501</v>
      </c>
      <c r="Z2666">
        <v>2.2647058823529398</v>
      </c>
      <c r="AD2666" s="188">
        <f t="shared" si="90"/>
        <v>4.174395473320601</v>
      </c>
    </row>
    <row r="2667" spans="1:30" hidden="1" x14ac:dyDescent="0.35">
      <c r="A2667" s="11" t="s">
        <v>2764</v>
      </c>
      <c r="B2667" s="11" t="s">
        <v>2516</v>
      </c>
      <c r="C2667" s="11" t="s">
        <v>2552</v>
      </c>
      <c r="D2667" s="188" t="s">
        <v>3022</v>
      </c>
      <c r="G2667" s="11" t="s">
        <v>2749</v>
      </c>
      <c r="H2667" s="11" t="s">
        <v>2640</v>
      </c>
      <c r="J2667" s="258" t="s">
        <v>2561</v>
      </c>
      <c r="K2667" s="258" t="s">
        <v>3017</v>
      </c>
      <c r="L2667" s="265" t="s">
        <v>1937</v>
      </c>
      <c r="M2667" s="265" t="s">
        <v>1941</v>
      </c>
      <c r="N2667" s="258" t="s">
        <v>3027</v>
      </c>
      <c r="O2667" s="258" t="s">
        <v>3040</v>
      </c>
      <c r="P2667" s="258"/>
      <c r="Q2667" s="258"/>
      <c r="R2667" s="258"/>
      <c r="S2667" s="258"/>
      <c r="T2667" s="11" t="s">
        <v>2763</v>
      </c>
      <c r="U2667" s="11" t="s">
        <v>2517</v>
      </c>
      <c r="V2667">
        <v>1.8240145542753099</v>
      </c>
      <c r="Z2667">
        <v>2.6470588235294099</v>
      </c>
      <c r="AD2667" s="188">
        <f t="shared" si="90"/>
        <v>4.1999487220785072</v>
      </c>
    </row>
    <row r="2668" spans="1:30" hidden="1" x14ac:dyDescent="0.35">
      <c r="A2668" s="11" t="s">
        <v>2764</v>
      </c>
      <c r="B2668" s="11" t="s">
        <v>2516</v>
      </c>
      <c r="C2668" s="11" t="s">
        <v>2552</v>
      </c>
      <c r="D2668" s="188" t="s">
        <v>3022</v>
      </c>
      <c r="G2668" s="11" t="s">
        <v>2749</v>
      </c>
      <c r="H2668" s="11" t="s">
        <v>2640</v>
      </c>
      <c r="J2668" s="258" t="s">
        <v>2561</v>
      </c>
      <c r="K2668" s="258" t="s">
        <v>3017</v>
      </c>
      <c r="L2668" s="265" t="s">
        <v>1937</v>
      </c>
      <c r="M2668" s="265" t="s">
        <v>1941</v>
      </c>
      <c r="N2668" s="258" t="s">
        <v>3027</v>
      </c>
      <c r="O2668" s="258" t="s">
        <v>3040</v>
      </c>
      <c r="P2668" s="258"/>
      <c r="Q2668" s="258"/>
      <c r="R2668" s="258"/>
      <c r="S2668" s="258"/>
      <c r="T2668" s="11" t="s">
        <v>2763</v>
      </c>
      <c r="U2668" s="11" t="s">
        <v>2517</v>
      </c>
      <c r="V2668">
        <v>1.82462098241358</v>
      </c>
      <c r="Z2668">
        <v>2.9411764705882302</v>
      </c>
      <c r="AD2668" s="188">
        <f t="shared" si="90"/>
        <v>4.2013450744696605</v>
      </c>
    </row>
    <row r="2669" spans="1:30" hidden="1" x14ac:dyDescent="0.35">
      <c r="A2669" s="11" t="s">
        <v>2764</v>
      </c>
      <c r="B2669" s="11" t="s">
        <v>2516</v>
      </c>
      <c r="C2669" s="11" t="s">
        <v>2552</v>
      </c>
      <c r="D2669" s="188" t="s">
        <v>3022</v>
      </c>
      <c r="G2669" s="11" t="s">
        <v>2749</v>
      </c>
      <c r="H2669" s="11" t="s">
        <v>2640</v>
      </c>
      <c r="J2669" s="258" t="s">
        <v>2561</v>
      </c>
      <c r="K2669" s="258" t="s">
        <v>3017</v>
      </c>
      <c r="L2669" s="265" t="s">
        <v>1937</v>
      </c>
      <c r="M2669" s="265" t="s">
        <v>1941</v>
      </c>
      <c r="N2669" s="258" t="s">
        <v>3027</v>
      </c>
      <c r="O2669" s="258" t="s">
        <v>3040</v>
      </c>
      <c r="P2669" s="258"/>
      <c r="Q2669" s="258"/>
      <c r="R2669" s="258"/>
      <c r="S2669" s="258"/>
      <c r="T2669" s="11" t="s">
        <v>2763</v>
      </c>
      <c r="U2669" s="11" t="s">
        <v>2517</v>
      </c>
      <c r="V2669">
        <v>2.1078532443905398</v>
      </c>
      <c r="Z2669">
        <v>0.308823529411764</v>
      </c>
      <c r="AD2669" s="188">
        <f t="shared" ref="AD2669:AD2732" si="91">LN(10^(V2669))</f>
        <v>4.8535114587527923</v>
      </c>
    </row>
    <row r="2670" spans="1:30" hidden="1" x14ac:dyDescent="0.35">
      <c r="A2670" s="11" t="s">
        <v>2764</v>
      </c>
      <c r="B2670" s="11" t="s">
        <v>2516</v>
      </c>
      <c r="C2670" s="11" t="s">
        <v>2552</v>
      </c>
      <c r="D2670" s="188" t="s">
        <v>3022</v>
      </c>
      <c r="G2670" s="11" t="s">
        <v>2749</v>
      </c>
      <c r="H2670" s="11" t="s">
        <v>2640</v>
      </c>
      <c r="J2670" s="258" t="s">
        <v>2561</v>
      </c>
      <c r="K2670" s="258" t="s">
        <v>3017</v>
      </c>
      <c r="L2670" s="265" t="s">
        <v>1937</v>
      </c>
      <c r="M2670" s="265" t="s">
        <v>1941</v>
      </c>
      <c r="N2670" s="258" t="s">
        <v>3027</v>
      </c>
      <c r="O2670" s="258" t="s">
        <v>3040</v>
      </c>
      <c r="P2670" s="258"/>
      <c r="Q2670" s="258"/>
      <c r="R2670" s="258"/>
      <c r="S2670" s="258"/>
      <c r="T2670" s="11" t="s">
        <v>2763</v>
      </c>
      <c r="U2670" s="11" t="s">
        <v>2517</v>
      </c>
      <c r="V2670">
        <v>2.11922377198302</v>
      </c>
      <c r="Z2670">
        <v>0.82352941176470495</v>
      </c>
      <c r="AD2670" s="188">
        <f t="shared" si="91"/>
        <v>4.8796930660867153</v>
      </c>
    </row>
    <row r="2671" spans="1:30" hidden="1" x14ac:dyDescent="0.35">
      <c r="A2671" s="11" t="s">
        <v>2764</v>
      </c>
      <c r="B2671" s="11" t="s">
        <v>2516</v>
      </c>
      <c r="C2671" s="11" t="s">
        <v>2552</v>
      </c>
      <c r="D2671" s="188" t="s">
        <v>3022</v>
      </c>
      <c r="G2671" s="11" t="s">
        <v>2749</v>
      </c>
      <c r="H2671" s="11" t="s">
        <v>2640</v>
      </c>
      <c r="J2671" s="258" t="s">
        <v>2561</v>
      </c>
      <c r="K2671" s="258" t="s">
        <v>3017</v>
      </c>
      <c r="L2671" s="265" t="s">
        <v>1937</v>
      </c>
      <c r="M2671" s="265" t="s">
        <v>1941</v>
      </c>
      <c r="N2671" s="258" t="s">
        <v>3027</v>
      </c>
      <c r="O2671" s="258" t="s">
        <v>3040</v>
      </c>
      <c r="P2671" s="258"/>
      <c r="Q2671" s="258"/>
      <c r="R2671" s="258"/>
      <c r="S2671" s="258"/>
      <c r="T2671" s="11" t="s">
        <v>2763</v>
      </c>
      <c r="U2671" s="11" t="s">
        <v>2517</v>
      </c>
      <c r="V2671">
        <v>2.1093389933292901</v>
      </c>
      <c r="Z2671">
        <v>1.02941176470588</v>
      </c>
      <c r="AD2671" s="188">
        <f t="shared" si="91"/>
        <v>4.8569325221110908</v>
      </c>
    </row>
    <row r="2672" spans="1:30" hidden="1" x14ac:dyDescent="0.35">
      <c r="A2672" s="11" t="s">
        <v>2764</v>
      </c>
      <c r="B2672" s="11" t="s">
        <v>2516</v>
      </c>
      <c r="C2672" s="11" t="s">
        <v>2552</v>
      </c>
      <c r="D2672" s="188" t="s">
        <v>3022</v>
      </c>
      <c r="G2672" s="11" t="s">
        <v>2749</v>
      </c>
      <c r="H2672" s="11" t="s">
        <v>2640</v>
      </c>
      <c r="J2672" s="258" t="s">
        <v>2561</v>
      </c>
      <c r="K2672" s="258" t="s">
        <v>3017</v>
      </c>
      <c r="L2672" s="265" t="s">
        <v>1937</v>
      </c>
      <c r="M2672" s="265" t="s">
        <v>1941</v>
      </c>
      <c r="N2672" s="258" t="s">
        <v>3027</v>
      </c>
      <c r="O2672" s="258" t="s">
        <v>3040</v>
      </c>
      <c r="P2672" s="258"/>
      <c r="Q2672" s="258"/>
      <c r="R2672" s="258"/>
      <c r="S2672" s="258"/>
      <c r="T2672" s="11" t="s">
        <v>2763</v>
      </c>
      <c r="U2672" s="11" t="s">
        <v>2517</v>
      </c>
      <c r="V2672">
        <v>2.1202243784111499</v>
      </c>
      <c r="Z2672">
        <v>1.3088235294117601</v>
      </c>
      <c r="AD2672" s="188">
        <f t="shared" si="91"/>
        <v>4.8819970475320806</v>
      </c>
    </row>
    <row r="2673" spans="1:30" hidden="1" x14ac:dyDescent="0.35">
      <c r="A2673" s="11" t="s">
        <v>2764</v>
      </c>
      <c r="B2673" s="11" t="s">
        <v>2516</v>
      </c>
      <c r="C2673" s="11" t="s">
        <v>2552</v>
      </c>
      <c r="D2673" s="188" t="s">
        <v>3022</v>
      </c>
      <c r="G2673" s="11" t="s">
        <v>2749</v>
      </c>
      <c r="H2673" s="11" t="s">
        <v>2640</v>
      </c>
      <c r="J2673" s="258" t="s">
        <v>2561</v>
      </c>
      <c r="K2673" s="258" t="s">
        <v>3017</v>
      </c>
      <c r="L2673" s="265" t="s">
        <v>1937</v>
      </c>
      <c r="M2673" s="265" t="s">
        <v>1941</v>
      </c>
      <c r="N2673" s="258" t="s">
        <v>3027</v>
      </c>
      <c r="O2673" s="258" t="s">
        <v>3040</v>
      </c>
      <c r="P2673" s="258"/>
      <c r="Q2673" s="258"/>
      <c r="R2673" s="258"/>
      <c r="S2673" s="258"/>
      <c r="T2673" s="11" t="s">
        <v>2763</v>
      </c>
      <c r="U2673" s="11" t="s">
        <v>2517</v>
      </c>
      <c r="V2673">
        <v>2.12040630685263</v>
      </c>
      <c r="Z2673">
        <v>1.3970588235294099</v>
      </c>
      <c r="AD2673" s="188">
        <f t="shared" si="91"/>
        <v>4.8824159532494242</v>
      </c>
    </row>
    <row r="2674" spans="1:30" hidden="1" x14ac:dyDescent="0.35">
      <c r="A2674" s="11" t="s">
        <v>2764</v>
      </c>
      <c r="B2674" s="11" t="s">
        <v>2516</v>
      </c>
      <c r="C2674" s="11" t="s">
        <v>2552</v>
      </c>
      <c r="D2674" s="188" t="s">
        <v>3022</v>
      </c>
      <c r="G2674" s="11" t="s">
        <v>2749</v>
      </c>
      <c r="H2674" s="11" t="s">
        <v>2640</v>
      </c>
      <c r="J2674" s="258" t="s">
        <v>2561</v>
      </c>
      <c r="K2674" s="258" t="s">
        <v>3017</v>
      </c>
      <c r="L2674" s="265" t="s">
        <v>1937</v>
      </c>
      <c r="M2674" s="265" t="s">
        <v>1941</v>
      </c>
      <c r="N2674" s="258" t="s">
        <v>3027</v>
      </c>
      <c r="O2674" s="258" t="s">
        <v>3040</v>
      </c>
      <c r="P2674" s="258"/>
      <c r="Q2674" s="258"/>
      <c r="R2674" s="258"/>
      <c r="S2674" s="258"/>
      <c r="T2674" s="11" t="s">
        <v>2763</v>
      </c>
      <c r="U2674" s="11" t="s">
        <v>2517</v>
      </c>
      <c r="V2674">
        <v>2.1205882352941101</v>
      </c>
      <c r="Z2674">
        <v>1.48529411764705</v>
      </c>
      <c r="AD2674" s="188">
        <f t="shared" si="91"/>
        <v>4.8828348589667678</v>
      </c>
    </row>
    <row r="2675" spans="1:30" hidden="1" x14ac:dyDescent="0.35">
      <c r="A2675" s="11" t="s">
        <v>2764</v>
      </c>
      <c r="B2675" s="11" t="s">
        <v>2516</v>
      </c>
      <c r="C2675" s="11" t="s">
        <v>2552</v>
      </c>
      <c r="D2675" s="188" t="s">
        <v>3022</v>
      </c>
      <c r="G2675" s="11" t="s">
        <v>2749</v>
      </c>
      <c r="H2675" s="11" t="s">
        <v>2640</v>
      </c>
      <c r="J2675" s="258" t="s">
        <v>2561</v>
      </c>
      <c r="K2675" s="258" t="s">
        <v>3017</v>
      </c>
      <c r="L2675" s="265" t="s">
        <v>1937</v>
      </c>
      <c r="M2675" s="265" t="s">
        <v>1941</v>
      </c>
      <c r="N2675" s="258" t="s">
        <v>3027</v>
      </c>
      <c r="O2675" s="258" t="s">
        <v>3040</v>
      </c>
      <c r="P2675" s="258"/>
      <c r="Q2675" s="258"/>
      <c r="R2675" s="258"/>
      <c r="S2675" s="258"/>
      <c r="T2675" s="11" t="s">
        <v>2763</v>
      </c>
      <c r="U2675" s="11" t="s">
        <v>2517</v>
      </c>
      <c r="V2675">
        <v>2.1207701637355898</v>
      </c>
      <c r="Z2675">
        <v>1.5735294117647001</v>
      </c>
      <c r="AD2675" s="188">
        <f t="shared" si="91"/>
        <v>4.8832537646841105</v>
      </c>
    </row>
    <row r="2676" spans="1:30" hidden="1" x14ac:dyDescent="0.35">
      <c r="A2676" s="11" t="s">
        <v>2764</v>
      </c>
      <c r="B2676" s="11" t="s">
        <v>2516</v>
      </c>
      <c r="C2676" s="11" t="s">
        <v>2552</v>
      </c>
      <c r="D2676" s="188" t="s">
        <v>3022</v>
      </c>
      <c r="G2676" s="11" t="s">
        <v>2749</v>
      </c>
      <c r="H2676" s="11" t="s">
        <v>2640</v>
      </c>
      <c r="J2676" s="258" t="s">
        <v>2561</v>
      </c>
      <c r="K2676" s="258" t="s">
        <v>3017</v>
      </c>
      <c r="L2676" s="265" t="s">
        <v>1937</v>
      </c>
      <c r="M2676" s="265" t="s">
        <v>1941</v>
      </c>
      <c r="N2676" s="258" t="s">
        <v>3027</v>
      </c>
      <c r="O2676" s="258" t="s">
        <v>3040</v>
      </c>
      <c r="P2676" s="258"/>
      <c r="Q2676" s="258"/>
      <c r="R2676" s="258"/>
      <c r="S2676" s="258"/>
      <c r="T2676" s="11" t="s">
        <v>2763</v>
      </c>
      <c r="U2676" s="11" t="s">
        <v>2517</v>
      </c>
      <c r="V2676">
        <v>2.1209824135839899</v>
      </c>
      <c r="Z2676">
        <v>1.6764705882352899</v>
      </c>
      <c r="AD2676" s="188">
        <f t="shared" si="91"/>
        <v>4.883742488021027</v>
      </c>
    </row>
    <row r="2677" spans="1:30" hidden="1" x14ac:dyDescent="0.35">
      <c r="A2677" s="11" t="s">
        <v>2764</v>
      </c>
      <c r="B2677" s="11" t="s">
        <v>2516</v>
      </c>
      <c r="C2677" s="11" t="s">
        <v>2552</v>
      </c>
      <c r="D2677" s="188" t="s">
        <v>3022</v>
      </c>
      <c r="G2677" s="11" t="s">
        <v>2749</v>
      </c>
      <c r="H2677" s="11" t="s">
        <v>2640</v>
      </c>
      <c r="J2677" s="258" t="s">
        <v>2561</v>
      </c>
      <c r="K2677" s="258" t="s">
        <v>3017</v>
      </c>
      <c r="L2677" s="265" t="s">
        <v>1937</v>
      </c>
      <c r="M2677" s="265" t="s">
        <v>1941</v>
      </c>
      <c r="N2677" s="258" t="s">
        <v>3027</v>
      </c>
      <c r="O2677" s="258" t="s">
        <v>3040</v>
      </c>
      <c r="P2677" s="258"/>
      <c r="Q2677" s="258"/>
      <c r="R2677" s="258"/>
      <c r="S2677" s="258"/>
      <c r="T2677" s="11" t="s">
        <v>2763</v>
      </c>
      <c r="U2677" s="11" t="s">
        <v>2517</v>
      </c>
      <c r="V2677">
        <v>2.12116434202547</v>
      </c>
      <c r="Z2677">
        <v>1.76470588235294</v>
      </c>
      <c r="AD2677" s="188">
        <f t="shared" si="91"/>
        <v>4.8841613937383714</v>
      </c>
    </row>
    <row r="2678" spans="1:30" hidden="1" x14ac:dyDescent="0.35">
      <c r="A2678" s="11" t="s">
        <v>2764</v>
      </c>
      <c r="B2678" s="11" t="s">
        <v>2516</v>
      </c>
      <c r="C2678" s="11" t="s">
        <v>2552</v>
      </c>
      <c r="D2678" s="188" t="s">
        <v>3022</v>
      </c>
      <c r="G2678" s="11" t="s">
        <v>2749</v>
      </c>
      <c r="H2678" s="11" t="s">
        <v>2640</v>
      </c>
      <c r="J2678" s="258" t="s">
        <v>2561</v>
      </c>
      <c r="K2678" s="258" t="s">
        <v>3017</v>
      </c>
      <c r="L2678" s="265" t="s">
        <v>1937</v>
      </c>
      <c r="M2678" s="265" t="s">
        <v>1941</v>
      </c>
      <c r="N2678" s="258" t="s">
        <v>3027</v>
      </c>
      <c r="O2678" s="258" t="s">
        <v>3040</v>
      </c>
      <c r="P2678" s="258"/>
      <c r="Q2678" s="258"/>
      <c r="R2678" s="258"/>
      <c r="S2678" s="258"/>
      <c r="T2678" s="11" t="s">
        <v>2763</v>
      </c>
      <c r="U2678" s="11" t="s">
        <v>2517</v>
      </c>
      <c r="V2678">
        <v>2.1213765918738599</v>
      </c>
      <c r="Z2678">
        <v>1.8676470588235199</v>
      </c>
      <c r="AD2678" s="188">
        <f t="shared" si="91"/>
        <v>4.8846501170752639</v>
      </c>
    </row>
    <row r="2679" spans="1:30" hidden="1" x14ac:dyDescent="0.35">
      <c r="A2679" s="11" t="s">
        <v>2764</v>
      </c>
      <c r="B2679" s="11" t="s">
        <v>2516</v>
      </c>
      <c r="C2679" s="11" t="s">
        <v>2552</v>
      </c>
      <c r="D2679" s="188" t="s">
        <v>3022</v>
      </c>
      <c r="G2679" s="11" t="s">
        <v>2749</v>
      </c>
      <c r="H2679" s="11" t="s">
        <v>2640</v>
      </c>
      <c r="J2679" s="258" t="s">
        <v>2561</v>
      </c>
      <c r="K2679" s="258" t="s">
        <v>3017</v>
      </c>
      <c r="L2679" s="265" t="s">
        <v>1937</v>
      </c>
      <c r="M2679" s="265" t="s">
        <v>1941</v>
      </c>
      <c r="N2679" s="258" t="s">
        <v>3027</v>
      </c>
      <c r="O2679" s="258" t="s">
        <v>3040</v>
      </c>
      <c r="P2679" s="258"/>
      <c r="Q2679" s="258"/>
      <c r="R2679" s="258"/>
      <c r="S2679" s="258"/>
      <c r="T2679" s="11" t="s">
        <v>2763</v>
      </c>
      <c r="U2679" s="11" t="s">
        <v>2517</v>
      </c>
      <c r="V2679">
        <v>2.1112492419648201</v>
      </c>
      <c r="Z2679">
        <v>1.95588235294117</v>
      </c>
      <c r="AD2679" s="188">
        <f t="shared" si="91"/>
        <v>4.8613310321431742</v>
      </c>
    </row>
    <row r="2680" spans="1:30" hidden="1" x14ac:dyDescent="0.35">
      <c r="A2680" s="11" t="s">
        <v>2764</v>
      </c>
      <c r="B2680" s="11" t="s">
        <v>2516</v>
      </c>
      <c r="C2680" s="11" t="s">
        <v>2552</v>
      </c>
      <c r="D2680" s="188" t="s">
        <v>3022</v>
      </c>
      <c r="G2680" s="11" t="s">
        <v>2749</v>
      </c>
      <c r="H2680" s="11" t="s">
        <v>2640</v>
      </c>
      <c r="J2680" s="258" t="s">
        <v>2561</v>
      </c>
      <c r="K2680" s="258" t="s">
        <v>3017</v>
      </c>
      <c r="L2680" s="265" t="s">
        <v>1937</v>
      </c>
      <c r="M2680" s="265" t="s">
        <v>1941</v>
      </c>
      <c r="N2680" s="258" t="s">
        <v>3027</v>
      </c>
      <c r="O2680" s="258" t="s">
        <v>3040</v>
      </c>
      <c r="P2680" s="258"/>
      <c r="Q2680" s="258"/>
      <c r="R2680" s="258"/>
      <c r="S2680" s="258"/>
      <c r="T2680" s="11" t="s">
        <v>2763</v>
      </c>
      <c r="U2680" s="11" t="s">
        <v>2517</v>
      </c>
      <c r="V2680">
        <v>2.1114311704062998</v>
      </c>
      <c r="Z2680">
        <v>2.0441176470588198</v>
      </c>
      <c r="AD2680" s="188">
        <f t="shared" si="91"/>
        <v>4.8617499378605169</v>
      </c>
    </row>
    <row r="2681" spans="1:30" hidden="1" x14ac:dyDescent="0.35">
      <c r="A2681" s="11" t="s">
        <v>2764</v>
      </c>
      <c r="B2681" s="11" t="s">
        <v>2516</v>
      </c>
      <c r="C2681" s="11" t="s">
        <v>2552</v>
      </c>
      <c r="D2681" s="188" t="s">
        <v>3022</v>
      </c>
      <c r="G2681" s="11" t="s">
        <v>2749</v>
      </c>
      <c r="H2681" s="11" t="s">
        <v>2640</v>
      </c>
      <c r="J2681" s="258" t="s">
        <v>2561</v>
      </c>
      <c r="K2681" s="258" t="s">
        <v>3017</v>
      </c>
      <c r="L2681" s="265" t="s">
        <v>1937</v>
      </c>
      <c r="M2681" s="265" t="s">
        <v>1941</v>
      </c>
      <c r="N2681" s="258" t="s">
        <v>3027</v>
      </c>
      <c r="O2681" s="258" t="s">
        <v>3040</v>
      </c>
      <c r="P2681" s="258"/>
      <c r="Q2681" s="258"/>
      <c r="R2681" s="258"/>
      <c r="S2681" s="258"/>
      <c r="T2681" s="11" t="s">
        <v>2763</v>
      </c>
      <c r="U2681" s="11" t="s">
        <v>2517</v>
      </c>
      <c r="V2681">
        <v>2.1116434202546999</v>
      </c>
      <c r="Z2681">
        <v>2.1470588235294099</v>
      </c>
      <c r="AD2681" s="188">
        <f t="shared" si="91"/>
        <v>4.8622386611974333</v>
      </c>
    </row>
    <row r="2682" spans="1:30" hidden="1" x14ac:dyDescent="0.35">
      <c r="A2682" s="11" t="s">
        <v>2764</v>
      </c>
      <c r="B2682" s="11" t="s">
        <v>2516</v>
      </c>
      <c r="C2682" s="11" t="s">
        <v>2552</v>
      </c>
      <c r="D2682" s="188" t="s">
        <v>3022</v>
      </c>
      <c r="G2682" s="11" t="s">
        <v>2749</v>
      </c>
      <c r="H2682" s="11" t="s">
        <v>2640</v>
      </c>
      <c r="J2682" s="258" t="s">
        <v>2561</v>
      </c>
      <c r="K2682" s="258" t="s">
        <v>3017</v>
      </c>
      <c r="L2682" s="265" t="s">
        <v>1937</v>
      </c>
      <c r="M2682" s="265" t="s">
        <v>1941</v>
      </c>
      <c r="N2682" s="258" t="s">
        <v>3027</v>
      </c>
      <c r="O2682" s="258" t="s">
        <v>3040</v>
      </c>
      <c r="P2682" s="258"/>
      <c r="Q2682" s="258"/>
      <c r="R2682" s="258"/>
      <c r="S2682" s="258"/>
      <c r="T2682" s="11" t="s">
        <v>2763</v>
      </c>
      <c r="U2682" s="11" t="s">
        <v>2517</v>
      </c>
      <c r="V2682">
        <v>2.1221346270466901</v>
      </c>
      <c r="Z2682">
        <v>2.23529411764705</v>
      </c>
      <c r="AD2682" s="188">
        <f t="shared" si="91"/>
        <v>4.886395557564188</v>
      </c>
    </row>
    <row r="2683" spans="1:30" hidden="1" x14ac:dyDescent="0.35">
      <c r="A2683" s="11" t="s">
        <v>2764</v>
      </c>
      <c r="B2683" s="11" t="s">
        <v>2516</v>
      </c>
      <c r="C2683" s="11" t="s">
        <v>2552</v>
      </c>
      <c r="D2683" s="188" t="s">
        <v>3022</v>
      </c>
      <c r="G2683" s="11" t="s">
        <v>2749</v>
      </c>
      <c r="H2683" s="11" t="s">
        <v>2640</v>
      </c>
      <c r="J2683" s="258" t="s">
        <v>2561</v>
      </c>
      <c r="K2683" s="258" t="s">
        <v>3017</v>
      </c>
      <c r="L2683" s="265" t="s">
        <v>1937</v>
      </c>
      <c r="M2683" s="265" t="s">
        <v>1941</v>
      </c>
      <c r="N2683" s="258" t="s">
        <v>3027</v>
      </c>
      <c r="O2683" s="258" t="s">
        <v>3040</v>
      </c>
      <c r="P2683" s="258"/>
      <c r="Q2683" s="258"/>
      <c r="R2683" s="258"/>
      <c r="S2683" s="258"/>
      <c r="T2683" s="11" t="s">
        <v>2763</v>
      </c>
      <c r="U2683" s="11" t="s">
        <v>2517</v>
      </c>
      <c r="V2683">
        <v>2.1224075197089101</v>
      </c>
      <c r="Z2683">
        <v>2.3676470588235201</v>
      </c>
      <c r="AD2683" s="188">
        <f t="shared" si="91"/>
        <v>4.8870239161402029</v>
      </c>
    </row>
    <row r="2684" spans="1:30" hidden="1" x14ac:dyDescent="0.35">
      <c r="A2684" s="11" t="s">
        <v>2764</v>
      </c>
      <c r="B2684" s="11" t="s">
        <v>2516</v>
      </c>
      <c r="C2684" s="11" t="s">
        <v>2552</v>
      </c>
      <c r="D2684" s="188" t="s">
        <v>3022</v>
      </c>
      <c r="G2684" s="11" t="s">
        <v>2749</v>
      </c>
      <c r="H2684" s="11" t="s">
        <v>2640</v>
      </c>
      <c r="J2684" s="258" t="s">
        <v>2561</v>
      </c>
      <c r="K2684" s="258" t="s">
        <v>3017</v>
      </c>
      <c r="L2684" s="265" t="s">
        <v>1937</v>
      </c>
      <c r="M2684" s="265" t="s">
        <v>1941</v>
      </c>
      <c r="N2684" s="258" t="s">
        <v>3027</v>
      </c>
      <c r="O2684" s="258" t="s">
        <v>3040</v>
      </c>
      <c r="P2684" s="258"/>
      <c r="Q2684" s="258"/>
      <c r="R2684" s="258"/>
      <c r="S2684" s="258"/>
      <c r="T2684" s="11" t="s">
        <v>2763</v>
      </c>
      <c r="U2684" s="11" t="s">
        <v>2517</v>
      </c>
      <c r="V2684">
        <v>2.1225894481503902</v>
      </c>
      <c r="Z2684">
        <v>2.45588235294117</v>
      </c>
      <c r="AD2684" s="188">
        <f t="shared" si="91"/>
        <v>4.8874428218575465</v>
      </c>
    </row>
    <row r="2685" spans="1:30" hidden="1" x14ac:dyDescent="0.35">
      <c r="A2685" s="11" t="s">
        <v>2764</v>
      </c>
      <c r="B2685" s="11" t="s">
        <v>2516</v>
      </c>
      <c r="C2685" s="11" t="s">
        <v>2552</v>
      </c>
      <c r="D2685" s="188" t="s">
        <v>3022</v>
      </c>
      <c r="G2685" s="11" t="s">
        <v>2749</v>
      </c>
      <c r="H2685" s="11" t="s">
        <v>2640</v>
      </c>
      <c r="J2685" s="258" t="s">
        <v>2561</v>
      </c>
      <c r="K2685" s="258" t="s">
        <v>3017</v>
      </c>
      <c r="L2685" s="265" t="s">
        <v>1937</v>
      </c>
      <c r="M2685" s="265" t="s">
        <v>1941</v>
      </c>
      <c r="N2685" s="258" t="s">
        <v>3027</v>
      </c>
      <c r="O2685" s="258" t="s">
        <v>3040</v>
      </c>
      <c r="P2685" s="258"/>
      <c r="Q2685" s="258"/>
      <c r="R2685" s="258"/>
      <c r="S2685" s="258"/>
      <c r="T2685" s="11" t="s">
        <v>2763</v>
      </c>
      <c r="U2685" s="11" t="s">
        <v>2517</v>
      </c>
      <c r="V2685">
        <v>2.1227713765918699</v>
      </c>
      <c r="Z2685">
        <v>2.5441176470588198</v>
      </c>
      <c r="AD2685" s="188">
        <f t="shared" si="91"/>
        <v>4.8878617275748892</v>
      </c>
    </row>
    <row r="2686" spans="1:30" hidden="1" x14ac:dyDescent="0.35">
      <c r="A2686" s="11" t="s">
        <v>2764</v>
      </c>
      <c r="B2686" s="11" t="s">
        <v>2516</v>
      </c>
      <c r="C2686" s="11" t="s">
        <v>2552</v>
      </c>
      <c r="D2686" s="188" t="s">
        <v>3022</v>
      </c>
      <c r="G2686" s="11" t="s">
        <v>2749</v>
      </c>
      <c r="H2686" s="11" t="s">
        <v>2640</v>
      </c>
      <c r="J2686" s="258" t="s">
        <v>2561</v>
      </c>
      <c r="K2686" s="258" t="s">
        <v>3017</v>
      </c>
      <c r="L2686" s="265" t="s">
        <v>1937</v>
      </c>
      <c r="M2686" s="265" t="s">
        <v>1941</v>
      </c>
      <c r="N2686" s="258" t="s">
        <v>3027</v>
      </c>
      <c r="O2686" s="258" t="s">
        <v>3040</v>
      </c>
      <c r="P2686" s="258"/>
      <c r="Q2686" s="258"/>
      <c r="R2686" s="258"/>
      <c r="S2686" s="258"/>
      <c r="T2686" s="11" t="s">
        <v>2763</v>
      </c>
      <c r="U2686" s="11" t="s">
        <v>2517</v>
      </c>
      <c r="V2686">
        <v>2.12295330503335</v>
      </c>
      <c r="Z2686">
        <v>2.6323529411764701</v>
      </c>
      <c r="AD2686" s="188">
        <f t="shared" si="91"/>
        <v>4.8882806332922337</v>
      </c>
    </row>
    <row r="2687" spans="1:30" hidden="1" x14ac:dyDescent="0.35">
      <c r="A2687" s="11" t="s">
        <v>2764</v>
      </c>
      <c r="B2687" s="11" t="s">
        <v>2516</v>
      </c>
      <c r="C2687" s="11" t="s">
        <v>2552</v>
      </c>
      <c r="D2687" s="188" t="s">
        <v>3022</v>
      </c>
      <c r="G2687" s="11" t="s">
        <v>2749</v>
      </c>
      <c r="H2687" s="11" t="s">
        <v>2640</v>
      </c>
      <c r="J2687" s="258" t="s">
        <v>2561</v>
      </c>
      <c r="K2687" s="258" t="s">
        <v>3017</v>
      </c>
      <c r="L2687" s="265" t="s">
        <v>1937</v>
      </c>
      <c r="M2687" s="265" t="s">
        <v>1941</v>
      </c>
      <c r="N2687" s="258" t="s">
        <v>3027</v>
      </c>
      <c r="O2687" s="258" t="s">
        <v>3040</v>
      </c>
      <c r="P2687" s="258"/>
      <c r="Q2687" s="258"/>
      <c r="R2687" s="258"/>
      <c r="S2687" s="258"/>
      <c r="T2687" s="11" t="s">
        <v>2763</v>
      </c>
      <c r="U2687" s="11" t="s">
        <v>2517</v>
      </c>
      <c r="V2687">
        <v>2.1231352334748301</v>
      </c>
      <c r="Z2687">
        <v>2.7205882352941102</v>
      </c>
      <c r="AD2687" s="188">
        <f t="shared" si="91"/>
        <v>4.8886995390095773</v>
      </c>
    </row>
    <row r="2688" spans="1:30" hidden="1" x14ac:dyDescent="0.35">
      <c r="A2688" s="11" t="s">
        <v>2764</v>
      </c>
      <c r="B2688" s="11" t="s">
        <v>2516</v>
      </c>
      <c r="C2688" s="11" t="s">
        <v>2552</v>
      </c>
      <c r="D2688" s="188" t="s">
        <v>3022</v>
      </c>
      <c r="G2688" s="11" t="s">
        <v>2749</v>
      </c>
      <c r="H2688" s="11" t="s">
        <v>2640</v>
      </c>
      <c r="J2688" s="258" t="s">
        <v>2561</v>
      </c>
      <c r="K2688" s="258" t="s">
        <v>3017</v>
      </c>
      <c r="L2688" s="265" t="s">
        <v>1937</v>
      </c>
      <c r="M2688" s="265" t="s">
        <v>1941</v>
      </c>
      <c r="N2688" s="258" t="s">
        <v>3027</v>
      </c>
      <c r="O2688" s="258" t="s">
        <v>3040</v>
      </c>
      <c r="P2688" s="258"/>
      <c r="Q2688" s="258"/>
      <c r="R2688" s="258"/>
      <c r="S2688" s="258"/>
      <c r="T2688" s="11" t="s">
        <v>2763</v>
      </c>
      <c r="U2688" s="11" t="s">
        <v>2517</v>
      </c>
      <c r="V2688">
        <v>2.12334748332322</v>
      </c>
      <c r="Z2688">
        <v>2.8235294117646998</v>
      </c>
      <c r="AD2688" s="188">
        <f t="shared" si="91"/>
        <v>4.8891882623464697</v>
      </c>
    </row>
    <row r="2689" spans="1:30" hidden="1" x14ac:dyDescent="0.35">
      <c r="A2689" s="11" t="s">
        <v>2764</v>
      </c>
      <c r="B2689" s="11" t="s">
        <v>2516</v>
      </c>
      <c r="C2689" s="11" t="s">
        <v>2552</v>
      </c>
      <c r="D2689" s="188" t="s">
        <v>3022</v>
      </c>
      <c r="G2689" s="11" t="s">
        <v>2749</v>
      </c>
      <c r="H2689" s="11" t="s">
        <v>2640</v>
      </c>
      <c r="J2689" s="258" t="s">
        <v>2561</v>
      </c>
      <c r="K2689" s="258" t="s">
        <v>3017</v>
      </c>
      <c r="L2689" s="265" t="s">
        <v>1937</v>
      </c>
      <c r="M2689" s="265" t="s">
        <v>1941</v>
      </c>
      <c r="N2689" s="258" t="s">
        <v>3027</v>
      </c>
      <c r="O2689" s="258" t="s">
        <v>3040</v>
      </c>
      <c r="P2689" s="258"/>
      <c r="Q2689" s="258"/>
      <c r="R2689" s="258"/>
      <c r="S2689" s="258"/>
      <c r="T2689" s="11" t="s">
        <v>2763</v>
      </c>
      <c r="U2689" s="11" t="s">
        <v>2517</v>
      </c>
      <c r="V2689">
        <v>2.1234990903577899</v>
      </c>
      <c r="Z2689">
        <v>2.8970588235294099</v>
      </c>
      <c r="AD2689" s="188">
        <f t="shared" si="91"/>
        <v>4.8895373504442636</v>
      </c>
    </row>
    <row r="2690" spans="1:30" hidden="1" x14ac:dyDescent="0.35">
      <c r="A2690" s="11" t="s">
        <v>2764</v>
      </c>
      <c r="B2690" s="11" t="s">
        <v>2516</v>
      </c>
      <c r="C2690" s="11" t="s">
        <v>2552</v>
      </c>
      <c r="D2690" s="188" t="s">
        <v>3022</v>
      </c>
      <c r="G2690" s="11" t="s">
        <v>2749</v>
      </c>
      <c r="H2690" s="11" t="s">
        <v>2640</v>
      </c>
      <c r="J2690" s="258" t="s">
        <v>2561</v>
      </c>
      <c r="K2690" s="258" t="s">
        <v>3017</v>
      </c>
      <c r="L2690" s="265" t="s">
        <v>1937</v>
      </c>
      <c r="M2690" s="265" t="s">
        <v>1941</v>
      </c>
      <c r="N2690" s="258" t="s">
        <v>3027</v>
      </c>
      <c r="O2690" s="258" t="s">
        <v>3040</v>
      </c>
      <c r="P2690" s="258"/>
      <c r="Q2690" s="258"/>
      <c r="R2690" s="258"/>
      <c r="S2690" s="258"/>
      <c r="T2690" s="11" t="s">
        <v>2763</v>
      </c>
      <c r="U2690" s="11" t="s">
        <v>2517</v>
      </c>
      <c r="V2690">
        <v>2.1236810187992701</v>
      </c>
      <c r="Z2690">
        <v>2.98529411764705</v>
      </c>
      <c r="AD2690" s="188">
        <f t="shared" si="91"/>
        <v>4.8899562561616072</v>
      </c>
    </row>
    <row r="2691" spans="1:30" hidden="1" x14ac:dyDescent="0.35">
      <c r="A2691" s="11" t="s">
        <v>2764</v>
      </c>
      <c r="B2691" s="11" t="s">
        <v>2516</v>
      </c>
      <c r="C2691" s="11" t="s">
        <v>2552</v>
      </c>
      <c r="D2691" s="188" t="s">
        <v>3022</v>
      </c>
      <c r="G2691" s="11" t="s">
        <v>2749</v>
      </c>
      <c r="H2691" s="11" t="s">
        <v>2640</v>
      </c>
      <c r="J2691" s="258" t="s">
        <v>2561</v>
      </c>
      <c r="K2691" s="258" t="s">
        <v>3017</v>
      </c>
      <c r="L2691" s="265" t="s">
        <v>1937</v>
      </c>
      <c r="M2691" s="265" t="s">
        <v>1941</v>
      </c>
      <c r="N2691" s="258" t="s">
        <v>3027</v>
      </c>
      <c r="O2691" s="258" t="s">
        <v>3040</v>
      </c>
      <c r="P2691" s="258"/>
      <c r="Q2691" s="258"/>
      <c r="R2691" s="258"/>
      <c r="S2691" s="258"/>
      <c r="T2691" s="11" t="s">
        <v>2763</v>
      </c>
      <c r="U2691" s="11" t="s">
        <v>2517</v>
      </c>
      <c r="V2691">
        <v>2.1239235900545701</v>
      </c>
      <c r="Z2691">
        <v>3.1029411764705799</v>
      </c>
      <c r="AD2691" s="188">
        <f t="shared" si="91"/>
        <v>4.8905147971180503</v>
      </c>
    </row>
    <row r="2692" spans="1:30" hidden="1" x14ac:dyDescent="0.35">
      <c r="A2692" s="11" t="s">
        <v>2764</v>
      </c>
      <c r="B2692" s="11" t="s">
        <v>2516</v>
      </c>
      <c r="C2692" s="11" t="s">
        <v>2552</v>
      </c>
      <c r="D2692" s="188" t="s">
        <v>3022</v>
      </c>
      <c r="G2692" s="11" t="s">
        <v>2749</v>
      </c>
      <c r="H2692" s="11" t="s">
        <v>2640</v>
      </c>
      <c r="J2692" s="258" t="s">
        <v>2561</v>
      </c>
      <c r="K2692" s="258" t="s">
        <v>3017</v>
      </c>
      <c r="L2692" s="265" t="s">
        <v>1937</v>
      </c>
      <c r="M2692" s="265" t="s">
        <v>1941</v>
      </c>
      <c r="N2692" s="258" t="s">
        <v>3027</v>
      </c>
      <c r="O2692" s="258" t="s">
        <v>3040</v>
      </c>
      <c r="P2692" s="258"/>
      <c r="Q2692" s="258"/>
      <c r="R2692" s="258"/>
      <c r="S2692" s="258"/>
      <c r="T2692" s="11" t="s">
        <v>2763</v>
      </c>
      <c r="U2692" s="11" t="s">
        <v>2517</v>
      </c>
      <c r="V2692">
        <v>2.1241661613098799</v>
      </c>
      <c r="Z2692">
        <v>3.2205882352941102</v>
      </c>
      <c r="AD2692" s="188">
        <f t="shared" si="91"/>
        <v>4.8910733380745155</v>
      </c>
    </row>
    <row r="2693" spans="1:30" hidden="1" x14ac:dyDescent="0.35">
      <c r="A2693" s="11" t="s">
        <v>2764</v>
      </c>
      <c r="B2693" s="11" t="s">
        <v>2516</v>
      </c>
      <c r="C2693" s="11" t="s">
        <v>2552</v>
      </c>
      <c r="D2693" s="188" t="s">
        <v>3022</v>
      </c>
      <c r="G2693" s="11" t="s">
        <v>2749</v>
      </c>
      <c r="H2693" s="11" t="s">
        <v>2640</v>
      </c>
      <c r="J2693" s="258" t="s">
        <v>2561</v>
      </c>
      <c r="K2693" s="258" t="s">
        <v>3017</v>
      </c>
      <c r="L2693" s="265" t="s">
        <v>1937</v>
      </c>
      <c r="M2693" s="265" t="s">
        <v>1941</v>
      </c>
      <c r="N2693" s="258" t="s">
        <v>3027</v>
      </c>
      <c r="O2693" s="258" t="s">
        <v>3040</v>
      </c>
      <c r="P2693" s="258"/>
      <c r="Q2693" s="258"/>
      <c r="R2693" s="258"/>
      <c r="S2693" s="258"/>
      <c r="T2693" s="11" t="s">
        <v>2763</v>
      </c>
      <c r="U2693" s="11" t="s">
        <v>2517</v>
      </c>
      <c r="V2693">
        <v>2.1243784111582702</v>
      </c>
      <c r="Z2693">
        <v>3.3235294117646998</v>
      </c>
      <c r="AD2693" s="188">
        <f t="shared" si="91"/>
        <v>4.8915620614114088</v>
      </c>
    </row>
    <row r="2694" spans="1:30" hidden="1" x14ac:dyDescent="0.35">
      <c r="A2694" s="11" t="s">
        <v>2764</v>
      </c>
      <c r="B2694" s="11" t="s">
        <v>2516</v>
      </c>
      <c r="C2694" s="11" t="s">
        <v>2552</v>
      </c>
      <c r="D2694" s="188" t="s">
        <v>3022</v>
      </c>
      <c r="G2694" s="11" t="s">
        <v>2749</v>
      </c>
      <c r="H2694" s="11" t="s">
        <v>2640</v>
      </c>
      <c r="J2694" s="258" t="s">
        <v>2561</v>
      </c>
      <c r="K2694" s="258" t="s">
        <v>3017</v>
      </c>
      <c r="L2694" s="265" t="s">
        <v>1937</v>
      </c>
      <c r="M2694" s="265" t="s">
        <v>1941</v>
      </c>
      <c r="N2694" s="258" t="s">
        <v>3027</v>
      </c>
      <c r="O2694" s="258" t="s">
        <v>3040</v>
      </c>
      <c r="P2694" s="258"/>
      <c r="Q2694" s="258"/>
      <c r="R2694" s="258"/>
      <c r="S2694" s="258"/>
      <c r="T2694" s="11" t="s">
        <v>2763</v>
      </c>
      <c r="U2694" s="11" t="s">
        <v>2517</v>
      </c>
      <c r="V2694">
        <v>2.1246513038204902</v>
      </c>
      <c r="Z2694">
        <v>3.45588235294117</v>
      </c>
      <c r="AD2694" s="188">
        <f t="shared" si="91"/>
        <v>4.8921904199874247</v>
      </c>
    </row>
    <row r="2695" spans="1:30" hidden="1" x14ac:dyDescent="0.35">
      <c r="A2695" s="11" t="s">
        <v>2764</v>
      </c>
      <c r="B2695" s="11" t="s">
        <v>2516</v>
      </c>
      <c r="C2695" s="11" t="s">
        <v>2552</v>
      </c>
      <c r="D2695" s="188" t="s">
        <v>3022</v>
      </c>
      <c r="G2695" s="11" t="s">
        <v>2749</v>
      </c>
      <c r="H2695" s="11" t="s">
        <v>2640</v>
      </c>
      <c r="J2695" s="258" t="s">
        <v>2561</v>
      </c>
      <c r="K2695" s="258" t="s">
        <v>3017</v>
      </c>
      <c r="L2695" s="265" t="s">
        <v>1937</v>
      </c>
      <c r="M2695" s="265" t="s">
        <v>1941</v>
      </c>
      <c r="N2695" s="258" t="s">
        <v>3027</v>
      </c>
      <c r="O2695" s="258" t="s">
        <v>3040</v>
      </c>
      <c r="P2695" s="258"/>
      <c r="Q2695" s="258"/>
      <c r="R2695" s="258"/>
      <c r="S2695" s="258"/>
      <c r="T2695" s="11" t="s">
        <v>2763</v>
      </c>
      <c r="U2695" s="11" t="s">
        <v>2517</v>
      </c>
      <c r="V2695">
        <v>2.1248332322619699</v>
      </c>
      <c r="Z2695">
        <v>3.5441176470588198</v>
      </c>
      <c r="AD2695" s="188">
        <f t="shared" si="91"/>
        <v>4.8926093257047674</v>
      </c>
    </row>
    <row r="2696" spans="1:30" hidden="1" x14ac:dyDescent="0.35">
      <c r="A2696" s="11" t="s">
        <v>2764</v>
      </c>
      <c r="B2696" s="11" t="s">
        <v>2516</v>
      </c>
      <c r="C2696" s="11" t="s">
        <v>2552</v>
      </c>
      <c r="D2696" s="188" t="s">
        <v>3022</v>
      </c>
      <c r="G2696" s="11" t="s">
        <v>2749</v>
      </c>
      <c r="H2696" s="11" t="s">
        <v>2640</v>
      </c>
      <c r="J2696" s="258" t="s">
        <v>2561</v>
      </c>
      <c r="K2696" s="258" t="s">
        <v>3017</v>
      </c>
      <c r="L2696" s="265" t="s">
        <v>1937</v>
      </c>
      <c r="M2696" s="265" t="s">
        <v>1941</v>
      </c>
      <c r="N2696" s="258" t="s">
        <v>3027</v>
      </c>
      <c r="O2696" s="258" t="s">
        <v>3040</v>
      </c>
      <c r="P2696" s="258"/>
      <c r="Q2696" s="258"/>
      <c r="R2696" s="258"/>
      <c r="S2696" s="258"/>
      <c r="T2696" s="11" t="s">
        <v>2763</v>
      </c>
      <c r="U2696" s="11" t="s">
        <v>2517</v>
      </c>
      <c r="V2696">
        <v>2.1146755609460199</v>
      </c>
      <c r="Z2696">
        <v>3.6176470588235201</v>
      </c>
      <c r="AD2696" s="188">
        <f t="shared" si="91"/>
        <v>4.8692204231531271</v>
      </c>
    </row>
    <row r="2697" spans="1:30" hidden="1" x14ac:dyDescent="0.35">
      <c r="A2697" s="11" t="s">
        <v>2764</v>
      </c>
      <c r="B2697" s="11" t="s">
        <v>2516</v>
      </c>
      <c r="C2697" s="11" t="s">
        <v>2552</v>
      </c>
      <c r="D2697" s="188" t="s">
        <v>3022</v>
      </c>
      <c r="G2697" s="11" t="s">
        <v>2749</v>
      </c>
      <c r="H2697" s="11" t="s">
        <v>2640</v>
      </c>
      <c r="J2697" s="258" t="s">
        <v>2561</v>
      </c>
      <c r="K2697" s="258" t="s">
        <v>3017</v>
      </c>
      <c r="L2697" s="265" t="s">
        <v>1937</v>
      </c>
      <c r="M2697" s="265" t="s">
        <v>1941</v>
      </c>
      <c r="N2697" s="258" t="s">
        <v>3027</v>
      </c>
      <c r="O2697" s="258" t="s">
        <v>3040</v>
      </c>
      <c r="P2697" s="258"/>
      <c r="Q2697" s="258"/>
      <c r="R2697" s="258"/>
      <c r="S2697" s="258"/>
      <c r="T2697" s="11" t="s">
        <v>2763</v>
      </c>
      <c r="U2697" s="11" t="s">
        <v>2517</v>
      </c>
      <c r="V2697">
        <v>2.11488781079442</v>
      </c>
      <c r="Z2697">
        <v>3.7205882352941102</v>
      </c>
      <c r="AD2697" s="188">
        <f t="shared" si="91"/>
        <v>4.8697091464900435</v>
      </c>
    </row>
    <row r="2698" spans="1:30" hidden="1" x14ac:dyDescent="0.35">
      <c r="A2698" s="11" t="s">
        <v>2764</v>
      </c>
      <c r="B2698" s="11" t="s">
        <v>2516</v>
      </c>
      <c r="C2698" s="11" t="s">
        <v>2552</v>
      </c>
      <c r="D2698" s="188" t="s">
        <v>3022</v>
      </c>
      <c r="G2698" s="11" t="s">
        <v>2749</v>
      </c>
      <c r="H2698" s="11" t="s">
        <v>2640</v>
      </c>
      <c r="J2698" s="258" t="s">
        <v>2561</v>
      </c>
      <c r="K2698" s="258" t="s">
        <v>3017</v>
      </c>
      <c r="L2698" s="265" t="s">
        <v>1937</v>
      </c>
      <c r="M2698" s="265" t="s">
        <v>1941</v>
      </c>
      <c r="N2698" s="258" t="s">
        <v>3027</v>
      </c>
      <c r="O2698" s="258" t="s">
        <v>3040</v>
      </c>
      <c r="P2698" s="258"/>
      <c r="Q2698" s="258"/>
      <c r="R2698" s="258"/>
      <c r="S2698" s="258"/>
      <c r="T2698" s="11" t="s">
        <v>2763</v>
      </c>
      <c r="U2698" s="11" t="s">
        <v>2517</v>
      </c>
      <c r="V2698">
        <v>2.1152516676773798</v>
      </c>
      <c r="Z2698">
        <v>3.8970588235294099</v>
      </c>
      <c r="AD2698" s="188">
        <f t="shared" si="91"/>
        <v>4.8705469579247307</v>
      </c>
    </row>
    <row r="2699" spans="1:30" hidden="1" x14ac:dyDescent="0.35">
      <c r="A2699" s="11" t="s">
        <v>2764</v>
      </c>
      <c r="B2699" s="11" t="s">
        <v>2516</v>
      </c>
      <c r="C2699" s="11" t="s">
        <v>2552</v>
      </c>
      <c r="D2699" s="188" t="s">
        <v>3022</v>
      </c>
      <c r="G2699" s="11" t="s">
        <v>2749</v>
      </c>
      <c r="H2699" s="11" t="s">
        <v>2640</v>
      </c>
      <c r="J2699" s="258" t="s">
        <v>2561</v>
      </c>
      <c r="K2699" s="258" t="s">
        <v>3017</v>
      </c>
      <c r="L2699" s="265" t="s">
        <v>1937</v>
      </c>
      <c r="M2699" s="265" t="s">
        <v>1941</v>
      </c>
      <c r="N2699" s="258" t="s">
        <v>3027</v>
      </c>
      <c r="O2699" s="258" t="s">
        <v>3040</v>
      </c>
      <c r="P2699" s="258"/>
      <c r="Q2699" s="258"/>
      <c r="R2699" s="258"/>
      <c r="S2699" s="258"/>
      <c r="T2699" s="11" t="s">
        <v>2763</v>
      </c>
      <c r="U2699" s="11" t="s">
        <v>2517</v>
      </c>
      <c r="V2699">
        <v>2.1154639175257701</v>
      </c>
      <c r="Z2699">
        <v>3.9999999999999898</v>
      </c>
      <c r="AD2699" s="188">
        <f t="shared" si="91"/>
        <v>4.871035681261624</v>
      </c>
    </row>
    <row r="2700" spans="1:30" hidden="1" x14ac:dyDescent="0.35">
      <c r="A2700" s="11" t="s">
        <v>2764</v>
      </c>
      <c r="B2700" s="11" t="s">
        <v>2516</v>
      </c>
      <c r="C2700" s="11" t="s">
        <v>2552</v>
      </c>
      <c r="D2700" s="188" t="s">
        <v>3022</v>
      </c>
      <c r="G2700" s="11" t="s">
        <v>2749</v>
      </c>
      <c r="H2700" s="11" t="s">
        <v>2640</v>
      </c>
      <c r="J2700" s="258" t="s">
        <v>2561</v>
      </c>
      <c r="K2700" s="258" t="s">
        <v>3017</v>
      </c>
      <c r="L2700" s="265" t="s">
        <v>1937</v>
      </c>
      <c r="M2700" s="265" t="s">
        <v>1941</v>
      </c>
      <c r="N2700" s="258" t="s">
        <v>3027</v>
      </c>
      <c r="O2700" s="258" t="s">
        <v>3040</v>
      </c>
      <c r="P2700" s="258"/>
      <c r="Q2700" s="258"/>
      <c r="R2700" s="258"/>
      <c r="S2700" s="258"/>
      <c r="T2700" s="11" t="s">
        <v>2763</v>
      </c>
      <c r="U2700" s="11" t="s">
        <v>2517</v>
      </c>
      <c r="V2700">
        <v>2.1158580958156401</v>
      </c>
      <c r="Z2700">
        <v>4.1911764705882302</v>
      </c>
      <c r="AD2700" s="188">
        <f t="shared" si="91"/>
        <v>4.8719433103158609</v>
      </c>
    </row>
    <row r="2701" spans="1:30" hidden="1" x14ac:dyDescent="0.35">
      <c r="A2701" s="11" t="s">
        <v>2764</v>
      </c>
      <c r="B2701" s="11" t="s">
        <v>2516</v>
      </c>
      <c r="C2701" s="11" t="s">
        <v>2552</v>
      </c>
      <c r="D2701" s="188" t="s">
        <v>3022</v>
      </c>
      <c r="G2701" s="11" t="s">
        <v>2749</v>
      </c>
      <c r="H2701" s="11" t="s">
        <v>2640</v>
      </c>
      <c r="J2701" s="258" t="s">
        <v>2561</v>
      </c>
      <c r="K2701" s="258" t="s">
        <v>3017</v>
      </c>
      <c r="L2701" s="265" t="s">
        <v>1937</v>
      </c>
      <c r="M2701" s="265" t="s">
        <v>1941</v>
      </c>
      <c r="N2701" s="258" t="s">
        <v>3027</v>
      </c>
      <c r="O2701" s="258" t="s">
        <v>3040</v>
      </c>
      <c r="P2701" s="258"/>
      <c r="Q2701" s="258"/>
      <c r="R2701" s="258"/>
      <c r="S2701" s="258"/>
      <c r="T2701" s="11" t="s">
        <v>2763</v>
      </c>
      <c r="U2701" s="11" t="s">
        <v>2517</v>
      </c>
      <c r="V2701">
        <v>2.4064887810794402</v>
      </c>
      <c r="Z2701">
        <v>0.14705882352941199</v>
      </c>
      <c r="AD2701" s="188">
        <f t="shared" si="91"/>
        <v>5.5411451937709311</v>
      </c>
    </row>
    <row r="2702" spans="1:30" hidden="1" x14ac:dyDescent="0.35">
      <c r="A2702" s="11" t="s">
        <v>2764</v>
      </c>
      <c r="B2702" s="11" t="s">
        <v>2516</v>
      </c>
      <c r="C2702" s="11" t="s">
        <v>2552</v>
      </c>
      <c r="D2702" s="188" t="s">
        <v>3022</v>
      </c>
      <c r="G2702" s="11" t="s">
        <v>2749</v>
      </c>
      <c r="H2702" s="11" t="s">
        <v>2640</v>
      </c>
      <c r="J2702" s="258" t="s">
        <v>2561</v>
      </c>
      <c r="K2702" s="258" t="s">
        <v>3017</v>
      </c>
      <c r="L2702" s="265" t="s">
        <v>1937</v>
      </c>
      <c r="M2702" s="265" t="s">
        <v>1941</v>
      </c>
      <c r="N2702" s="258" t="s">
        <v>3027</v>
      </c>
      <c r="O2702" s="258" t="s">
        <v>3040</v>
      </c>
      <c r="P2702" s="258"/>
      <c r="Q2702" s="258"/>
      <c r="R2702" s="258"/>
      <c r="S2702" s="258"/>
      <c r="T2702" s="11" t="s">
        <v>2763</v>
      </c>
      <c r="U2702" s="11" t="s">
        <v>2517</v>
      </c>
      <c r="V2702">
        <v>2.4170406306852601</v>
      </c>
      <c r="Z2702">
        <v>0.26470588235294101</v>
      </c>
      <c r="AD2702" s="188">
        <f t="shared" si="91"/>
        <v>5.5654417253768074</v>
      </c>
    </row>
    <row r="2703" spans="1:30" hidden="1" x14ac:dyDescent="0.35">
      <c r="A2703" s="11" t="s">
        <v>2764</v>
      </c>
      <c r="B2703" s="11" t="s">
        <v>2516</v>
      </c>
      <c r="C2703" s="11" t="s">
        <v>2552</v>
      </c>
      <c r="D2703" s="188" t="s">
        <v>3022</v>
      </c>
      <c r="G2703" s="11" t="s">
        <v>2749</v>
      </c>
      <c r="H2703" s="11" t="s">
        <v>2640</v>
      </c>
      <c r="J2703" s="258" t="s">
        <v>2561</v>
      </c>
      <c r="K2703" s="258" t="s">
        <v>3017</v>
      </c>
      <c r="L2703" s="265" t="s">
        <v>1937</v>
      </c>
      <c r="M2703" s="265" t="s">
        <v>1941</v>
      </c>
      <c r="N2703" s="258" t="s">
        <v>3027</v>
      </c>
      <c r="O2703" s="258" t="s">
        <v>3040</v>
      </c>
      <c r="P2703" s="258"/>
      <c r="Q2703" s="258"/>
      <c r="R2703" s="258"/>
      <c r="S2703" s="258"/>
      <c r="T2703" s="11" t="s">
        <v>2763</v>
      </c>
      <c r="U2703" s="11" t="s">
        <v>2517</v>
      </c>
      <c r="V2703">
        <v>2.4174651303820398</v>
      </c>
      <c r="Z2703">
        <v>0.47058823529411697</v>
      </c>
      <c r="AD2703" s="188">
        <f t="shared" si="91"/>
        <v>5.5664191720505922</v>
      </c>
    </row>
    <row r="2704" spans="1:30" hidden="1" x14ac:dyDescent="0.35">
      <c r="A2704" s="11" t="s">
        <v>2764</v>
      </c>
      <c r="B2704" s="11" t="s">
        <v>2516</v>
      </c>
      <c r="C2704" s="11" t="s">
        <v>2552</v>
      </c>
      <c r="D2704" s="188" t="s">
        <v>3022</v>
      </c>
      <c r="G2704" s="11" t="s">
        <v>2749</v>
      </c>
      <c r="H2704" s="11" t="s">
        <v>2640</v>
      </c>
      <c r="J2704" s="258" t="s">
        <v>2561</v>
      </c>
      <c r="K2704" s="258" t="s">
        <v>3017</v>
      </c>
      <c r="L2704" s="265" t="s">
        <v>1937</v>
      </c>
      <c r="M2704" s="265" t="s">
        <v>1941</v>
      </c>
      <c r="N2704" s="258" t="s">
        <v>3027</v>
      </c>
      <c r="O2704" s="258" t="s">
        <v>3040</v>
      </c>
      <c r="P2704" s="258"/>
      <c r="Q2704" s="258"/>
      <c r="R2704" s="258"/>
      <c r="S2704" s="258"/>
      <c r="T2704" s="11" t="s">
        <v>2763</v>
      </c>
      <c r="U2704" s="11" t="s">
        <v>2517</v>
      </c>
      <c r="V2704">
        <v>2.4179199514857399</v>
      </c>
      <c r="Z2704">
        <v>0.69117647058823495</v>
      </c>
      <c r="AD2704" s="188">
        <f t="shared" si="91"/>
        <v>5.5674664363439517</v>
      </c>
    </row>
    <row r="2705" spans="1:30" hidden="1" x14ac:dyDescent="0.35">
      <c r="A2705" s="11" t="s">
        <v>2764</v>
      </c>
      <c r="B2705" s="11" t="s">
        <v>2516</v>
      </c>
      <c r="C2705" s="11" t="s">
        <v>2552</v>
      </c>
      <c r="D2705" s="188" t="s">
        <v>3022</v>
      </c>
      <c r="G2705" s="11" t="s">
        <v>2749</v>
      </c>
      <c r="H2705" s="11" t="s">
        <v>2640</v>
      </c>
      <c r="J2705" s="258" t="s">
        <v>2561</v>
      </c>
      <c r="K2705" s="258" t="s">
        <v>3017</v>
      </c>
      <c r="L2705" s="265" t="s">
        <v>1937</v>
      </c>
      <c r="M2705" s="265" t="s">
        <v>1941</v>
      </c>
      <c r="N2705" s="258" t="s">
        <v>3027</v>
      </c>
      <c r="O2705" s="258" t="s">
        <v>3040</v>
      </c>
      <c r="P2705" s="258"/>
      <c r="Q2705" s="258"/>
      <c r="R2705" s="258"/>
      <c r="S2705" s="258"/>
      <c r="T2705" s="11" t="s">
        <v>2763</v>
      </c>
      <c r="U2705" s="11" t="s">
        <v>2517</v>
      </c>
      <c r="V2705">
        <v>2.41813220133414</v>
      </c>
      <c r="Z2705">
        <v>0.79411764705882304</v>
      </c>
      <c r="AD2705" s="188">
        <f t="shared" si="91"/>
        <v>5.5679551596808672</v>
      </c>
    </row>
    <row r="2706" spans="1:30" hidden="1" x14ac:dyDescent="0.35">
      <c r="A2706" s="11" t="s">
        <v>2764</v>
      </c>
      <c r="B2706" s="11" t="s">
        <v>2516</v>
      </c>
      <c r="C2706" s="11" t="s">
        <v>2552</v>
      </c>
      <c r="D2706" s="188" t="s">
        <v>3022</v>
      </c>
      <c r="G2706" s="11" t="s">
        <v>2749</v>
      </c>
      <c r="H2706" s="11" t="s">
        <v>2640</v>
      </c>
      <c r="J2706" s="258" t="s">
        <v>2561</v>
      </c>
      <c r="K2706" s="258" t="s">
        <v>3017</v>
      </c>
      <c r="L2706" s="265" t="s">
        <v>1937</v>
      </c>
      <c r="M2706" s="265" t="s">
        <v>1941</v>
      </c>
      <c r="N2706" s="258" t="s">
        <v>3027</v>
      </c>
      <c r="O2706" s="258" t="s">
        <v>3040</v>
      </c>
      <c r="P2706" s="258"/>
      <c r="Q2706" s="258"/>
      <c r="R2706" s="258"/>
      <c r="S2706" s="258"/>
      <c r="T2706" s="11" t="s">
        <v>2763</v>
      </c>
      <c r="U2706" s="11" t="s">
        <v>2517</v>
      </c>
      <c r="V2706">
        <v>2.4183141297756201</v>
      </c>
      <c r="Z2706">
        <v>0.88235294117647101</v>
      </c>
      <c r="AD2706" s="188">
        <f t="shared" si="91"/>
        <v>5.5683740653982117</v>
      </c>
    </row>
    <row r="2707" spans="1:30" hidden="1" x14ac:dyDescent="0.35">
      <c r="A2707" s="11" t="s">
        <v>2764</v>
      </c>
      <c r="B2707" s="11" t="s">
        <v>2516</v>
      </c>
      <c r="C2707" s="11" t="s">
        <v>2552</v>
      </c>
      <c r="D2707" s="188" t="s">
        <v>3022</v>
      </c>
      <c r="G2707" s="11" t="s">
        <v>2749</v>
      </c>
      <c r="H2707" s="11" t="s">
        <v>2640</v>
      </c>
      <c r="J2707" s="258" t="s">
        <v>2561</v>
      </c>
      <c r="K2707" s="258" t="s">
        <v>3017</v>
      </c>
      <c r="L2707" s="265" t="s">
        <v>1937</v>
      </c>
      <c r="M2707" s="265" t="s">
        <v>1941</v>
      </c>
      <c r="N2707" s="258" t="s">
        <v>3027</v>
      </c>
      <c r="O2707" s="258" t="s">
        <v>3040</v>
      </c>
      <c r="P2707" s="258"/>
      <c r="Q2707" s="258"/>
      <c r="R2707" s="258"/>
      <c r="S2707" s="258"/>
      <c r="T2707" s="11" t="s">
        <v>2763</v>
      </c>
      <c r="U2707" s="11" t="s">
        <v>2517</v>
      </c>
      <c r="V2707">
        <v>2.4185567010309201</v>
      </c>
      <c r="Z2707">
        <v>1</v>
      </c>
      <c r="AD2707" s="188">
        <f t="shared" si="91"/>
        <v>5.5689326063546538</v>
      </c>
    </row>
    <row r="2708" spans="1:30" hidden="1" x14ac:dyDescent="0.35">
      <c r="A2708" s="11" t="s">
        <v>2764</v>
      </c>
      <c r="B2708" s="11" t="s">
        <v>2516</v>
      </c>
      <c r="C2708" s="11" t="s">
        <v>2552</v>
      </c>
      <c r="D2708" s="188" t="s">
        <v>3022</v>
      </c>
      <c r="G2708" s="11" t="s">
        <v>2749</v>
      </c>
      <c r="H2708" s="11" t="s">
        <v>2640</v>
      </c>
      <c r="J2708" s="258" t="s">
        <v>2561</v>
      </c>
      <c r="K2708" s="258" t="s">
        <v>3017</v>
      </c>
      <c r="L2708" s="265" t="s">
        <v>1937</v>
      </c>
      <c r="M2708" s="265" t="s">
        <v>1941</v>
      </c>
      <c r="N2708" s="258" t="s">
        <v>3027</v>
      </c>
      <c r="O2708" s="258" t="s">
        <v>3040</v>
      </c>
      <c r="P2708" s="258"/>
      <c r="Q2708" s="258"/>
      <c r="R2708" s="258"/>
      <c r="S2708" s="258"/>
      <c r="T2708" s="11" t="s">
        <v>2763</v>
      </c>
      <c r="U2708" s="11" t="s">
        <v>2517</v>
      </c>
      <c r="V2708">
        <v>2.4187992722862299</v>
      </c>
      <c r="Z2708">
        <v>1.1176470588235199</v>
      </c>
      <c r="AD2708" s="188">
        <f t="shared" si="91"/>
        <v>5.5694911473111191</v>
      </c>
    </row>
    <row r="2709" spans="1:30" hidden="1" x14ac:dyDescent="0.35">
      <c r="A2709" s="11" t="s">
        <v>2764</v>
      </c>
      <c r="B2709" s="11" t="s">
        <v>2516</v>
      </c>
      <c r="C2709" s="11" t="s">
        <v>2552</v>
      </c>
      <c r="D2709" s="188" t="s">
        <v>3022</v>
      </c>
      <c r="G2709" s="11" t="s">
        <v>2749</v>
      </c>
      <c r="H2709" s="11" t="s">
        <v>2640</v>
      </c>
      <c r="J2709" s="258" t="s">
        <v>2561</v>
      </c>
      <c r="K2709" s="258" t="s">
        <v>3017</v>
      </c>
      <c r="L2709" s="265" t="s">
        <v>1937</v>
      </c>
      <c r="M2709" s="265" t="s">
        <v>1941</v>
      </c>
      <c r="N2709" s="258" t="s">
        <v>3027</v>
      </c>
      <c r="O2709" s="258" t="s">
        <v>3040</v>
      </c>
      <c r="P2709" s="258"/>
      <c r="Q2709" s="258"/>
      <c r="R2709" s="258"/>
      <c r="S2709" s="258"/>
      <c r="T2709" s="11" t="s">
        <v>2763</v>
      </c>
      <c r="U2709" s="11" t="s">
        <v>2517</v>
      </c>
      <c r="V2709">
        <v>2.4190418435415402</v>
      </c>
      <c r="Z2709">
        <v>1.23529411764705</v>
      </c>
      <c r="AD2709" s="188">
        <f t="shared" si="91"/>
        <v>5.5700496882675852</v>
      </c>
    </row>
    <row r="2710" spans="1:30" hidden="1" x14ac:dyDescent="0.35">
      <c r="A2710" s="11" t="s">
        <v>2764</v>
      </c>
      <c r="B2710" s="11" t="s">
        <v>2516</v>
      </c>
      <c r="C2710" s="11" t="s">
        <v>2552</v>
      </c>
      <c r="D2710" s="188" t="s">
        <v>3022</v>
      </c>
      <c r="G2710" s="11" t="s">
        <v>2749</v>
      </c>
      <c r="H2710" s="11" t="s">
        <v>2640</v>
      </c>
      <c r="J2710" s="258" t="s">
        <v>2561</v>
      </c>
      <c r="K2710" s="258" t="s">
        <v>3017</v>
      </c>
      <c r="L2710" s="265" t="s">
        <v>1937</v>
      </c>
      <c r="M2710" s="265" t="s">
        <v>1941</v>
      </c>
      <c r="N2710" s="258" t="s">
        <v>3027</v>
      </c>
      <c r="O2710" s="258" t="s">
        <v>3040</v>
      </c>
      <c r="P2710" s="258"/>
      <c r="Q2710" s="258"/>
      <c r="R2710" s="258"/>
      <c r="S2710" s="258"/>
      <c r="T2710" s="11" t="s">
        <v>2763</v>
      </c>
      <c r="U2710" s="11" t="s">
        <v>2517</v>
      </c>
      <c r="V2710">
        <v>2.4192237719830199</v>
      </c>
      <c r="Z2710">
        <v>1.3235294117647001</v>
      </c>
      <c r="AD2710" s="188">
        <f t="shared" si="91"/>
        <v>5.5704685939849279</v>
      </c>
    </row>
    <row r="2711" spans="1:30" hidden="1" x14ac:dyDescent="0.35">
      <c r="A2711" s="11" t="s">
        <v>2764</v>
      </c>
      <c r="B2711" s="11" t="s">
        <v>2516</v>
      </c>
      <c r="C2711" s="11" t="s">
        <v>2552</v>
      </c>
      <c r="D2711" s="188" t="s">
        <v>3022</v>
      </c>
      <c r="G2711" s="11" t="s">
        <v>2749</v>
      </c>
      <c r="H2711" s="11" t="s">
        <v>2640</v>
      </c>
      <c r="J2711" s="258" t="s">
        <v>2561</v>
      </c>
      <c r="K2711" s="258" t="s">
        <v>3017</v>
      </c>
      <c r="L2711" s="265" t="s">
        <v>1937</v>
      </c>
      <c r="M2711" s="265" t="s">
        <v>1941</v>
      </c>
      <c r="N2711" s="258" t="s">
        <v>3027</v>
      </c>
      <c r="O2711" s="258" t="s">
        <v>3040</v>
      </c>
      <c r="P2711" s="258"/>
      <c r="Q2711" s="258"/>
      <c r="R2711" s="258"/>
      <c r="S2711" s="258"/>
      <c r="T2711" s="11" t="s">
        <v>2763</v>
      </c>
      <c r="U2711" s="11" t="s">
        <v>2517</v>
      </c>
      <c r="V2711">
        <v>2.4194360218314102</v>
      </c>
      <c r="Z2711">
        <v>1.4264705882352899</v>
      </c>
      <c r="AD2711" s="188">
        <f t="shared" si="91"/>
        <v>5.5709573173218221</v>
      </c>
    </row>
    <row r="2712" spans="1:30" hidden="1" x14ac:dyDescent="0.35">
      <c r="A2712" s="11" t="s">
        <v>2764</v>
      </c>
      <c r="B2712" s="11" t="s">
        <v>2516</v>
      </c>
      <c r="C2712" s="11" t="s">
        <v>2552</v>
      </c>
      <c r="D2712" s="188" t="s">
        <v>3022</v>
      </c>
      <c r="G2712" s="11" t="s">
        <v>2749</v>
      </c>
      <c r="H2712" s="11" t="s">
        <v>2640</v>
      </c>
      <c r="J2712" s="258" t="s">
        <v>2561</v>
      </c>
      <c r="K2712" s="258" t="s">
        <v>3017</v>
      </c>
      <c r="L2712" s="265" t="s">
        <v>1937</v>
      </c>
      <c r="M2712" s="265" t="s">
        <v>1941</v>
      </c>
      <c r="N2712" s="258" t="s">
        <v>3027</v>
      </c>
      <c r="O2712" s="258" t="s">
        <v>3040</v>
      </c>
      <c r="P2712" s="258"/>
      <c r="Q2712" s="258"/>
      <c r="R2712" s="258"/>
      <c r="S2712" s="258"/>
      <c r="T2712" s="11" t="s">
        <v>2763</v>
      </c>
      <c r="U2712" s="11" t="s">
        <v>2517</v>
      </c>
      <c r="V2712">
        <v>2.4094299575500302</v>
      </c>
      <c r="Z2712">
        <v>1.5735294117647001</v>
      </c>
      <c r="AD2712" s="188">
        <f t="shared" si="91"/>
        <v>5.5479175028679766</v>
      </c>
    </row>
    <row r="2713" spans="1:30" hidden="1" x14ac:dyDescent="0.35">
      <c r="A2713" s="11" t="s">
        <v>2764</v>
      </c>
      <c r="B2713" s="11" t="s">
        <v>2516</v>
      </c>
      <c r="C2713" s="11" t="s">
        <v>2552</v>
      </c>
      <c r="D2713" s="188" t="s">
        <v>3022</v>
      </c>
      <c r="G2713" s="11" t="s">
        <v>2749</v>
      </c>
      <c r="H2713" s="11" t="s">
        <v>2640</v>
      </c>
      <c r="J2713" s="258" t="s">
        <v>2561</v>
      </c>
      <c r="K2713" s="258" t="s">
        <v>3017</v>
      </c>
      <c r="L2713" s="265" t="s">
        <v>1937</v>
      </c>
      <c r="M2713" s="265" t="s">
        <v>1941</v>
      </c>
      <c r="N2713" s="258" t="s">
        <v>3027</v>
      </c>
      <c r="O2713" s="258" t="s">
        <v>3040</v>
      </c>
      <c r="P2713" s="258"/>
      <c r="Q2713" s="258"/>
      <c r="R2713" s="258"/>
      <c r="S2713" s="258"/>
      <c r="T2713" s="11" t="s">
        <v>2763</v>
      </c>
      <c r="U2713" s="11" t="s">
        <v>2517</v>
      </c>
      <c r="V2713">
        <v>2.4096725288053298</v>
      </c>
      <c r="Z2713">
        <v>1.69117647058823</v>
      </c>
      <c r="AD2713" s="188">
        <f t="shared" si="91"/>
        <v>5.5484760438244178</v>
      </c>
    </row>
    <row r="2714" spans="1:30" hidden="1" x14ac:dyDescent="0.35">
      <c r="A2714" s="11" t="s">
        <v>2764</v>
      </c>
      <c r="B2714" s="11" t="s">
        <v>2516</v>
      </c>
      <c r="C2714" s="11" t="s">
        <v>2552</v>
      </c>
      <c r="D2714" s="188" t="s">
        <v>3022</v>
      </c>
      <c r="G2714" s="11" t="s">
        <v>2749</v>
      </c>
      <c r="H2714" s="11" t="s">
        <v>2640</v>
      </c>
      <c r="J2714" s="258" t="s">
        <v>2561</v>
      </c>
      <c r="K2714" s="258" t="s">
        <v>3017</v>
      </c>
      <c r="L2714" s="265" t="s">
        <v>1937</v>
      </c>
      <c r="M2714" s="265" t="s">
        <v>1941</v>
      </c>
      <c r="N2714" s="258" t="s">
        <v>3027</v>
      </c>
      <c r="O2714" s="258" t="s">
        <v>3040</v>
      </c>
      <c r="P2714" s="258"/>
      <c r="Q2714" s="258"/>
      <c r="R2714" s="258"/>
      <c r="S2714" s="258"/>
      <c r="T2714" s="11" t="s">
        <v>2763</v>
      </c>
      <c r="U2714" s="11" t="s">
        <v>2517</v>
      </c>
      <c r="V2714">
        <v>2.4099454214675502</v>
      </c>
      <c r="Z2714">
        <v>1.8235294117647001</v>
      </c>
      <c r="AD2714" s="188">
        <f t="shared" si="91"/>
        <v>5.5491044024004346</v>
      </c>
    </row>
    <row r="2715" spans="1:30" hidden="1" x14ac:dyDescent="0.35">
      <c r="A2715" s="11" t="s">
        <v>2764</v>
      </c>
      <c r="B2715" s="11" t="s">
        <v>2516</v>
      </c>
      <c r="C2715" s="11" t="s">
        <v>2552</v>
      </c>
      <c r="D2715" s="188" t="s">
        <v>3022</v>
      </c>
      <c r="G2715" s="11" t="s">
        <v>2749</v>
      </c>
      <c r="H2715" s="11" t="s">
        <v>2640</v>
      </c>
      <c r="J2715" s="258" t="s">
        <v>2561</v>
      </c>
      <c r="K2715" s="258" t="s">
        <v>3017</v>
      </c>
      <c r="L2715" s="265" t="s">
        <v>1937</v>
      </c>
      <c r="M2715" s="265" t="s">
        <v>1941</v>
      </c>
      <c r="N2715" s="258" t="s">
        <v>3027</v>
      </c>
      <c r="O2715" s="258" t="s">
        <v>3040</v>
      </c>
      <c r="P2715" s="258"/>
      <c r="Q2715" s="258"/>
      <c r="R2715" s="258"/>
      <c r="S2715" s="258"/>
      <c r="T2715" s="11" t="s">
        <v>2763</v>
      </c>
      <c r="U2715" s="11" t="s">
        <v>2517</v>
      </c>
      <c r="V2715">
        <v>2.4102183141297702</v>
      </c>
      <c r="Z2715">
        <v>1.95588235294117</v>
      </c>
      <c r="AD2715" s="188">
        <f t="shared" si="91"/>
        <v>5.5497327609764495</v>
      </c>
    </row>
    <row r="2716" spans="1:30" hidden="1" x14ac:dyDescent="0.35">
      <c r="A2716" s="11" t="s">
        <v>2764</v>
      </c>
      <c r="B2716" s="11" t="s">
        <v>2516</v>
      </c>
      <c r="C2716" s="11" t="s">
        <v>2552</v>
      </c>
      <c r="D2716" s="188" t="s">
        <v>3022</v>
      </c>
      <c r="G2716" s="11" t="s">
        <v>2749</v>
      </c>
      <c r="H2716" s="11" t="s">
        <v>2640</v>
      </c>
      <c r="J2716" s="258" t="s">
        <v>2561</v>
      </c>
      <c r="K2716" s="258" t="s">
        <v>3017</v>
      </c>
      <c r="L2716" s="265" t="s">
        <v>1937</v>
      </c>
      <c r="M2716" s="265" t="s">
        <v>1941</v>
      </c>
      <c r="N2716" s="258" t="s">
        <v>3027</v>
      </c>
      <c r="O2716" s="258" t="s">
        <v>3040</v>
      </c>
      <c r="P2716" s="258"/>
      <c r="Q2716" s="258"/>
      <c r="R2716" s="258"/>
      <c r="S2716" s="258"/>
      <c r="T2716" s="11" t="s">
        <v>2763</v>
      </c>
      <c r="U2716" s="11" t="s">
        <v>2517</v>
      </c>
      <c r="V2716">
        <v>2.4104002425712499</v>
      </c>
      <c r="Z2716">
        <v>2.0441176470588198</v>
      </c>
      <c r="AD2716" s="188">
        <f t="shared" si="91"/>
        <v>5.5501516666937922</v>
      </c>
    </row>
    <row r="2717" spans="1:30" hidden="1" x14ac:dyDescent="0.35">
      <c r="A2717" s="11" t="s">
        <v>2764</v>
      </c>
      <c r="B2717" s="11" t="s">
        <v>2516</v>
      </c>
      <c r="C2717" s="11" t="s">
        <v>2552</v>
      </c>
      <c r="D2717" s="188" t="s">
        <v>3022</v>
      </c>
      <c r="G2717" s="11" t="s">
        <v>2749</v>
      </c>
      <c r="H2717" s="11" t="s">
        <v>2640</v>
      </c>
      <c r="J2717" s="258" t="s">
        <v>2561</v>
      </c>
      <c r="K2717" s="258" t="s">
        <v>3017</v>
      </c>
      <c r="L2717" s="265" t="s">
        <v>1937</v>
      </c>
      <c r="M2717" s="265" t="s">
        <v>1941</v>
      </c>
      <c r="N2717" s="258" t="s">
        <v>3027</v>
      </c>
      <c r="O2717" s="258" t="s">
        <v>3040</v>
      </c>
      <c r="P2717" s="258"/>
      <c r="Q2717" s="258"/>
      <c r="R2717" s="258"/>
      <c r="S2717" s="258"/>
      <c r="T2717" s="11" t="s">
        <v>2763</v>
      </c>
      <c r="U2717" s="11" t="s">
        <v>2517</v>
      </c>
      <c r="V2717">
        <v>2.41058217101273</v>
      </c>
      <c r="Z2717">
        <v>2.1323529411764701</v>
      </c>
      <c r="AD2717" s="188">
        <f t="shared" si="91"/>
        <v>5.5505705724111358</v>
      </c>
    </row>
    <row r="2718" spans="1:30" hidden="1" x14ac:dyDescent="0.35">
      <c r="A2718" s="11" t="s">
        <v>2764</v>
      </c>
      <c r="B2718" s="11" t="s">
        <v>2516</v>
      </c>
      <c r="C2718" s="11" t="s">
        <v>2552</v>
      </c>
      <c r="D2718" s="188" t="s">
        <v>3022</v>
      </c>
      <c r="G2718" s="11" t="s">
        <v>2749</v>
      </c>
      <c r="H2718" s="11" t="s">
        <v>2640</v>
      </c>
      <c r="J2718" s="258" t="s">
        <v>2561</v>
      </c>
      <c r="K2718" s="258" t="s">
        <v>3017</v>
      </c>
      <c r="L2718" s="265" t="s">
        <v>1937</v>
      </c>
      <c r="M2718" s="265" t="s">
        <v>1941</v>
      </c>
      <c r="N2718" s="258" t="s">
        <v>3027</v>
      </c>
      <c r="O2718" s="258" t="s">
        <v>3040</v>
      </c>
      <c r="P2718" s="258"/>
      <c r="Q2718" s="258"/>
      <c r="R2718" s="258"/>
      <c r="S2718" s="258"/>
      <c r="T2718" s="11" t="s">
        <v>2763</v>
      </c>
      <c r="U2718" s="11" t="s">
        <v>2517</v>
      </c>
      <c r="V2718">
        <v>2.4107640994542101</v>
      </c>
      <c r="Z2718">
        <v>2.2205882352941102</v>
      </c>
      <c r="AD2718" s="188">
        <f t="shared" si="91"/>
        <v>5.5509894781284794</v>
      </c>
    </row>
    <row r="2719" spans="1:30" hidden="1" x14ac:dyDescent="0.35">
      <c r="A2719" s="11" t="s">
        <v>2764</v>
      </c>
      <c r="B2719" s="11" t="s">
        <v>2516</v>
      </c>
      <c r="C2719" s="11" t="s">
        <v>2552</v>
      </c>
      <c r="D2719" s="188" t="s">
        <v>3022</v>
      </c>
      <c r="G2719" s="11" t="s">
        <v>2749</v>
      </c>
      <c r="H2719" s="11" t="s">
        <v>2640</v>
      </c>
      <c r="J2719" s="258" t="s">
        <v>2561</v>
      </c>
      <c r="K2719" s="258" t="s">
        <v>3017</v>
      </c>
      <c r="L2719" s="265" t="s">
        <v>1937</v>
      </c>
      <c r="M2719" s="265" t="s">
        <v>1941</v>
      </c>
      <c r="N2719" s="258" t="s">
        <v>3027</v>
      </c>
      <c r="O2719" s="258" t="s">
        <v>3040</v>
      </c>
      <c r="P2719" s="258"/>
      <c r="Q2719" s="258"/>
      <c r="R2719" s="258"/>
      <c r="S2719" s="258"/>
      <c r="T2719" s="11" t="s">
        <v>2763</v>
      </c>
      <c r="U2719" s="11" t="s">
        <v>2517</v>
      </c>
      <c r="V2719">
        <v>2.4109460278956898</v>
      </c>
      <c r="Z2719">
        <v>2.3088235294117601</v>
      </c>
      <c r="AD2719" s="188">
        <f t="shared" si="91"/>
        <v>5.5514083838458221</v>
      </c>
    </row>
    <row r="2720" spans="1:30" hidden="1" x14ac:dyDescent="0.35">
      <c r="A2720" s="11" t="s">
        <v>2764</v>
      </c>
      <c r="B2720" s="11" t="s">
        <v>2516</v>
      </c>
      <c r="C2720" s="11" t="s">
        <v>2552</v>
      </c>
      <c r="D2720" s="188" t="s">
        <v>3022</v>
      </c>
      <c r="G2720" s="11" t="s">
        <v>2749</v>
      </c>
      <c r="H2720" s="11" t="s">
        <v>2640</v>
      </c>
      <c r="J2720" s="258" t="s">
        <v>2561</v>
      </c>
      <c r="K2720" s="258" t="s">
        <v>3017</v>
      </c>
      <c r="L2720" s="265" t="s">
        <v>1937</v>
      </c>
      <c r="M2720" s="265" t="s">
        <v>1941</v>
      </c>
      <c r="N2720" s="258" t="s">
        <v>3027</v>
      </c>
      <c r="O2720" s="258" t="s">
        <v>3040</v>
      </c>
      <c r="P2720" s="258"/>
      <c r="Q2720" s="258"/>
      <c r="R2720" s="258"/>
      <c r="S2720" s="258"/>
      <c r="T2720" s="11" t="s">
        <v>2763</v>
      </c>
      <c r="U2720" s="11" t="s">
        <v>2517</v>
      </c>
      <c r="V2720">
        <v>2.4111279563371699</v>
      </c>
      <c r="Z2720">
        <v>2.3970588235294099</v>
      </c>
      <c r="AD2720" s="188">
        <f t="shared" si="91"/>
        <v>5.5518272895631666</v>
      </c>
    </row>
    <row r="2721" spans="1:30" hidden="1" x14ac:dyDescent="0.35">
      <c r="A2721" s="11" t="s">
        <v>2764</v>
      </c>
      <c r="B2721" s="11" t="s">
        <v>2516</v>
      </c>
      <c r="C2721" s="11" t="s">
        <v>2552</v>
      </c>
      <c r="D2721" s="188" t="s">
        <v>3022</v>
      </c>
      <c r="G2721" s="11" t="s">
        <v>2749</v>
      </c>
      <c r="H2721" s="11" t="s">
        <v>2640</v>
      </c>
      <c r="J2721" s="258" t="s">
        <v>2561</v>
      </c>
      <c r="K2721" s="258" t="s">
        <v>3017</v>
      </c>
      <c r="L2721" s="265" t="s">
        <v>1937</v>
      </c>
      <c r="M2721" s="265" t="s">
        <v>1941</v>
      </c>
      <c r="N2721" s="258" t="s">
        <v>3027</v>
      </c>
      <c r="O2721" s="258" t="s">
        <v>3040</v>
      </c>
      <c r="P2721" s="258"/>
      <c r="Q2721" s="258"/>
      <c r="R2721" s="258"/>
      <c r="S2721" s="258"/>
      <c r="T2721" s="11" t="s">
        <v>2763</v>
      </c>
      <c r="U2721" s="11" t="s">
        <v>2517</v>
      </c>
      <c r="V2721">
        <v>2.4112795633717399</v>
      </c>
      <c r="Z2721">
        <v>2.4705882352941102</v>
      </c>
      <c r="AD2721" s="188">
        <f t="shared" si="91"/>
        <v>5.5521763776609596</v>
      </c>
    </row>
    <row r="2722" spans="1:30" hidden="1" x14ac:dyDescent="0.35">
      <c r="A2722" s="11" t="s">
        <v>2764</v>
      </c>
      <c r="B2722" s="11" t="s">
        <v>2516</v>
      </c>
      <c r="C2722" s="11" t="s">
        <v>2552</v>
      </c>
      <c r="D2722" s="188" t="s">
        <v>3022</v>
      </c>
      <c r="G2722" s="11" t="s">
        <v>2749</v>
      </c>
      <c r="H2722" s="11" t="s">
        <v>2640</v>
      </c>
      <c r="J2722" s="258" t="s">
        <v>2561</v>
      </c>
      <c r="K2722" s="258" t="s">
        <v>3017</v>
      </c>
      <c r="L2722" s="265" t="s">
        <v>1937</v>
      </c>
      <c r="M2722" s="265" t="s">
        <v>1941</v>
      </c>
      <c r="N2722" s="258" t="s">
        <v>3027</v>
      </c>
      <c r="O2722" s="258" t="s">
        <v>3040</v>
      </c>
      <c r="P2722" s="258"/>
      <c r="Q2722" s="258"/>
      <c r="R2722" s="258"/>
      <c r="S2722" s="258"/>
      <c r="T2722" s="11" t="s">
        <v>2763</v>
      </c>
      <c r="U2722" s="11" t="s">
        <v>2517</v>
      </c>
      <c r="V2722">
        <v>2.4114918132201302</v>
      </c>
      <c r="Z2722">
        <v>2.5735294117646998</v>
      </c>
      <c r="AD2722" s="188">
        <f t="shared" si="91"/>
        <v>5.5526651009978538</v>
      </c>
    </row>
    <row r="2723" spans="1:30" hidden="1" x14ac:dyDescent="0.35">
      <c r="A2723" s="11" t="s">
        <v>2764</v>
      </c>
      <c r="B2723" s="11" t="s">
        <v>2516</v>
      </c>
      <c r="C2723" s="11" t="s">
        <v>2552</v>
      </c>
      <c r="D2723" s="188" t="s">
        <v>3022</v>
      </c>
      <c r="G2723" s="11" t="s">
        <v>2749</v>
      </c>
      <c r="H2723" s="11" t="s">
        <v>2640</v>
      </c>
      <c r="J2723" s="258" t="s">
        <v>2561</v>
      </c>
      <c r="K2723" s="258" t="s">
        <v>3017</v>
      </c>
      <c r="L2723" s="265" t="s">
        <v>1937</v>
      </c>
      <c r="M2723" s="265" t="s">
        <v>1941</v>
      </c>
      <c r="N2723" s="258" t="s">
        <v>3027</v>
      </c>
      <c r="O2723" s="258" t="s">
        <v>3040</v>
      </c>
      <c r="P2723" s="258"/>
      <c r="Q2723" s="258"/>
      <c r="R2723" s="258"/>
      <c r="S2723" s="258"/>
      <c r="T2723" s="11" t="s">
        <v>2763</v>
      </c>
      <c r="U2723" s="11" t="s">
        <v>2517</v>
      </c>
      <c r="V2723">
        <v>2.4117343844754302</v>
      </c>
      <c r="Z2723">
        <v>2.6911764705882302</v>
      </c>
      <c r="AD2723" s="188">
        <f t="shared" si="91"/>
        <v>5.5532236419542969</v>
      </c>
    </row>
    <row r="2724" spans="1:30" hidden="1" x14ac:dyDescent="0.35">
      <c r="A2724" s="11" t="s">
        <v>2764</v>
      </c>
      <c r="B2724" s="11" t="s">
        <v>2516</v>
      </c>
      <c r="C2724" s="11" t="s">
        <v>2552</v>
      </c>
      <c r="D2724" s="188" t="s">
        <v>3022</v>
      </c>
      <c r="G2724" s="11" t="s">
        <v>2749</v>
      </c>
      <c r="H2724" s="11" t="s">
        <v>2640</v>
      </c>
      <c r="J2724" s="258" t="s">
        <v>2561</v>
      </c>
      <c r="K2724" s="258" t="s">
        <v>3017</v>
      </c>
      <c r="L2724" s="265" t="s">
        <v>1937</v>
      </c>
      <c r="M2724" s="265" t="s">
        <v>1941</v>
      </c>
      <c r="N2724" s="258" t="s">
        <v>3027</v>
      </c>
      <c r="O2724" s="258" t="s">
        <v>3040</v>
      </c>
      <c r="P2724" s="258"/>
      <c r="Q2724" s="258"/>
      <c r="R2724" s="258"/>
      <c r="S2724" s="258"/>
      <c r="T2724" s="11" t="s">
        <v>2763</v>
      </c>
      <c r="U2724" s="11" t="s">
        <v>2517</v>
      </c>
      <c r="V2724">
        <v>2.4119466343238298</v>
      </c>
      <c r="Z2724">
        <v>2.7941176470588198</v>
      </c>
      <c r="AD2724" s="188">
        <f t="shared" si="91"/>
        <v>5.5537123652912115</v>
      </c>
    </row>
    <row r="2725" spans="1:30" hidden="1" x14ac:dyDescent="0.35">
      <c r="A2725" s="11" t="s">
        <v>2764</v>
      </c>
      <c r="B2725" s="11" t="s">
        <v>2516</v>
      </c>
      <c r="C2725" s="11" t="s">
        <v>2552</v>
      </c>
      <c r="D2725" s="188" t="s">
        <v>3022</v>
      </c>
      <c r="G2725" s="11" t="s">
        <v>2749</v>
      </c>
      <c r="H2725" s="11" t="s">
        <v>2640</v>
      </c>
      <c r="J2725" s="258" t="s">
        <v>2561</v>
      </c>
      <c r="K2725" s="258" t="s">
        <v>3017</v>
      </c>
      <c r="L2725" s="265" t="s">
        <v>1937</v>
      </c>
      <c r="M2725" s="265" t="s">
        <v>1941</v>
      </c>
      <c r="N2725" s="258" t="s">
        <v>3027</v>
      </c>
      <c r="O2725" s="258" t="s">
        <v>3040</v>
      </c>
      <c r="P2725" s="258"/>
      <c r="Q2725" s="258"/>
      <c r="R2725" s="258"/>
      <c r="S2725" s="258"/>
      <c r="T2725" s="11" t="s">
        <v>2763</v>
      </c>
      <c r="U2725" s="11" t="s">
        <v>2517</v>
      </c>
      <c r="V2725">
        <v>2.4121892055791299</v>
      </c>
      <c r="Z2725">
        <v>2.9117647058823501</v>
      </c>
      <c r="AD2725" s="188">
        <f t="shared" si="91"/>
        <v>5.5542709062476545</v>
      </c>
    </row>
    <row r="2726" spans="1:30" hidden="1" x14ac:dyDescent="0.35">
      <c r="A2726" s="11" t="s">
        <v>2764</v>
      </c>
      <c r="B2726" s="11" t="s">
        <v>2516</v>
      </c>
      <c r="C2726" s="11" t="s">
        <v>2552</v>
      </c>
      <c r="D2726" s="188" t="s">
        <v>3022</v>
      </c>
      <c r="G2726" s="11" t="s">
        <v>2749</v>
      </c>
      <c r="H2726" s="11" t="s">
        <v>2640</v>
      </c>
      <c r="J2726" s="258" t="s">
        <v>2561</v>
      </c>
      <c r="K2726" s="258" t="s">
        <v>3017</v>
      </c>
      <c r="L2726" s="265" t="s">
        <v>1937</v>
      </c>
      <c r="M2726" s="265" t="s">
        <v>1941</v>
      </c>
      <c r="N2726" s="258" t="s">
        <v>3027</v>
      </c>
      <c r="O2726" s="258" t="s">
        <v>3040</v>
      </c>
      <c r="P2726" s="258"/>
      <c r="Q2726" s="258"/>
      <c r="R2726" s="258"/>
      <c r="S2726" s="258"/>
      <c r="T2726" s="11" t="s">
        <v>2763</v>
      </c>
      <c r="U2726" s="11" t="s">
        <v>2517</v>
      </c>
      <c r="V2726">
        <v>2.4124924196482702</v>
      </c>
      <c r="Z2726">
        <v>3.0588235294117601</v>
      </c>
      <c r="AD2726" s="188">
        <f t="shared" si="91"/>
        <v>5.5549690824432432</v>
      </c>
    </row>
    <row r="2727" spans="1:30" hidden="1" x14ac:dyDescent="0.35">
      <c r="A2727" s="11" t="s">
        <v>2764</v>
      </c>
      <c r="B2727" s="11" t="s">
        <v>2516</v>
      </c>
      <c r="C2727" s="11" t="s">
        <v>2552</v>
      </c>
      <c r="D2727" s="188" t="s">
        <v>3022</v>
      </c>
      <c r="G2727" s="11" t="s">
        <v>2749</v>
      </c>
      <c r="H2727" s="11" t="s">
        <v>2640</v>
      </c>
      <c r="J2727" s="258" t="s">
        <v>2561</v>
      </c>
      <c r="K2727" s="258" t="s">
        <v>3017</v>
      </c>
      <c r="L2727" s="265" t="s">
        <v>1937</v>
      </c>
      <c r="M2727" s="265" t="s">
        <v>1941</v>
      </c>
      <c r="N2727" s="258" t="s">
        <v>3027</v>
      </c>
      <c r="O2727" s="258" t="s">
        <v>3040</v>
      </c>
      <c r="P2727" s="258"/>
      <c r="Q2727" s="258"/>
      <c r="R2727" s="258"/>
      <c r="S2727" s="258"/>
      <c r="T2727" s="11" t="s">
        <v>2763</v>
      </c>
      <c r="U2727" s="11" t="s">
        <v>2517</v>
      </c>
      <c r="V2727">
        <v>2.4126743480897499</v>
      </c>
      <c r="Z2727">
        <v>3.1470588235294099</v>
      </c>
      <c r="AD2727" s="188">
        <f t="shared" si="91"/>
        <v>5.5553879881605859</v>
      </c>
    </row>
    <row r="2728" spans="1:30" hidden="1" x14ac:dyDescent="0.35">
      <c r="A2728" s="11" t="s">
        <v>2764</v>
      </c>
      <c r="B2728" s="11" t="s">
        <v>2516</v>
      </c>
      <c r="C2728" s="11" t="s">
        <v>2552</v>
      </c>
      <c r="D2728" s="188" t="s">
        <v>3022</v>
      </c>
      <c r="G2728" s="11" t="s">
        <v>2749</v>
      </c>
      <c r="H2728" s="11" t="s">
        <v>2640</v>
      </c>
      <c r="J2728" s="258" t="s">
        <v>2561</v>
      </c>
      <c r="K2728" s="258" t="s">
        <v>3017</v>
      </c>
      <c r="L2728" s="265" t="s">
        <v>1937</v>
      </c>
      <c r="M2728" s="265" t="s">
        <v>1941</v>
      </c>
      <c r="N2728" s="258" t="s">
        <v>3027</v>
      </c>
      <c r="O2728" s="258" t="s">
        <v>3040</v>
      </c>
      <c r="P2728" s="258"/>
      <c r="Q2728" s="258"/>
      <c r="R2728" s="258"/>
      <c r="S2728" s="258"/>
      <c r="T2728" s="11" t="s">
        <v>2763</v>
      </c>
      <c r="U2728" s="11" t="s">
        <v>2517</v>
      </c>
      <c r="V2728">
        <v>2.4233474833232198</v>
      </c>
      <c r="Z2728">
        <v>3.3235294117646998</v>
      </c>
      <c r="AD2728" s="188">
        <f t="shared" si="91"/>
        <v>5.5799637902446833</v>
      </c>
    </row>
    <row r="2729" spans="1:30" hidden="1" x14ac:dyDescent="0.35">
      <c r="A2729" s="11" t="s">
        <v>2764</v>
      </c>
      <c r="B2729" s="11" t="s">
        <v>2516</v>
      </c>
      <c r="C2729" s="11" t="s">
        <v>2552</v>
      </c>
      <c r="D2729" s="188" t="s">
        <v>3022</v>
      </c>
      <c r="G2729" s="11" t="s">
        <v>2749</v>
      </c>
      <c r="H2729" s="11" t="s">
        <v>2640</v>
      </c>
      <c r="J2729" s="258" t="s">
        <v>2561</v>
      </c>
      <c r="K2729" s="258" t="s">
        <v>3017</v>
      </c>
      <c r="L2729" s="265" t="s">
        <v>1937</v>
      </c>
      <c r="M2729" s="265" t="s">
        <v>1941</v>
      </c>
      <c r="N2729" s="258" t="s">
        <v>3027</v>
      </c>
      <c r="O2729" s="258" t="s">
        <v>3040</v>
      </c>
      <c r="P2729" s="258"/>
      <c r="Q2729" s="258"/>
      <c r="R2729" s="258"/>
      <c r="S2729" s="258"/>
      <c r="T2729" s="11" t="s">
        <v>2763</v>
      </c>
      <c r="U2729" s="11" t="s">
        <v>2517</v>
      </c>
      <c r="V2729">
        <v>2.4133110976349301</v>
      </c>
      <c r="Z2729">
        <v>3.45588235294117</v>
      </c>
      <c r="AD2729" s="188">
        <f t="shared" si="91"/>
        <v>5.5568541581712889</v>
      </c>
    </row>
    <row r="2730" spans="1:30" hidden="1" x14ac:dyDescent="0.35">
      <c r="A2730" s="11" t="s">
        <v>2764</v>
      </c>
      <c r="B2730" s="11" t="s">
        <v>2516</v>
      </c>
      <c r="C2730" s="11" t="s">
        <v>2552</v>
      </c>
      <c r="D2730" s="188" t="s">
        <v>3022</v>
      </c>
      <c r="G2730" s="11" t="s">
        <v>2749</v>
      </c>
      <c r="H2730" s="11" t="s">
        <v>2640</v>
      </c>
      <c r="J2730" s="258" t="s">
        <v>2561</v>
      </c>
      <c r="K2730" s="258" t="s">
        <v>3017</v>
      </c>
      <c r="L2730" s="265" t="s">
        <v>1937</v>
      </c>
      <c r="M2730" s="265" t="s">
        <v>1941</v>
      </c>
      <c r="N2730" s="258" t="s">
        <v>3027</v>
      </c>
      <c r="O2730" s="258" t="s">
        <v>3040</v>
      </c>
      <c r="P2730" s="258"/>
      <c r="Q2730" s="258"/>
      <c r="R2730" s="258"/>
      <c r="S2730" s="258"/>
      <c r="T2730" s="11" t="s">
        <v>2763</v>
      </c>
      <c r="U2730" s="11" t="s">
        <v>2517</v>
      </c>
      <c r="V2730">
        <v>2.4136749545178802</v>
      </c>
      <c r="Z2730">
        <v>3.6323529411764701</v>
      </c>
      <c r="AD2730" s="188">
        <f t="shared" si="91"/>
        <v>5.557691969605953</v>
      </c>
    </row>
    <row r="2731" spans="1:30" hidden="1" x14ac:dyDescent="0.35">
      <c r="A2731" s="11" t="s">
        <v>2764</v>
      </c>
      <c r="B2731" s="11" t="s">
        <v>2516</v>
      </c>
      <c r="C2731" s="11" t="s">
        <v>2552</v>
      </c>
      <c r="D2731" s="188" t="s">
        <v>3022</v>
      </c>
      <c r="G2731" s="11" t="s">
        <v>2749</v>
      </c>
      <c r="H2731" s="11" t="s">
        <v>2640</v>
      </c>
      <c r="J2731" s="258" t="s">
        <v>2561</v>
      </c>
      <c r="K2731" s="258" t="s">
        <v>3017</v>
      </c>
      <c r="L2731" s="265" t="s">
        <v>1937</v>
      </c>
      <c r="M2731" s="265" t="s">
        <v>1941</v>
      </c>
      <c r="N2731" s="258" t="s">
        <v>3027</v>
      </c>
      <c r="O2731" s="258" t="s">
        <v>3040</v>
      </c>
      <c r="P2731" s="258"/>
      <c r="Q2731" s="258"/>
      <c r="R2731" s="258"/>
      <c r="S2731" s="258"/>
      <c r="T2731" s="11" t="s">
        <v>2763</v>
      </c>
      <c r="U2731" s="11" t="s">
        <v>2517</v>
      </c>
      <c r="V2731">
        <v>2.4141600970285002</v>
      </c>
      <c r="Z2731">
        <v>3.8676470588235201</v>
      </c>
      <c r="AD2731" s="188">
        <f t="shared" si="91"/>
        <v>5.5588090515188844</v>
      </c>
    </row>
    <row r="2732" spans="1:30" hidden="1" x14ac:dyDescent="0.35">
      <c r="A2732" s="11" t="s">
        <v>2764</v>
      </c>
      <c r="B2732" s="11" t="s">
        <v>2516</v>
      </c>
      <c r="C2732" s="11" t="s">
        <v>2552</v>
      </c>
      <c r="D2732" s="188" t="s">
        <v>3022</v>
      </c>
      <c r="G2732" s="11" t="s">
        <v>2749</v>
      </c>
      <c r="H2732" s="11" t="s">
        <v>2640</v>
      </c>
      <c r="J2732" s="258" t="s">
        <v>2561</v>
      </c>
      <c r="K2732" s="258" t="s">
        <v>3017</v>
      </c>
      <c r="L2732" s="265" t="s">
        <v>1937</v>
      </c>
      <c r="M2732" s="265" t="s">
        <v>1941</v>
      </c>
      <c r="N2732" s="258" t="s">
        <v>3027</v>
      </c>
      <c r="O2732" s="258" t="s">
        <v>3040</v>
      </c>
      <c r="P2732" s="258"/>
      <c r="Q2732" s="258"/>
      <c r="R2732" s="258"/>
      <c r="S2732" s="258"/>
      <c r="T2732" s="11" t="s">
        <v>2763</v>
      </c>
      <c r="U2732" s="11" t="s">
        <v>2517</v>
      </c>
      <c r="V2732">
        <v>2.7139478471801</v>
      </c>
      <c r="Z2732">
        <v>-0.73529411764705799</v>
      </c>
      <c r="AD2732" s="188">
        <f t="shared" si="91"/>
        <v>6.2490958560801815</v>
      </c>
    </row>
    <row r="2733" spans="1:30" hidden="1" x14ac:dyDescent="0.35">
      <c r="A2733" s="11" t="s">
        <v>2764</v>
      </c>
      <c r="B2733" s="11" t="s">
        <v>2516</v>
      </c>
      <c r="C2733" s="11" t="s">
        <v>2552</v>
      </c>
      <c r="D2733" s="188" t="s">
        <v>3022</v>
      </c>
      <c r="G2733" s="11" t="s">
        <v>2749</v>
      </c>
      <c r="H2733" s="11" t="s">
        <v>2640</v>
      </c>
      <c r="J2733" s="258" t="s">
        <v>2561</v>
      </c>
      <c r="K2733" s="258" t="s">
        <v>3017</v>
      </c>
      <c r="L2733" s="265" t="s">
        <v>1937</v>
      </c>
      <c r="M2733" s="265" t="s">
        <v>1941</v>
      </c>
      <c r="N2733" s="258" t="s">
        <v>3027</v>
      </c>
      <c r="O2733" s="258" t="s">
        <v>3040</v>
      </c>
      <c r="P2733" s="258"/>
      <c r="Q2733" s="258"/>
      <c r="R2733" s="258"/>
      <c r="S2733" s="258"/>
      <c r="T2733" s="11" t="s">
        <v>2763</v>
      </c>
      <c r="U2733" s="11" t="s">
        <v>2517</v>
      </c>
      <c r="V2733">
        <v>2.7245906610066699</v>
      </c>
      <c r="Z2733">
        <v>-0.57352941176470495</v>
      </c>
      <c r="AD2733" s="188">
        <f t="shared" ref="AD2733:AD2796" si="92">LN(10^(V2733))</f>
        <v>6.2736018405447522</v>
      </c>
    </row>
    <row r="2734" spans="1:30" hidden="1" x14ac:dyDescent="0.35">
      <c r="A2734" s="11" t="s">
        <v>2764</v>
      </c>
      <c r="B2734" s="11" t="s">
        <v>2516</v>
      </c>
      <c r="C2734" s="11" t="s">
        <v>2552</v>
      </c>
      <c r="D2734" s="188" t="s">
        <v>3022</v>
      </c>
      <c r="G2734" s="11" t="s">
        <v>2749</v>
      </c>
      <c r="H2734" s="11" t="s">
        <v>2640</v>
      </c>
      <c r="J2734" s="258" t="s">
        <v>2561</v>
      </c>
      <c r="K2734" s="258" t="s">
        <v>3017</v>
      </c>
      <c r="L2734" s="265" t="s">
        <v>1937</v>
      </c>
      <c r="M2734" s="265" t="s">
        <v>1941</v>
      </c>
      <c r="N2734" s="258" t="s">
        <v>3027</v>
      </c>
      <c r="O2734" s="258" t="s">
        <v>3040</v>
      </c>
      <c r="P2734" s="258"/>
      <c r="Q2734" s="258"/>
      <c r="R2734" s="258"/>
      <c r="S2734" s="258"/>
      <c r="T2734" s="11" t="s">
        <v>2763</v>
      </c>
      <c r="U2734" s="11" t="s">
        <v>2517</v>
      </c>
      <c r="V2734">
        <v>2.7352334748332301</v>
      </c>
      <c r="Z2734">
        <v>-0.41176470588235298</v>
      </c>
      <c r="AD2734" s="188">
        <f t="shared" si="92"/>
        <v>6.2981078250093008</v>
      </c>
    </row>
    <row r="2735" spans="1:30" hidden="1" x14ac:dyDescent="0.35">
      <c r="A2735" s="11" t="s">
        <v>2764</v>
      </c>
      <c r="B2735" s="11" t="s">
        <v>2516</v>
      </c>
      <c r="C2735" s="11" t="s">
        <v>2552</v>
      </c>
      <c r="D2735" s="188" t="s">
        <v>3022</v>
      </c>
      <c r="G2735" s="11" t="s">
        <v>2749</v>
      </c>
      <c r="H2735" s="11" t="s">
        <v>2640</v>
      </c>
      <c r="J2735" s="258" t="s">
        <v>2561</v>
      </c>
      <c r="K2735" s="258" t="s">
        <v>3017</v>
      </c>
      <c r="L2735" s="265" t="s">
        <v>1937</v>
      </c>
      <c r="M2735" s="265" t="s">
        <v>1941</v>
      </c>
      <c r="N2735" s="258" t="s">
        <v>3027</v>
      </c>
      <c r="O2735" s="258" t="s">
        <v>3040</v>
      </c>
      <c r="P2735" s="258"/>
      <c r="Q2735" s="258"/>
      <c r="R2735" s="258"/>
      <c r="S2735" s="258"/>
      <c r="T2735" s="11" t="s">
        <v>2763</v>
      </c>
      <c r="U2735" s="11" t="s">
        <v>2517</v>
      </c>
      <c r="V2735">
        <v>2.72516676773802</v>
      </c>
      <c r="Z2735">
        <v>-0.29411764705882298</v>
      </c>
      <c r="AD2735" s="188">
        <f t="shared" si="92"/>
        <v>6.2749283753163327</v>
      </c>
    </row>
    <row r="2736" spans="1:30" hidden="1" x14ac:dyDescent="0.35">
      <c r="A2736" s="11" t="s">
        <v>2764</v>
      </c>
      <c r="B2736" s="11" t="s">
        <v>2516</v>
      </c>
      <c r="C2736" s="11" t="s">
        <v>2552</v>
      </c>
      <c r="D2736" s="188" t="s">
        <v>3022</v>
      </c>
      <c r="G2736" s="11" t="s">
        <v>2749</v>
      </c>
      <c r="H2736" s="11" t="s">
        <v>2640</v>
      </c>
      <c r="J2736" s="258" t="s">
        <v>2561</v>
      </c>
      <c r="K2736" s="258" t="s">
        <v>3017</v>
      </c>
      <c r="L2736" s="265" t="s">
        <v>1937</v>
      </c>
      <c r="M2736" s="265" t="s">
        <v>1941</v>
      </c>
      <c r="N2736" s="258" t="s">
        <v>3027</v>
      </c>
      <c r="O2736" s="258" t="s">
        <v>3040</v>
      </c>
      <c r="P2736" s="258"/>
      <c r="Q2736" s="258"/>
      <c r="R2736" s="258"/>
      <c r="S2736" s="258"/>
      <c r="T2736" s="11" t="s">
        <v>2763</v>
      </c>
      <c r="U2736" s="11" t="s">
        <v>2517</v>
      </c>
      <c r="V2736">
        <v>2.71522134627046</v>
      </c>
      <c r="Z2736">
        <v>-0.11764705882352899</v>
      </c>
      <c r="AD2736" s="188">
        <f t="shared" si="92"/>
        <v>6.2520281961015858</v>
      </c>
    </row>
    <row r="2737" spans="1:30" hidden="1" x14ac:dyDescent="0.35">
      <c r="A2737" s="11" t="s">
        <v>2764</v>
      </c>
      <c r="B2737" s="11" t="s">
        <v>2516</v>
      </c>
      <c r="C2737" s="11" t="s">
        <v>2552</v>
      </c>
      <c r="D2737" s="188" t="s">
        <v>3022</v>
      </c>
      <c r="G2737" s="11" t="s">
        <v>2749</v>
      </c>
      <c r="H2737" s="11" t="s">
        <v>2640</v>
      </c>
      <c r="J2737" s="258" t="s">
        <v>2561</v>
      </c>
      <c r="K2737" s="258" t="s">
        <v>3017</v>
      </c>
      <c r="L2737" s="265" t="s">
        <v>1937</v>
      </c>
      <c r="M2737" s="265" t="s">
        <v>1941</v>
      </c>
      <c r="N2737" s="258" t="s">
        <v>3027</v>
      </c>
      <c r="O2737" s="258" t="s">
        <v>3040</v>
      </c>
      <c r="P2737" s="258"/>
      <c r="Q2737" s="258"/>
      <c r="R2737" s="258"/>
      <c r="S2737" s="258"/>
      <c r="T2737" s="11" t="s">
        <v>2763</v>
      </c>
      <c r="U2737" s="11" t="s">
        <v>2517</v>
      </c>
      <c r="V2737">
        <v>2.7051849605821698</v>
      </c>
      <c r="Z2737">
        <v>1.4705882352942E-2</v>
      </c>
      <c r="AD2737" s="188">
        <f t="shared" si="92"/>
        <v>6.2289185640281897</v>
      </c>
    </row>
    <row r="2738" spans="1:30" hidden="1" x14ac:dyDescent="0.35">
      <c r="A2738" s="11" t="s">
        <v>2764</v>
      </c>
      <c r="B2738" s="11" t="s">
        <v>2516</v>
      </c>
      <c r="C2738" s="11" t="s">
        <v>2552</v>
      </c>
      <c r="D2738" s="188" t="s">
        <v>3022</v>
      </c>
      <c r="G2738" s="11" t="s">
        <v>2749</v>
      </c>
      <c r="H2738" s="11" t="s">
        <v>2640</v>
      </c>
      <c r="J2738" s="258" t="s">
        <v>2561</v>
      </c>
      <c r="K2738" s="258" t="s">
        <v>3017</v>
      </c>
      <c r="L2738" s="265" t="s">
        <v>1937</v>
      </c>
      <c r="M2738" s="265" t="s">
        <v>1941</v>
      </c>
      <c r="N2738" s="258" t="s">
        <v>3027</v>
      </c>
      <c r="O2738" s="258" t="s">
        <v>3040</v>
      </c>
      <c r="P2738" s="258"/>
      <c r="Q2738" s="258"/>
      <c r="R2738" s="258"/>
      <c r="S2738" s="258"/>
      <c r="T2738" s="11" t="s">
        <v>2763</v>
      </c>
      <c r="U2738" s="11" t="s">
        <v>2517</v>
      </c>
      <c r="V2738">
        <v>2.7054881746513</v>
      </c>
      <c r="Z2738">
        <v>0.161764705882353</v>
      </c>
      <c r="AD2738" s="188">
        <f t="shared" si="92"/>
        <v>6.2296167402237552</v>
      </c>
    </row>
    <row r="2739" spans="1:30" hidden="1" x14ac:dyDescent="0.35">
      <c r="A2739" s="11" t="s">
        <v>2764</v>
      </c>
      <c r="B2739" s="11" t="s">
        <v>2516</v>
      </c>
      <c r="C2739" s="11" t="s">
        <v>2552</v>
      </c>
      <c r="D2739" s="188" t="s">
        <v>3022</v>
      </c>
      <c r="G2739" s="11" t="s">
        <v>2749</v>
      </c>
      <c r="H2739" s="11" t="s">
        <v>2640</v>
      </c>
      <c r="J2739" s="258" t="s">
        <v>2561</v>
      </c>
      <c r="K2739" s="258" t="s">
        <v>3017</v>
      </c>
      <c r="L2739" s="265" t="s">
        <v>1937</v>
      </c>
      <c r="M2739" s="265" t="s">
        <v>1941</v>
      </c>
      <c r="N2739" s="258" t="s">
        <v>3027</v>
      </c>
      <c r="O2739" s="258" t="s">
        <v>3040</v>
      </c>
      <c r="P2739" s="258"/>
      <c r="Q2739" s="258"/>
      <c r="R2739" s="258"/>
      <c r="S2739" s="258"/>
      <c r="T2739" s="11" t="s">
        <v>2763</v>
      </c>
      <c r="U2739" s="11" t="s">
        <v>2517</v>
      </c>
      <c r="V2739">
        <v>2.7160097028502102</v>
      </c>
      <c r="Z2739">
        <v>0.26470588235294101</v>
      </c>
      <c r="AD2739" s="188">
        <f t="shared" si="92"/>
        <v>6.2538434542100818</v>
      </c>
    </row>
    <row r="2740" spans="1:30" hidden="1" x14ac:dyDescent="0.35">
      <c r="A2740" s="11" t="s">
        <v>2764</v>
      </c>
      <c r="B2740" s="11" t="s">
        <v>2516</v>
      </c>
      <c r="C2740" s="11" t="s">
        <v>2552</v>
      </c>
      <c r="D2740" s="188" t="s">
        <v>3022</v>
      </c>
      <c r="G2740" s="11" t="s">
        <v>2749</v>
      </c>
      <c r="H2740" s="11" t="s">
        <v>2640</v>
      </c>
      <c r="J2740" s="258" t="s">
        <v>2561</v>
      </c>
      <c r="K2740" s="258" t="s">
        <v>3017</v>
      </c>
      <c r="L2740" s="265" t="s">
        <v>1937</v>
      </c>
      <c r="M2740" s="265" t="s">
        <v>1941</v>
      </c>
      <c r="N2740" s="258" t="s">
        <v>3027</v>
      </c>
      <c r="O2740" s="258" t="s">
        <v>3040</v>
      </c>
      <c r="P2740" s="258"/>
      <c r="Q2740" s="258"/>
      <c r="R2740" s="258"/>
      <c r="S2740" s="258"/>
      <c r="T2740" s="11" t="s">
        <v>2763</v>
      </c>
      <c r="U2740" s="11" t="s">
        <v>2517</v>
      </c>
      <c r="V2740">
        <v>2.71634323832625</v>
      </c>
      <c r="Z2740">
        <v>0.42647058823529399</v>
      </c>
      <c r="AD2740" s="188">
        <f t="shared" si="92"/>
        <v>6.2546114480251962</v>
      </c>
    </row>
    <row r="2741" spans="1:30" hidden="1" x14ac:dyDescent="0.35">
      <c r="A2741" s="11" t="s">
        <v>2764</v>
      </c>
      <c r="B2741" s="11" t="s">
        <v>2516</v>
      </c>
      <c r="C2741" s="11" t="s">
        <v>2552</v>
      </c>
      <c r="D2741" s="188" t="s">
        <v>3022</v>
      </c>
      <c r="G2741" s="11" t="s">
        <v>2749</v>
      </c>
      <c r="H2741" s="11" t="s">
        <v>2640</v>
      </c>
      <c r="J2741" s="258" t="s">
        <v>2561</v>
      </c>
      <c r="K2741" s="258" t="s">
        <v>3017</v>
      </c>
      <c r="L2741" s="265" t="s">
        <v>1937</v>
      </c>
      <c r="M2741" s="265" t="s">
        <v>1941</v>
      </c>
      <c r="N2741" s="258" t="s">
        <v>3027</v>
      </c>
      <c r="O2741" s="258" t="s">
        <v>3040</v>
      </c>
      <c r="P2741" s="258"/>
      <c r="Q2741" s="258"/>
      <c r="R2741" s="258"/>
      <c r="S2741" s="258"/>
      <c r="T2741" s="11" t="s">
        <v>2763</v>
      </c>
      <c r="U2741" s="11" t="s">
        <v>2517</v>
      </c>
      <c r="V2741">
        <v>2.7371740448756801</v>
      </c>
      <c r="Z2741">
        <v>0.52941176470588203</v>
      </c>
      <c r="AD2741" s="188">
        <f t="shared" si="92"/>
        <v>6.3025761526609569</v>
      </c>
    </row>
    <row r="2742" spans="1:30" hidden="1" x14ac:dyDescent="0.35">
      <c r="A2742" s="11" t="s">
        <v>2764</v>
      </c>
      <c r="B2742" s="11" t="s">
        <v>2516</v>
      </c>
      <c r="C2742" s="11" t="s">
        <v>2552</v>
      </c>
      <c r="D2742" s="188" t="s">
        <v>3022</v>
      </c>
      <c r="G2742" s="11" t="s">
        <v>2749</v>
      </c>
      <c r="H2742" s="11" t="s">
        <v>2640</v>
      </c>
      <c r="J2742" s="258" t="s">
        <v>2561</v>
      </c>
      <c r="K2742" s="258" t="s">
        <v>3017</v>
      </c>
      <c r="L2742" s="265" t="s">
        <v>1937</v>
      </c>
      <c r="M2742" s="265" t="s">
        <v>1941</v>
      </c>
      <c r="N2742" s="258" t="s">
        <v>3027</v>
      </c>
      <c r="O2742" s="258" t="s">
        <v>3040</v>
      </c>
      <c r="P2742" s="258"/>
      <c r="Q2742" s="258"/>
      <c r="R2742" s="258"/>
      <c r="S2742" s="258"/>
      <c r="T2742" s="11" t="s">
        <v>2763</v>
      </c>
      <c r="U2742" s="11" t="s">
        <v>2517</v>
      </c>
      <c r="V2742">
        <v>2.72710733778047</v>
      </c>
      <c r="Z2742">
        <v>0.64705882352941202</v>
      </c>
      <c r="AD2742" s="188">
        <f t="shared" si="92"/>
        <v>6.279396702967988</v>
      </c>
    </row>
    <row r="2743" spans="1:30" hidden="1" x14ac:dyDescent="0.35">
      <c r="A2743" s="11" t="s">
        <v>2764</v>
      </c>
      <c r="B2743" s="11" t="s">
        <v>2516</v>
      </c>
      <c r="C2743" s="11" t="s">
        <v>2552</v>
      </c>
      <c r="D2743" s="188" t="s">
        <v>3022</v>
      </c>
      <c r="G2743" s="11" t="s">
        <v>2749</v>
      </c>
      <c r="H2743" s="11" t="s">
        <v>2640</v>
      </c>
      <c r="J2743" s="258" t="s">
        <v>2561</v>
      </c>
      <c r="K2743" s="258" t="s">
        <v>3017</v>
      </c>
      <c r="L2743" s="265" t="s">
        <v>1937</v>
      </c>
      <c r="M2743" s="265" t="s">
        <v>1941</v>
      </c>
      <c r="N2743" s="258" t="s">
        <v>3027</v>
      </c>
      <c r="O2743" s="258" t="s">
        <v>3040</v>
      </c>
      <c r="P2743" s="258"/>
      <c r="Q2743" s="258"/>
      <c r="R2743" s="258"/>
      <c r="S2743" s="258"/>
      <c r="T2743" s="11" t="s">
        <v>2763</v>
      </c>
      <c r="U2743" s="11" t="s">
        <v>2517</v>
      </c>
      <c r="V2743">
        <v>2.7376895087932001</v>
      </c>
      <c r="Z2743">
        <v>0.77941176470588303</v>
      </c>
      <c r="AD2743" s="188">
        <f t="shared" si="92"/>
        <v>6.303763052193414</v>
      </c>
    </row>
    <row r="2744" spans="1:30" hidden="1" x14ac:dyDescent="0.35">
      <c r="A2744" s="11" t="s">
        <v>2764</v>
      </c>
      <c r="B2744" s="11" t="s">
        <v>2516</v>
      </c>
      <c r="C2744" s="11" t="s">
        <v>2552</v>
      </c>
      <c r="D2744" s="188" t="s">
        <v>3022</v>
      </c>
      <c r="G2744" s="11" t="s">
        <v>2749</v>
      </c>
      <c r="H2744" s="11" t="s">
        <v>2640</v>
      </c>
      <c r="J2744" s="258" t="s">
        <v>2561</v>
      </c>
      <c r="K2744" s="258" t="s">
        <v>3017</v>
      </c>
      <c r="L2744" s="265" t="s">
        <v>1937</v>
      </c>
      <c r="M2744" s="265" t="s">
        <v>1941</v>
      </c>
      <c r="N2744" s="258" t="s">
        <v>3027</v>
      </c>
      <c r="O2744" s="258" t="s">
        <v>3040</v>
      </c>
      <c r="P2744" s="258"/>
      <c r="Q2744" s="258"/>
      <c r="R2744" s="258"/>
      <c r="S2744" s="258"/>
      <c r="T2744" s="11" t="s">
        <v>2763</v>
      </c>
      <c r="U2744" s="11" t="s">
        <v>2517</v>
      </c>
      <c r="V2744">
        <v>2.73796240145542</v>
      </c>
      <c r="Z2744">
        <v>0.91176470588235203</v>
      </c>
      <c r="AD2744" s="188">
        <f t="shared" si="92"/>
        <v>6.3043914107694299</v>
      </c>
    </row>
    <row r="2745" spans="1:30" hidden="1" x14ac:dyDescent="0.35">
      <c r="A2745" s="11" t="s">
        <v>2764</v>
      </c>
      <c r="B2745" s="11" t="s">
        <v>2516</v>
      </c>
      <c r="C2745" s="11" t="s">
        <v>2552</v>
      </c>
      <c r="D2745" s="188" t="s">
        <v>3022</v>
      </c>
      <c r="G2745" s="11" t="s">
        <v>2749</v>
      </c>
      <c r="H2745" s="11" t="s">
        <v>2640</v>
      </c>
      <c r="J2745" s="258" t="s">
        <v>2561</v>
      </c>
      <c r="K2745" s="258" t="s">
        <v>3017</v>
      </c>
      <c r="L2745" s="265" t="s">
        <v>1937</v>
      </c>
      <c r="M2745" s="265" t="s">
        <v>1941</v>
      </c>
      <c r="N2745" s="258" t="s">
        <v>3027</v>
      </c>
      <c r="O2745" s="258" t="s">
        <v>3040</v>
      </c>
      <c r="P2745" s="258"/>
      <c r="Q2745" s="258"/>
      <c r="R2745" s="258"/>
      <c r="S2745" s="258"/>
      <c r="T2745" s="11" t="s">
        <v>2763</v>
      </c>
      <c r="U2745" s="11" t="s">
        <v>2517</v>
      </c>
      <c r="V2745">
        <v>2.7381746513038201</v>
      </c>
      <c r="Z2745">
        <v>1.01470588235294</v>
      </c>
      <c r="AD2745" s="188">
        <f t="shared" si="92"/>
        <v>6.3048801341063454</v>
      </c>
    </row>
    <row r="2746" spans="1:30" hidden="1" x14ac:dyDescent="0.35">
      <c r="A2746" s="11" t="s">
        <v>2764</v>
      </c>
      <c r="B2746" s="11" t="s">
        <v>2516</v>
      </c>
      <c r="C2746" s="11" t="s">
        <v>2552</v>
      </c>
      <c r="D2746" s="188" t="s">
        <v>3022</v>
      </c>
      <c r="G2746" s="11" t="s">
        <v>2749</v>
      </c>
      <c r="H2746" s="11" t="s">
        <v>2640</v>
      </c>
      <c r="J2746" s="258" t="s">
        <v>2561</v>
      </c>
      <c r="K2746" s="258" t="s">
        <v>3017</v>
      </c>
      <c r="L2746" s="265" t="s">
        <v>1937</v>
      </c>
      <c r="M2746" s="265" t="s">
        <v>1941</v>
      </c>
      <c r="N2746" s="258" t="s">
        <v>3027</v>
      </c>
      <c r="O2746" s="258" t="s">
        <v>3040</v>
      </c>
      <c r="P2746" s="258"/>
      <c r="Q2746" s="258"/>
      <c r="R2746" s="258"/>
      <c r="S2746" s="258"/>
      <c r="T2746" s="11" t="s">
        <v>2763</v>
      </c>
      <c r="U2746" s="11" t="s">
        <v>2517</v>
      </c>
      <c r="V2746">
        <v>2.7177986658580902</v>
      </c>
      <c r="Z2746">
        <v>1.1323529411764699</v>
      </c>
      <c r="AD2746" s="188">
        <f t="shared" si="92"/>
        <v>6.2579626937639441</v>
      </c>
    </row>
    <row r="2747" spans="1:30" hidden="1" x14ac:dyDescent="0.35">
      <c r="A2747" s="11" t="s">
        <v>2764</v>
      </c>
      <c r="B2747" s="11" t="s">
        <v>2516</v>
      </c>
      <c r="C2747" s="11" t="s">
        <v>2552</v>
      </c>
      <c r="D2747" s="188" t="s">
        <v>3022</v>
      </c>
      <c r="G2747" s="11" t="s">
        <v>2749</v>
      </c>
      <c r="H2747" s="11" t="s">
        <v>2640</v>
      </c>
      <c r="J2747" s="258" t="s">
        <v>2561</v>
      </c>
      <c r="K2747" s="258" t="s">
        <v>3017</v>
      </c>
      <c r="L2747" s="265" t="s">
        <v>1937</v>
      </c>
      <c r="M2747" s="265" t="s">
        <v>1941</v>
      </c>
      <c r="N2747" s="258" t="s">
        <v>3027</v>
      </c>
      <c r="O2747" s="258" t="s">
        <v>3040</v>
      </c>
      <c r="P2747" s="258"/>
      <c r="Q2747" s="258"/>
      <c r="R2747" s="258"/>
      <c r="S2747" s="258"/>
      <c r="T2747" s="11" t="s">
        <v>2763</v>
      </c>
      <c r="U2747" s="11" t="s">
        <v>2517</v>
      </c>
      <c r="V2747">
        <v>2.7181018799272199</v>
      </c>
      <c r="Z2747">
        <v>1.27941176470588</v>
      </c>
      <c r="AD2747" s="188">
        <f t="shared" si="92"/>
        <v>6.2586608699595088</v>
      </c>
    </row>
    <row r="2748" spans="1:30" hidden="1" x14ac:dyDescent="0.35">
      <c r="A2748" s="11" t="s">
        <v>2764</v>
      </c>
      <c r="B2748" s="11" t="s">
        <v>2516</v>
      </c>
      <c r="C2748" s="11" t="s">
        <v>2552</v>
      </c>
      <c r="D2748" s="188" t="s">
        <v>3022</v>
      </c>
      <c r="G2748" s="11" t="s">
        <v>2749</v>
      </c>
      <c r="H2748" s="11" t="s">
        <v>2640</v>
      </c>
      <c r="J2748" s="258" t="s">
        <v>2561</v>
      </c>
      <c r="K2748" s="258" t="s">
        <v>3017</v>
      </c>
      <c r="L2748" s="265" t="s">
        <v>1937</v>
      </c>
      <c r="M2748" s="265" t="s">
        <v>1941</v>
      </c>
      <c r="N2748" s="258" t="s">
        <v>3027</v>
      </c>
      <c r="O2748" s="258" t="s">
        <v>3040</v>
      </c>
      <c r="P2748" s="258"/>
      <c r="Q2748" s="258"/>
      <c r="R2748" s="258"/>
      <c r="S2748" s="258"/>
      <c r="T2748" s="11" t="s">
        <v>2763</v>
      </c>
      <c r="U2748" s="11" t="s">
        <v>2517</v>
      </c>
      <c r="V2748">
        <v>2.7080958156458399</v>
      </c>
      <c r="Z2748">
        <v>1.4264705882352899</v>
      </c>
      <c r="AD2748" s="188">
        <f t="shared" si="92"/>
        <v>6.2356210555056633</v>
      </c>
    </row>
    <row r="2749" spans="1:30" hidden="1" x14ac:dyDescent="0.35">
      <c r="A2749" s="11" t="s">
        <v>2764</v>
      </c>
      <c r="B2749" s="11" t="s">
        <v>2516</v>
      </c>
      <c r="C2749" s="11" t="s">
        <v>2552</v>
      </c>
      <c r="D2749" s="188" t="s">
        <v>3022</v>
      </c>
      <c r="G2749" s="11" t="s">
        <v>2749</v>
      </c>
      <c r="H2749" s="11" t="s">
        <v>2640</v>
      </c>
      <c r="J2749" s="258" t="s">
        <v>2561</v>
      </c>
      <c r="K2749" s="258" t="s">
        <v>3017</v>
      </c>
      <c r="L2749" s="265" t="s">
        <v>1937</v>
      </c>
      <c r="M2749" s="265" t="s">
        <v>1941</v>
      </c>
      <c r="N2749" s="258" t="s">
        <v>3027</v>
      </c>
      <c r="O2749" s="258" t="s">
        <v>3040</v>
      </c>
      <c r="P2749" s="258"/>
      <c r="Q2749" s="258"/>
      <c r="R2749" s="258"/>
      <c r="S2749" s="258"/>
      <c r="T2749" s="11" t="s">
        <v>2763</v>
      </c>
      <c r="U2749" s="11" t="s">
        <v>2517</v>
      </c>
      <c r="V2749">
        <v>2.7083687083080599</v>
      </c>
      <c r="Z2749">
        <v>1.5588235294117601</v>
      </c>
      <c r="AD2749" s="188">
        <f t="shared" si="92"/>
        <v>6.2362494140816782</v>
      </c>
    </row>
    <row r="2750" spans="1:30" hidden="1" x14ac:dyDescent="0.35">
      <c r="A2750" s="11" t="s">
        <v>2764</v>
      </c>
      <c r="B2750" s="11" t="s">
        <v>2516</v>
      </c>
      <c r="C2750" s="11" t="s">
        <v>2552</v>
      </c>
      <c r="D2750" s="188" t="s">
        <v>3022</v>
      </c>
      <c r="G2750" s="11" t="s">
        <v>2749</v>
      </c>
      <c r="H2750" s="11" t="s">
        <v>2640</v>
      </c>
      <c r="J2750" s="258" t="s">
        <v>2561</v>
      </c>
      <c r="K2750" s="258" t="s">
        <v>3017</v>
      </c>
      <c r="L2750" s="265" t="s">
        <v>1937</v>
      </c>
      <c r="M2750" s="265" t="s">
        <v>1941</v>
      </c>
      <c r="N2750" s="258" t="s">
        <v>3027</v>
      </c>
      <c r="O2750" s="258" t="s">
        <v>3040</v>
      </c>
      <c r="P2750" s="258"/>
      <c r="Q2750" s="258"/>
      <c r="R2750" s="258"/>
      <c r="S2750" s="258"/>
      <c r="T2750" s="11" t="s">
        <v>2763</v>
      </c>
      <c r="U2750" s="11" t="s">
        <v>2517</v>
      </c>
      <c r="V2750">
        <v>2.70867192237719</v>
      </c>
      <c r="Z2750">
        <v>1.70588235294117</v>
      </c>
      <c r="AD2750" s="188">
        <f t="shared" si="92"/>
        <v>6.2369475902772429</v>
      </c>
    </row>
    <row r="2751" spans="1:30" hidden="1" x14ac:dyDescent="0.35">
      <c r="A2751" s="11" t="s">
        <v>2764</v>
      </c>
      <c r="B2751" s="11" t="s">
        <v>2516</v>
      </c>
      <c r="C2751" s="11" t="s">
        <v>2552</v>
      </c>
      <c r="D2751" s="188" t="s">
        <v>3022</v>
      </c>
      <c r="G2751" s="11" t="s">
        <v>2749</v>
      </c>
      <c r="H2751" s="11" t="s">
        <v>2640</v>
      </c>
      <c r="J2751" s="258" t="s">
        <v>2561</v>
      </c>
      <c r="K2751" s="258" t="s">
        <v>3017</v>
      </c>
      <c r="L2751" s="265" t="s">
        <v>1937</v>
      </c>
      <c r="M2751" s="265" t="s">
        <v>1941</v>
      </c>
      <c r="N2751" s="258" t="s">
        <v>3027</v>
      </c>
      <c r="O2751" s="258" t="s">
        <v>3040</v>
      </c>
      <c r="P2751" s="258"/>
      <c r="Q2751" s="258"/>
      <c r="R2751" s="258"/>
      <c r="S2751" s="258"/>
      <c r="T2751" s="11" t="s">
        <v>2763</v>
      </c>
      <c r="U2751" s="11" t="s">
        <v>2517</v>
      </c>
      <c r="V2751">
        <v>2.7089144936324998</v>
      </c>
      <c r="Z2751">
        <v>1.8235294117647001</v>
      </c>
      <c r="AD2751" s="188">
        <f t="shared" si="92"/>
        <v>6.2375061312337081</v>
      </c>
    </row>
    <row r="2752" spans="1:30" hidden="1" x14ac:dyDescent="0.35">
      <c r="A2752" s="11" t="s">
        <v>2764</v>
      </c>
      <c r="B2752" s="11" t="s">
        <v>2516</v>
      </c>
      <c r="C2752" s="11" t="s">
        <v>2552</v>
      </c>
      <c r="D2752" s="188" t="s">
        <v>3022</v>
      </c>
      <c r="G2752" s="11" t="s">
        <v>2749</v>
      </c>
      <c r="H2752" s="11" t="s">
        <v>2640</v>
      </c>
      <c r="J2752" s="258" t="s">
        <v>2561</v>
      </c>
      <c r="K2752" s="258" t="s">
        <v>3017</v>
      </c>
      <c r="L2752" s="265" t="s">
        <v>1937</v>
      </c>
      <c r="M2752" s="265" t="s">
        <v>1941</v>
      </c>
      <c r="N2752" s="258" t="s">
        <v>3027</v>
      </c>
      <c r="O2752" s="258" t="s">
        <v>3040</v>
      </c>
      <c r="P2752" s="258"/>
      <c r="Q2752" s="258"/>
      <c r="R2752" s="258"/>
      <c r="S2752" s="258"/>
      <c r="T2752" s="11" t="s">
        <v>2763</v>
      </c>
      <c r="U2752" s="11" t="s">
        <v>2517</v>
      </c>
      <c r="V2752">
        <v>2.7091570648878101</v>
      </c>
      <c r="Z2752">
        <v>1.94117647058823</v>
      </c>
      <c r="AD2752" s="188">
        <f t="shared" si="92"/>
        <v>6.2380646721901742</v>
      </c>
    </row>
    <row r="2753" spans="1:30" hidden="1" x14ac:dyDescent="0.35">
      <c r="A2753" s="11" t="s">
        <v>2764</v>
      </c>
      <c r="B2753" s="11" t="s">
        <v>2516</v>
      </c>
      <c r="C2753" s="11" t="s">
        <v>2552</v>
      </c>
      <c r="D2753" s="188" t="s">
        <v>3022</v>
      </c>
      <c r="G2753" s="11" t="s">
        <v>2749</v>
      </c>
      <c r="H2753" s="11" t="s">
        <v>2640</v>
      </c>
      <c r="J2753" s="258" t="s">
        <v>2561</v>
      </c>
      <c r="K2753" s="258" t="s">
        <v>3017</v>
      </c>
      <c r="L2753" s="265" t="s">
        <v>1937</v>
      </c>
      <c r="M2753" s="265" t="s">
        <v>1941</v>
      </c>
      <c r="N2753" s="258" t="s">
        <v>3027</v>
      </c>
      <c r="O2753" s="258" t="s">
        <v>3040</v>
      </c>
      <c r="P2753" s="258"/>
      <c r="Q2753" s="258"/>
      <c r="R2753" s="258"/>
      <c r="S2753" s="258"/>
      <c r="T2753" s="11" t="s">
        <v>2763</v>
      </c>
      <c r="U2753" s="11" t="s">
        <v>2517</v>
      </c>
      <c r="V2753">
        <v>2.7094906003638499</v>
      </c>
      <c r="Z2753">
        <v>2.1029411764705799</v>
      </c>
      <c r="AD2753" s="188">
        <f t="shared" si="92"/>
        <v>6.2388326660052886</v>
      </c>
    </row>
    <row r="2754" spans="1:30" hidden="1" x14ac:dyDescent="0.35">
      <c r="A2754" s="11" t="s">
        <v>2764</v>
      </c>
      <c r="B2754" s="11" t="s">
        <v>2516</v>
      </c>
      <c r="C2754" s="11" t="s">
        <v>2552</v>
      </c>
      <c r="D2754" s="188" t="s">
        <v>3022</v>
      </c>
      <c r="G2754" s="11" t="s">
        <v>2749</v>
      </c>
      <c r="H2754" s="11" t="s">
        <v>2640</v>
      </c>
      <c r="J2754" s="258" t="s">
        <v>2561</v>
      </c>
      <c r="K2754" s="258" t="s">
        <v>3017</v>
      </c>
      <c r="L2754" s="265" t="s">
        <v>1937</v>
      </c>
      <c r="M2754" s="265" t="s">
        <v>1941</v>
      </c>
      <c r="N2754" s="258" t="s">
        <v>3027</v>
      </c>
      <c r="O2754" s="258" t="s">
        <v>3040</v>
      </c>
      <c r="P2754" s="258"/>
      <c r="Q2754" s="258"/>
      <c r="R2754" s="258"/>
      <c r="S2754" s="258"/>
      <c r="T2754" s="11" t="s">
        <v>2763</v>
      </c>
      <c r="U2754" s="11" t="s">
        <v>2517</v>
      </c>
      <c r="V2754">
        <v>2.7097634930260699</v>
      </c>
      <c r="Z2754">
        <v>2.23529411764705</v>
      </c>
      <c r="AD2754" s="188">
        <f t="shared" si="92"/>
        <v>6.2394610245813036</v>
      </c>
    </row>
    <row r="2755" spans="1:30" hidden="1" x14ac:dyDescent="0.35">
      <c r="A2755" s="11" t="s">
        <v>2764</v>
      </c>
      <c r="B2755" s="11" t="s">
        <v>2516</v>
      </c>
      <c r="C2755" s="11" t="s">
        <v>2552</v>
      </c>
      <c r="D2755" s="188" t="s">
        <v>3022</v>
      </c>
      <c r="G2755" s="11" t="s">
        <v>2749</v>
      </c>
      <c r="H2755" s="11" t="s">
        <v>2640</v>
      </c>
      <c r="J2755" s="258" t="s">
        <v>2561</v>
      </c>
      <c r="K2755" s="258" t="s">
        <v>3017</v>
      </c>
      <c r="L2755" s="265" t="s">
        <v>1937</v>
      </c>
      <c r="M2755" s="265" t="s">
        <v>1941</v>
      </c>
      <c r="N2755" s="258" t="s">
        <v>3027</v>
      </c>
      <c r="O2755" s="258" t="s">
        <v>3040</v>
      </c>
      <c r="P2755" s="258"/>
      <c r="Q2755" s="258"/>
      <c r="R2755" s="258"/>
      <c r="S2755" s="258"/>
      <c r="T2755" s="11" t="s">
        <v>2763</v>
      </c>
      <c r="U2755" s="11" t="s">
        <v>2517</v>
      </c>
      <c r="V2755">
        <v>2.7203759854457199</v>
      </c>
      <c r="Z2755">
        <v>2.3823529411764701</v>
      </c>
      <c r="AD2755" s="188">
        <f t="shared" si="92"/>
        <v>6.2638971914263024</v>
      </c>
    </row>
    <row r="2756" spans="1:30" hidden="1" x14ac:dyDescent="0.35">
      <c r="A2756" s="11" t="s">
        <v>2764</v>
      </c>
      <c r="B2756" s="11" t="s">
        <v>2516</v>
      </c>
      <c r="C2756" s="11" t="s">
        <v>2552</v>
      </c>
      <c r="D2756" s="188" t="s">
        <v>3022</v>
      </c>
      <c r="G2756" s="11" t="s">
        <v>2749</v>
      </c>
      <c r="H2756" s="11" t="s">
        <v>2640</v>
      </c>
      <c r="J2756" s="258" t="s">
        <v>2561</v>
      </c>
      <c r="K2756" s="258" t="s">
        <v>3017</v>
      </c>
      <c r="L2756" s="265" t="s">
        <v>1937</v>
      </c>
      <c r="M2756" s="265" t="s">
        <v>1941</v>
      </c>
      <c r="N2756" s="258" t="s">
        <v>3027</v>
      </c>
      <c r="O2756" s="258" t="s">
        <v>3040</v>
      </c>
      <c r="P2756" s="258"/>
      <c r="Q2756" s="258"/>
      <c r="R2756" s="258"/>
      <c r="S2756" s="258"/>
      <c r="T2756" s="11" t="s">
        <v>2763</v>
      </c>
      <c r="U2756" s="11" t="s">
        <v>2517</v>
      </c>
      <c r="V2756">
        <v>2.72070952092177</v>
      </c>
      <c r="Z2756">
        <v>2.5441176470588198</v>
      </c>
      <c r="AD2756" s="188">
        <f t="shared" si="92"/>
        <v>6.2646651852414399</v>
      </c>
    </row>
    <row r="2757" spans="1:30" hidden="1" x14ac:dyDescent="0.35">
      <c r="A2757" s="11" t="s">
        <v>2764</v>
      </c>
      <c r="B2757" s="11" t="s">
        <v>2516</v>
      </c>
      <c r="C2757" s="11" t="s">
        <v>2552</v>
      </c>
      <c r="D2757" s="188" t="s">
        <v>3022</v>
      </c>
      <c r="G2757" s="11" t="s">
        <v>2749</v>
      </c>
      <c r="H2757" s="11" t="s">
        <v>2640</v>
      </c>
      <c r="J2757" s="258" t="s">
        <v>2561</v>
      </c>
      <c r="K2757" s="258" t="s">
        <v>3017</v>
      </c>
      <c r="L2757" s="265" t="s">
        <v>1937</v>
      </c>
      <c r="M2757" s="265" t="s">
        <v>1941</v>
      </c>
      <c r="N2757" s="258" t="s">
        <v>3027</v>
      </c>
      <c r="O2757" s="258" t="s">
        <v>3040</v>
      </c>
      <c r="P2757" s="258"/>
      <c r="Q2757" s="258"/>
      <c r="R2757" s="258"/>
      <c r="S2757" s="258"/>
      <c r="T2757" s="11" t="s">
        <v>2763</v>
      </c>
      <c r="U2757" s="11" t="s">
        <v>2517</v>
      </c>
      <c r="V2757">
        <v>2.72098241358399</v>
      </c>
      <c r="Z2757">
        <v>2.6764705882352899</v>
      </c>
      <c r="AD2757" s="188">
        <f t="shared" si="92"/>
        <v>6.2652935438174548</v>
      </c>
    </row>
    <row r="2758" spans="1:30" hidden="1" x14ac:dyDescent="0.35">
      <c r="A2758" s="11" t="s">
        <v>2764</v>
      </c>
      <c r="B2758" s="11" t="s">
        <v>2516</v>
      </c>
      <c r="C2758" s="11" t="s">
        <v>2552</v>
      </c>
      <c r="D2758" s="188" t="s">
        <v>3022</v>
      </c>
      <c r="G2758" s="11" t="s">
        <v>2749</v>
      </c>
      <c r="H2758" s="11" t="s">
        <v>2640</v>
      </c>
      <c r="J2758" s="258" t="s">
        <v>2561</v>
      </c>
      <c r="K2758" s="258" t="s">
        <v>3017</v>
      </c>
      <c r="L2758" s="265" t="s">
        <v>1937</v>
      </c>
      <c r="M2758" s="265" t="s">
        <v>1941</v>
      </c>
      <c r="N2758" s="258" t="s">
        <v>3027</v>
      </c>
      <c r="O2758" s="258" t="s">
        <v>3040</v>
      </c>
      <c r="P2758" s="258"/>
      <c r="Q2758" s="258"/>
      <c r="R2758" s="258"/>
      <c r="S2758" s="258"/>
      <c r="T2758" s="11" t="s">
        <v>2763</v>
      </c>
      <c r="U2758" s="11" t="s">
        <v>2517</v>
      </c>
      <c r="V2758">
        <v>2.72122498483929</v>
      </c>
      <c r="Z2758">
        <v>2.7941176470588198</v>
      </c>
      <c r="AD2758" s="188">
        <f t="shared" si="92"/>
        <v>6.2658520847738979</v>
      </c>
    </row>
    <row r="2759" spans="1:30" hidden="1" x14ac:dyDescent="0.35">
      <c r="A2759" s="11" t="s">
        <v>2764</v>
      </c>
      <c r="B2759" s="11" t="s">
        <v>2516</v>
      </c>
      <c r="C2759" s="11" t="s">
        <v>2552</v>
      </c>
      <c r="D2759" s="188" t="s">
        <v>3022</v>
      </c>
      <c r="G2759" s="11" t="s">
        <v>2749</v>
      </c>
      <c r="H2759" s="11" t="s">
        <v>2640</v>
      </c>
      <c r="J2759" s="258" t="s">
        <v>2561</v>
      </c>
      <c r="K2759" s="258" t="s">
        <v>3017</v>
      </c>
      <c r="L2759" s="265" t="s">
        <v>1937</v>
      </c>
      <c r="M2759" s="265" t="s">
        <v>1941</v>
      </c>
      <c r="N2759" s="258" t="s">
        <v>3027</v>
      </c>
      <c r="O2759" s="258" t="s">
        <v>3040</v>
      </c>
      <c r="P2759" s="258"/>
      <c r="Q2759" s="258"/>
      <c r="R2759" s="258"/>
      <c r="S2759" s="258"/>
      <c r="T2759" s="11" t="s">
        <v>2763</v>
      </c>
      <c r="U2759" s="11" t="s">
        <v>2517</v>
      </c>
      <c r="V2759">
        <v>2.7111885991509999</v>
      </c>
      <c r="Z2759">
        <v>2.9264705882352899</v>
      </c>
      <c r="AD2759" s="188">
        <f t="shared" si="92"/>
        <v>6.2427424527005018</v>
      </c>
    </row>
    <row r="2760" spans="1:30" hidden="1" x14ac:dyDescent="0.35">
      <c r="A2760" s="11" t="s">
        <v>2764</v>
      </c>
      <c r="B2760" s="11" t="s">
        <v>2516</v>
      </c>
      <c r="C2760" s="11" t="s">
        <v>2552</v>
      </c>
      <c r="D2760" s="188" t="s">
        <v>3022</v>
      </c>
      <c r="G2760" s="11" t="s">
        <v>2749</v>
      </c>
      <c r="H2760" s="11" t="s">
        <v>2640</v>
      </c>
      <c r="J2760" s="258" t="s">
        <v>2561</v>
      </c>
      <c r="K2760" s="258" t="s">
        <v>3017</v>
      </c>
      <c r="L2760" s="265" t="s">
        <v>1937</v>
      </c>
      <c r="M2760" s="265" t="s">
        <v>1941</v>
      </c>
      <c r="N2760" s="258" t="s">
        <v>3027</v>
      </c>
      <c r="O2760" s="258" t="s">
        <v>3040</v>
      </c>
      <c r="P2760" s="258"/>
      <c r="Q2760" s="258"/>
      <c r="R2760" s="258"/>
      <c r="S2760" s="258"/>
      <c r="T2760" s="11" t="s">
        <v>2763</v>
      </c>
      <c r="U2760" s="11" t="s">
        <v>2517</v>
      </c>
      <c r="V2760">
        <v>2.7219526986052101</v>
      </c>
      <c r="Z2760">
        <v>3.1470588235294099</v>
      </c>
      <c r="AD2760" s="188">
        <f t="shared" si="92"/>
        <v>6.2675277076432714</v>
      </c>
    </row>
    <row r="2761" spans="1:30" hidden="1" x14ac:dyDescent="0.35">
      <c r="A2761" s="11" t="s">
        <v>2764</v>
      </c>
      <c r="B2761" s="11" t="s">
        <v>2516</v>
      </c>
      <c r="C2761" s="11" t="s">
        <v>2552</v>
      </c>
      <c r="D2761" s="188" t="s">
        <v>3022</v>
      </c>
      <c r="G2761" s="11" t="s">
        <v>2749</v>
      </c>
      <c r="H2761" s="11" t="s">
        <v>2640</v>
      </c>
      <c r="J2761" s="258" t="s">
        <v>2561</v>
      </c>
      <c r="K2761" s="258" t="s">
        <v>3017</v>
      </c>
      <c r="L2761" s="265" t="s">
        <v>1937</v>
      </c>
      <c r="M2761" s="265" t="s">
        <v>1941</v>
      </c>
      <c r="N2761" s="258" t="s">
        <v>3027</v>
      </c>
      <c r="O2761" s="258" t="s">
        <v>3040</v>
      </c>
      <c r="P2761" s="258"/>
      <c r="Q2761" s="258"/>
      <c r="R2761" s="258"/>
      <c r="S2761" s="258"/>
      <c r="T2761" s="11" t="s">
        <v>2763</v>
      </c>
      <c r="U2761" s="11" t="s">
        <v>2517</v>
      </c>
      <c r="V2761">
        <v>2.7225288053365602</v>
      </c>
      <c r="Z2761">
        <v>3.4264705882352899</v>
      </c>
      <c r="AD2761" s="188">
        <f t="shared" si="92"/>
        <v>6.2688542424148519</v>
      </c>
    </row>
    <row r="2762" spans="1:30" hidden="1" x14ac:dyDescent="0.35">
      <c r="A2762" s="11" t="s">
        <v>2764</v>
      </c>
      <c r="B2762" s="11" t="s">
        <v>2516</v>
      </c>
      <c r="C2762" s="11" t="s">
        <v>2552</v>
      </c>
      <c r="D2762" s="188" t="s">
        <v>3022</v>
      </c>
      <c r="G2762" s="11" t="s">
        <v>2749</v>
      </c>
      <c r="H2762" s="11" t="s">
        <v>2640</v>
      </c>
      <c r="J2762" s="258" t="s">
        <v>2561</v>
      </c>
      <c r="K2762" s="258" t="s">
        <v>3017</v>
      </c>
      <c r="L2762" s="265" t="s">
        <v>1937</v>
      </c>
      <c r="M2762" s="265" t="s">
        <v>1941</v>
      </c>
      <c r="N2762" s="258" t="s">
        <v>3027</v>
      </c>
      <c r="O2762" s="258" t="s">
        <v>3040</v>
      </c>
      <c r="P2762" s="258"/>
      <c r="Q2762" s="258"/>
      <c r="R2762" s="258"/>
      <c r="S2762" s="258"/>
      <c r="T2762" s="11" t="s">
        <v>2763</v>
      </c>
      <c r="U2762" s="11" t="s">
        <v>2517</v>
      </c>
      <c r="V2762">
        <v>2.7331716191631199</v>
      </c>
      <c r="Z2762">
        <v>3.5882352941176401</v>
      </c>
      <c r="AD2762" s="188">
        <f t="shared" si="92"/>
        <v>6.2933602268793996</v>
      </c>
    </row>
    <row r="2763" spans="1:30" hidden="1" x14ac:dyDescent="0.35">
      <c r="A2763" s="11" t="s">
        <v>2764</v>
      </c>
      <c r="B2763" s="11" t="s">
        <v>2516</v>
      </c>
      <c r="C2763" s="11" t="s">
        <v>2552</v>
      </c>
      <c r="D2763" s="188" t="s">
        <v>3022</v>
      </c>
      <c r="G2763" s="11" t="s">
        <v>2749</v>
      </c>
      <c r="H2763" s="11" t="s">
        <v>2640</v>
      </c>
      <c r="J2763" s="258" t="s">
        <v>2561</v>
      </c>
      <c r="K2763" s="258" t="s">
        <v>3017</v>
      </c>
      <c r="L2763" s="265" t="s">
        <v>1937</v>
      </c>
      <c r="M2763" s="265" t="s">
        <v>1941</v>
      </c>
      <c r="N2763" s="258" t="s">
        <v>3027</v>
      </c>
      <c r="O2763" s="258" t="s">
        <v>3040</v>
      </c>
      <c r="P2763" s="258"/>
      <c r="Q2763" s="258"/>
      <c r="R2763" s="258"/>
      <c r="S2763" s="258"/>
      <c r="T2763" s="11" t="s">
        <v>2763</v>
      </c>
      <c r="U2763" s="11" t="s">
        <v>2517</v>
      </c>
      <c r="V2763">
        <v>2.7334141904184301</v>
      </c>
      <c r="Z2763">
        <v>3.70588235294117</v>
      </c>
      <c r="AD2763" s="188">
        <f t="shared" si="92"/>
        <v>6.2939187678358657</v>
      </c>
    </row>
    <row r="2764" spans="1:30" hidden="1" x14ac:dyDescent="0.35">
      <c r="A2764" s="11" t="s">
        <v>2764</v>
      </c>
      <c r="B2764" s="11" t="s">
        <v>2516</v>
      </c>
      <c r="C2764" s="11" t="s">
        <v>2552</v>
      </c>
      <c r="D2764" s="188" t="s">
        <v>3022</v>
      </c>
      <c r="G2764" s="11" t="s">
        <v>2749</v>
      </c>
      <c r="H2764" s="11" t="s">
        <v>2640</v>
      </c>
      <c r="J2764" s="258" t="s">
        <v>2561</v>
      </c>
      <c r="K2764" s="258" t="s">
        <v>3017</v>
      </c>
      <c r="L2764" s="265" t="s">
        <v>1937</v>
      </c>
      <c r="M2764" s="265" t="s">
        <v>1941</v>
      </c>
      <c r="N2764" s="258" t="s">
        <v>3027</v>
      </c>
      <c r="O2764" s="258" t="s">
        <v>3040</v>
      </c>
      <c r="P2764" s="258"/>
      <c r="Q2764" s="258"/>
      <c r="R2764" s="258"/>
      <c r="S2764" s="258"/>
      <c r="T2764" s="11" t="s">
        <v>2763</v>
      </c>
      <c r="U2764" s="11" t="s">
        <v>2517</v>
      </c>
      <c r="V2764">
        <v>2.73389933292904</v>
      </c>
      <c r="Z2764">
        <v>3.9411764705882302</v>
      </c>
      <c r="AD2764" s="188">
        <f t="shared" si="92"/>
        <v>6.2950358497487739</v>
      </c>
    </row>
    <row r="2765" spans="1:30" hidden="1" x14ac:dyDescent="0.35">
      <c r="A2765" s="11" t="s">
        <v>2764</v>
      </c>
      <c r="B2765" s="11" t="s">
        <v>2516</v>
      </c>
      <c r="C2765" s="11" t="s">
        <v>2552</v>
      </c>
      <c r="D2765" s="188" t="s">
        <v>3022</v>
      </c>
      <c r="G2765" s="11" t="s">
        <v>2749</v>
      </c>
      <c r="H2765" s="11" t="s">
        <v>2640</v>
      </c>
      <c r="J2765" s="258" t="s">
        <v>2561</v>
      </c>
      <c r="K2765" s="258" t="s">
        <v>3017</v>
      </c>
      <c r="L2765" s="265" t="s">
        <v>1937</v>
      </c>
      <c r="M2765" s="265" t="s">
        <v>1941</v>
      </c>
      <c r="N2765" s="258" t="s">
        <v>3027</v>
      </c>
      <c r="O2765" s="258" t="s">
        <v>3040</v>
      </c>
      <c r="P2765" s="258"/>
      <c r="Q2765" s="258"/>
      <c r="R2765" s="258"/>
      <c r="S2765" s="258"/>
      <c r="T2765" s="11" t="s">
        <v>2763</v>
      </c>
      <c r="U2765" s="11" t="s">
        <v>2517</v>
      </c>
      <c r="V2765">
        <v>3.0135536688902298</v>
      </c>
      <c r="Z2765">
        <v>-0.42647058823529299</v>
      </c>
      <c r="AD2765" s="188">
        <f t="shared" si="92"/>
        <v>6.9389637549241581</v>
      </c>
    </row>
    <row r="2766" spans="1:30" hidden="1" x14ac:dyDescent="0.35">
      <c r="A2766" s="11" t="s">
        <v>2764</v>
      </c>
      <c r="B2766" s="11" t="s">
        <v>2516</v>
      </c>
      <c r="C2766" s="11" t="s">
        <v>2552</v>
      </c>
      <c r="D2766" s="188" t="s">
        <v>3022</v>
      </c>
      <c r="G2766" s="11" t="s">
        <v>2749</v>
      </c>
      <c r="H2766" s="11" t="s">
        <v>2640</v>
      </c>
      <c r="J2766" s="258" t="s">
        <v>2561</v>
      </c>
      <c r="K2766" s="258" t="s">
        <v>3017</v>
      </c>
      <c r="L2766" s="265" t="s">
        <v>1937</v>
      </c>
      <c r="M2766" s="265" t="s">
        <v>1941</v>
      </c>
      <c r="N2766" s="258" t="s">
        <v>3027</v>
      </c>
      <c r="O2766" s="258" t="s">
        <v>3040</v>
      </c>
      <c r="P2766" s="258"/>
      <c r="Q2766" s="258"/>
      <c r="R2766" s="258"/>
      <c r="S2766" s="258"/>
      <c r="T2766" s="11" t="s">
        <v>2763</v>
      </c>
      <c r="U2766" s="11" t="s">
        <v>2517</v>
      </c>
      <c r="V2766">
        <v>3.0355973317161902</v>
      </c>
      <c r="Z2766">
        <v>0.26470588235294101</v>
      </c>
      <c r="AD2766" s="188">
        <f t="shared" si="92"/>
        <v>6.9897211643422015</v>
      </c>
    </row>
    <row r="2767" spans="1:30" hidden="1" x14ac:dyDescent="0.35">
      <c r="A2767" s="11" t="s">
        <v>2764</v>
      </c>
      <c r="B2767" s="11" t="s">
        <v>2516</v>
      </c>
      <c r="C2767" s="11" t="s">
        <v>2552</v>
      </c>
      <c r="D2767" s="188" t="s">
        <v>3022</v>
      </c>
      <c r="G2767" s="11" t="s">
        <v>2749</v>
      </c>
      <c r="H2767" s="11" t="s">
        <v>2640</v>
      </c>
      <c r="J2767" s="258" t="s">
        <v>2561</v>
      </c>
      <c r="K2767" s="258" t="s">
        <v>3017</v>
      </c>
      <c r="L2767" s="265" t="s">
        <v>1937</v>
      </c>
      <c r="M2767" s="265" t="s">
        <v>1941</v>
      </c>
      <c r="N2767" s="258" t="s">
        <v>3027</v>
      </c>
      <c r="O2767" s="258" t="s">
        <v>3040</v>
      </c>
      <c r="P2767" s="258"/>
      <c r="Q2767" s="258"/>
      <c r="R2767" s="258"/>
      <c r="S2767" s="258"/>
      <c r="T2767" s="11" t="s">
        <v>2763</v>
      </c>
      <c r="U2767" s="11" t="s">
        <v>2517</v>
      </c>
      <c r="V2767">
        <v>3.0156458459672502</v>
      </c>
      <c r="Z2767">
        <v>0.58823529411764597</v>
      </c>
      <c r="AD2767" s="188">
        <f t="shared" si="92"/>
        <v>6.943781170673609</v>
      </c>
    </row>
    <row r="2768" spans="1:30" hidden="1" x14ac:dyDescent="0.35">
      <c r="A2768" s="11" t="s">
        <v>2764</v>
      </c>
      <c r="B2768" s="11" t="s">
        <v>2516</v>
      </c>
      <c r="C2768" s="11" t="s">
        <v>2552</v>
      </c>
      <c r="D2768" s="188" t="s">
        <v>3022</v>
      </c>
      <c r="G2768" s="11" t="s">
        <v>2749</v>
      </c>
      <c r="H2768" s="11" t="s">
        <v>2640</v>
      </c>
      <c r="J2768" s="258" t="s">
        <v>2561</v>
      </c>
      <c r="K2768" s="258" t="s">
        <v>3017</v>
      </c>
      <c r="L2768" s="265" t="s">
        <v>1937</v>
      </c>
      <c r="M2768" s="265" t="s">
        <v>1941</v>
      </c>
      <c r="N2768" s="258" t="s">
        <v>3027</v>
      </c>
      <c r="O2768" s="258" t="s">
        <v>3040</v>
      </c>
      <c r="P2768" s="258"/>
      <c r="Q2768" s="258"/>
      <c r="R2768" s="258"/>
      <c r="S2768" s="258"/>
      <c r="T2768" s="11" t="s">
        <v>2763</v>
      </c>
      <c r="U2768" s="11" t="s">
        <v>2517</v>
      </c>
      <c r="V2768">
        <v>3.01585809581564</v>
      </c>
      <c r="Z2768">
        <v>0.69117647058823495</v>
      </c>
      <c r="AD2768" s="188">
        <f t="shared" si="92"/>
        <v>6.9442698940105014</v>
      </c>
    </row>
    <row r="2769" spans="1:30" hidden="1" x14ac:dyDescent="0.35">
      <c r="A2769" s="11" t="s">
        <v>2764</v>
      </c>
      <c r="B2769" s="11" t="s">
        <v>2516</v>
      </c>
      <c r="C2769" s="11" t="s">
        <v>2552</v>
      </c>
      <c r="D2769" s="188" t="s">
        <v>3022</v>
      </c>
      <c r="G2769" s="11" t="s">
        <v>2749</v>
      </c>
      <c r="H2769" s="11" t="s">
        <v>2640</v>
      </c>
      <c r="J2769" s="258" t="s">
        <v>2561</v>
      </c>
      <c r="K2769" s="258" t="s">
        <v>3017</v>
      </c>
      <c r="L2769" s="265" t="s">
        <v>1937</v>
      </c>
      <c r="M2769" s="265" t="s">
        <v>1941</v>
      </c>
      <c r="N2769" s="258" t="s">
        <v>3027</v>
      </c>
      <c r="O2769" s="258" t="s">
        <v>3040</v>
      </c>
      <c r="P2769" s="258"/>
      <c r="Q2769" s="258"/>
      <c r="R2769" s="258"/>
      <c r="S2769" s="258"/>
      <c r="T2769" s="11" t="s">
        <v>2763</v>
      </c>
      <c r="U2769" s="11" t="s">
        <v>2517</v>
      </c>
      <c r="V2769">
        <v>3.0163129169193401</v>
      </c>
      <c r="Z2769">
        <v>0.91176470588235203</v>
      </c>
      <c r="AD2769" s="188">
        <f t="shared" si="92"/>
        <v>6.9453171583038609</v>
      </c>
    </row>
    <row r="2770" spans="1:30" hidden="1" x14ac:dyDescent="0.35">
      <c r="A2770" s="11" t="s">
        <v>2764</v>
      </c>
      <c r="B2770" s="11" t="s">
        <v>2516</v>
      </c>
      <c r="C2770" s="11" t="s">
        <v>2552</v>
      </c>
      <c r="D2770" s="188" t="s">
        <v>3022</v>
      </c>
      <c r="G2770" s="11" t="s">
        <v>2749</v>
      </c>
      <c r="H2770" s="11" t="s">
        <v>2640</v>
      </c>
      <c r="J2770" s="258" t="s">
        <v>2561</v>
      </c>
      <c r="K2770" s="258" t="s">
        <v>3017</v>
      </c>
      <c r="L2770" s="265" t="s">
        <v>1937</v>
      </c>
      <c r="M2770" s="265" t="s">
        <v>1941</v>
      </c>
      <c r="N2770" s="258" t="s">
        <v>3027</v>
      </c>
      <c r="O2770" s="258" t="s">
        <v>3040</v>
      </c>
      <c r="P2770" s="258"/>
      <c r="Q2770" s="258"/>
      <c r="R2770" s="258"/>
      <c r="S2770" s="258"/>
      <c r="T2770" s="11" t="s">
        <v>2763</v>
      </c>
      <c r="U2770" s="11" t="s">
        <v>2517</v>
      </c>
      <c r="V2770">
        <v>3.01652516676773</v>
      </c>
      <c r="Z2770">
        <v>1.01470588235294</v>
      </c>
      <c r="AD2770" s="188">
        <f t="shared" si="92"/>
        <v>6.9458058816407533</v>
      </c>
    </row>
    <row r="2771" spans="1:30" hidden="1" x14ac:dyDescent="0.35">
      <c r="A2771" s="11" t="s">
        <v>2764</v>
      </c>
      <c r="B2771" s="11" t="s">
        <v>2516</v>
      </c>
      <c r="C2771" s="11" t="s">
        <v>2552</v>
      </c>
      <c r="D2771" s="188" t="s">
        <v>3022</v>
      </c>
      <c r="G2771" s="11" t="s">
        <v>2749</v>
      </c>
      <c r="H2771" s="11" t="s">
        <v>2640</v>
      </c>
      <c r="J2771" s="258" t="s">
        <v>2561</v>
      </c>
      <c r="K2771" s="258" t="s">
        <v>3017</v>
      </c>
      <c r="L2771" s="265" t="s">
        <v>1937</v>
      </c>
      <c r="M2771" s="265" t="s">
        <v>1941</v>
      </c>
      <c r="N2771" s="258" t="s">
        <v>3027</v>
      </c>
      <c r="O2771" s="258" t="s">
        <v>3040</v>
      </c>
      <c r="P2771" s="258"/>
      <c r="Q2771" s="258"/>
      <c r="R2771" s="258"/>
      <c r="S2771" s="258"/>
      <c r="T2771" s="11" t="s">
        <v>2763</v>
      </c>
      <c r="U2771" s="11" t="s">
        <v>2517</v>
      </c>
      <c r="V2771">
        <v>3.0064887810794398</v>
      </c>
      <c r="Z2771">
        <v>1.1470588235294099</v>
      </c>
      <c r="AD2771" s="188">
        <f t="shared" si="92"/>
        <v>6.9226962495673581</v>
      </c>
    </row>
    <row r="2772" spans="1:30" hidden="1" x14ac:dyDescent="0.35">
      <c r="A2772" s="11" t="s">
        <v>2764</v>
      </c>
      <c r="B2772" s="11" t="s">
        <v>2516</v>
      </c>
      <c r="C2772" s="11" t="s">
        <v>2552</v>
      </c>
      <c r="D2772" s="188" t="s">
        <v>3022</v>
      </c>
      <c r="G2772" s="11" t="s">
        <v>2749</v>
      </c>
      <c r="H2772" s="11" t="s">
        <v>2640</v>
      </c>
      <c r="J2772" s="258" t="s">
        <v>2561</v>
      </c>
      <c r="K2772" s="258" t="s">
        <v>3017</v>
      </c>
      <c r="L2772" s="265" t="s">
        <v>1937</v>
      </c>
      <c r="M2772" s="265" t="s">
        <v>1941</v>
      </c>
      <c r="N2772" s="258" t="s">
        <v>3027</v>
      </c>
      <c r="O2772" s="258" t="s">
        <v>3040</v>
      </c>
      <c r="P2772" s="258"/>
      <c r="Q2772" s="258"/>
      <c r="R2772" s="258"/>
      <c r="S2772" s="258"/>
      <c r="T2772" s="11" t="s">
        <v>2763</v>
      </c>
      <c r="U2772" s="11" t="s">
        <v>2517</v>
      </c>
      <c r="V2772">
        <v>3.01701030927835</v>
      </c>
      <c r="Z2772">
        <v>1.25</v>
      </c>
      <c r="AD2772" s="188">
        <f t="shared" si="92"/>
        <v>6.9469229635536847</v>
      </c>
    </row>
    <row r="2773" spans="1:30" hidden="1" x14ac:dyDescent="0.35">
      <c r="A2773" s="11" t="s">
        <v>2764</v>
      </c>
      <c r="B2773" s="11" t="s">
        <v>2516</v>
      </c>
      <c r="C2773" s="11" t="s">
        <v>2552</v>
      </c>
      <c r="D2773" s="188" t="s">
        <v>3022</v>
      </c>
      <c r="G2773" s="11" t="s">
        <v>2749</v>
      </c>
      <c r="H2773" s="11" t="s">
        <v>2640</v>
      </c>
      <c r="J2773" s="258" t="s">
        <v>2561</v>
      </c>
      <c r="K2773" s="258" t="s">
        <v>3017</v>
      </c>
      <c r="L2773" s="265" t="s">
        <v>1937</v>
      </c>
      <c r="M2773" s="265" t="s">
        <v>1941</v>
      </c>
      <c r="N2773" s="258" t="s">
        <v>3027</v>
      </c>
      <c r="O2773" s="258" t="s">
        <v>3040</v>
      </c>
      <c r="P2773" s="258"/>
      <c r="Q2773" s="258"/>
      <c r="R2773" s="258"/>
      <c r="S2773" s="258"/>
      <c r="T2773" s="11" t="s">
        <v>2763</v>
      </c>
      <c r="U2773" s="11" t="s">
        <v>2517</v>
      </c>
      <c r="V2773">
        <v>3.00691328077622</v>
      </c>
      <c r="Z2773">
        <v>1.3529411764705801</v>
      </c>
      <c r="AD2773" s="188">
        <f t="shared" si="92"/>
        <v>6.9236736962411438</v>
      </c>
    </row>
    <row r="2774" spans="1:30" hidden="1" x14ac:dyDescent="0.35">
      <c r="A2774" s="11" t="s">
        <v>2764</v>
      </c>
      <c r="B2774" s="11" t="s">
        <v>2516</v>
      </c>
      <c r="C2774" s="11" t="s">
        <v>2552</v>
      </c>
      <c r="D2774" s="188" t="s">
        <v>3022</v>
      </c>
      <c r="G2774" s="11" t="s">
        <v>2749</v>
      </c>
      <c r="H2774" s="11" t="s">
        <v>2640</v>
      </c>
      <c r="J2774" s="258" t="s">
        <v>2561</v>
      </c>
      <c r="K2774" s="258" t="s">
        <v>3017</v>
      </c>
      <c r="L2774" s="265" t="s">
        <v>1937</v>
      </c>
      <c r="M2774" s="265" t="s">
        <v>1941</v>
      </c>
      <c r="N2774" s="258" t="s">
        <v>3027</v>
      </c>
      <c r="O2774" s="258" t="s">
        <v>3040</v>
      </c>
      <c r="P2774" s="258"/>
      <c r="Q2774" s="258"/>
      <c r="R2774" s="258"/>
      <c r="S2774" s="258"/>
      <c r="T2774" s="11" t="s">
        <v>2763</v>
      </c>
      <c r="U2774" s="11" t="s">
        <v>2517</v>
      </c>
      <c r="V2774">
        <v>3.0071558520315298</v>
      </c>
      <c r="Z2774">
        <v>1.47058823529411</v>
      </c>
      <c r="AD2774" s="188">
        <f t="shared" si="92"/>
        <v>6.9242322371976091</v>
      </c>
    </row>
    <row r="2775" spans="1:30" hidden="1" x14ac:dyDescent="0.35">
      <c r="A2775" s="11" t="s">
        <v>2764</v>
      </c>
      <c r="B2775" s="11" t="s">
        <v>2516</v>
      </c>
      <c r="C2775" s="11" t="s">
        <v>2552</v>
      </c>
      <c r="D2775" s="188" t="s">
        <v>3022</v>
      </c>
      <c r="G2775" s="11" t="s">
        <v>2749</v>
      </c>
      <c r="H2775" s="11" t="s">
        <v>2640</v>
      </c>
      <c r="J2775" s="258" t="s">
        <v>2561</v>
      </c>
      <c r="K2775" s="258" t="s">
        <v>3017</v>
      </c>
      <c r="L2775" s="265" t="s">
        <v>1937</v>
      </c>
      <c r="M2775" s="265" t="s">
        <v>1941</v>
      </c>
      <c r="N2775" s="258" t="s">
        <v>3027</v>
      </c>
      <c r="O2775" s="258" t="s">
        <v>3040</v>
      </c>
      <c r="P2775" s="258"/>
      <c r="Q2775" s="258"/>
      <c r="R2775" s="258"/>
      <c r="S2775" s="258"/>
      <c r="T2775" s="11" t="s">
        <v>2763</v>
      </c>
      <c r="U2775" s="11" t="s">
        <v>2517</v>
      </c>
      <c r="V2775">
        <v>3.0177380230442599</v>
      </c>
      <c r="Z2775">
        <v>1.6029411764705801</v>
      </c>
      <c r="AD2775" s="188">
        <f t="shared" si="92"/>
        <v>6.9485985864230351</v>
      </c>
    </row>
    <row r="2776" spans="1:30" hidden="1" x14ac:dyDescent="0.35">
      <c r="A2776" s="11" t="s">
        <v>2764</v>
      </c>
      <c r="B2776" s="11" t="s">
        <v>2516</v>
      </c>
      <c r="C2776" s="11" t="s">
        <v>2552</v>
      </c>
      <c r="D2776" s="188" t="s">
        <v>3022</v>
      </c>
      <c r="G2776" s="11" t="s">
        <v>2749</v>
      </c>
      <c r="H2776" s="11" t="s">
        <v>2640</v>
      </c>
      <c r="J2776" s="258" t="s">
        <v>2561</v>
      </c>
      <c r="K2776" s="258" t="s">
        <v>3017</v>
      </c>
      <c r="L2776" s="265" t="s">
        <v>1937</v>
      </c>
      <c r="M2776" s="265" t="s">
        <v>1941</v>
      </c>
      <c r="N2776" s="258" t="s">
        <v>3027</v>
      </c>
      <c r="O2776" s="258" t="s">
        <v>3040</v>
      </c>
      <c r="P2776" s="258"/>
      <c r="Q2776" s="258"/>
      <c r="R2776" s="258"/>
      <c r="S2776" s="258"/>
      <c r="T2776" s="11" t="s">
        <v>2763</v>
      </c>
      <c r="U2776" s="11" t="s">
        <v>2517</v>
      </c>
      <c r="V2776">
        <v>3.0076409945421401</v>
      </c>
      <c r="Z2776">
        <v>1.70588235294117</v>
      </c>
      <c r="AD2776" s="188">
        <f t="shared" si="92"/>
        <v>6.9253493191105182</v>
      </c>
    </row>
    <row r="2777" spans="1:30" hidden="1" x14ac:dyDescent="0.35">
      <c r="A2777" s="11" t="s">
        <v>2764</v>
      </c>
      <c r="B2777" s="11" t="s">
        <v>2516</v>
      </c>
      <c r="C2777" s="11" t="s">
        <v>2552</v>
      </c>
      <c r="D2777" s="188" t="s">
        <v>3022</v>
      </c>
      <c r="G2777" s="11" t="s">
        <v>2749</v>
      </c>
      <c r="H2777" s="11" t="s">
        <v>2640</v>
      </c>
      <c r="J2777" s="258" t="s">
        <v>2561</v>
      </c>
      <c r="K2777" s="258" t="s">
        <v>3017</v>
      </c>
      <c r="L2777" s="265" t="s">
        <v>1937</v>
      </c>
      <c r="M2777" s="265" t="s">
        <v>1941</v>
      </c>
      <c r="N2777" s="258" t="s">
        <v>3027</v>
      </c>
      <c r="O2777" s="258" t="s">
        <v>3040</v>
      </c>
      <c r="P2777" s="258"/>
      <c r="Q2777" s="258"/>
      <c r="R2777" s="258"/>
      <c r="S2777" s="258"/>
      <c r="T2777" s="11" t="s">
        <v>2763</v>
      </c>
      <c r="U2777" s="11" t="s">
        <v>2517</v>
      </c>
      <c r="V2777">
        <v>3.0078532443905299</v>
      </c>
      <c r="Z2777">
        <v>1.8088235294117601</v>
      </c>
      <c r="AD2777" s="188">
        <f t="shared" si="92"/>
        <v>6.9258380424474106</v>
      </c>
    </row>
    <row r="2778" spans="1:30" hidden="1" x14ac:dyDescent="0.35">
      <c r="A2778" s="11" t="s">
        <v>2764</v>
      </c>
      <c r="B2778" s="11" t="s">
        <v>2516</v>
      </c>
      <c r="C2778" s="11" t="s">
        <v>2552</v>
      </c>
      <c r="D2778" s="188" t="s">
        <v>3022</v>
      </c>
      <c r="G2778" s="11" t="s">
        <v>2749</v>
      </c>
      <c r="H2778" s="11" t="s">
        <v>2640</v>
      </c>
      <c r="J2778" s="258" t="s">
        <v>2561</v>
      </c>
      <c r="K2778" s="258" t="s">
        <v>3017</v>
      </c>
      <c r="L2778" s="265" t="s">
        <v>1937</v>
      </c>
      <c r="M2778" s="265" t="s">
        <v>1941</v>
      </c>
      <c r="N2778" s="258" t="s">
        <v>3027</v>
      </c>
      <c r="O2778" s="258" t="s">
        <v>3040</v>
      </c>
      <c r="P2778" s="258"/>
      <c r="Q2778" s="258"/>
      <c r="R2778" s="258"/>
      <c r="S2778" s="258"/>
      <c r="T2778" s="11" t="s">
        <v>2763</v>
      </c>
      <c r="U2778" s="11" t="s">
        <v>2517</v>
      </c>
      <c r="V2778">
        <v>3.00806549423893</v>
      </c>
      <c r="Z2778">
        <v>1.9117647058823499</v>
      </c>
      <c r="AD2778" s="188">
        <f t="shared" si="92"/>
        <v>6.926326765784327</v>
      </c>
    </row>
    <row r="2779" spans="1:30" hidden="1" x14ac:dyDescent="0.35">
      <c r="A2779" s="11" t="s">
        <v>2764</v>
      </c>
      <c r="B2779" s="11" t="s">
        <v>2516</v>
      </c>
      <c r="C2779" s="11" t="s">
        <v>2552</v>
      </c>
      <c r="D2779" s="188" t="s">
        <v>3022</v>
      </c>
      <c r="G2779" s="11" t="s">
        <v>2749</v>
      </c>
      <c r="H2779" s="11" t="s">
        <v>2640</v>
      </c>
      <c r="J2779" s="258" t="s">
        <v>2561</v>
      </c>
      <c r="K2779" s="258" t="s">
        <v>3017</v>
      </c>
      <c r="L2779" s="265" t="s">
        <v>1937</v>
      </c>
      <c r="M2779" s="265" t="s">
        <v>1941</v>
      </c>
      <c r="N2779" s="258" t="s">
        <v>3027</v>
      </c>
      <c r="O2779" s="258" t="s">
        <v>3040</v>
      </c>
      <c r="P2779" s="258"/>
      <c r="Q2779" s="258"/>
      <c r="R2779" s="258"/>
      <c r="S2779" s="258"/>
      <c r="T2779" s="11" t="s">
        <v>2763</v>
      </c>
      <c r="U2779" s="11" t="s">
        <v>2517</v>
      </c>
      <c r="V2779">
        <v>3.0083687083080601</v>
      </c>
      <c r="Z2779">
        <v>2.0588235294117601</v>
      </c>
      <c r="AD2779" s="188">
        <f t="shared" si="92"/>
        <v>6.9270249419798926</v>
      </c>
    </row>
    <row r="2780" spans="1:30" hidden="1" x14ac:dyDescent="0.35">
      <c r="A2780" s="11" t="s">
        <v>2764</v>
      </c>
      <c r="B2780" s="11" t="s">
        <v>2516</v>
      </c>
      <c r="C2780" s="11" t="s">
        <v>2552</v>
      </c>
      <c r="D2780" s="188" t="s">
        <v>3022</v>
      </c>
      <c r="G2780" s="11" t="s">
        <v>2749</v>
      </c>
      <c r="H2780" s="11" t="s">
        <v>2640</v>
      </c>
      <c r="J2780" s="258" t="s">
        <v>2561</v>
      </c>
      <c r="K2780" s="258" t="s">
        <v>3017</v>
      </c>
      <c r="L2780" s="265" t="s">
        <v>1937</v>
      </c>
      <c r="M2780" s="265" t="s">
        <v>1941</v>
      </c>
      <c r="N2780" s="258" t="s">
        <v>3027</v>
      </c>
      <c r="O2780" s="258" t="s">
        <v>3040</v>
      </c>
      <c r="P2780" s="258"/>
      <c r="Q2780" s="258"/>
      <c r="R2780" s="258"/>
      <c r="S2780" s="258"/>
      <c r="T2780" s="11" t="s">
        <v>2763</v>
      </c>
      <c r="U2780" s="11" t="s">
        <v>2517</v>
      </c>
      <c r="V2780">
        <v>3.0086112795633699</v>
      </c>
      <c r="Z2780">
        <v>2.1764705882352899</v>
      </c>
      <c r="AD2780" s="188">
        <f t="shared" si="92"/>
        <v>6.9275834829363578</v>
      </c>
    </row>
    <row r="2781" spans="1:30" hidden="1" x14ac:dyDescent="0.35">
      <c r="A2781" s="11" t="s">
        <v>2764</v>
      </c>
      <c r="B2781" s="11" t="s">
        <v>2516</v>
      </c>
      <c r="C2781" s="11" t="s">
        <v>2552</v>
      </c>
      <c r="D2781" s="188" t="s">
        <v>3022</v>
      </c>
      <c r="G2781" s="11" t="s">
        <v>2749</v>
      </c>
      <c r="H2781" s="11" t="s">
        <v>2640</v>
      </c>
      <c r="J2781" s="258" t="s">
        <v>2561</v>
      </c>
      <c r="K2781" s="258" t="s">
        <v>3017</v>
      </c>
      <c r="L2781" s="265" t="s">
        <v>1937</v>
      </c>
      <c r="M2781" s="265" t="s">
        <v>1941</v>
      </c>
      <c r="N2781" s="258" t="s">
        <v>3027</v>
      </c>
      <c r="O2781" s="258" t="s">
        <v>3040</v>
      </c>
      <c r="P2781" s="258"/>
      <c r="Q2781" s="258"/>
      <c r="R2781" s="258"/>
      <c r="S2781" s="258"/>
      <c r="T2781" s="11" t="s">
        <v>2763</v>
      </c>
      <c r="U2781" s="11" t="s">
        <v>2517</v>
      </c>
      <c r="V2781">
        <v>3.0192237719830199</v>
      </c>
      <c r="Z2781">
        <v>2.3235294117646998</v>
      </c>
      <c r="AD2781" s="188">
        <f t="shared" si="92"/>
        <v>6.9520196497813558</v>
      </c>
    </row>
    <row r="2782" spans="1:30" hidden="1" x14ac:dyDescent="0.35">
      <c r="A2782" s="11" t="s">
        <v>2764</v>
      </c>
      <c r="B2782" s="11" t="s">
        <v>2516</v>
      </c>
      <c r="C2782" s="11" t="s">
        <v>2552</v>
      </c>
      <c r="D2782" s="188" t="s">
        <v>3022</v>
      </c>
      <c r="G2782" s="11" t="s">
        <v>2749</v>
      </c>
      <c r="H2782" s="11" t="s">
        <v>2640</v>
      </c>
      <c r="J2782" s="258" t="s">
        <v>2561</v>
      </c>
      <c r="K2782" s="258" t="s">
        <v>3017</v>
      </c>
      <c r="L2782" s="265" t="s">
        <v>1937</v>
      </c>
      <c r="M2782" s="265" t="s">
        <v>1941</v>
      </c>
      <c r="N2782" s="258" t="s">
        <v>3027</v>
      </c>
      <c r="O2782" s="258" t="s">
        <v>3040</v>
      </c>
      <c r="P2782" s="258"/>
      <c r="Q2782" s="258"/>
      <c r="R2782" s="258"/>
      <c r="S2782" s="258"/>
      <c r="T2782" s="11" t="s">
        <v>2763</v>
      </c>
      <c r="U2782" s="11" t="s">
        <v>2517</v>
      </c>
      <c r="V2782">
        <v>3.0091267434808899</v>
      </c>
      <c r="Z2782">
        <v>2.4264705882352899</v>
      </c>
      <c r="AD2782" s="188">
        <f t="shared" si="92"/>
        <v>6.9287703824688158</v>
      </c>
    </row>
    <row r="2783" spans="1:30" hidden="1" x14ac:dyDescent="0.35">
      <c r="A2783" s="11" t="s">
        <v>2764</v>
      </c>
      <c r="B2783" s="11" t="s">
        <v>2516</v>
      </c>
      <c r="C2783" s="11" t="s">
        <v>2552</v>
      </c>
      <c r="D2783" s="188" t="s">
        <v>3022</v>
      </c>
      <c r="G2783" s="11" t="s">
        <v>2749</v>
      </c>
      <c r="H2783" s="11" t="s">
        <v>2640</v>
      </c>
      <c r="J2783" s="258" t="s">
        <v>2561</v>
      </c>
      <c r="K2783" s="258" t="s">
        <v>3017</v>
      </c>
      <c r="L2783" s="265" t="s">
        <v>1937</v>
      </c>
      <c r="M2783" s="265" t="s">
        <v>1941</v>
      </c>
      <c r="N2783" s="258" t="s">
        <v>3027</v>
      </c>
      <c r="O2783" s="258" t="s">
        <v>3040</v>
      </c>
      <c r="P2783" s="258"/>
      <c r="Q2783" s="258"/>
      <c r="R2783" s="258"/>
      <c r="S2783" s="258"/>
      <c r="T2783" s="11" t="s">
        <v>2763</v>
      </c>
      <c r="U2783" s="11" t="s">
        <v>2517</v>
      </c>
      <c r="V2783">
        <v>2.9990600363856799</v>
      </c>
      <c r="Z2783">
        <v>2.5441176470588198</v>
      </c>
      <c r="AD2783" s="188">
        <f t="shared" si="92"/>
        <v>6.9055909327758478</v>
      </c>
    </row>
    <row r="2784" spans="1:30" hidden="1" x14ac:dyDescent="0.35">
      <c r="A2784" s="11" t="s">
        <v>2764</v>
      </c>
      <c r="B2784" s="11" t="s">
        <v>2516</v>
      </c>
      <c r="C2784" s="11" t="s">
        <v>2552</v>
      </c>
      <c r="D2784" s="188" t="s">
        <v>3022</v>
      </c>
      <c r="G2784" s="11" t="s">
        <v>2749</v>
      </c>
      <c r="H2784" s="11" t="s">
        <v>2640</v>
      </c>
      <c r="J2784" s="258" t="s">
        <v>2561</v>
      </c>
      <c r="K2784" s="258" t="s">
        <v>3017</v>
      </c>
      <c r="L2784" s="265" t="s">
        <v>1937</v>
      </c>
      <c r="M2784" s="265" t="s">
        <v>1941</v>
      </c>
      <c r="N2784" s="258" t="s">
        <v>3027</v>
      </c>
      <c r="O2784" s="258" t="s">
        <v>3040</v>
      </c>
      <c r="P2784" s="258"/>
      <c r="Q2784" s="258"/>
      <c r="R2784" s="258"/>
      <c r="S2784" s="258"/>
      <c r="T2784" s="11" t="s">
        <v>2763</v>
      </c>
      <c r="U2784" s="11" t="s">
        <v>2517</v>
      </c>
      <c r="V2784">
        <v>2.9993329290478998</v>
      </c>
      <c r="Z2784">
        <v>2.6764705882352899</v>
      </c>
      <c r="AD2784" s="188">
        <f t="shared" si="92"/>
        <v>6.9062192913518627</v>
      </c>
    </row>
    <row r="2785" spans="1:30" hidden="1" x14ac:dyDescent="0.35">
      <c r="A2785" s="11" t="s">
        <v>2764</v>
      </c>
      <c r="B2785" s="11" t="s">
        <v>2516</v>
      </c>
      <c r="C2785" s="11" t="s">
        <v>2552</v>
      </c>
      <c r="D2785" s="188" t="s">
        <v>3022</v>
      </c>
      <c r="G2785" s="11" t="s">
        <v>2749</v>
      </c>
      <c r="H2785" s="11" t="s">
        <v>2640</v>
      </c>
      <c r="J2785" s="258" t="s">
        <v>2561</v>
      </c>
      <c r="K2785" s="258" t="s">
        <v>3017</v>
      </c>
      <c r="L2785" s="265" t="s">
        <v>1937</v>
      </c>
      <c r="M2785" s="265" t="s">
        <v>1941</v>
      </c>
      <c r="N2785" s="258" t="s">
        <v>3027</v>
      </c>
      <c r="O2785" s="258" t="s">
        <v>3040</v>
      </c>
      <c r="P2785" s="258"/>
      <c r="Q2785" s="258"/>
      <c r="R2785" s="258"/>
      <c r="S2785" s="258"/>
      <c r="T2785" s="11" t="s">
        <v>2763</v>
      </c>
      <c r="U2785" s="11" t="s">
        <v>2517</v>
      </c>
      <c r="V2785">
        <v>3.0098847786537202</v>
      </c>
      <c r="Z2785">
        <v>2.7941176470588198</v>
      </c>
      <c r="AD2785" s="188">
        <f t="shared" si="92"/>
        <v>6.9305158229577399</v>
      </c>
    </row>
    <row r="2786" spans="1:30" hidden="1" x14ac:dyDescent="0.35">
      <c r="A2786" s="11" t="s">
        <v>2764</v>
      </c>
      <c r="B2786" s="11" t="s">
        <v>2516</v>
      </c>
      <c r="C2786" s="11" t="s">
        <v>2552</v>
      </c>
      <c r="D2786" s="188" t="s">
        <v>3022</v>
      </c>
      <c r="G2786" s="11" t="s">
        <v>2749</v>
      </c>
      <c r="H2786" s="11" t="s">
        <v>2640</v>
      </c>
      <c r="J2786" s="258" t="s">
        <v>2561</v>
      </c>
      <c r="K2786" s="258" t="s">
        <v>3017</v>
      </c>
      <c r="L2786" s="265" t="s">
        <v>1937</v>
      </c>
      <c r="M2786" s="265" t="s">
        <v>1941</v>
      </c>
      <c r="N2786" s="258" t="s">
        <v>3027</v>
      </c>
      <c r="O2786" s="258" t="s">
        <v>3040</v>
      </c>
      <c r="P2786" s="258"/>
      <c r="Q2786" s="258"/>
      <c r="R2786" s="258"/>
      <c r="S2786" s="258"/>
      <c r="T2786" s="11" t="s">
        <v>2763</v>
      </c>
      <c r="U2786" s="11" t="s">
        <v>2517</v>
      </c>
      <c r="V2786">
        <v>3.0101879927228601</v>
      </c>
      <c r="Z2786">
        <v>2.9411764705882302</v>
      </c>
      <c r="AD2786" s="188">
        <f t="shared" si="92"/>
        <v>6.9312139991533268</v>
      </c>
    </row>
    <row r="2787" spans="1:30" hidden="1" x14ac:dyDescent="0.35">
      <c r="A2787" s="11" t="s">
        <v>2764</v>
      </c>
      <c r="B2787" s="11" t="s">
        <v>2516</v>
      </c>
      <c r="C2787" s="11" t="s">
        <v>2552</v>
      </c>
      <c r="D2787" s="188" t="s">
        <v>3022</v>
      </c>
      <c r="G2787" s="11" t="s">
        <v>2749</v>
      </c>
      <c r="H2787" s="11" t="s">
        <v>2640</v>
      </c>
      <c r="J2787" s="258" t="s">
        <v>2561</v>
      </c>
      <c r="K2787" s="258" t="s">
        <v>3017</v>
      </c>
      <c r="L2787" s="265" t="s">
        <v>1937</v>
      </c>
      <c r="M2787" s="265" t="s">
        <v>1941</v>
      </c>
      <c r="N2787" s="258" t="s">
        <v>3027</v>
      </c>
      <c r="O2787" s="258" t="s">
        <v>3040</v>
      </c>
      <c r="P2787" s="258"/>
      <c r="Q2787" s="258"/>
      <c r="R2787" s="258"/>
      <c r="S2787" s="258"/>
      <c r="T2787" s="11" t="s">
        <v>2763</v>
      </c>
      <c r="U2787" s="11" t="s">
        <v>2517</v>
      </c>
      <c r="V2787">
        <v>3.0104002425712499</v>
      </c>
      <c r="Z2787">
        <v>3.0441176470588198</v>
      </c>
      <c r="AD2787" s="188">
        <f t="shared" si="92"/>
        <v>6.9317027224902201</v>
      </c>
    </row>
    <row r="2788" spans="1:30" hidden="1" x14ac:dyDescent="0.35">
      <c r="A2788" s="11" t="s">
        <v>2764</v>
      </c>
      <c r="B2788" s="11" t="s">
        <v>2516</v>
      </c>
      <c r="C2788" s="11" t="s">
        <v>2552</v>
      </c>
      <c r="D2788" s="188" t="s">
        <v>3022</v>
      </c>
      <c r="G2788" s="11" t="s">
        <v>2749</v>
      </c>
      <c r="H2788" s="11" t="s">
        <v>2640</v>
      </c>
      <c r="J2788" s="258" t="s">
        <v>2561</v>
      </c>
      <c r="K2788" s="258" t="s">
        <v>3017</v>
      </c>
      <c r="L2788" s="265" t="s">
        <v>1937</v>
      </c>
      <c r="M2788" s="265" t="s">
        <v>1941</v>
      </c>
      <c r="N2788" s="258" t="s">
        <v>3027</v>
      </c>
      <c r="O2788" s="258" t="s">
        <v>3040</v>
      </c>
      <c r="P2788" s="258"/>
      <c r="Q2788" s="258"/>
      <c r="R2788" s="258"/>
      <c r="S2788" s="258"/>
      <c r="T2788" s="11" t="s">
        <v>2763</v>
      </c>
      <c r="U2788" s="11" t="s">
        <v>2517</v>
      </c>
      <c r="V2788">
        <v>3.0209520921770698</v>
      </c>
      <c r="Z2788">
        <v>3.1617647058823501</v>
      </c>
      <c r="AD2788" s="188">
        <f t="shared" si="92"/>
        <v>6.9559992540960955</v>
      </c>
    </row>
    <row r="2789" spans="1:30" hidden="1" x14ac:dyDescent="0.35">
      <c r="A2789" s="11" t="s">
        <v>2764</v>
      </c>
      <c r="B2789" s="11" t="s">
        <v>2516</v>
      </c>
      <c r="C2789" s="11" t="s">
        <v>2552</v>
      </c>
      <c r="D2789" s="188" t="s">
        <v>3022</v>
      </c>
      <c r="G2789" s="11" t="s">
        <v>2749</v>
      </c>
      <c r="H2789" s="11" t="s">
        <v>2640</v>
      </c>
      <c r="J2789" s="258" t="s">
        <v>2561</v>
      </c>
      <c r="K2789" s="258" t="s">
        <v>3017</v>
      </c>
      <c r="L2789" s="265" t="s">
        <v>1937</v>
      </c>
      <c r="M2789" s="265" t="s">
        <v>1941</v>
      </c>
      <c r="N2789" s="258" t="s">
        <v>3027</v>
      </c>
      <c r="O2789" s="258" t="s">
        <v>3040</v>
      </c>
      <c r="P2789" s="258"/>
      <c r="Q2789" s="258"/>
      <c r="R2789" s="258"/>
      <c r="S2789" s="258"/>
      <c r="T2789" s="11" t="s">
        <v>2763</v>
      </c>
      <c r="U2789" s="11" t="s">
        <v>2517</v>
      </c>
      <c r="V2789">
        <v>3.0212249848392898</v>
      </c>
      <c r="Z2789">
        <v>3.2941176470588198</v>
      </c>
      <c r="AD2789" s="188">
        <f t="shared" si="92"/>
        <v>6.9566276126721114</v>
      </c>
    </row>
    <row r="2790" spans="1:30" hidden="1" x14ac:dyDescent="0.35">
      <c r="A2790" s="11" t="s">
        <v>2764</v>
      </c>
      <c r="B2790" s="11" t="s">
        <v>2516</v>
      </c>
      <c r="C2790" s="11" t="s">
        <v>2552</v>
      </c>
      <c r="D2790" s="188" t="s">
        <v>3022</v>
      </c>
      <c r="G2790" s="11" t="s">
        <v>2749</v>
      </c>
      <c r="H2790" s="11" t="s">
        <v>2640</v>
      </c>
      <c r="J2790" s="258" t="s">
        <v>2561</v>
      </c>
      <c r="K2790" s="258" t="s">
        <v>3017</v>
      </c>
      <c r="L2790" s="265" t="s">
        <v>1937</v>
      </c>
      <c r="M2790" s="265" t="s">
        <v>1941</v>
      </c>
      <c r="N2790" s="258" t="s">
        <v>3027</v>
      </c>
      <c r="O2790" s="258" t="s">
        <v>3040</v>
      </c>
      <c r="P2790" s="258"/>
      <c r="Q2790" s="258"/>
      <c r="R2790" s="258"/>
      <c r="S2790" s="258"/>
      <c r="T2790" s="11" t="s">
        <v>2763</v>
      </c>
      <c r="U2790" s="11" t="s">
        <v>2517</v>
      </c>
      <c r="V2790">
        <v>3.31049120679199</v>
      </c>
      <c r="Z2790">
        <v>-1.4117647058823499</v>
      </c>
      <c r="AD2790" s="188">
        <f t="shared" si="92"/>
        <v>7.6226877032471059</v>
      </c>
    </row>
    <row r="2791" spans="1:30" hidden="1" x14ac:dyDescent="0.35">
      <c r="A2791" s="11" t="s">
        <v>2764</v>
      </c>
      <c r="B2791" s="11" t="s">
        <v>2516</v>
      </c>
      <c r="C2791" s="11" t="s">
        <v>2552</v>
      </c>
      <c r="D2791" s="188" t="s">
        <v>3022</v>
      </c>
      <c r="G2791" s="11" t="s">
        <v>2749</v>
      </c>
      <c r="H2791" s="11" t="s">
        <v>2640</v>
      </c>
      <c r="J2791" s="258" t="s">
        <v>2561</v>
      </c>
      <c r="K2791" s="258" t="s">
        <v>3017</v>
      </c>
      <c r="L2791" s="265" t="s">
        <v>1937</v>
      </c>
      <c r="M2791" s="265" t="s">
        <v>1941</v>
      </c>
      <c r="N2791" s="258" t="s">
        <v>3027</v>
      </c>
      <c r="O2791" s="258" t="s">
        <v>3040</v>
      </c>
      <c r="P2791" s="258"/>
      <c r="Q2791" s="258"/>
      <c r="R2791" s="258"/>
      <c r="S2791" s="258"/>
      <c r="T2791" s="11" t="s">
        <v>2763</v>
      </c>
      <c r="U2791" s="11" t="s">
        <v>2517</v>
      </c>
      <c r="V2791">
        <v>3.3221952698605199</v>
      </c>
      <c r="Z2791">
        <v>-0.73529411764705799</v>
      </c>
      <c r="AD2791" s="188">
        <f t="shared" si="92"/>
        <v>7.6496373043961645</v>
      </c>
    </row>
    <row r="2792" spans="1:30" hidden="1" x14ac:dyDescent="0.35">
      <c r="A2792" s="11" t="s">
        <v>2764</v>
      </c>
      <c r="B2792" s="11" t="s">
        <v>2516</v>
      </c>
      <c r="C2792" s="11" t="s">
        <v>2552</v>
      </c>
      <c r="D2792" s="188" t="s">
        <v>3022</v>
      </c>
      <c r="G2792" s="11" t="s">
        <v>2749</v>
      </c>
      <c r="H2792" s="11" t="s">
        <v>2640</v>
      </c>
      <c r="J2792" s="258" t="s">
        <v>2561</v>
      </c>
      <c r="K2792" s="258" t="s">
        <v>3017</v>
      </c>
      <c r="L2792" s="265" t="s">
        <v>1937</v>
      </c>
      <c r="M2792" s="265" t="s">
        <v>1941</v>
      </c>
      <c r="N2792" s="258" t="s">
        <v>3027</v>
      </c>
      <c r="O2792" s="258" t="s">
        <v>3040</v>
      </c>
      <c r="P2792" s="258"/>
      <c r="Q2792" s="258"/>
      <c r="R2792" s="258"/>
      <c r="S2792" s="258"/>
      <c r="T2792" s="11" t="s">
        <v>2763</v>
      </c>
      <c r="U2792" s="11" t="s">
        <v>2517</v>
      </c>
      <c r="V2792">
        <v>3.3224075197089098</v>
      </c>
      <c r="Z2792">
        <v>-0.63235294117647101</v>
      </c>
      <c r="AD2792" s="188">
        <f t="shared" si="92"/>
        <v>7.6501260277330578</v>
      </c>
    </row>
    <row r="2793" spans="1:30" hidden="1" x14ac:dyDescent="0.35">
      <c r="A2793" s="11" t="s">
        <v>2764</v>
      </c>
      <c r="B2793" s="11" t="s">
        <v>2516</v>
      </c>
      <c r="C2793" s="11" t="s">
        <v>2552</v>
      </c>
      <c r="D2793" s="188" t="s">
        <v>3022</v>
      </c>
      <c r="G2793" s="11" t="s">
        <v>2749</v>
      </c>
      <c r="H2793" s="11" t="s">
        <v>2640</v>
      </c>
      <c r="J2793" s="258" t="s">
        <v>2561</v>
      </c>
      <c r="K2793" s="258" t="s">
        <v>3017</v>
      </c>
      <c r="L2793" s="265" t="s">
        <v>1937</v>
      </c>
      <c r="M2793" s="265" t="s">
        <v>1941</v>
      </c>
      <c r="N2793" s="258" t="s">
        <v>3027</v>
      </c>
      <c r="O2793" s="258" t="s">
        <v>3040</v>
      </c>
      <c r="P2793" s="258"/>
      <c r="Q2793" s="258"/>
      <c r="R2793" s="258"/>
      <c r="S2793" s="258"/>
      <c r="T2793" s="11" t="s">
        <v>2763</v>
      </c>
      <c r="U2793" s="11" t="s">
        <v>2517</v>
      </c>
      <c r="V2793">
        <v>3.3226804123711302</v>
      </c>
      <c r="Z2793">
        <v>-0.499999999999999</v>
      </c>
      <c r="AD2793" s="188">
        <f t="shared" si="92"/>
        <v>7.6507543863090737</v>
      </c>
    </row>
    <row r="2794" spans="1:30" hidden="1" x14ac:dyDescent="0.35">
      <c r="A2794" s="11" t="s">
        <v>2764</v>
      </c>
      <c r="B2794" s="11" t="s">
        <v>2516</v>
      </c>
      <c r="C2794" s="11" t="s">
        <v>2552</v>
      </c>
      <c r="D2794" s="188" t="s">
        <v>3022</v>
      </c>
      <c r="G2794" s="11" t="s">
        <v>2749</v>
      </c>
      <c r="H2794" s="11" t="s">
        <v>2640</v>
      </c>
      <c r="J2794" s="258" t="s">
        <v>2561</v>
      </c>
      <c r="K2794" s="258" t="s">
        <v>3017</v>
      </c>
      <c r="L2794" s="265" t="s">
        <v>1937</v>
      </c>
      <c r="M2794" s="265" t="s">
        <v>1941</v>
      </c>
      <c r="N2794" s="258" t="s">
        <v>3027</v>
      </c>
      <c r="O2794" s="258" t="s">
        <v>3040</v>
      </c>
      <c r="P2794" s="258"/>
      <c r="Q2794" s="258"/>
      <c r="R2794" s="258"/>
      <c r="S2794" s="258"/>
      <c r="T2794" s="11" t="s">
        <v>2763</v>
      </c>
      <c r="U2794" s="11" t="s">
        <v>2517</v>
      </c>
      <c r="V2794">
        <v>3.3228623408126099</v>
      </c>
      <c r="Z2794">
        <v>-0.41176470588235298</v>
      </c>
      <c r="AD2794" s="188">
        <f t="shared" si="92"/>
        <v>7.6511732920264164</v>
      </c>
    </row>
    <row r="2795" spans="1:30" hidden="1" x14ac:dyDescent="0.35">
      <c r="A2795" s="11" t="s">
        <v>2764</v>
      </c>
      <c r="B2795" s="11" t="s">
        <v>2516</v>
      </c>
      <c r="C2795" s="11" t="s">
        <v>2552</v>
      </c>
      <c r="D2795" s="188" t="s">
        <v>3022</v>
      </c>
      <c r="G2795" s="11" t="s">
        <v>2749</v>
      </c>
      <c r="H2795" s="11" t="s">
        <v>2640</v>
      </c>
      <c r="J2795" s="258" t="s">
        <v>2561</v>
      </c>
      <c r="K2795" s="258" t="s">
        <v>3017</v>
      </c>
      <c r="L2795" s="265" t="s">
        <v>1937</v>
      </c>
      <c r="M2795" s="265" t="s">
        <v>1941</v>
      </c>
      <c r="N2795" s="258" t="s">
        <v>3027</v>
      </c>
      <c r="O2795" s="258" t="s">
        <v>3040</v>
      </c>
      <c r="P2795" s="258"/>
      <c r="Q2795" s="258"/>
      <c r="R2795" s="258"/>
      <c r="S2795" s="258"/>
      <c r="T2795" s="11" t="s">
        <v>2763</v>
      </c>
      <c r="U2795" s="11" t="s">
        <v>2517</v>
      </c>
      <c r="V2795">
        <v>3.32304426925409</v>
      </c>
      <c r="Z2795">
        <v>-0.32352941176470501</v>
      </c>
      <c r="AD2795" s="188">
        <f t="shared" si="92"/>
        <v>7.65159219774376</v>
      </c>
    </row>
    <row r="2796" spans="1:30" hidden="1" x14ac:dyDescent="0.35">
      <c r="A2796" s="11" t="s">
        <v>2764</v>
      </c>
      <c r="B2796" s="11" t="s">
        <v>2516</v>
      </c>
      <c r="C2796" s="11" t="s">
        <v>2552</v>
      </c>
      <c r="D2796" s="188" t="s">
        <v>3022</v>
      </c>
      <c r="G2796" s="11" t="s">
        <v>2749</v>
      </c>
      <c r="H2796" s="11" t="s">
        <v>2640</v>
      </c>
      <c r="J2796" s="258" t="s">
        <v>2561</v>
      </c>
      <c r="K2796" s="258" t="s">
        <v>3017</v>
      </c>
      <c r="L2796" s="265" t="s">
        <v>1937</v>
      </c>
      <c r="M2796" s="265" t="s">
        <v>1941</v>
      </c>
      <c r="N2796" s="258" t="s">
        <v>3027</v>
      </c>
      <c r="O2796" s="258" t="s">
        <v>3040</v>
      </c>
      <c r="P2796" s="258"/>
      <c r="Q2796" s="258"/>
      <c r="R2796" s="258"/>
      <c r="S2796" s="258"/>
      <c r="T2796" s="11" t="s">
        <v>2763</v>
      </c>
      <c r="U2796" s="11" t="s">
        <v>2517</v>
      </c>
      <c r="V2796">
        <v>3.3129472407519698</v>
      </c>
      <c r="Z2796">
        <v>-0.220588235294117</v>
      </c>
      <c r="AD2796" s="188">
        <f t="shared" si="92"/>
        <v>7.6283429304312422</v>
      </c>
    </row>
    <row r="2797" spans="1:30" hidden="1" x14ac:dyDescent="0.35">
      <c r="A2797" s="11" t="s">
        <v>2764</v>
      </c>
      <c r="B2797" s="11" t="s">
        <v>2516</v>
      </c>
      <c r="C2797" s="11" t="s">
        <v>2552</v>
      </c>
      <c r="D2797" s="188" t="s">
        <v>3022</v>
      </c>
      <c r="G2797" s="11" t="s">
        <v>2749</v>
      </c>
      <c r="H2797" s="11" t="s">
        <v>2640</v>
      </c>
      <c r="J2797" s="258" t="s">
        <v>2561</v>
      </c>
      <c r="K2797" s="258" t="s">
        <v>3017</v>
      </c>
      <c r="L2797" s="265" t="s">
        <v>1937</v>
      </c>
      <c r="M2797" s="265" t="s">
        <v>1941</v>
      </c>
      <c r="N2797" s="258" t="s">
        <v>3027</v>
      </c>
      <c r="O2797" s="258" t="s">
        <v>3040</v>
      </c>
      <c r="P2797" s="258"/>
      <c r="Q2797" s="258"/>
      <c r="R2797" s="258"/>
      <c r="S2797" s="258"/>
      <c r="T2797" s="11" t="s">
        <v>2763</v>
      </c>
      <c r="U2797" s="11" t="s">
        <v>2517</v>
      </c>
      <c r="V2797">
        <v>3.3131594906003601</v>
      </c>
      <c r="Z2797">
        <v>-0.11764705882352899</v>
      </c>
      <c r="AD2797" s="188">
        <f t="shared" ref="AD2797:AD2860" si="93">LN(10^(V2797))</f>
        <v>7.6288316537681355</v>
      </c>
    </row>
    <row r="2798" spans="1:30" hidden="1" x14ac:dyDescent="0.35">
      <c r="A2798" s="11" t="s">
        <v>2764</v>
      </c>
      <c r="B2798" s="11" t="s">
        <v>2516</v>
      </c>
      <c r="C2798" s="11" t="s">
        <v>2552</v>
      </c>
      <c r="D2798" s="188" t="s">
        <v>3022</v>
      </c>
      <c r="G2798" s="11" t="s">
        <v>2749</v>
      </c>
      <c r="H2798" s="11" t="s">
        <v>2640</v>
      </c>
      <c r="J2798" s="258" t="s">
        <v>2561</v>
      </c>
      <c r="K2798" s="258" t="s">
        <v>3017</v>
      </c>
      <c r="L2798" s="265" t="s">
        <v>1937</v>
      </c>
      <c r="M2798" s="265" t="s">
        <v>1941</v>
      </c>
      <c r="N2798" s="258" t="s">
        <v>3027</v>
      </c>
      <c r="O2798" s="258" t="s">
        <v>3040</v>
      </c>
      <c r="P2798" s="258"/>
      <c r="Q2798" s="258"/>
      <c r="R2798" s="258"/>
      <c r="S2798" s="258"/>
      <c r="T2798" s="11" t="s">
        <v>2763</v>
      </c>
      <c r="U2798" s="11" t="s">
        <v>2517</v>
      </c>
      <c r="V2798">
        <v>3.32371134020618</v>
      </c>
      <c r="Z2798">
        <v>0</v>
      </c>
      <c r="AD2798" s="188">
        <f t="shared" si="93"/>
        <v>7.6531281853740118</v>
      </c>
    </row>
    <row r="2799" spans="1:30" hidden="1" x14ac:dyDescent="0.35">
      <c r="A2799" s="11" t="s">
        <v>2764</v>
      </c>
      <c r="B2799" s="11" t="s">
        <v>2516</v>
      </c>
      <c r="C2799" s="11" t="s">
        <v>2552</v>
      </c>
      <c r="D2799" s="188" t="s">
        <v>3022</v>
      </c>
      <c r="G2799" s="11" t="s">
        <v>2749</v>
      </c>
      <c r="H2799" s="11" t="s">
        <v>2640</v>
      </c>
      <c r="J2799" s="258" t="s">
        <v>2561</v>
      </c>
      <c r="K2799" s="258" t="s">
        <v>3017</v>
      </c>
      <c r="L2799" s="265" t="s">
        <v>1937</v>
      </c>
      <c r="M2799" s="265" t="s">
        <v>1941</v>
      </c>
      <c r="N2799" s="258" t="s">
        <v>3027</v>
      </c>
      <c r="O2799" s="258" t="s">
        <v>3040</v>
      </c>
      <c r="P2799" s="258"/>
      <c r="Q2799" s="258"/>
      <c r="R2799" s="258"/>
      <c r="S2799" s="258"/>
      <c r="T2799" s="11" t="s">
        <v>2763</v>
      </c>
      <c r="U2799" s="11" t="s">
        <v>2517</v>
      </c>
      <c r="V2799">
        <v>3.3238629472407499</v>
      </c>
      <c r="Z2799">
        <v>7.3529411764705593E-2</v>
      </c>
      <c r="AD2799" s="188">
        <f t="shared" si="93"/>
        <v>7.6534772734718057</v>
      </c>
    </row>
    <row r="2800" spans="1:30" hidden="1" x14ac:dyDescent="0.35">
      <c r="A2800" s="11" t="s">
        <v>2764</v>
      </c>
      <c r="B2800" s="11" t="s">
        <v>2516</v>
      </c>
      <c r="C2800" s="11" t="s">
        <v>2552</v>
      </c>
      <c r="D2800" s="188" t="s">
        <v>3022</v>
      </c>
      <c r="G2800" s="11" t="s">
        <v>2749</v>
      </c>
      <c r="H2800" s="11" t="s">
        <v>2640</v>
      </c>
      <c r="J2800" s="258" t="s">
        <v>2561</v>
      </c>
      <c r="K2800" s="258" t="s">
        <v>3017</v>
      </c>
      <c r="L2800" s="265" t="s">
        <v>1937</v>
      </c>
      <c r="M2800" s="265" t="s">
        <v>1941</v>
      </c>
      <c r="N2800" s="258" t="s">
        <v>3027</v>
      </c>
      <c r="O2800" s="258" t="s">
        <v>3040</v>
      </c>
      <c r="P2800" s="258"/>
      <c r="Q2800" s="258"/>
      <c r="R2800" s="258"/>
      <c r="S2800" s="258"/>
      <c r="T2800" s="11" t="s">
        <v>2763</v>
      </c>
      <c r="U2800" s="11" t="s">
        <v>2517</v>
      </c>
      <c r="V2800">
        <v>3.3137659187386199</v>
      </c>
      <c r="Z2800">
        <v>0.17647058823529399</v>
      </c>
      <c r="AD2800" s="188">
        <f t="shared" si="93"/>
        <v>7.6302280061592649</v>
      </c>
    </row>
    <row r="2801" spans="1:30" hidden="1" x14ac:dyDescent="0.35">
      <c r="A2801" s="11" t="s">
        <v>2764</v>
      </c>
      <c r="B2801" s="11" t="s">
        <v>2516</v>
      </c>
      <c r="C2801" s="11" t="s">
        <v>2552</v>
      </c>
      <c r="D2801" s="188" t="s">
        <v>3022</v>
      </c>
      <c r="G2801" s="11" t="s">
        <v>2749</v>
      </c>
      <c r="H2801" s="11" t="s">
        <v>2640</v>
      </c>
      <c r="J2801" s="258" t="s">
        <v>2561</v>
      </c>
      <c r="K2801" s="258" t="s">
        <v>3017</v>
      </c>
      <c r="L2801" s="265" t="s">
        <v>1937</v>
      </c>
      <c r="M2801" s="265" t="s">
        <v>1941</v>
      </c>
      <c r="N2801" s="258" t="s">
        <v>3027</v>
      </c>
      <c r="O2801" s="258" t="s">
        <v>3040</v>
      </c>
      <c r="P2801" s="258"/>
      <c r="Q2801" s="258"/>
      <c r="R2801" s="258"/>
      <c r="S2801" s="258"/>
      <c r="T2801" s="11" t="s">
        <v>2763</v>
      </c>
      <c r="U2801" s="11" t="s">
        <v>2517</v>
      </c>
      <c r="V2801">
        <v>3.31397816858702</v>
      </c>
      <c r="Z2801">
        <v>0.27941176470588203</v>
      </c>
      <c r="AD2801" s="188">
        <f t="shared" si="93"/>
        <v>7.6307167294961813</v>
      </c>
    </row>
    <row r="2802" spans="1:30" hidden="1" x14ac:dyDescent="0.35">
      <c r="A2802" s="11" t="s">
        <v>2764</v>
      </c>
      <c r="B2802" s="11" t="s">
        <v>2516</v>
      </c>
      <c r="C2802" s="11" t="s">
        <v>2552</v>
      </c>
      <c r="D2802" s="188" t="s">
        <v>3022</v>
      </c>
      <c r="G2802" s="11" t="s">
        <v>2749</v>
      </c>
      <c r="H2802" s="11" t="s">
        <v>2640</v>
      </c>
      <c r="J2802" s="258" t="s">
        <v>2561</v>
      </c>
      <c r="K2802" s="258" t="s">
        <v>3017</v>
      </c>
      <c r="L2802" s="265" t="s">
        <v>1937</v>
      </c>
      <c r="M2802" s="265" t="s">
        <v>1941</v>
      </c>
      <c r="N2802" s="258" t="s">
        <v>3027</v>
      </c>
      <c r="O2802" s="258" t="s">
        <v>3040</v>
      </c>
      <c r="P2802" s="258"/>
      <c r="Q2802" s="258"/>
      <c r="R2802" s="258"/>
      <c r="S2802" s="258"/>
      <c r="T2802" s="11" t="s">
        <v>2763</v>
      </c>
      <c r="U2802" s="11" t="s">
        <v>2517</v>
      </c>
      <c r="V2802">
        <v>3.3141600970285001</v>
      </c>
      <c r="Z2802">
        <v>0.36764705882352899</v>
      </c>
      <c r="AD2802" s="188">
        <f t="shared" si="93"/>
        <v>7.6311356352135249</v>
      </c>
    </row>
    <row r="2803" spans="1:30" hidden="1" x14ac:dyDescent="0.35">
      <c r="A2803" s="11" t="s">
        <v>2764</v>
      </c>
      <c r="B2803" s="11" t="s">
        <v>2516</v>
      </c>
      <c r="C2803" s="11" t="s">
        <v>2552</v>
      </c>
      <c r="D2803" s="188" t="s">
        <v>3022</v>
      </c>
      <c r="G2803" s="11" t="s">
        <v>2749</v>
      </c>
      <c r="H2803" s="11" t="s">
        <v>2640</v>
      </c>
      <c r="J2803" s="258" t="s">
        <v>2561</v>
      </c>
      <c r="K2803" s="258" t="s">
        <v>3017</v>
      </c>
      <c r="L2803" s="265" t="s">
        <v>1937</v>
      </c>
      <c r="M2803" s="265" t="s">
        <v>1941</v>
      </c>
      <c r="N2803" s="258" t="s">
        <v>3027</v>
      </c>
      <c r="O2803" s="258" t="s">
        <v>3040</v>
      </c>
      <c r="P2803" s="258"/>
      <c r="Q2803" s="258"/>
      <c r="R2803" s="258"/>
      <c r="S2803" s="258"/>
      <c r="T2803" s="11" t="s">
        <v>2763</v>
      </c>
      <c r="U2803" s="11" t="s">
        <v>2517</v>
      </c>
      <c r="V2803">
        <v>3.31437234687689</v>
      </c>
      <c r="Z2803">
        <v>0.47058823529411697</v>
      </c>
      <c r="AD2803" s="188">
        <f t="shared" si="93"/>
        <v>7.6316243585504182</v>
      </c>
    </row>
    <row r="2804" spans="1:30" hidden="1" x14ac:dyDescent="0.35">
      <c r="A2804" s="11" t="s">
        <v>2764</v>
      </c>
      <c r="B2804" s="11" t="s">
        <v>2516</v>
      </c>
      <c r="C2804" s="11" t="s">
        <v>2552</v>
      </c>
      <c r="D2804" s="188" t="s">
        <v>3022</v>
      </c>
      <c r="G2804" s="11" t="s">
        <v>2749</v>
      </c>
      <c r="H2804" s="11" t="s">
        <v>2640</v>
      </c>
      <c r="J2804" s="258" t="s">
        <v>2561</v>
      </c>
      <c r="K2804" s="258" t="s">
        <v>3017</v>
      </c>
      <c r="L2804" s="265" t="s">
        <v>1937</v>
      </c>
      <c r="M2804" s="265" t="s">
        <v>1941</v>
      </c>
      <c r="N2804" s="258" t="s">
        <v>3027</v>
      </c>
      <c r="O2804" s="258" t="s">
        <v>3040</v>
      </c>
      <c r="P2804" s="258"/>
      <c r="Q2804" s="258"/>
      <c r="R2804" s="258"/>
      <c r="S2804" s="258"/>
      <c r="T2804" s="11" t="s">
        <v>2763</v>
      </c>
      <c r="U2804" s="11" t="s">
        <v>2517</v>
      </c>
      <c r="V2804">
        <v>3.3145845967252798</v>
      </c>
      <c r="Z2804">
        <v>0.57352941176470595</v>
      </c>
      <c r="AD2804" s="188">
        <f t="shared" si="93"/>
        <v>7.6321130818873106</v>
      </c>
    </row>
    <row r="2805" spans="1:30" hidden="1" x14ac:dyDescent="0.35">
      <c r="A2805" s="11" t="s">
        <v>2764</v>
      </c>
      <c r="B2805" s="11" t="s">
        <v>2516</v>
      </c>
      <c r="C2805" s="11" t="s">
        <v>2552</v>
      </c>
      <c r="D2805" s="188" t="s">
        <v>3022</v>
      </c>
      <c r="G2805" s="11" t="s">
        <v>2749</v>
      </c>
      <c r="H2805" s="11" t="s">
        <v>2640</v>
      </c>
      <c r="J2805" s="258" t="s">
        <v>2561</v>
      </c>
      <c r="K2805" s="258" t="s">
        <v>3017</v>
      </c>
      <c r="L2805" s="265" t="s">
        <v>1937</v>
      </c>
      <c r="M2805" s="265" t="s">
        <v>1941</v>
      </c>
      <c r="N2805" s="258" t="s">
        <v>3027</v>
      </c>
      <c r="O2805" s="258" t="s">
        <v>3040</v>
      </c>
      <c r="P2805" s="258"/>
      <c r="Q2805" s="258"/>
      <c r="R2805" s="258"/>
      <c r="S2805" s="258"/>
      <c r="T2805" s="11" t="s">
        <v>2763</v>
      </c>
      <c r="U2805" s="11" t="s">
        <v>2517</v>
      </c>
      <c r="V2805">
        <v>3.3147968465736799</v>
      </c>
      <c r="Z2805">
        <v>0.67647058823529405</v>
      </c>
      <c r="AD2805" s="188">
        <f t="shared" si="93"/>
        <v>7.632601805224227</v>
      </c>
    </row>
    <row r="2806" spans="1:30" hidden="1" x14ac:dyDescent="0.35">
      <c r="A2806" s="11" t="s">
        <v>2764</v>
      </c>
      <c r="B2806" s="11" t="s">
        <v>2516</v>
      </c>
      <c r="C2806" s="11" t="s">
        <v>2552</v>
      </c>
      <c r="D2806" s="188" t="s">
        <v>3022</v>
      </c>
      <c r="G2806" s="11" t="s">
        <v>2749</v>
      </c>
      <c r="H2806" s="11" t="s">
        <v>2640</v>
      </c>
      <c r="J2806" s="258" t="s">
        <v>2561</v>
      </c>
      <c r="K2806" s="258" t="s">
        <v>3017</v>
      </c>
      <c r="L2806" s="265" t="s">
        <v>1937</v>
      </c>
      <c r="M2806" s="265" t="s">
        <v>1941</v>
      </c>
      <c r="N2806" s="258" t="s">
        <v>3027</v>
      </c>
      <c r="O2806" s="258" t="s">
        <v>3040</v>
      </c>
      <c r="P2806" s="258"/>
      <c r="Q2806" s="258"/>
      <c r="R2806" s="258"/>
      <c r="S2806" s="258"/>
      <c r="T2806" s="11" t="s">
        <v>2763</v>
      </c>
      <c r="U2806" s="11" t="s">
        <v>2517</v>
      </c>
      <c r="V2806">
        <v>3.31497877501516</v>
      </c>
      <c r="Z2806">
        <v>0.76470588235294201</v>
      </c>
      <c r="AD2806" s="188">
        <f t="shared" si="93"/>
        <v>7.6330207109415706</v>
      </c>
    </row>
    <row r="2807" spans="1:30" hidden="1" x14ac:dyDescent="0.35">
      <c r="A2807" s="11" t="s">
        <v>2764</v>
      </c>
      <c r="B2807" s="11" t="s">
        <v>2516</v>
      </c>
      <c r="C2807" s="11" t="s">
        <v>2552</v>
      </c>
      <c r="D2807" s="188" t="s">
        <v>3022</v>
      </c>
      <c r="G2807" s="11" t="s">
        <v>2749</v>
      </c>
      <c r="H2807" s="11" t="s">
        <v>2640</v>
      </c>
      <c r="J2807" s="258" t="s">
        <v>2561</v>
      </c>
      <c r="K2807" s="258" t="s">
        <v>3017</v>
      </c>
      <c r="L2807" s="265" t="s">
        <v>1937</v>
      </c>
      <c r="M2807" s="265" t="s">
        <v>1941</v>
      </c>
      <c r="N2807" s="258" t="s">
        <v>3027</v>
      </c>
      <c r="O2807" s="258" t="s">
        <v>3040</v>
      </c>
      <c r="P2807" s="258"/>
      <c r="Q2807" s="258"/>
      <c r="R2807" s="258"/>
      <c r="S2807" s="258"/>
      <c r="T2807" s="11" t="s">
        <v>2763</v>
      </c>
      <c r="U2807" s="11" t="s">
        <v>2517</v>
      </c>
      <c r="V2807">
        <v>3.30491206791995</v>
      </c>
      <c r="Z2807">
        <v>0.88235294117647101</v>
      </c>
      <c r="AD2807" s="188">
        <f t="shared" si="93"/>
        <v>7.6098412612486026</v>
      </c>
    </row>
    <row r="2808" spans="1:30" hidden="1" x14ac:dyDescent="0.35">
      <c r="A2808" s="11" t="s">
        <v>2764</v>
      </c>
      <c r="B2808" s="11" t="s">
        <v>2516</v>
      </c>
      <c r="C2808" s="11" t="s">
        <v>2552</v>
      </c>
      <c r="D2808" s="188" t="s">
        <v>3022</v>
      </c>
      <c r="G2808" s="11" t="s">
        <v>2749</v>
      </c>
      <c r="H2808" s="11" t="s">
        <v>2640</v>
      </c>
      <c r="J2808" s="258" t="s">
        <v>2561</v>
      </c>
      <c r="K2808" s="258" t="s">
        <v>3017</v>
      </c>
      <c r="L2808" s="265" t="s">
        <v>1937</v>
      </c>
      <c r="M2808" s="265" t="s">
        <v>1941</v>
      </c>
      <c r="N2808" s="258" t="s">
        <v>3027</v>
      </c>
      <c r="O2808" s="258" t="s">
        <v>3040</v>
      </c>
      <c r="P2808" s="258"/>
      <c r="Q2808" s="258"/>
      <c r="R2808" s="258"/>
      <c r="S2808" s="258"/>
      <c r="T2808" s="11" t="s">
        <v>2763</v>
      </c>
      <c r="U2808" s="11" t="s">
        <v>2517</v>
      </c>
      <c r="V2808">
        <v>3.3051243177683398</v>
      </c>
      <c r="Z2808">
        <v>0.98529411764705799</v>
      </c>
      <c r="AD2808" s="188">
        <f t="shared" si="93"/>
        <v>7.610329984585495</v>
      </c>
    </row>
    <row r="2809" spans="1:30" hidden="1" x14ac:dyDescent="0.35">
      <c r="A2809" s="11" t="s">
        <v>2764</v>
      </c>
      <c r="B2809" s="11" t="s">
        <v>2516</v>
      </c>
      <c r="C2809" s="11" t="s">
        <v>2552</v>
      </c>
      <c r="D2809" s="188" t="s">
        <v>3022</v>
      </c>
      <c r="G2809" s="11" t="s">
        <v>2749</v>
      </c>
      <c r="H2809" s="11" t="s">
        <v>2640</v>
      </c>
      <c r="J2809" s="258" t="s">
        <v>2561</v>
      </c>
      <c r="K2809" s="258" t="s">
        <v>3017</v>
      </c>
      <c r="L2809" s="265" t="s">
        <v>1937</v>
      </c>
      <c r="M2809" s="265" t="s">
        <v>1941</v>
      </c>
      <c r="N2809" s="258" t="s">
        <v>3027</v>
      </c>
      <c r="O2809" s="258" t="s">
        <v>3040</v>
      </c>
      <c r="P2809" s="258"/>
      <c r="Q2809" s="258"/>
      <c r="R2809" s="258"/>
      <c r="S2809" s="258"/>
      <c r="T2809" s="11" t="s">
        <v>2763</v>
      </c>
      <c r="U2809" s="11" t="s">
        <v>2517</v>
      </c>
      <c r="V2809">
        <v>3.3157064887810699</v>
      </c>
      <c r="Z2809">
        <v>1.1176470588235199</v>
      </c>
      <c r="AD2809" s="188">
        <f t="shared" si="93"/>
        <v>7.6346963338109211</v>
      </c>
    </row>
    <row r="2810" spans="1:30" hidden="1" x14ac:dyDescent="0.35">
      <c r="A2810" s="11" t="s">
        <v>2764</v>
      </c>
      <c r="B2810" s="11" t="s">
        <v>2516</v>
      </c>
      <c r="C2810" s="11" t="s">
        <v>2552</v>
      </c>
      <c r="D2810" s="188" t="s">
        <v>3022</v>
      </c>
      <c r="G2810" s="11" t="s">
        <v>2749</v>
      </c>
      <c r="H2810" s="11" t="s">
        <v>2640</v>
      </c>
      <c r="J2810" s="258" t="s">
        <v>2561</v>
      </c>
      <c r="K2810" s="258" t="s">
        <v>3017</v>
      </c>
      <c r="L2810" s="265" t="s">
        <v>1937</v>
      </c>
      <c r="M2810" s="265" t="s">
        <v>1941</v>
      </c>
      <c r="N2810" s="258" t="s">
        <v>3027</v>
      </c>
      <c r="O2810" s="258" t="s">
        <v>3040</v>
      </c>
      <c r="P2810" s="258"/>
      <c r="Q2810" s="258"/>
      <c r="R2810" s="258"/>
      <c r="S2810" s="258"/>
      <c r="T2810" s="11" t="s">
        <v>2763</v>
      </c>
      <c r="U2810" s="11" t="s">
        <v>2517</v>
      </c>
      <c r="V2810">
        <v>3.31588841722255</v>
      </c>
      <c r="Z2810">
        <v>1.20588235294117</v>
      </c>
      <c r="AD2810" s="188">
        <f t="shared" si="93"/>
        <v>7.6351152395282647</v>
      </c>
    </row>
    <row r="2811" spans="1:30" hidden="1" x14ac:dyDescent="0.35">
      <c r="A2811" s="11" t="s">
        <v>2764</v>
      </c>
      <c r="B2811" s="11" t="s">
        <v>2516</v>
      </c>
      <c r="C2811" s="11" t="s">
        <v>2552</v>
      </c>
      <c r="D2811" s="188" t="s">
        <v>3022</v>
      </c>
      <c r="G2811" s="11" t="s">
        <v>2749</v>
      </c>
      <c r="H2811" s="11" t="s">
        <v>2640</v>
      </c>
      <c r="J2811" s="258" t="s">
        <v>2561</v>
      </c>
      <c r="K2811" s="258" t="s">
        <v>3017</v>
      </c>
      <c r="L2811" s="265" t="s">
        <v>1937</v>
      </c>
      <c r="M2811" s="265" t="s">
        <v>1941</v>
      </c>
      <c r="N2811" s="258" t="s">
        <v>3027</v>
      </c>
      <c r="O2811" s="258" t="s">
        <v>3040</v>
      </c>
      <c r="P2811" s="258"/>
      <c r="Q2811" s="258"/>
      <c r="R2811" s="258"/>
      <c r="S2811" s="258"/>
      <c r="T2811" s="11" t="s">
        <v>2763</v>
      </c>
      <c r="U2811" s="11" t="s">
        <v>2517</v>
      </c>
      <c r="V2811">
        <v>3.3160703456640301</v>
      </c>
      <c r="Z2811">
        <v>1.29411764705882</v>
      </c>
      <c r="AD2811" s="188">
        <f t="shared" si="93"/>
        <v>7.6355341452456091</v>
      </c>
    </row>
    <row r="2812" spans="1:30" hidden="1" x14ac:dyDescent="0.35">
      <c r="A2812" s="11" t="s">
        <v>2764</v>
      </c>
      <c r="B2812" s="11" t="s">
        <v>2516</v>
      </c>
      <c r="C2812" s="11" t="s">
        <v>2552</v>
      </c>
      <c r="D2812" s="188" t="s">
        <v>3022</v>
      </c>
      <c r="G2812" s="11" t="s">
        <v>2749</v>
      </c>
      <c r="H2812" s="11" t="s">
        <v>2640</v>
      </c>
      <c r="J2812" s="258" t="s">
        <v>2561</v>
      </c>
      <c r="K2812" s="258" t="s">
        <v>3017</v>
      </c>
      <c r="L2812" s="265" t="s">
        <v>1937</v>
      </c>
      <c r="M2812" s="265" t="s">
        <v>1941</v>
      </c>
      <c r="N2812" s="258" t="s">
        <v>3027</v>
      </c>
      <c r="O2812" s="258" t="s">
        <v>3040</v>
      </c>
      <c r="P2812" s="258"/>
      <c r="Q2812" s="258"/>
      <c r="R2812" s="258"/>
      <c r="S2812" s="258"/>
      <c r="T2812" s="11" t="s">
        <v>2763</v>
      </c>
      <c r="U2812" s="11" t="s">
        <v>2517</v>
      </c>
      <c r="V2812">
        <v>3.30603395997574</v>
      </c>
      <c r="Z2812">
        <v>1.4264705882352899</v>
      </c>
      <c r="AD2812" s="188">
        <f t="shared" si="93"/>
        <v>7.612424513172213</v>
      </c>
    </row>
    <row r="2813" spans="1:30" hidden="1" x14ac:dyDescent="0.35">
      <c r="A2813" s="11" t="s">
        <v>2764</v>
      </c>
      <c r="B2813" s="11" t="s">
        <v>2516</v>
      </c>
      <c r="C2813" s="11" t="s">
        <v>2552</v>
      </c>
      <c r="D2813" s="188" t="s">
        <v>3022</v>
      </c>
      <c r="G2813" s="11" t="s">
        <v>2749</v>
      </c>
      <c r="H2813" s="11" t="s">
        <v>2640</v>
      </c>
      <c r="J2813" s="258" t="s">
        <v>2561</v>
      </c>
      <c r="K2813" s="258" t="s">
        <v>3017</v>
      </c>
      <c r="L2813" s="265" t="s">
        <v>1937</v>
      </c>
      <c r="M2813" s="265" t="s">
        <v>1941</v>
      </c>
      <c r="N2813" s="258" t="s">
        <v>3027</v>
      </c>
      <c r="O2813" s="258" t="s">
        <v>3040</v>
      </c>
      <c r="P2813" s="258"/>
      <c r="Q2813" s="258"/>
      <c r="R2813" s="258"/>
      <c r="S2813" s="258"/>
      <c r="T2813" s="11" t="s">
        <v>2763</v>
      </c>
      <c r="U2813" s="11" t="s">
        <v>2517</v>
      </c>
      <c r="V2813">
        <v>3.3165554881746502</v>
      </c>
      <c r="Z2813">
        <v>1.52941176470588</v>
      </c>
      <c r="AD2813" s="188">
        <f t="shared" si="93"/>
        <v>7.6366512271585405</v>
      </c>
    </row>
    <row r="2814" spans="1:30" hidden="1" x14ac:dyDescent="0.35">
      <c r="A2814" s="11" t="s">
        <v>2764</v>
      </c>
      <c r="B2814" s="11" t="s">
        <v>2516</v>
      </c>
      <c r="C2814" s="11" t="s">
        <v>2552</v>
      </c>
      <c r="D2814" s="188" t="s">
        <v>3022</v>
      </c>
      <c r="G2814" s="11" t="s">
        <v>2749</v>
      </c>
      <c r="H2814" s="11" t="s">
        <v>2640</v>
      </c>
      <c r="J2814" s="258" t="s">
        <v>2561</v>
      </c>
      <c r="K2814" s="258" t="s">
        <v>3017</v>
      </c>
      <c r="L2814" s="265" t="s">
        <v>1937</v>
      </c>
      <c r="M2814" s="265" t="s">
        <v>1941</v>
      </c>
      <c r="N2814" s="258" t="s">
        <v>3027</v>
      </c>
      <c r="O2814" s="258" t="s">
        <v>3040</v>
      </c>
      <c r="P2814" s="258"/>
      <c r="Q2814" s="258"/>
      <c r="R2814" s="258"/>
      <c r="S2814" s="258"/>
      <c r="T2814" s="11" t="s">
        <v>2763</v>
      </c>
      <c r="U2814" s="11" t="s">
        <v>2517</v>
      </c>
      <c r="V2814">
        <v>3.3167980594299502</v>
      </c>
      <c r="Z2814">
        <v>1.6470588235294099</v>
      </c>
      <c r="AD2814" s="188">
        <f t="shared" si="93"/>
        <v>7.6372097681149826</v>
      </c>
    </row>
    <row r="2815" spans="1:30" hidden="1" x14ac:dyDescent="0.35">
      <c r="A2815" s="11" t="s">
        <v>2764</v>
      </c>
      <c r="B2815" s="11" t="s">
        <v>2516</v>
      </c>
      <c r="C2815" s="11" t="s">
        <v>2552</v>
      </c>
      <c r="D2815" s="188" t="s">
        <v>3022</v>
      </c>
      <c r="G2815" s="11" t="s">
        <v>2749</v>
      </c>
      <c r="H2815" s="11" t="s">
        <v>2640</v>
      </c>
      <c r="J2815" s="258" t="s">
        <v>2561</v>
      </c>
      <c r="K2815" s="258" t="s">
        <v>3017</v>
      </c>
      <c r="L2815" s="265" t="s">
        <v>1937</v>
      </c>
      <c r="M2815" s="265" t="s">
        <v>1941</v>
      </c>
      <c r="N2815" s="258" t="s">
        <v>3027</v>
      </c>
      <c r="O2815" s="258" t="s">
        <v>3040</v>
      </c>
      <c r="P2815" s="258"/>
      <c r="Q2815" s="258"/>
      <c r="R2815" s="258"/>
      <c r="S2815" s="258"/>
      <c r="T2815" s="11" t="s">
        <v>2763</v>
      </c>
      <c r="U2815" s="11" t="s">
        <v>2517</v>
      </c>
      <c r="V2815">
        <v>3.3170709520921702</v>
      </c>
      <c r="Z2815">
        <v>1.77941176470588</v>
      </c>
      <c r="AD2815" s="188">
        <f t="shared" si="93"/>
        <v>7.6378381266909985</v>
      </c>
    </row>
    <row r="2816" spans="1:30" hidden="1" x14ac:dyDescent="0.35">
      <c r="A2816" s="11" t="s">
        <v>2764</v>
      </c>
      <c r="B2816" s="11" t="s">
        <v>2516</v>
      </c>
      <c r="C2816" s="11" t="s">
        <v>2552</v>
      </c>
      <c r="D2816" s="188" t="s">
        <v>3022</v>
      </c>
      <c r="G2816" s="11" t="s">
        <v>2749</v>
      </c>
      <c r="H2816" s="11" t="s">
        <v>2640</v>
      </c>
      <c r="J2816" s="258" t="s">
        <v>2561</v>
      </c>
      <c r="K2816" s="258" t="s">
        <v>3017</v>
      </c>
      <c r="L2816" s="265" t="s">
        <v>1937</v>
      </c>
      <c r="M2816" s="265" t="s">
        <v>1941</v>
      </c>
      <c r="N2816" s="258" t="s">
        <v>3027</v>
      </c>
      <c r="O2816" s="258" t="s">
        <v>3040</v>
      </c>
      <c r="P2816" s="258"/>
      <c r="Q2816" s="258"/>
      <c r="R2816" s="258"/>
      <c r="S2816" s="258"/>
      <c r="T2816" s="11" t="s">
        <v>2763</v>
      </c>
      <c r="U2816" s="11" t="s">
        <v>2517</v>
      </c>
      <c r="V2816">
        <v>3.3173438447543901</v>
      </c>
      <c r="Z2816">
        <v>1.9117647058823499</v>
      </c>
      <c r="AD2816" s="188">
        <f t="shared" si="93"/>
        <v>7.6384664852670134</v>
      </c>
    </row>
    <row r="2817" spans="1:30" hidden="1" x14ac:dyDescent="0.35">
      <c r="A2817" s="11" t="s">
        <v>2764</v>
      </c>
      <c r="B2817" s="11" t="s">
        <v>2516</v>
      </c>
      <c r="C2817" s="11" t="s">
        <v>2552</v>
      </c>
      <c r="D2817" s="188" t="s">
        <v>3022</v>
      </c>
      <c r="G2817" s="11" t="s">
        <v>2749</v>
      </c>
      <c r="H2817" s="11" t="s">
        <v>2640</v>
      </c>
      <c r="J2817" s="258" t="s">
        <v>2561</v>
      </c>
      <c r="K2817" s="258" t="s">
        <v>3017</v>
      </c>
      <c r="L2817" s="265" t="s">
        <v>1937</v>
      </c>
      <c r="M2817" s="265" t="s">
        <v>1941</v>
      </c>
      <c r="N2817" s="258" t="s">
        <v>3027</v>
      </c>
      <c r="O2817" s="258" t="s">
        <v>3040</v>
      </c>
      <c r="P2817" s="258"/>
      <c r="Q2817" s="258"/>
      <c r="R2817" s="258"/>
      <c r="S2817" s="258"/>
      <c r="T2817" s="11" t="s">
        <v>2763</v>
      </c>
      <c r="U2817" s="11" t="s">
        <v>2517</v>
      </c>
      <c r="V2817">
        <v>3.3175864160096999</v>
      </c>
      <c r="Z2817">
        <v>2.02941176470588</v>
      </c>
      <c r="AD2817" s="188">
        <f t="shared" si="93"/>
        <v>7.6390250262234787</v>
      </c>
    </row>
    <row r="2818" spans="1:30" hidden="1" x14ac:dyDescent="0.35">
      <c r="A2818" s="11" t="s">
        <v>2764</v>
      </c>
      <c r="B2818" s="11" t="s">
        <v>2516</v>
      </c>
      <c r="C2818" s="11" t="s">
        <v>2552</v>
      </c>
      <c r="D2818" s="188" t="s">
        <v>3022</v>
      </c>
      <c r="G2818" s="11" t="s">
        <v>2749</v>
      </c>
      <c r="H2818" s="11" t="s">
        <v>2640</v>
      </c>
      <c r="J2818" s="258" t="s">
        <v>2561</v>
      </c>
      <c r="K2818" s="258" t="s">
        <v>3017</v>
      </c>
      <c r="L2818" s="265" t="s">
        <v>1937</v>
      </c>
      <c r="M2818" s="265" t="s">
        <v>1941</v>
      </c>
      <c r="N2818" s="258" t="s">
        <v>3027</v>
      </c>
      <c r="O2818" s="258" t="s">
        <v>3040</v>
      </c>
      <c r="P2818" s="258"/>
      <c r="Q2818" s="258"/>
      <c r="R2818" s="258"/>
      <c r="S2818" s="258"/>
      <c r="T2818" s="11" t="s">
        <v>2763</v>
      </c>
      <c r="U2818" s="11" t="s">
        <v>2517</v>
      </c>
      <c r="V2818">
        <v>3.3177986658580898</v>
      </c>
      <c r="Z2818">
        <v>2.1323529411764701</v>
      </c>
      <c r="AD2818" s="188">
        <f t="shared" si="93"/>
        <v>7.6395137495603711</v>
      </c>
    </row>
    <row r="2819" spans="1:30" hidden="1" x14ac:dyDescent="0.35">
      <c r="A2819" s="11" t="s">
        <v>2764</v>
      </c>
      <c r="B2819" s="11" t="s">
        <v>2516</v>
      </c>
      <c r="C2819" s="11" t="s">
        <v>2552</v>
      </c>
      <c r="D2819" s="188" t="s">
        <v>3022</v>
      </c>
      <c r="G2819" s="11" t="s">
        <v>2749</v>
      </c>
      <c r="H2819" s="11" t="s">
        <v>2640</v>
      </c>
      <c r="J2819" s="258" t="s">
        <v>2561</v>
      </c>
      <c r="K2819" s="258" t="s">
        <v>3017</v>
      </c>
      <c r="L2819" s="265" t="s">
        <v>1937</v>
      </c>
      <c r="M2819" s="265" t="s">
        <v>1941</v>
      </c>
      <c r="N2819" s="258" t="s">
        <v>3027</v>
      </c>
      <c r="O2819" s="258" t="s">
        <v>3040</v>
      </c>
      <c r="P2819" s="258"/>
      <c r="Q2819" s="258"/>
      <c r="R2819" s="258"/>
      <c r="S2819" s="258"/>
      <c r="T2819" s="11" t="s">
        <v>2763</v>
      </c>
      <c r="U2819" s="11" t="s">
        <v>2517</v>
      </c>
      <c r="V2819">
        <v>3.3179502728926602</v>
      </c>
      <c r="Z2819">
        <v>2.20588235294117</v>
      </c>
      <c r="AD2819" s="188">
        <f t="shared" si="93"/>
        <v>7.6398628376581659</v>
      </c>
    </row>
    <row r="2820" spans="1:30" hidden="1" x14ac:dyDescent="0.35">
      <c r="A2820" s="11" t="s">
        <v>2764</v>
      </c>
      <c r="B2820" s="11" t="s">
        <v>2516</v>
      </c>
      <c r="C2820" s="11" t="s">
        <v>2552</v>
      </c>
      <c r="D2820" s="188" t="s">
        <v>3022</v>
      </c>
      <c r="G2820" s="11" t="s">
        <v>2749</v>
      </c>
      <c r="H2820" s="11" t="s">
        <v>2640</v>
      </c>
      <c r="J2820" s="258" t="s">
        <v>2561</v>
      </c>
      <c r="K2820" s="258" t="s">
        <v>3017</v>
      </c>
      <c r="L2820" s="265" t="s">
        <v>1937</v>
      </c>
      <c r="M2820" s="265" t="s">
        <v>1941</v>
      </c>
      <c r="N2820" s="258" t="s">
        <v>3027</v>
      </c>
      <c r="O2820" s="258" t="s">
        <v>3040</v>
      </c>
      <c r="P2820" s="258"/>
      <c r="Q2820" s="258"/>
      <c r="R2820" s="258"/>
      <c r="S2820" s="258"/>
      <c r="T2820" s="11" t="s">
        <v>2763</v>
      </c>
      <c r="U2820" s="11" t="s">
        <v>2517</v>
      </c>
      <c r="V2820">
        <v>3.3285627653123</v>
      </c>
      <c r="Z2820">
        <v>2.3529411764705799</v>
      </c>
      <c r="AD2820" s="188">
        <f t="shared" si="93"/>
        <v>7.6642990045031407</v>
      </c>
    </row>
    <row r="2821" spans="1:30" hidden="1" x14ac:dyDescent="0.35">
      <c r="A2821" s="11" t="s">
        <v>2764</v>
      </c>
      <c r="B2821" s="11" t="s">
        <v>2516</v>
      </c>
      <c r="C2821" s="11" t="s">
        <v>2552</v>
      </c>
      <c r="D2821" s="188" t="s">
        <v>3022</v>
      </c>
      <c r="G2821" s="11" t="s">
        <v>2749</v>
      </c>
      <c r="H2821" s="11" t="s">
        <v>2640</v>
      </c>
      <c r="J2821" s="258" t="s">
        <v>2561</v>
      </c>
      <c r="K2821" s="258" t="s">
        <v>3017</v>
      </c>
      <c r="L2821" s="265" t="s">
        <v>1937</v>
      </c>
      <c r="M2821" s="265" t="s">
        <v>1941</v>
      </c>
      <c r="N2821" s="258" t="s">
        <v>3027</v>
      </c>
      <c r="O2821" s="258" t="s">
        <v>3040</v>
      </c>
      <c r="P2821" s="258"/>
      <c r="Q2821" s="258"/>
      <c r="R2821" s="258"/>
      <c r="S2821" s="258"/>
      <c r="T2821" s="11" t="s">
        <v>2763</v>
      </c>
      <c r="U2821" s="11" t="s">
        <v>2517</v>
      </c>
      <c r="V2821">
        <v>3.3289872650090899</v>
      </c>
      <c r="Z2821">
        <v>2.5588235294117601</v>
      </c>
      <c r="AD2821" s="188">
        <f t="shared" si="93"/>
        <v>7.6652764511769496</v>
      </c>
    </row>
    <row r="2822" spans="1:30" hidden="1" x14ac:dyDescent="0.35">
      <c r="A2822" s="11" t="s">
        <v>2764</v>
      </c>
      <c r="B2822" s="11" t="s">
        <v>2516</v>
      </c>
      <c r="C2822" s="11" t="s">
        <v>2552</v>
      </c>
      <c r="D2822" s="188" t="s">
        <v>3022</v>
      </c>
      <c r="G2822" s="11" t="s">
        <v>2749</v>
      </c>
      <c r="H2822" s="11" t="s">
        <v>2640</v>
      </c>
      <c r="J2822" s="258" t="s">
        <v>2561</v>
      </c>
      <c r="K2822" s="258" t="s">
        <v>3017</v>
      </c>
      <c r="L2822" s="265" t="s">
        <v>1937</v>
      </c>
      <c r="M2822" s="265" t="s">
        <v>1941</v>
      </c>
      <c r="N2822" s="258" t="s">
        <v>3027</v>
      </c>
      <c r="O2822" s="258" t="s">
        <v>3040</v>
      </c>
      <c r="P2822" s="258"/>
      <c r="Q2822" s="258"/>
      <c r="R2822" s="258"/>
      <c r="S2822" s="258"/>
      <c r="T2822" s="11" t="s">
        <v>2763</v>
      </c>
      <c r="U2822" s="11" t="s">
        <v>2517</v>
      </c>
      <c r="V2822">
        <v>3.3188902365069701</v>
      </c>
      <c r="Z2822">
        <v>2.6617647058823501</v>
      </c>
      <c r="AD2822" s="188">
        <f t="shared" si="93"/>
        <v>7.6420271838644327</v>
      </c>
    </row>
    <row r="2823" spans="1:30" hidden="1" x14ac:dyDescent="0.35">
      <c r="A2823" s="11" t="s">
        <v>2764</v>
      </c>
      <c r="B2823" s="11" t="s">
        <v>2516</v>
      </c>
      <c r="C2823" s="11" t="s">
        <v>2552</v>
      </c>
      <c r="D2823" s="188" t="s">
        <v>3022</v>
      </c>
      <c r="G2823" s="11" t="s">
        <v>2749</v>
      </c>
      <c r="H2823" s="11" t="s">
        <v>2640</v>
      </c>
      <c r="J2823" s="258" t="s">
        <v>2561</v>
      </c>
      <c r="K2823" s="258" t="s">
        <v>3017</v>
      </c>
      <c r="L2823" s="265" t="s">
        <v>1937</v>
      </c>
      <c r="M2823" s="265" t="s">
        <v>1941</v>
      </c>
      <c r="N2823" s="258" t="s">
        <v>3027</v>
      </c>
      <c r="O2823" s="258" t="s">
        <v>3040</v>
      </c>
      <c r="P2823" s="258"/>
      <c r="Q2823" s="258"/>
      <c r="R2823" s="258"/>
      <c r="S2823" s="258"/>
      <c r="T2823" s="11" t="s">
        <v>2763</v>
      </c>
      <c r="U2823" s="11" t="s">
        <v>2517</v>
      </c>
      <c r="V2823">
        <v>3.3087932080048499</v>
      </c>
      <c r="Z2823">
        <v>2.7647058823529398</v>
      </c>
      <c r="AD2823" s="188">
        <f t="shared" si="93"/>
        <v>7.6187779165519149</v>
      </c>
    </row>
    <row r="2824" spans="1:30" hidden="1" x14ac:dyDescent="0.35">
      <c r="A2824" s="11" t="s">
        <v>2764</v>
      </c>
      <c r="B2824" s="11" t="s">
        <v>2516</v>
      </c>
      <c r="C2824" s="11" t="s">
        <v>2552</v>
      </c>
      <c r="D2824" s="188" t="s">
        <v>3022</v>
      </c>
      <c r="G2824" s="11" t="s">
        <v>2749</v>
      </c>
      <c r="H2824" s="11" t="s">
        <v>2640</v>
      </c>
      <c r="J2824" s="258" t="s">
        <v>2561</v>
      </c>
      <c r="K2824" s="258" t="s">
        <v>3017</v>
      </c>
      <c r="L2824" s="265" t="s">
        <v>1937</v>
      </c>
      <c r="M2824" s="265" t="s">
        <v>1941</v>
      </c>
      <c r="N2824" s="258" t="s">
        <v>3027</v>
      </c>
      <c r="O2824" s="258" t="s">
        <v>3040</v>
      </c>
      <c r="P2824" s="258"/>
      <c r="Q2824" s="258"/>
      <c r="R2824" s="258"/>
      <c r="S2824" s="258"/>
      <c r="T2824" s="11" t="s">
        <v>2763</v>
      </c>
      <c r="U2824" s="11" t="s">
        <v>2517</v>
      </c>
      <c r="V2824">
        <v>3.3193147362037601</v>
      </c>
      <c r="Z2824">
        <v>2.8676470588235201</v>
      </c>
      <c r="AD2824" s="188">
        <f t="shared" si="93"/>
        <v>7.6430046305382415</v>
      </c>
    </row>
    <row r="2825" spans="1:30" hidden="1" x14ac:dyDescent="0.35">
      <c r="A2825" s="11" t="s">
        <v>2764</v>
      </c>
      <c r="B2825" s="11" t="s">
        <v>2516</v>
      </c>
      <c r="C2825" s="11" t="s">
        <v>2552</v>
      </c>
      <c r="D2825" s="188" t="s">
        <v>3022</v>
      </c>
      <c r="G2825" s="11" t="s">
        <v>2749</v>
      </c>
      <c r="H2825" s="11" t="s">
        <v>2640</v>
      </c>
      <c r="J2825" s="258" t="s">
        <v>2561</v>
      </c>
      <c r="K2825" s="258" t="s">
        <v>3017</v>
      </c>
      <c r="L2825" s="265" t="s">
        <v>1937</v>
      </c>
      <c r="M2825" s="265" t="s">
        <v>1941</v>
      </c>
      <c r="N2825" s="258" t="s">
        <v>3027</v>
      </c>
      <c r="O2825" s="258" t="s">
        <v>3040</v>
      </c>
      <c r="P2825" s="258"/>
      <c r="Q2825" s="258"/>
      <c r="R2825" s="258"/>
      <c r="S2825" s="258"/>
      <c r="T2825" s="11" t="s">
        <v>2763</v>
      </c>
      <c r="U2825" s="11" t="s">
        <v>2517</v>
      </c>
      <c r="V2825">
        <v>3.3197695573074499</v>
      </c>
      <c r="Z2825">
        <v>3.0882352941176401</v>
      </c>
      <c r="AD2825" s="188">
        <f t="shared" si="93"/>
        <v>7.644051894831577</v>
      </c>
    </row>
    <row r="2826" spans="1:30" hidden="1" x14ac:dyDescent="0.35">
      <c r="A2826" s="11" t="s">
        <v>2764</v>
      </c>
      <c r="B2826" s="11" t="s">
        <v>2516</v>
      </c>
      <c r="C2826" s="11" t="s">
        <v>2552</v>
      </c>
      <c r="D2826" s="188" t="s">
        <v>3022</v>
      </c>
      <c r="G2826" s="11" t="s">
        <v>2749</v>
      </c>
      <c r="H2826" s="11" t="s">
        <v>2640</v>
      </c>
      <c r="J2826" s="258" t="s">
        <v>2561</v>
      </c>
      <c r="K2826" s="258" t="s">
        <v>3017</v>
      </c>
      <c r="L2826" s="265" t="s">
        <v>1937</v>
      </c>
      <c r="M2826" s="265" t="s">
        <v>1941</v>
      </c>
      <c r="N2826" s="258" t="s">
        <v>3027</v>
      </c>
      <c r="O2826" s="258" t="s">
        <v>3040</v>
      </c>
      <c r="P2826" s="258"/>
      <c r="Q2826" s="258"/>
      <c r="R2826" s="258"/>
      <c r="S2826" s="258"/>
      <c r="T2826" s="11" t="s">
        <v>2763</v>
      </c>
      <c r="U2826" s="11" t="s">
        <v>2517</v>
      </c>
      <c r="V2826">
        <v>3.6197695573074502</v>
      </c>
      <c r="Z2826">
        <v>-1.4117647058823499</v>
      </c>
      <c r="AD2826" s="188">
        <f t="shared" si="93"/>
        <v>8.3348274227297914</v>
      </c>
    </row>
    <row r="2827" spans="1:30" hidden="1" x14ac:dyDescent="0.35">
      <c r="A2827" s="11" t="s">
        <v>2764</v>
      </c>
      <c r="B2827" s="11" t="s">
        <v>2516</v>
      </c>
      <c r="C2827" s="11" t="s">
        <v>2552</v>
      </c>
      <c r="D2827" s="188" t="s">
        <v>3022</v>
      </c>
      <c r="G2827" s="11" t="s">
        <v>2749</v>
      </c>
      <c r="H2827" s="11" t="s">
        <v>2640</v>
      </c>
      <c r="J2827" s="258" t="s">
        <v>2561</v>
      </c>
      <c r="K2827" s="258" t="s">
        <v>3017</v>
      </c>
      <c r="L2827" s="265" t="s">
        <v>1937</v>
      </c>
      <c r="M2827" s="265" t="s">
        <v>1941</v>
      </c>
      <c r="N2827" s="258" t="s">
        <v>3027</v>
      </c>
      <c r="O2827" s="258" t="s">
        <v>3040</v>
      </c>
      <c r="P2827" s="258"/>
      <c r="Q2827" s="258"/>
      <c r="R2827" s="258"/>
      <c r="S2827" s="258"/>
      <c r="T2827" s="11" t="s">
        <v>2763</v>
      </c>
      <c r="U2827" s="11" t="s">
        <v>2517</v>
      </c>
      <c r="V2827">
        <v>3.6107337780473001</v>
      </c>
      <c r="Z2827">
        <v>-0.79411764705882204</v>
      </c>
      <c r="AD2827" s="188">
        <f t="shared" si="93"/>
        <v>8.3140217721017855</v>
      </c>
    </row>
    <row r="2828" spans="1:30" hidden="1" x14ac:dyDescent="0.35">
      <c r="A2828" s="11" t="s">
        <v>2764</v>
      </c>
      <c r="B2828" s="11" t="s">
        <v>2516</v>
      </c>
      <c r="C2828" s="11" t="s">
        <v>2552</v>
      </c>
      <c r="D2828" s="188" t="s">
        <v>3022</v>
      </c>
      <c r="G2828" s="11" t="s">
        <v>2749</v>
      </c>
      <c r="H2828" s="11" t="s">
        <v>2640</v>
      </c>
      <c r="J2828" s="258" t="s">
        <v>2561</v>
      </c>
      <c r="K2828" s="258" t="s">
        <v>3017</v>
      </c>
      <c r="L2828" s="265" t="s">
        <v>1937</v>
      </c>
      <c r="M2828" s="265" t="s">
        <v>1941</v>
      </c>
      <c r="N2828" s="258" t="s">
        <v>3027</v>
      </c>
      <c r="O2828" s="258" t="s">
        <v>3040</v>
      </c>
      <c r="P2828" s="258"/>
      <c r="Q2828" s="258"/>
      <c r="R2828" s="258"/>
      <c r="S2828" s="258"/>
      <c r="T2828" s="11" t="s">
        <v>2763</v>
      </c>
      <c r="U2828" s="11" t="s">
        <v>2517</v>
      </c>
      <c r="V2828">
        <v>3.6217707701637298</v>
      </c>
      <c r="Z2828">
        <v>-0.441176470588235</v>
      </c>
      <c r="AD2828" s="188">
        <f t="shared" si="93"/>
        <v>8.3394353856205683</v>
      </c>
    </row>
    <row r="2829" spans="1:30" hidden="1" x14ac:dyDescent="0.35">
      <c r="A2829" s="11" t="s">
        <v>2764</v>
      </c>
      <c r="B2829" s="11" t="s">
        <v>2516</v>
      </c>
      <c r="C2829" s="11" t="s">
        <v>2552</v>
      </c>
      <c r="D2829" s="188" t="s">
        <v>3022</v>
      </c>
      <c r="G2829" s="11" t="s">
        <v>2749</v>
      </c>
      <c r="H2829" s="11" t="s">
        <v>2640</v>
      </c>
      <c r="J2829" s="258" t="s">
        <v>2561</v>
      </c>
      <c r="K2829" s="258" t="s">
        <v>3017</v>
      </c>
      <c r="L2829" s="265" t="s">
        <v>1937</v>
      </c>
      <c r="M2829" s="265" t="s">
        <v>1941</v>
      </c>
      <c r="N2829" s="258" t="s">
        <v>3027</v>
      </c>
      <c r="O2829" s="258" t="s">
        <v>3040</v>
      </c>
      <c r="P2829" s="258"/>
      <c r="Q2829" s="258"/>
      <c r="R2829" s="258"/>
      <c r="S2829" s="258"/>
      <c r="T2829" s="11" t="s">
        <v>2763</v>
      </c>
      <c r="U2829" s="11" t="s">
        <v>2517</v>
      </c>
      <c r="V2829">
        <v>3.62207398423286</v>
      </c>
      <c r="Z2829">
        <v>-0.29411764705882298</v>
      </c>
      <c r="AD2829" s="188">
        <f t="shared" si="93"/>
        <v>8.3401335618161347</v>
      </c>
    </row>
    <row r="2830" spans="1:30" hidden="1" x14ac:dyDescent="0.35">
      <c r="A2830" s="11" t="s">
        <v>2764</v>
      </c>
      <c r="B2830" s="11" t="s">
        <v>2516</v>
      </c>
      <c r="C2830" s="11" t="s">
        <v>2552</v>
      </c>
      <c r="D2830" s="188" t="s">
        <v>3022</v>
      </c>
      <c r="G2830" s="11" t="s">
        <v>2749</v>
      </c>
      <c r="H2830" s="11" t="s">
        <v>2640</v>
      </c>
      <c r="J2830" s="258" t="s">
        <v>2561</v>
      </c>
      <c r="K2830" s="258" t="s">
        <v>3017</v>
      </c>
      <c r="L2830" s="265" t="s">
        <v>1937</v>
      </c>
      <c r="M2830" s="265" t="s">
        <v>1941</v>
      </c>
      <c r="N2830" s="258" t="s">
        <v>3027</v>
      </c>
      <c r="O2830" s="258" t="s">
        <v>3040</v>
      </c>
      <c r="P2830" s="258"/>
      <c r="Q2830" s="258"/>
      <c r="R2830" s="258"/>
      <c r="S2830" s="258"/>
      <c r="T2830" s="11" t="s">
        <v>2763</v>
      </c>
      <c r="U2830" s="11" t="s">
        <v>2517</v>
      </c>
      <c r="V2830">
        <v>3.6224984839296499</v>
      </c>
      <c r="Z2830">
        <v>-8.8235294117645802E-2</v>
      </c>
      <c r="AD2830" s="188">
        <f t="shared" si="93"/>
        <v>8.3411110084899427</v>
      </c>
    </row>
    <row r="2831" spans="1:30" hidden="1" x14ac:dyDescent="0.35">
      <c r="A2831" s="11" t="s">
        <v>2764</v>
      </c>
      <c r="B2831" s="11" t="s">
        <v>2516</v>
      </c>
      <c r="C2831" s="11" t="s">
        <v>2552</v>
      </c>
      <c r="D2831" s="188" t="s">
        <v>3022</v>
      </c>
      <c r="G2831" s="11" t="s">
        <v>2749</v>
      </c>
      <c r="H2831" s="11" t="s">
        <v>2640</v>
      </c>
      <c r="J2831" s="258" t="s">
        <v>2561</v>
      </c>
      <c r="K2831" s="258" t="s">
        <v>3017</v>
      </c>
      <c r="L2831" s="265" t="s">
        <v>1937</v>
      </c>
      <c r="M2831" s="265" t="s">
        <v>1941</v>
      </c>
      <c r="N2831" s="258" t="s">
        <v>3027</v>
      </c>
      <c r="O2831" s="258" t="s">
        <v>3040</v>
      </c>
      <c r="P2831" s="258"/>
      <c r="Q2831" s="258"/>
      <c r="R2831" s="258"/>
      <c r="S2831" s="258"/>
      <c r="T2831" s="11" t="s">
        <v>2763</v>
      </c>
      <c r="U2831" s="11" t="s">
        <v>2517</v>
      </c>
      <c r="V2831">
        <v>3.6124014554275301</v>
      </c>
      <c r="Z2831">
        <v>1.4705882352942E-2</v>
      </c>
      <c r="AD2831" s="188">
        <f t="shared" si="93"/>
        <v>8.3178617411774258</v>
      </c>
    </row>
    <row r="2832" spans="1:30" hidden="1" x14ac:dyDescent="0.35">
      <c r="A2832" s="11" t="s">
        <v>2764</v>
      </c>
      <c r="B2832" s="11" t="s">
        <v>2516</v>
      </c>
      <c r="C2832" s="11" t="s">
        <v>2552</v>
      </c>
      <c r="D2832" s="188" t="s">
        <v>3022</v>
      </c>
      <c r="G2832" s="11" t="s">
        <v>2749</v>
      </c>
      <c r="H2832" s="11" t="s">
        <v>2640</v>
      </c>
      <c r="J2832" s="258" t="s">
        <v>2561</v>
      </c>
      <c r="K2832" s="258" t="s">
        <v>3017</v>
      </c>
      <c r="L2832" s="265" t="s">
        <v>1937</v>
      </c>
      <c r="M2832" s="265" t="s">
        <v>1941</v>
      </c>
      <c r="N2832" s="258" t="s">
        <v>3027</v>
      </c>
      <c r="O2832" s="258" t="s">
        <v>3040</v>
      </c>
      <c r="P2832" s="258"/>
      <c r="Q2832" s="258"/>
      <c r="R2832" s="258"/>
      <c r="S2832" s="258"/>
      <c r="T2832" s="11" t="s">
        <v>2763</v>
      </c>
      <c r="U2832" s="11" t="s">
        <v>2517</v>
      </c>
      <c r="V2832">
        <v>3.6126743480897501</v>
      </c>
      <c r="Z2832">
        <v>0.14705882352941199</v>
      </c>
      <c r="AD2832" s="188">
        <f t="shared" si="93"/>
        <v>8.3184900997534417</v>
      </c>
    </row>
    <row r="2833" spans="1:30" hidden="1" x14ac:dyDescent="0.35">
      <c r="A2833" s="11" t="s">
        <v>2764</v>
      </c>
      <c r="B2833" s="11" t="s">
        <v>2516</v>
      </c>
      <c r="C2833" s="11" t="s">
        <v>2552</v>
      </c>
      <c r="D2833" s="188" t="s">
        <v>3022</v>
      </c>
      <c r="G2833" s="11" t="s">
        <v>2749</v>
      </c>
      <c r="H2833" s="11" t="s">
        <v>2640</v>
      </c>
      <c r="J2833" s="258" t="s">
        <v>2561</v>
      </c>
      <c r="K2833" s="258" t="s">
        <v>3017</v>
      </c>
      <c r="L2833" s="265" t="s">
        <v>1937</v>
      </c>
      <c r="M2833" s="265" t="s">
        <v>1941</v>
      </c>
      <c r="N2833" s="258" t="s">
        <v>3027</v>
      </c>
      <c r="O2833" s="258" t="s">
        <v>3040</v>
      </c>
      <c r="P2833" s="258"/>
      <c r="Q2833" s="258"/>
      <c r="R2833" s="258"/>
      <c r="S2833" s="258"/>
      <c r="T2833" s="11" t="s">
        <v>2763</v>
      </c>
      <c r="U2833" s="11" t="s">
        <v>2517</v>
      </c>
      <c r="V2833">
        <v>3.6128865979381399</v>
      </c>
      <c r="Z2833">
        <v>0.25</v>
      </c>
      <c r="AD2833" s="188">
        <f t="shared" si="93"/>
        <v>8.3189788230903332</v>
      </c>
    </row>
    <row r="2834" spans="1:30" hidden="1" x14ac:dyDescent="0.35">
      <c r="A2834" s="11" t="s">
        <v>2764</v>
      </c>
      <c r="B2834" s="11" t="s">
        <v>2516</v>
      </c>
      <c r="C2834" s="11" t="s">
        <v>2552</v>
      </c>
      <c r="D2834" s="188" t="s">
        <v>3022</v>
      </c>
      <c r="G2834" s="11" t="s">
        <v>2749</v>
      </c>
      <c r="H2834" s="11" t="s">
        <v>2640</v>
      </c>
      <c r="J2834" s="258" t="s">
        <v>2561</v>
      </c>
      <c r="K2834" s="258" t="s">
        <v>3017</v>
      </c>
      <c r="L2834" s="265" t="s">
        <v>1937</v>
      </c>
      <c r="M2834" s="265" t="s">
        <v>1941</v>
      </c>
      <c r="N2834" s="258" t="s">
        <v>3027</v>
      </c>
      <c r="O2834" s="258" t="s">
        <v>3040</v>
      </c>
      <c r="P2834" s="258"/>
      <c r="Q2834" s="258"/>
      <c r="R2834" s="258"/>
      <c r="S2834" s="258"/>
      <c r="T2834" s="11" t="s">
        <v>2763</v>
      </c>
      <c r="U2834" s="11" t="s">
        <v>2517</v>
      </c>
      <c r="V2834">
        <v>3.6130988477865298</v>
      </c>
      <c r="Z2834">
        <v>0.35294117647058798</v>
      </c>
      <c r="AD2834" s="188">
        <f t="shared" si="93"/>
        <v>8.3194675464272265</v>
      </c>
    </row>
    <row r="2835" spans="1:30" hidden="1" x14ac:dyDescent="0.35">
      <c r="A2835" s="11" t="s">
        <v>2764</v>
      </c>
      <c r="B2835" s="11" t="s">
        <v>2516</v>
      </c>
      <c r="C2835" s="11" t="s">
        <v>2552</v>
      </c>
      <c r="D2835" s="188" t="s">
        <v>3022</v>
      </c>
      <c r="G2835" s="11" t="s">
        <v>2749</v>
      </c>
      <c r="H2835" s="11" t="s">
        <v>2640</v>
      </c>
      <c r="J2835" s="258" t="s">
        <v>2561</v>
      </c>
      <c r="K2835" s="258" t="s">
        <v>3017</v>
      </c>
      <c r="L2835" s="265" t="s">
        <v>1937</v>
      </c>
      <c r="M2835" s="265" t="s">
        <v>1941</v>
      </c>
      <c r="N2835" s="258" t="s">
        <v>3027</v>
      </c>
      <c r="O2835" s="258" t="s">
        <v>3040</v>
      </c>
      <c r="P2835" s="258"/>
      <c r="Q2835" s="258"/>
      <c r="R2835" s="258"/>
      <c r="S2835" s="258"/>
      <c r="T2835" s="11" t="s">
        <v>2763</v>
      </c>
      <c r="U2835" s="11" t="s">
        <v>2517</v>
      </c>
      <c r="V2835">
        <v>3.61334141904184</v>
      </c>
      <c r="Z2835">
        <v>0.47058823529411697</v>
      </c>
      <c r="AD2835" s="188">
        <f t="shared" si="93"/>
        <v>8.3200260873836935</v>
      </c>
    </row>
    <row r="2836" spans="1:30" hidden="1" x14ac:dyDescent="0.35">
      <c r="A2836" s="11" t="s">
        <v>2764</v>
      </c>
      <c r="B2836" s="11" t="s">
        <v>2516</v>
      </c>
      <c r="C2836" s="11" t="s">
        <v>2552</v>
      </c>
      <c r="D2836" s="188" t="s">
        <v>3022</v>
      </c>
      <c r="G2836" s="11" t="s">
        <v>2749</v>
      </c>
      <c r="H2836" s="11" t="s">
        <v>2640</v>
      </c>
      <c r="J2836" s="258" t="s">
        <v>2561</v>
      </c>
      <c r="K2836" s="258" t="s">
        <v>3017</v>
      </c>
      <c r="L2836" s="265" t="s">
        <v>1937</v>
      </c>
      <c r="M2836" s="265" t="s">
        <v>1941</v>
      </c>
      <c r="N2836" s="258" t="s">
        <v>3027</v>
      </c>
      <c r="O2836" s="258" t="s">
        <v>3040</v>
      </c>
      <c r="P2836" s="258"/>
      <c r="Q2836" s="258"/>
      <c r="R2836" s="258"/>
      <c r="S2836" s="258"/>
      <c r="T2836" s="11" t="s">
        <v>2763</v>
      </c>
      <c r="U2836" s="11" t="s">
        <v>2517</v>
      </c>
      <c r="V2836">
        <v>3.6033050333535401</v>
      </c>
      <c r="Z2836">
        <v>0.60294117647058698</v>
      </c>
      <c r="AD2836" s="188">
        <f t="shared" si="93"/>
        <v>8.2969164553102743</v>
      </c>
    </row>
    <row r="2837" spans="1:30" hidden="1" x14ac:dyDescent="0.35">
      <c r="A2837" s="11" t="s">
        <v>2764</v>
      </c>
      <c r="B2837" s="11" t="s">
        <v>2516</v>
      </c>
      <c r="C2837" s="11" t="s">
        <v>2552</v>
      </c>
      <c r="D2837" s="188" t="s">
        <v>3022</v>
      </c>
      <c r="G2837" s="11" t="s">
        <v>2749</v>
      </c>
      <c r="H2837" s="11" t="s">
        <v>2640</v>
      </c>
      <c r="J2837" s="258" t="s">
        <v>2561</v>
      </c>
      <c r="K2837" s="258" t="s">
        <v>3017</v>
      </c>
      <c r="L2837" s="265" t="s">
        <v>1937</v>
      </c>
      <c r="M2837" s="265" t="s">
        <v>1941</v>
      </c>
      <c r="N2837" s="258" t="s">
        <v>3027</v>
      </c>
      <c r="O2837" s="258" t="s">
        <v>3040</v>
      </c>
      <c r="P2837" s="258"/>
      <c r="Q2837" s="258"/>
      <c r="R2837" s="258"/>
      <c r="S2837" s="258"/>
      <c r="T2837" s="11" t="s">
        <v>2763</v>
      </c>
      <c r="U2837" s="11" t="s">
        <v>2517</v>
      </c>
      <c r="V2837">
        <v>3.62422680412371</v>
      </c>
      <c r="Z2837">
        <v>0.75</v>
      </c>
      <c r="AD2837" s="188">
        <f t="shared" si="93"/>
        <v>8.3450906128047073</v>
      </c>
    </row>
    <row r="2838" spans="1:30" hidden="1" x14ac:dyDescent="0.35">
      <c r="A2838" s="11" t="s">
        <v>2764</v>
      </c>
      <c r="B2838" s="11" t="s">
        <v>2516</v>
      </c>
      <c r="C2838" s="11" t="s">
        <v>2552</v>
      </c>
      <c r="D2838" s="188" t="s">
        <v>3022</v>
      </c>
      <c r="G2838" s="11" t="s">
        <v>2749</v>
      </c>
      <c r="H2838" s="11" t="s">
        <v>2640</v>
      </c>
      <c r="J2838" s="258" t="s">
        <v>2561</v>
      </c>
      <c r="K2838" s="258" t="s">
        <v>3017</v>
      </c>
      <c r="L2838" s="265" t="s">
        <v>1937</v>
      </c>
      <c r="M2838" s="265" t="s">
        <v>1941</v>
      </c>
      <c r="N2838" s="258" t="s">
        <v>3027</v>
      </c>
      <c r="O2838" s="258" t="s">
        <v>3040</v>
      </c>
      <c r="P2838" s="258"/>
      <c r="Q2838" s="258"/>
      <c r="R2838" s="258"/>
      <c r="S2838" s="258"/>
      <c r="T2838" s="11" t="s">
        <v>2763</v>
      </c>
      <c r="U2838" s="11" t="s">
        <v>2517</v>
      </c>
      <c r="V2838">
        <v>3.62446937537901</v>
      </c>
      <c r="Z2838">
        <v>0.86764705882352899</v>
      </c>
      <c r="AD2838" s="188">
        <f t="shared" si="93"/>
        <v>8.3456491537611495</v>
      </c>
    </row>
    <row r="2839" spans="1:30" hidden="1" x14ac:dyDescent="0.35">
      <c r="A2839" s="11" t="s">
        <v>2764</v>
      </c>
      <c r="B2839" s="11" t="s">
        <v>2516</v>
      </c>
      <c r="C2839" s="11" t="s">
        <v>2552</v>
      </c>
      <c r="D2839" s="188" t="s">
        <v>3022</v>
      </c>
      <c r="G2839" s="11" t="s">
        <v>2749</v>
      </c>
      <c r="H2839" s="11" t="s">
        <v>2640</v>
      </c>
      <c r="J2839" s="258" t="s">
        <v>2561</v>
      </c>
      <c r="K2839" s="258" t="s">
        <v>3017</v>
      </c>
      <c r="L2839" s="265" t="s">
        <v>1937</v>
      </c>
      <c r="M2839" s="265" t="s">
        <v>1941</v>
      </c>
      <c r="N2839" s="258" t="s">
        <v>3027</v>
      </c>
      <c r="O2839" s="258" t="s">
        <v>3040</v>
      </c>
      <c r="P2839" s="258"/>
      <c r="Q2839" s="258"/>
      <c r="R2839" s="258"/>
      <c r="S2839" s="258"/>
      <c r="T2839" s="11" t="s">
        <v>2763</v>
      </c>
      <c r="U2839" s="11" t="s">
        <v>2517</v>
      </c>
      <c r="V2839">
        <v>3.6247119466343198</v>
      </c>
      <c r="Z2839">
        <v>0.98529411764705799</v>
      </c>
      <c r="AD2839" s="188">
        <f t="shared" si="93"/>
        <v>8.3462076947176147</v>
      </c>
    </row>
    <row r="2840" spans="1:30" hidden="1" x14ac:dyDescent="0.35">
      <c r="A2840" s="11" t="s">
        <v>2764</v>
      </c>
      <c r="B2840" s="11" t="s">
        <v>2516</v>
      </c>
      <c r="C2840" s="11" t="s">
        <v>2552</v>
      </c>
      <c r="D2840" s="188" t="s">
        <v>3022</v>
      </c>
      <c r="G2840" s="11" t="s">
        <v>2749</v>
      </c>
      <c r="H2840" s="11" t="s">
        <v>2640</v>
      </c>
      <c r="J2840" s="258" t="s">
        <v>2561</v>
      </c>
      <c r="K2840" s="258" t="s">
        <v>3017</v>
      </c>
      <c r="L2840" s="265" t="s">
        <v>1937</v>
      </c>
      <c r="M2840" s="265" t="s">
        <v>1941</v>
      </c>
      <c r="N2840" s="258" t="s">
        <v>3027</v>
      </c>
      <c r="O2840" s="258" t="s">
        <v>3040</v>
      </c>
      <c r="P2840" s="258"/>
      <c r="Q2840" s="258"/>
      <c r="R2840" s="258"/>
      <c r="S2840" s="258"/>
      <c r="T2840" s="11" t="s">
        <v>2763</v>
      </c>
      <c r="U2840" s="11" t="s">
        <v>2517</v>
      </c>
      <c r="V2840">
        <v>3.6250758035172801</v>
      </c>
      <c r="Z2840">
        <v>1.1617647058823499</v>
      </c>
      <c r="AD2840" s="188">
        <f t="shared" si="93"/>
        <v>8.3470455061523019</v>
      </c>
    </row>
    <row r="2841" spans="1:30" hidden="1" x14ac:dyDescent="0.35">
      <c r="A2841" s="11" t="s">
        <v>2764</v>
      </c>
      <c r="B2841" s="11" t="s">
        <v>2516</v>
      </c>
      <c r="C2841" s="11" t="s">
        <v>2552</v>
      </c>
      <c r="D2841" s="188" t="s">
        <v>3022</v>
      </c>
      <c r="G2841" s="11" t="s">
        <v>2749</v>
      </c>
      <c r="H2841" s="11" t="s">
        <v>2640</v>
      </c>
      <c r="J2841" s="258" t="s">
        <v>2561</v>
      </c>
      <c r="K2841" s="258" t="s">
        <v>3017</v>
      </c>
      <c r="L2841" s="265" t="s">
        <v>1937</v>
      </c>
      <c r="M2841" s="265" t="s">
        <v>1941</v>
      </c>
      <c r="N2841" s="258" t="s">
        <v>3027</v>
      </c>
      <c r="O2841" s="258" t="s">
        <v>3040</v>
      </c>
      <c r="P2841" s="258"/>
      <c r="Q2841" s="258"/>
      <c r="R2841" s="258"/>
      <c r="S2841" s="258"/>
      <c r="T2841" s="11" t="s">
        <v>2763</v>
      </c>
      <c r="U2841" s="11" t="s">
        <v>2517</v>
      </c>
      <c r="V2841">
        <v>3.6252577319587602</v>
      </c>
      <c r="Z2841">
        <v>1.25</v>
      </c>
      <c r="AD2841" s="188">
        <f t="shared" si="93"/>
        <v>8.3474644118696464</v>
      </c>
    </row>
    <row r="2842" spans="1:30" hidden="1" x14ac:dyDescent="0.35">
      <c r="A2842" s="11" t="s">
        <v>2764</v>
      </c>
      <c r="B2842" s="11" t="s">
        <v>2516</v>
      </c>
      <c r="C2842" s="11" t="s">
        <v>2552</v>
      </c>
      <c r="D2842" s="188" t="s">
        <v>3022</v>
      </c>
      <c r="G2842" s="11" t="s">
        <v>2749</v>
      </c>
      <c r="H2842" s="11" t="s">
        <v>2640</v>
      </c>
      <c r="J2842" s="258" t="s">
        <v>2561</v>
      </c>
      <c r="K2842" s="258" t="s">
        <v>3017</v>
      </c>
      <c r="L2842" s="265" t="s">
        <v>1937</v>
      </c>
      <c r="M2842" s="265" t="s">
        <v>1941</v>
      </c>
      <c r="N2842" s="258" t="s">
        <v>3027</v>
      </c>
      <c r="O2842" s="258" t="s">
        <v>3040</v>
      </c>
      <c r="P2842" s="258"/>
      <c r="Q2842" s="258"/>
      <c r="R2842" s="258"/>
      <c r="S2842" s="258"/>
      <c r="T2842" s="11" t="s">
        <v>2763</v>
      </c>
      <c r="U2842" s="11" t="s">
        <v>2517</v>
      </c>
      <c r="V2842">
        <v>3.6254396604002399</v>
      </c>
      <c r="Z2842">
        <v>1.3382352941176401</v>
      </c>
      <c r="AD2842" s="188">
        <f t="shared" si="93"/>
        <v>8.3478833175869891</v>
      </c>
    </row>
    <row r="2843" spans="1:30" hidden="1" x14ac:dyDescent="0.35">
      <c r="A2843" s="11" t="s">
        <v>2764</v>
      </c>
      <c r="B2843" s="11" t="s">
        <v>2516</v>
      </c>
      <c r="C2843" s="11" t="s">
        <v>2552</v>
      </c>
      <c r="D2843" s="188" t="s">
        <v>3022</v>
      </c>
      <c r="G2843" s="11" t="s">
        <v>2749</v>
      </c>
      <c r="H2843" s="11" t="s">
        <v>2640</v>
      </c>
      <c r="J2843" s="258" t="s">
        <v>2561</v>
      </c>
      <c r="K2843" s="258" t="s">
        <v>3017</v>
      </c>
      <c r="L2843" s="265" t="s">
        <v>1937</v>
      </c>
      <c r="M2843" s="265" t="s">
        <v>1941</v>
      </c>
      <c r="N2843" s="258" t="s">
        <v>3027</v>
      </c>
      <c r="O2843" s="258" t="s">
        <v>3040</v>
      </c>
      <c r="P2843" s="258"/>
      <c r="Q2843" s="258"/>
      <c r="R2843" s="258"/>
      <c r="S2843" s="258"/>
      <c r="T2843" s="11" t="s">
        <v>2763</v>
      </c>
      <c r="U2843" s="11" t="s">
        <v>2517</v>
      </c>
      <c r="V2843">
        <v>3.62562158884172</v>
      </c>
      <c r="Z2843">
        <v>1.4264705882352899</v>
      </c>
      <c r="AD2843" s="188">
        <f t="shared" si="93"/>
        <v>8.3483022233043318</v>
      </c>
    </row>
    <row r="2844" spans="1:30" hidden="1" x14ac:dyDescent="0.35">
      <c r="A2844" s="11" t="s">
        <v>2764</v>
      </c>
      <c r="B2844" s="11" t="s">
        <v>2516</v>
      </c>
      <c r="C2844" s="11" t="s">
        <v>2552</v>
      </c>
      <c r="D2844" s="188" t="s">
        <v>3022</v>
      </c>
      <c r="G2844" s="11" t="s">
        <v>2749</v>
      </c>
      <c r="H2844" s="11" t="s">
        <v>2640</v>
      </c>
      <c r="J2844" s="258" t="s">
        <v>2561</v>
      </c>
      <c r="K2844" s="258" t="s">
        <v>3017</v>
      </c>
      <c r="L2844" s="265" t="s">
        <v>1937</v>
      </c>
      <c r="M2844" s="265" t="s">
        <v>1941</v>
      </c>
      <c r="N2844" s="258" t="s">
        <v>3027</v>
      </c>
      <c r="O2844" s="258" t="s">
        <v>3040</v>
      </c>
      <c r="P2844" s="258"/>
      <c r="Q2844" s="258"/>
      <c r="R2844" s="258"/>
      <c r="S2844" s="258"/>
      <c r="T2844" s="11" t="s">
        <v>2763</v>
      </c>
      <c r="U2844" s="11" t="s">
        <v>2517</v>
      </c>
      <c r="V2844">
        <v>3.6257731958762802</v>
      </c>
      <c r="Z2844">
        <v>1.5</v>
      </c>
      <c r="AD2844" s="188">
        <f t="shared" si="93"/>
        <v>8.3486513114021044</v>
      </c>
    </row>
    <row r="2845" spans="1:30" hidden="1" x14ac:dyDescent="0.35">
      <c r="A2845" s="11" t="s">
        <v>2764</v>
      </c>
      <c r="B2845" s="11" t="s">
        <v>2516</v>
      </c>
      <c r="C2845" s="11" t="s">
        <v>2552</v>
      </c>
      <c r="D2845" s="188" t="s">
        <v>3022</v>
      </c>
      <c r="G2845" s="11" t="s">
        <v>2749</v>
      </c>
      <c r="H2845" s="11" t="s">
        <v>2640</v>
      </c>
      <c r="J2845" s="258" t="s">
        <v>2561</v>
      </c>
      <c r="K2845" s="258" t="s">
        <v>3017</v>
      </c>
      <c r="L2845" s="265" t="s">
        <v>1937</v>
      </c>
      <c r="M2845" s="265" t="s">
        <v>1941</v>
      </c>
      <c r="N2845" s="258" t="s">
        <v>3027</v>
      </c>
      <c r="O2845" s="258" t="s">
        <v>3040</v>
      </c>
      <c r="P2845" s="258"/>
      <c r="Q2845" s="258"/>
      <c r="R2845" s="258"/>
      <c r="S2845" s="258"/>
      <c r="T2845" s="11" t="s">
        <v>2763</v>
      </c>
      <c r="U2845" s="11" t="s">
        <v>2517</v>
      </c>
      <c r="V2845">
        <v>3.62601576713159</v>
      </c>
      <c r="Z2845">
        <v>1.6176470588235199</v>
      </c>
      <c r="AD2845" s="188">
        <f t="shared" si="93"/>
        <v>8.3492098523585696</v>
      </c>
    </row>
    <row r="2846" spans="1:30" hidden="1" x14ac:dyDescent="0.35">
      <c r="A2846" s="11" t="s">
        <v>2764</v>
      </c>
      <c r="B2846" s="11" t="s">
        <v>2516</v>
      </c>
      <c r="C2846" s="11" t="s">
        <v>2552</v>
      </c>
      <c r="D2846" s="188" t="s">
        <v>3022</v>
      </c>
      <c r="G2846" s="11" t="s">
        <v>2749</v>
      </c>
      <c r="H2846" s="11" t="s">
        <v>2640</v>
      </c>
      <c r="J2846" s="258" t="s">
        <v>2561</v>
      </c>
      <c r="K2846" s="258" t="s">
        <v>3017</v>
      </c>
      <c r="L2846" s="265" t="s">
        <v>1937</v>
      </c>
      <c r="M2846" s="265" t="s">
        <v>1941</v>
      </c>
      <c r="N2846" s="258" t="s">
        <v>3027</v>
      </c>
      <c r="O2846" s="258" t="s">
        <v>3040</v>
      </c>
      <c r="P2846" s="258"/>
      <c r="Q2846" s="258"/>
      <c r="R2846" s="258"/>
      <c r="S2846" s="258"/>
      <c r="T2846" s="11" t="s">
        <v>2763</v>
      </c>
      <c r="U2846" s="11" t="s">
        <v>2517</v>
      </c>
      <c r="V2846">
        <v>3.6262280169799799</v>
      </c>
      <c r="Z2846">
        <v>1.72058823529411</v>
      </c>
      <c r="AD2846" s="188">
        <f t="shared" si="93"/>
        <v>8.3496985756954611</v>
      </c>
    </row>
    <row r="2847" spans="1:30" hidden="1" x14ac:dyDescent="0.35">
      <c r="A2847" s="11" t="s">
        <v>2764</v>
      </c>
      <c r="B2847" s="11" t="s">
        <v>2516</v>
      </c>
      <c r="C2847" s="11" t="s">
        <v>2552</v>
      </c>
      <c r="D2847" s="188" t="s">
        <v>3022</v>
      </c>
      <c r="G2847" s="11" t="s">
        <v>2749</v>
      </c>
      <c r="H2847" s="11" t="s">
        <v>2640</v>
      </c>
      <c r="J2847" s="258" t="s">
        <v>2561</v>
      </c>
      <c r="K2847" s="258" t="s">
        <v>3017</v>
      </c>
      <c r="L2847" s="265" t="s">
        <v>1937</v>
      </c>
      <c r="M2847" s="265" t="s">
        <v>1941</v>
      </c>
      <c r="N2847" s="258" t="s">
        <v>3027</v>
      </c>
      <c r="O2847" s="258" t="s">
        <v>3040</v>
      </c>
      <c r="P2847" s="258"/>
      <c r="Q2847" s="258"/>
      <c r="R2847" s="258"/>
      <c r="S2847" s="258"/>
      <c r="T2847" s="11" t="s">
        <v>2763</v>
      </c>
      <c r="U2847" s="11" t="s">
        <v>2517</v>
      </c>
      <c r="V2847">
        <v>3.62640994542146</v>
      </c>
      <c r="Z2847">
        <v>1.8088235294117601</v>
      </c>
      <c r="AD2847" s="188">
        <f t="shared" si="93"/>
        <v>8.3501174814128056</v>
      </c>
    </row>
    <row r="2848" spans="1:30" hidden="1" x14ac:dyDescent="0.35">
      <c r="A2848" s="11" t="s">
        <v>2764</v>
      </c>
      <c r="B2848" s="11" t="s">
        <v>2516</v>
      </c>
      <c r="C2848" s="11" t="s">
        <v>2552</v>
      </c>
      <c r="D2848" s="188" t="s">
        <v>3022</v>
      </c>
      <c r="G2848" s="11" t="s">
        <v>2749</v>
      </c>
      <c r="H2848" s="11" t="s">
        <v>2640</v>
      </c>
      <c r="J2848" s="258" t="s">
        <v>2561</v>
      </c>
      <c r="K2848" s="258" t="s">
        <v>3017</v>
      </c>
      <c r="L2848" s="265" t="s">
        <v>1937</v>
      </c>
      <c r="M2848" s="265" t="s">
        <v>1941</v>
      </c>
      <c r="N2848" s="258" t="s">
        <v>3027</v>
      </c>
      <c r="O2848" s="258" t="s">
        <v>3040</v>
      </c>
      <c r="P2848" s="258"/>
      <c r="Q2848" s="258"/>
      <c r="R2848" s="258"/>
      <c r="S2848" s="258"/>
      <c r="T2848" s="11" t="s">
        <v>2763</v>
      </c>
      <c r="U2848" s="11" t="s">
        <v>2517</v>
      </c>
      <c r="V2848">
        <v>3.62656155245603</v>
      </c>
      <c r="Z2848">
        <v>1.8823529411764699</v>
      </c>
      <c r="AD2848" s="188">
        <f t="shared" si="93"/>
        <v>8.3504665695105995</v>
      </c>
    </row>
    <row r="2849" spans="1:30" hidden="1" x14ac:dyDescent="0.35">
      <c r="A2849" s="11" t="s">
        <v>2764</v>
      </c>
      <c r="B2849" s="11" t="s">
        <v>2516</v>
      </c>
      <c r="C2849" s="11" t="s">
        <v>2552</v>
      </c>
      <c r="D2849" s="188" t="s">
        <v>3022</v>
      </c>
      <c r="G2849" s="11" t="s">
        <v>2749</v>
      </c>
      <c r="H2849" s="11" t="s">
        <v>2640</v>
      </c>
      <c r="J2849" s="258" t="s">
        <v>2561</v>
      </c>
      <c r="K2849" s="258" t="s">
        <v>3017</v>
      </c>
      <c r="L2849" s="265" t="s">
        <v>1937</v>
      </c>
      <c r="M2849" s="265" t="s">
        <v>1941</v>
      </c>
      <c r="N2849" s="258" t="s">
        <v>3027</v>
      </c>
      <c r="O2849" s="258" t="s">
        <v>3040</v>
      </c>
      <c r="P2849" s="258"/>
      <c r="Q2849" s="258"/>
      <c r="R2849" s="258"/>
      <c r="S2849" s="258"/>
      <c r="T2849" s="11" t="s">
        <v>2763</v>
      </c>
      <c r="U2849" s="11" t="s">
        <v>2517</v>
      </c>
      <c r="V2849">
        <v>3.6267131594905999</v>
      </c>
      <c r="Z2849">
        <v>1.95588235294117</v>
      </c>
      <c r="AD2849" s="188">
        <f t="shared" si="93"/>
        <v>8.3508156576083934</v>
      </c>
    </row>
    <row r="2850" spans="1:30" hidden="1" x14ac:dyDescent="0.35">
      <c r="A2850" s="11" t="s">
        <v>2764</v>
      </c>
      <c r="B2850" s="11" t="s">
        <v>2516</v>
      </c>
      <c r="C2850" s="11" t="s">
        <v>2552</v>
      </c>
      <c r="D2850" s="188" t="s">
        <v>3022</v>
      </c>
      <c r="G2850" s="11" t="s">
        <v>2749</v>
      </c>
      <c r="H2850" s="11" t="s">
        <v>2640</v>
      </c>
      <c r="J2850" s="258" t="s">
        <v>2561</v>
      </c>
      <c r="K2850" s="258" t="s">
        <v>3017</v>
      </c>
      <c r="L2850" s="265" t="s">
        <v>1937</v>
      </c>
      <c r="M2850" s="265" t="s">
        <v>1941</v>
      </c>
      <c r="N2850" s="258" t="s">
        <v>3027</v>
      </c>
      <c r="O2850" s="258" t="s">
        <v>3040</v>
      </c>
      <c r="P2850" s="258"/>
      <c r="Q2850" s="258"/>
      <c r="R2850" s="258"/>
      <c r="S2850" s="258"/>
      <c r="T2850" s="11" t="s">
        <v>2763</v>
      </c>
      <c r="U2850" s="11" t="s">
        <v>2517</v>
      </c>
      <c r="V2850">
        <v>3.62689508793208</v>
      </c>
      <c r="Z2850">
        <v>2.0441176470588198</v>
      </c>
      <c r="AD2850" s="188">
        <f t="shared" si="93"/>
        <v>8.3512345633257361</v>
      </c>
    </row>
    <row r="2851" spans="1:30" hidden="1" x14ac:dyDescent="0.35">
      <c r="A2851" s="11" t="s">
        <v>2764</v>
      </c>
      <c r="B2851" s="11" t="s">
        <v>2516</v>
      </c>
      <c r="C2851" s="11" t="s">
        <v>2552</v>
      </c>
      <c r="D2851" s="188" t="s">
        <v>3022</v>
      </c>
      <c r="G2851" s="11" t="s">
        <v>2749</v>
      </c>
      <c r="H2851" s="11" t="s">
        <v>2640</v>
      </c>
      <c r="J2851" s="258" t="s">
        <v>2561</v>
      </c>
      <c r="K2851" s="258" t="s">
        <v>3017</v>
      </c>
      <c r="L2851" s="265" t="s">
        <v>1937</v>
      </c>
      <c r="M2851" s="265" t="s">
        <v>1941</v>
      </c>
      <c r="N2851" s="258" t="s">
        <v>3027</v>
      </c>
      <c r="O2851" s="258" t="s">
        <v>3040</v>
      </c>
      <c r="P2851" s="258"/>
      <c r="Q2851" s="258"/>
      <c r="R2851" s="258"/>
      <c r="S2851" s="258"/>
      <c r="T2851" s="11" t="s">
        <v>2763</v>
      </c>
      <c r="U2851" s="11" t="s">
        <v>2517</v>
      </c>
      <c r="V2851">
        <v>3.6270466949666398</v>
      </c>
      <c r="Z2851">
        <v>2.1176470588235201</v>
      </c>
      <c r="AD2851" s="188">
        <f t="shared" si="93"/>
        <v>8.3515836514235069</v>
      </c>
    </row>
    <row r="2852" spans="1:30" hidden="1" x14ac:dyDescent="0.35">
      <c r="A2852" s="11" t="s">
        <v>2764</v>
      </c>
      <c r="B2852" s="11" t="s">
        <v>2516</v>
      </c>
      <c r="C2852" s="11" t="s">
        <v>2552</v>
      </c>
      <c r="D2852" s="188" t="s">
        <v>3022</v>
      </c>
      <c r="G2852" s="11" t="s">
        <v>2749</v>
      </c>
      <c r="H2852" s="11" t="s">
        <v>2640</v>
      </c>
      <c r="J2852" s="258" t="s">
        <v>2561</v>
      </c>
      <c r="K2852" s="258" t="s">
        <v>3017</v>
      </c>
      <c r="L2852" s="265" t="s">
        <v>1937</v>
      </c>
      <c r="M2852" s="265" t="s">
        <v>1941</v>
      </c>
      <c r="N2852" s="258" t="s">
        <v>3027</v>
      </c>
      <c r="O2852" s="258" t="s">
        <v>3040</v>
      </c>
      <c r="P2852" s="258"/>
      <c r="Q2852" s="258"/>
      <c r="R2852" s="258"/>
      <c r="S2852" s="258"/>
      <c r="T2852" s="11" t="s">
        <v>2763</v>
      </c>
      <c r="U2852" s="11" t="s">
        <v>2517</v>
      </c>
      <c r="V2852">
        <v>3.6272589448150301</v>
      </c>
      <c r="Z2852">
        <v>2.2205882352941102</v>
      </c>
      <c r="AD2852" s="188">
        <f t="shared" si="93"/>
        <v>8.3520723747604002</v>
      </c>
    </row>
    <row r="2853" spans="1:30" hidden="1" x14ac:dyDescent="0.35">
      <c r="A2853" s="11" t="s">
        <v>2764</v>
      </c>
      <c r="B2853" s="11" t="s">
        <v>2516</v>
      </c>
      <c r="C2853" s="11" t="s">
        <v>2552</v>
      </c>
      <c r="D2853" s="188" t="s">
        <v>3022</v>
      </c>
      <c r="G2853" s="11" t="s">
        <v>2749</v>
      </c>
      <c r="H2853" s="11" t="s">
        <v>2640</v>
      </c>
      <c r="J2853" s="258" t="s">
        <v>2561</v>
      </c>
      <c r="K2853" s="258" t="s">
        <v>3017</v>
      </c>
      <c r="L2853" s="265" t="s">
        <v>1937</v>
      </c>
      <c r="M2853" s="265" t="s">
        <v>1941</v>
      </c>
      <c r="N2853" s="258" t="s">
        <v>3027</v>
      </c>
      <c r="O2853" s="258" t="s">
        <v>3040</v>
      </c>
      <c r="P2853" s="258"/>
      <c r="Q2853" s="258"/>
      <c r="R2853" s="258"/>
      <c r="S2853" s="258"/>
      <c r="T2853" s="11" t="s">
        <v>2763</v>
      </c>
      <c r="U2853" s="11" t="s">
        <v>2517</v>
      </c>
      <c r="V2853">
        <v>3.6274408732565102</v>
      </c>
      <c r="Z2853">
        <v>2.3088235294117601</v>
      </c>
      <c r="AD2853" s="188">
        <f t="shared" si="93"/>
        <v>8.3524912804777447</v>
      </c>
    </row>
    <row r="2854" spans="1:30" hidden="1" x14ac:dyDescent="0.35">
      <c r="A2854" s="11" t="s">
        <v>2764</v>
      </c>
      <c r="B2854" s="11" t="s">
        <v>2516</v>
      </c>
      <c r="C2854" s="11" t="s">
        <v>2552</v>
      </c>
      <c r="D2854" s="188" t="s">
        <v>3022</v>
      </c>
      <c r="G2854" s="11" t="s">
        <v>2749</v>
      </c>
      <c r="H2854" s="11" t="s">
        <v>2640</v>
      </c>
      <c r="J2854" s="258" t="s">
        <v>2561</v>
      </c>
      <c r="K2854" s="258" t="s">
        <v>3017</v>
      </c>
      <c r="L2854" s="265" t="s">
        <v>1937</v>
      </c>
      <c r="M2854" s="265" t="s">
        <v>1941</v>
      </c>
      <c r="N2854" s="258" t="s">
        <v>3027</v>
      </c>
      <c r="O2854" s="258" t="s">
        <v>3040</v>
      </c>
      <c r="P2854" s="258"/>
      <c r="Q2854" s="258"/>
      <c r="R2854" s="258"/>
      <c r="S2854" s="258"/>
      <c r="T2854" s="11" t="s">
        <v>2763</v>
      </c>
      <c r="U2854" s="11" t="s">
        <v>2517</v>
      </c>
      <c r="V2854">
        <v>3.62768344451182</v>
      </c>
      <c r="Z2854">
        <v>2.4264705882352899</v>
      </c>
      <c r="AD2854" s="188">
        <f t="shared" si="93"/>
        <v>8.3530498214342099</v>
      </c>
    </row>
    <row r="2855" spans="1:30" hidden="1" x14ac:dyDescent="0.35">
      <c r="A2855" s="11" t="s">
        <v>2764</v>
      </c>
      <c r="B2855" s="11" t="s">
        <v>2516</v>
      </c>
      <c r="C2855" s="11" t="s">
        <v>2552</v>
      </c>
      <c r="D2855" s="188" t="s">
        <v>3022</v>
      </c>
      <c r="G2855" s="11" t="s">
        <v>2749</v>
      </c>
      <c r="H2855" s="11" t="s">
        <v>2640</v>
      </c>
      <c r="J2855" s="258" t="s">
        <v>2561</v>
      </c>
      <c r="K2855" s="258" t="s">
        <v>3017</v>
      </c>
      <c r="L2855" s="265" t="s">
        <v>1937</v>
      </c>
      <c r="M2855" s="265" t="s">
        <v>1941</v>
      </c>
      <c r="N2855" s="258" t="s">
        <v>3027</v>
      </c>
      <c r="O2855" s="258" t="s">
        <v>3040</v>
      </c>
      <c r="P2855" s="258"/>
      <c r="Q2855" s="258"/>
      <c r="R2855" s="258"/>
      <c r="S2855" s="258"/>
      <c r="T2855" s="11" t="s">
        <v>2763</v>
      </c>
      <c r="U2855" s="11" t="s">
        <v>2517</v>
      </c>
      <c r="V2855">
        <v>3.6281382656155201</v>
      </c>
      <c r="Z2855">
        <v>2.6470588235294099</v>
      </c>
      <c r="AD2855" s="188">
        <f t="shared" si="93"/>
        <v>8.3540970857275685</v>
      </c>
    </row>
    <row r="2856" spans="1:30" hidden="1" x14ac:dyDescent="0.35">
      <c r="A2856" s="11" t="s">
        <v>2764</v>
      </c>
      <c r="B2856" s="11" t="s">
        <v>2516</v>
      </c>
      <c r="C2856" s="11" t="s">
        <v>2552</v>
      </c>
      <c r="D2856" s="188" t="s">
        <v>3022</v>
      </c>
      <c r="G2856" s="11" t="s">
        <v>2749</v>
      </c>
      <c r="H2856" s="11" t="s">
        <v>2640</v>
      </c>
      <c r="J2856" s="258" t="s">
        <v>2561</v>
      </c>
      <c r="K2856" s="258" t="s">
        <v>3017</v>
      </c>
      <c r="L2856" s="265" t="s">
        <v>1937</v>
      </c>
      <c r="M2856" s="265" t="s">
        <v>1941</v>
      </c>
      <c r="N2856" s="258" t="s">
        <v>3027</v>
      </c>
      <c r="O2856" s="258" t="s">
        <v>3040</v>
      </c>
      <c r="P2856" s="258"/>
      <c r="Q2856" s="258"/>
      <c r="R2856" s="258"/>
      <c r="S2856" s="258"/>
      <c r="T2856" s="11" t="s">
        <v>2763</v>
      </c>
      <c r="U2856" s="11" t="s">
        <v>2517</v>
      </c>
      <c r="V2856">
        <v>3.6285021224984799</v>
      </c>
      <c r="Z2856">
        <v>2.8235294117646998</v>
      </c>
      <c r="AD2856" s="188">
        <f t="shared" si="93"/>
        <v>8.3549348971622557</v>
      </c>
    </row>
    <row r="2857" spans="1:30" hidden="1" x14ac:dyDescent="0.35">
      <c r="A2857" s="11" t="s">
        <v>2764</v>
      </c>
      <c r="B2857" s="11" t="s">
        <v>2516</v>
      </c>
      <c r="C2857" s="11" t="s">
        <v>2552</v>
      </c>
      <c r="D2857" s="188" t="s">
        <v>3022</v>
      </c>
      <c r="G2857" s="11" t="s">
        <v>2749</v>
      </c>
      <c r="H2857" s="11" t="s">
        <v>2640</v>
      </c>
      <c r="J2857" s="258" t="s">
        <v>2561</v>
      </c>
      <c r="K2857" s="258" t="s">
        <v>3017</v>
      </c>
      <c r="L2857" s="265" t="s">
        <v>1937</v>
      </c>
      <c r="M2857" s="265" t="s">
        <v>1941</v>
      </c>
      <c r="N2857" s="258" t="s">
        <v>3027</v>
      </c>
      <c r="O2857" s="258" t="s">
        <v>3040</v>
      </c>
      <c r="P2857" s="258"/>
      <c r="Q2857" s="258"/>
      <c r="R2857" s="258"/>
      <c r="S2857" s="258"/>
      <c r="T2857" s="11" t="s">
        <v>2763</v>
      </c>
      <c r="U2857" s="11" t="s">
        <v>2517</v>
      </c>
      <c r="V2857">
        <v>3.6081564584596699</v>
      </c>
      <c r="Z2857">
        <v>2.95588235294117</v>
      </c>
      <c r="AD2857" s="188">
        <f t="shared" si="93"/>
        <v>8.3080872744394263</v>
      </c>
    </row>
    <row r="2858" spans="1:30" hidden="1" x14ac:dyDescent="0.35">
      <c r="A2858" s="11" t="s">
        <v>2764</v>
      </c>
      <c r="B2858" s="11" t="s">
        <v>2516</v>
      </c>
      <c r="C2858" s="11" t="s">
        <v>2552</v>
      </c>
      <c r="D2858" s="188" t="s">
        <v>3022</v>
      </c>
      <c r="G2858" s="11" t="s">
        <v>2749</v>
      </c>
      <c r="H2858" s="11" t="s">
        <v>2640</v>
      </c>
      <c r="J2858" s="258" t="s">
        <v>2561</v>
      </c>
      <c r="K2858" s="258" t="s">
        <v>3017</v>
      </c>
      <c r="L2858" s="265" t="s">
        <v>1937</v>
      </c>
      <c r="M2858" s="265" t="s">
        <v>1941</v>
      </c>
      <c r="N2858" s="258" t="s">
        <v>3027</v>
      </c>
      <c r="O2858" s="258" t="s">
        <v>3040</v>
      </c>
      <c r="P2858" s="258"/>
      <c r="Q2858" s="258"/>
      <c r="R2858" s="258"/>
      <c r="S2858" s="258"/>
      <c r="T2858" s="11" t="s">
        <v>2763</v>
      </c>
      <c r="U2858" s="11" t="s">
        <v>2517</v>
      </c>
      <c r="V2858">
        <v>3.9187689508793202</v>
      </c>
      <c r="Z2858">
        <v>-1.3970588235294099</v>
      </c>
      <c r="AD2858" s="188">
        <f t="shared" si="93"/>
        <v>9.0232989691826386</v>
      </c>
    </row>
    <row r="2859" spans="1:30" hidden="1" x14ac:dyDescent="0.35">
      <c r="A2859" s="11" t="s">
        <v>2764</v>
      </c>
      <c r="B2859" s="11" t="s">
        <v>2516</v>
      </c>
      <c r="C2859" s="11" t="s">
        <v>2552</v>
      </c>
      <c r="D2859" s="188" t="s">
        <v>3022</v>
      </c>
      <c r="G2859" s="11" t="s">
        <v>2749</v>
      </c>
      <c r="H2859" s="11" t="s">
        <v>2640</v>
      </c>
      <c r="J2859" s="258" t="s">
        <v>2561</v>
      </c>
      <c r="K2859" s="258" t="s">
        <v>3017</v>
      </c>
      <c r="L2859" s="265" t="s">
        <v>1937</v>
      </c>
      <c r="M2859" s="265" t="s">
        <v>1941</v>
      </c>
      <c r="N2859" s="258" t="s">
        <v>3027</v>
      </c>
      <c r="O2859" s="258" t="s">
        <v>3040</v>
      </c>
      <c r="P2859" s="258"/>
      <c r="Q2859" s="258"/>
      <c r="R2859" s="258"/>
      <c r="S2859" s="258"/>
      <c r="T2859" s="11" t="s">
        <v>2763</v>
      </c>
      <c r="U2859" s="11" t="s">
        <v>2517</v>
      </c>
      <c r="V2859">
        <v>3.9190418435415402</v>
      </c>
      <c r="Z2859">
        <v>-1.26470588235294</v>
      </c>
      <c r="AD2859" s="188">
        <f t="shared" si="93"/>
        <v>9.0239273277586545</v>
      </c>
    </row>
    <row r="2860" spans="1:30" hidden="1" x14ac:dyDescent="0.35">
      <c r="A2860" s="11" t="s">
        <v>2764</v>
      </c>
      <c r="B2860" s="11" t="s">
        <v>2516</v>
      </c>
      <c r="C2860" s="11" t="s">
        <v>2552</v>
      </c>
      <c r="D2860" s="188" t="s">
        <v>3022</v>
      </c>
      <c r="G2860" s="11" t="s">
        <v>2749</v>
      </c>
      <c r="H2860" s="11" t="s">
        <v>2640</v>
      </c>
      <c r="J2860" s="258" t="s">
        <v>2561</v>
      </c>
      <c r="K2860" s="258" t="s">
        <v>3017</v>
      </c>
      <c r="L2860" s="265" t="s">
        <v>1937</v>
      </c>
      <c r="M2860" s="265" t="s">
        <v>1941</v>
      </c>
      <c r="N2860" s="258" t="s">
        <v>3027</v>
      </c>
      <c r="O2860" s="258" t="s">
        <v>3040</v>
      </c>
      <c r="P2860" s="258"/>
      <c r="Q2860" s="258"/>
      <c r="R2860" s="258"/>
      <c r="S2860" s="258"/>
      <c r="T2860" s="11" t="s">
        <v>2763</v>
      </c>
      <c r="U2860" s="11" t="s">
        <v>2517</v>
      </c>
      <c r="V2860">
        <v>3.9194057004244902</v>
      </c>
      <c r="Z2860">
        <v>-1.0882352941176401</v>
      </c>
      <c r="AD2860" s="188">
        <f t="shared" si="93"/>
        <v>9.0247651391933186</v>
      </c>
    </row>
    <row r="2861" spans="1:30" hidden="1" x14ac:dyDescent="0.35">
      <c r="A2861" s="11" t="s">
        <v>2764</v>
      </c>
      <c r="B2861" s="11" t="s">
        <v>2516</v>
      </c>
      <c r="C2861" s="11" t="s">
        <v>2552</v>
      </c>
      <c r="D2861" s="188" t="s">
        <v>3022</v>
      </c>
      <c r="G2861" s="11" t="s">
        <v>2749</v>
      </c>
      <c r="H2861" s="11" t="s">
        <v>2640</v>
      </c>
      <c r="J2861" s="258" t="s">
        <v>2561</v>
      </c>
      <c r="K2861" s="258" t="s">
        <v>3017</v>
      </c>
      <c r="L2861" s="265" t="s">
        <v>1937</v>
      </c>
      <c r="M2861" s="265" t="s">
        <v>1941</v>
      </c>
      <c r="N2861" s="258" t="s">
        <v>3027</v>
      </c>
      <c r="O2861" s="258" t="s">
        <v>3040</v>
      </c>
      <c r="P2861" s="258"/>
      <c r="Q2861" s="258"/>
      <c r="R2861" s="258"/>
      <c r="S2861" s="258"/>
      <c r="T2861" s="11" t="s">
        <v>2763</v>
      </c>
      <c r="U2861" s="11" t="s">
        <v>2517</v>
      </c>
      <c r="V2861">
        <v>3.9094299575500302</v>
      </c>
      <c r="Z2861">
        <v>-0.92647058823529405</v>
      </c>
      <c r="AD2861" s="188">
        <f t="shared" ref="AD2861:AD2924" si="94">LN(10^(V2861))</f>
        <v>9.001795142359045</v>
      </c>
    </row>
    <row r="2862" spans="1:30" hidden="1" x14ac:dyDescent="0.35">
      <c r="A2862" s="11" t="s">
        <v>2764</v>
      </c>
      <c r="B2862" s="11" t="s">
        <v>2516</v>
      </c>
      <c r="C2862" s="11" t="s">
        <v>2552</v>
      </c>
      <c r="D2862" s="188" t="s">
        <v>3022</v>
      </c>
      <c r="G2862" s="11" t="s">
        <v>2749</v>
      </c>
      <c r="H2862" s="11" t="s">
        <v>2640</v>
      </c>
      <c r="J2862" s="258" t="s">
        <v>2561</v>
      </c>
      <c r="K2862" s="258" t="s">
        <v>3017</v>
      </c>
      <c r="L2862" s="265" t="s">
        <v>1937</v>
      </c>
      <c r="M2862" s="265" t="s">
        <v>1941</v>
      </c>
      <c r="N2862" s="258" t="s">
        <v>3027</v>
      </c>
      <c r="O2862" s="258" t="s">
        <v>3040</v>
      </c>
      <c r="P2862" s="258"/>
      <c r="Q2862" s="258"/>
      <c r="R2862" s="258"/>
      <c r="S2862" s="258"/>
      <c r="T2862" s="11" t="s">
        <v>2763</v>
      </c>
      <c r="U2862" s="11" t="s">
        <v>2517</v>
      </c>
      <c r="V2862">
        <v>3.89942389326864</v>
      </c>
      <c r="Z2862">
        <v>-0.77941176470588203</v>
      </c>
      <c r="AD2862" s="188">
        <f t="shared" si="94"/>
        <v>8.9787553279051764</v>
      </c>
    </row>
    <row r="2863" spans="1:30" hidden="1" x14ac:dyDescent="0.35">
      <c r="A2863" s="11" t="s">
        <v>2764</v>
      </c>
      <c r="B2863" s="11" t="s">
        <v>2516</v>
      </c>
      <c r="C2863" s="11" t="s">
        <v>2552</v>
      </c>
      <c r="D2863" s="188" t="s">
        <v>3022</v>
      </c>
      <c r="G2863" s="11" t="s">
        <v>2749</v>
      </c>
      <c r="H2863" s="11" t="s">
        <v>2640</v>
      </c>
      <c r="J2863" s="258" t="s">
        <v>2561</v>
      </c>
      <c r="K2863" s="258" t="s">
        <v>3017</v>
      </c>
      <c r="L2863" s="265" t="s">
        <v>1937</v>
      </c>
      <c r="M2863" s="265" t="s">
        <v>1941</v>
      </c>
      <c r="N2863" s="258" t="s">
        <v>3027</v>
      </c>
      <c r="O2863" s="258" t="s">
        <v>3040</v>
      </c>
      <c r="P2863" s="258"/>
      <c r="Q2863" s="258"/>
      <c r="R2863" s="258"/>
      <c r="S2863" s="258"/>
      <c r="T2863" s="11" t="s">
        <v>2763</v>
      </c>
      <c r="U2863" s="11" t="s">
        <v>2517</v>
      </c>
      <c r="V2863">
        <v>3.8896300788356499</v>
      </c>
      <c r="Z2863">
        <v>-0.52941176470588103</v>
      </c>
      <c r="AD2863" s="188">
        <f t="shared" si="94"/>
        <v>8.9562042367882224</v>
      </c>
    </row>
    <row r="2864" spans="1:30" hidden="1" x14ac:dyDescent="0.35">
      <c r="A2864" s="11" t="s">
        <v>2764</v>
      </c>
      <c r="B2864" s="11" t="s">
        <v>2516</v>
      </c>
      <c r="C2864" s="11" t="s">
        <v>2552</v>
      </c>
      <c r="D2864" s="188" t="s">
        <v>3022</v>
      </c>
      <c r="G2864" s="11" t="s">
        <v>2749</v>
      </c>
      <c r="H2864" s="11" t="s">
        <v>2640</v>
      </c>
      <c r="J2864" s="258" t="s">
        <v>2561</v>
      </c>
      <c r="K2864" s="258" t="s">
        <v>3017</v>
      </c>
      <c r="L2864" s="265" t="s">
        <v>1937</v>
      </c>
      <c r="M2864" s="265" t="s">
        <v>1941</v>
      </c>
      <c r="N2864" s="258" t="s">
        <v>3027</v>
      </c>
      <c r="O2864" s="258" t="s">
        <v>3040</v>
      </c>
      <c r="P2864" s="258"/>
      <c r="Q2864" s="258"/>
      <c r="R2864" s="258"/>
      <c r="S2864" s="258"/>
      <c r="T2864" s="11" t="s">
        <v>2763</v>
      </c>
      <c r="U2864" s="11" t="s">
        <v>2517</v>
      </c>
      <c r="V2864">
        <v>3.8898726500909602</v>
      </c>
      <c r="Z2864">
        <v>-0.41176470588235298</v>
      </c>
      <c r="AD2864" s="188">
        <f t="shared" si="94"/>
        <v>8.9567627777446894</v>
      </c>
    </row>
    <row r="2865" spans="1:30" hidden="1" x14ac:dyDescent="0.35">
      <c r="A2865" s="11" t="s">
        <v>2764</v>
      </c>
      <c r="B2865" s="11" t="s">
        <v>2516</v>
      </c>
      <c r="C2865" s="11" t="s">
        <v>2552</v>
      </c>
      <c r="D2865" s="188" t="s">
        <v>3022</v>
      </c>
      <c r="G2865" s="11" t="s">
        <v>2749</v>
      </c>
      <c r="H2865" s="11" t="s">
        <v>2640</v>
      </c>
      <c r="J2865" s="258" t="s">
        <v>2561</v>
      </c>
      <c r="K2865" s="258" t="s">
        <v>3017</v>
      </c>
      <c r="L2865" s="265" t="s">
        <v>1937</v>
      </c>
      <c r="M2865" s="265" t="s">
        <v>1941</v>
      </c>
      <c r="N2865" s="258" t="s">
        <v>3027</v>
      </c>
      <c r="O2865" s="258" t="s">
        <v>3040</v>
      </c>
      <c r="P2865" s="258"/>
      <c r="Q2865" s="258"/>
      <c r="R2865" s="258"/>
      <c r="S2865" s="258"/>
      <c r="T2865" s="11" t="s">
        <v>2763</v>
      </c>
      <c r="U2865" s="11" t="s">
        <v>2517</v>
      </c>
      <c r="V2865">
        <v>3.8901455427531801</v>
      </c>
      <c r="Z2865">
        <v>-0.27941176470588103</v>
      </c>
      <c r="AD2865" s="188">
        <f t="shared" si="94"/>
        <v>8.9573911363207053</v>
      </c>
    </row>
    <row r="2866" spans="1:30" hidden="1" x14ac:dyDescent="0.35">
      <c r="A2866" s="11" t="s">
        <v>2764</v>
      </c>
      <c r="B2866" s="11" t="s">
        <v>2516</v>
      </c>
      <c r="C2866" s="11" t="s">
        <v>2552</v>
      </c>
      <c r="D2866" s="188" t="s">
        <v>3022</v>
      </c>
      <c r="G2866" s="11" t="s">
        <v>2749</v>
      </c>
      <c r="H2866" s="11" t="s">
        <v>2640</v>
      </c>
      <c r="J2866" s="258" t="s">
        <v>2561</v>
      </c>
      <c r="K2866" s="258" t="s">
        <v>3017</v>
      </c>
      <c r="L2866" s="265" t="s">
        <v>1937</v>
      </c>
      <c r="M2866" s="265" t="s">
        <v>1941</v>
      </c>
      <c r="N2866" s="258" t="s">
        <v>3027</v>
      </c>
      <c r="O2866" s="258" t="s">
        <v>3040</v>
      </c>
      <c r="P2866" s="258"/>
      <c r="Q2866" s="258"/>
      <c r="R2866" s="258"/>
      <c r="S2866" s="258"/>
      <c r="T2866" s="11" t="s">
        <v>2763</v>
      </c>
      <c r="U2866" s="11" t="s">
        <v>2517</v>
      </c>
      <c r="V2866">
        <v>3.8903881140084899</v>
      </c>
      <c r="Z2866">
        <v>-0.16176470588235201</v>
      </c>
      <c r="AD2866" s="188">
        <f t="shared" si="94"/>
        <v>8.9579496772771705</v>
      </c>
    </row>
    <row r="2867" spans="1:30" hidden="1" x14ac:dyDescent="0.35">
      <c r="A2867" s="11" t="s">
        <v>2764</v>
      </c>
      <c r="B2867" s="11" t="s">
        <v>2516</v>
      </c>
      <c r="C2867" s="11" t="s">
        <v>2552</v>
      </c>
      <c r="D2867" s="188" t="s">
        <v>3022</v>
      </c>
      <c r="G2867" s="11" t="s">
        <v>2749</v>
      </c>
      <c r="H2867" s="11" t="s">
        <v>2640</v>
      </c>
      <c r="J2867" s="258" t="s">
        <v>2561</v>
      </c>
      <c r="K2867" s="258" t="s">
        <v>3017</v>
      </c>
      <c r="L2867" s="265" t="s">
        <v>1937</v>
      </c>
      <c r="M2867" s="265" t="s">
        <v>1941</v>
      </c>
      <c r="N2867" s="258" t="s">
        <v>3027</v>
      </c>
      <c r="O2867" s="258" t="s">
        <v>3040</v>
      </c>
      <c r="P2867" s="258"/>
      <c r="Q2867" s="258"/>
      <c r="R2867" s="258"/>
      <c r="S2867" s="258"/>
      <c r="T2867" s="11" t="s">
        <v>2763</v>
      </c>
      <c r="U2867" s="11" t="s">
        <v>2517</v>
      </c>
      <c r="V2867">
        <v>3.8906913280776201</v>
      </c>
      <c r="Z2867">
        <v>-1.47058823529411E-2</v>
      </c>
      <c r="AD2867" s="188">
        <f t="shared" si="94"/>
        <v>8.9586478534727352</v>
      </c>
    </row>
    <row r="2868" spans="1:30" hidden="1" x14ac:dyDescent="0.35">
      <c r="A2868" s="11" t="s">
        <v>2764</v>
      </c>
      <c r="B2868" s="11" t="s">
        <v>2516</v>
      </c>
      <c r="C2868" s="11" t="s">
        <v>2552</v>
      </c>
      <c r="D2868" s="188" t="s">
        <v>3022</v>
      </c>
      <c r="G2868" s="11" t="s">
        <v>2749</v>
      </c>
      <c r="H2868" s="11" t="s">
        <v>2640</v>
      </c>
      <c r="J2868" s="258" t="s">
        <v>2561</v>
      </c>
      <c r="K2868" s="258" t="s">
        <v>3017</v>
      </c>
      <c r="L2868" s="265" t="s">
        <v>1937</v>
      </c>
      <c r="M2868" s="265" t="s">
        <v>1941</v>
      </c>
      <c r="N2868" s="258" t="s">
        <v>3027</v>
      </c>
      <c r="O2868" s="258" t="s">
        <v>3040</v>
      </c>
      <c r="P2868" s="258"/>
      <c r="Q2868" s="258"/>
      <c r="R2868" s="258"/>
      <c r="S2868" s="258"/>
      <c r="T2868" s="11" t="s">
        <v>2763</v>
      </c>
      <c r="U2868" s="11" t="s">
        <v>2517</v>
      </c>
      <c r="V2868">
        <v>3.8806852637962401</v>
      </c>
      <c r="Z2868">
        <v>0.13235294117647101</v>
      </c>
      <c r="AD2868" s="188">
        <f t="shared" si="94"/>
        <v>8.9356080390188897</v>
      </c>
    </row>
    <row r="2869" spans="1:30" hidden="1" x14ac:dyDescent="0.35">
      <c r="A2869" s="11" t="s">
        <v>2764</v>
      </c>
      <c r="B2869" s="11" t="s">
        <v>2516</v>
      </c>
      <c r="C2869" s="11" t="s">
        <v>2552</v>
      </c>
      <c r="D2869" s="188" t="s">
        <v>3022</v>
      </c>
      <c r="G2869" s="11" t="s">
        <v>2749</v>
      </c>
      <c r="H2869" s="11" t="s">
        <v>2640</v>
      </c>
      <c r="J2869" s="258" t="s">
        <v>2561</v>
      </c>
      <c r="K2869" s="258" t="s">
        <v>3017</v>
      </c>
      <c r="L2869" s="265" t="s">
        <v>1937</v>
      </c>
      <c r="M2869" s="265" t="s">
        <v>1941</v>
      </c>
      <c r="N2869" s="258" t="s">
        <v>3027</v>
      </c>
      <c r="O2869" s="258" t="s">
        <v>3040</v>
      </c>
      <c r="P2869" s="258"/>
      <c r="Q2869" s="258"/>
      <c r="R2869" s="258"/>
      <c r="S2869" s="258"/>
      <c r="T2869" s="11" t="s">
        <v>2763</v>
      </c>
      <c r="U2869" s="11" t="s">
        <v>2517</v>
      </c>
      <c r="V2869">
        <v>3.8809884778653698</v>
      </c>
      <c r="Z2869">
        <v>0.27941176470588203</v>
      </c>
      <c r="AD2869" s="188">
        <f t="shared" si="94"/>
        <v>8.9363062152144526</v>
      </c>
    </row>
    <row r="2870" spans="1:30" hidden="1" x14ac:dyDescent="0.35">
      <c r="A2870" s="11" t="s">
        <v>2764</v>
      </c>
      <c r="B2870" s="11" t="s">
        <v>2516</v>
      </c>
      <c r="C2870" s="11" t="s">
        <v>2552</v>
      </c>
      <c r="D2870" s="188" t="s">
        <v>3022</v>
      </c>
      <c r="G2870" s="11" t="s">
        <v>2749</v>
      </c>
      <c r="H2870" s="11" t="s">
        <v>2640</v>
      </c>
      <c r="J2870" s="258" t="s">
        <v>2561</v>
      </c>
      <c r="K2870" s="258" t="s">
        <v>3017</v>
      </c>
      <c r="L2870" s="265" t="s">
        <v>1937</v>
      </c>
      <c r="M2870" s="265" t="s">
        <v>1941</v>
      </c>
      <c r="N2870" s="258" t="s">
        <v>3027</v>
      </c>
      <c r="O2870" s="258" t="s">
        <v>3040</v>
      </c>
      <c r="P2870" s="258"/>
      <c r="Q2870" s="258"/>
      <c r="R2870" s="258"/>
      <c r="S2870" s="258"/>
      <c r="T2870" s="11" t="s">
        <v>2763</v>
      </c>
      <c r="U2870" s="11" t="s">
        <v>2517</v>
      </c>
      <c r="V2870">
        <v>3.87089144936325</v>
      </c>
      <c r="Z2870">
        <v>0.38235294117647001</v>
      </c>
      <c r="AD2870" s="188">
        <f t="shared" si="94"/>
        <v>8.9130569479019357</v>
      </c>
    </row>
    <row r="2871" spans="1:30" hidden="1" x14ac:dyDescent="0.35">
      <c r="A2871" s="11" t="s">
        <v>2764</v>
      </c>
      <c r="B2871" s="11" t="s">
        <v>2516</v>
      </c>
      <c r="C2871" s="11" t="s">
        <v>2552</v>
      </c>
      <c r="D2871" s="188" t="s">
        <v>3022</v>
      </c>
      <c r="G2871" s="11" t="s">
        <v>2749</v>
      </c>
      <c r="H2871" s="11" t="s">
        <v>2640</v>
      </c>
      <c r="J2871" s="258" t="s">
        <v>2561</v>
      </c>
      <c r="K2871" s="258" t="s">
        <v>3017</v>
      </c>
      <c r="L2871" s="265" t="s">
        <v>1937</v>
      </c>
      <c r="M2871" s="265" t="s">
        <v>1941</v>
      </c>
      <c r="N2871" s="258" t="s">
        <v>3027</v>
      </c>
      <c r="O2871" s="258" t="s">
        <v>3040</v>
      </c>
      <c r="P2871" s="258"/>
      <c r="Q2871" s="258"/>
      <c r="R2871" s="258"/>
      <c r="S2871" s="258"/>
      <c r="T2871" s="11" t="s">
        <v>2763</v>
      </c>
      <c r="U2871" s="11" t="s">
        <v>2517</v>
      </c>
      <c r="V2871">
        <v>3.8815039417828898</v>
      </c>
      <c r="Z2871">
        <v>0.52941176470588203</v>
      </c>
      <c r="AD2871" s="188">
        <f t="shared" si="94"/>
        <v>8.9374931147469105</v>
      </c>
    </row>
    <row r="2872" spans="1:30" hidden="1" x14ac:dyDescent="0.35">
      <c r="A2872" s="11" t="s">
        <v>2764</v>
      </c>
      <c r="B2872" s="11" t="s">
        <v>2516</v>
      </c>
      <c r="C2872" s="11" t="s">
        <v>2552</v>
      </c>
      <c r="D2872" s="188" t="s">
        <v>3022</v>
      </c>
      <c r="G2872" s="11" t="s">
        <v>2749</v>
      </c>
      <c r="H2872" s="11" t="s">
        <v>2640</v>
      </c>
      <c r="J2872" s="258" t="s">
        <v>2561</v>
      </c>
      <c r="K2872" s="258" t="s">
        <v>3017</v>
      </c>
      <c r="L2872" s="265" t="s">
        <v>1937</v>
      </c>
      <c r="M2872" s="265" t="s">
        <v>1941</v>
      </c>
      <c r="N2872" s="258" t="s">
        <v>3027</v>
      </c>
      <c r="O2872" s="258" t="s">
        <v>3040</v>
      </c>
      <c r="P2872" s="258"/>
      <c r="Q2872" s="258"/>
      <c r="R2872" s="258"/>
      <c r="S2872" s="258"/>
      <c r="T2872" s="11" t="s">
        <v>2763</v>
      </c>
      <c r="U2872" s="11" t="s">
        <v>2517</v>
      </c>
      <c r="V2872">
        <v>3.8919951485748898</v>
      </c>
      <c r="Z2872">
        <v>0.61764705882352899</v>
      </c>
      <c r="AD2872" s="188">
        <f t="shared" si="94"/>
        <v>8.9616500111136883</v>
      </c>
    </row>
    <row r="2873" spans="1:30" hidden="1" x14ac:dyDescent="0.35">
      <c r="A2873" s="11" t="s">
        <v>2764</v>
      </c>
      <c r="B2873" s="11" t="s">
        <v>2516</v>
      </c>
      <c r="C2873" s="11" t="s">
        <v>2552</v>
      </c>
      <c r="D2873" s="188" t="s">
        <v>3022</v>
      </c>
      <c r="G2873" s="11" t="s">
        <v>2749</v>
      </c>
      <c r="H2873" s="11" t="s">
        <v>2640</v>
      </c>
      <c r="J2873" s="258" t="s">
        <v>2561</v>
      </c>
      <c r="K2873" s="258" t="s">
        <v>3017</v>
      </c>
      <c r="L2873" s="265" t="s">
        <v>1937</v>
      </c>
      <c r="M2873" s="265" t="s">
        <v>1941</v>
      </c>
      <c r="N2873" s="258" t="s">
        <v>3027</v>
      </c>
      <c r="O2873" s="258" t="s">
        <v>3040</v>
      </c>
      <c r="P2873" s="258"/>
      <c r="Q2873" s="258"/>
      <c r="R2873" s="258"/>
      <c r="S2873" s="258"/>
      <c r="T2873" s="11" t="s">
        <v>2763</v>
      </c>
      <c r="U2873" s="11" t="s">
        <v>2517</v>
      </c>
      <c r="V2873">
        <v>3.8921770770163699</v>
      </c>
      <c r="Z2873">
        <v>0.70588235294117596</v>
      </c>
      <c r="AD2873" s="188">
        <f t="shared" si="94"/>
        <v>8.9620689168310328</v>
      </c>
    </row>
    <row r="2874" spans="1:30" hidden="1" x14ac:dyDescent="0.35">
      <c r="A2874" s="11" t="s">
        <v>2764</v>
      </c>
      <c r="B2874" s="11" t="s">
        <v>2516</v>
      </c>
      <c r="C2874" s="11" t="s">
        <v>2552</v>
      </c>
      <c r="D2874" s="188" t="s">
        <v>3022</v>
      </c>
      <c r="G2874" s="11" t="s">
        <v>2749</v>
      </c>
      <c r="H2874" s="11" t="s">
        <v>2640</v>
      </c>
      <c r="J2874" s="258" t="s">
        <v>2561</v>
      </c>
      <c r="K2874" s="258" t="s">
        <v>3017</v>
      </c>
      <c r="L2874" s="265" t="s">
        <v>1937</v>
      </c>
      <c r="M2874" s="265" t="s">
        <v>1941</v>
      </c>
      <c r="N2874" s="258" t="s">
        <v>3027</v>
      </c>
      <c r="O2874" s="258" t="s">
        <v>3040</v>
      </c>
      <c r="P2874" s="258"/>
      <c r="Q2874" s="258"/>
      <c r="R2874" s="258"/>
      <c r="S2874" s="258"/>
      <c r="T2874" s="11" t="s">
        <v>2763</v>
      </c>
      <c r="U2874" s="11" t="s">
        <v>2517</v>
      </c>
      <c r="V2874">
        <v>3.8924499696785899</v>
      </c>
      <c r="Z2874">
        <v>0.83823529411764697</v>
      </c>
      <c r="AD2874" s="188">
        <f t="shared" si="94"/>
        <v>8.9626972754070469</v>
      </c>
    </row>
    <row r="2875" spans="1:30" hidden="1" x14ac:dyDescent="0.35">
      <c r="A2875" s="11" t="s">
        <v>2764</v>
      </c>
      <c r="B2875" s="11" t="s">
        <v>2516</v>
      </c>
      <c r="C2875" s="11" t="s">
        <v>2552</v>
      </c>
      <c r="D2875" s="188" t="s">
        <v>3022</v>
      </c>
      <c r="G2875" s="11" t="s">
        <v>2749</v>
      </c>
      <c r="H2875" s="11" t="s">
        <v>2640</v>
      </c>
      <c r="J2875" s="258" t="s">
        <v>2561</v>
      </c>
      <c r="K2875" s="258" t="s">
        <v>3017</v>
      </c>
      <c r="L2875" s="265" t="s">
        <v>1937</v>
      </c>
      <c r="M2875" s="265" t="s">
        <v>1941</v>
      </c>
      <c r="N2875" s="258" t="s">
        <v>3027</v>
      </c>
      <c r="O2875" s="258" t="s">
        <v>3040</v>
      </c>
      <c r="P2875" s="258"/>
      <c r="Q2875" s="258"/>
      <c r="R2875" s="258"/>
      <c r="S2875" s="258"/>
      <c r="T2875" s="11" t="s">
        <v>2763</v>
      </c>
      <c r="U2875" s="11" t="s">
        <v>2517</v>
      </c>
      <c r="V2875">
        <v>3.8926925409338899</v>
      </c>
      <c r="Z2875">
        <v>0.95588235294117596</v>
      </c>
      <c r="AD2875" s="188">
        <f t="shared" si="94"/>
        <v>8.963255816363489</v>
      </c>
    </row>
    <row r="2876" spans="1:30" hidden="1" x14ac:dyDescent="0.35">
      <c r="A2876" s="11" t="s">
        <v>2764</v>
      </c>
      <c r="B2876" s="11" t="s">
        <v>2516</v>
      </c>
      <c r="C2876" s="11" t="s">
        <v>2552</v>
      </c>
      <c r="D2876" s="188" t="s">
        <v>3022</v>
      </c>
      <c r="G2876" s="11" t="s">
        <v>2749</v>
      </c>
      <c r="H2876" s="11" t="s">
        <v>2640</v>
      </c>
      <c r="J2876" s="258" t="s">
        <v>2561</v>
      </c>
      <c r="K2876" s="258" t="s">
        <v>3017</v>
      </c>
      <c r="L2876" s="265" t="s">
        <v>1937</v>
      </c>
      <c r="M2876" s="265" t="s">
        <v>1941</v>
      </c>
      <c r="N2876" s="258" t="s">
        <v>3027</v>
      </c>
      <c r="O2876" s="258" t="s">
        <v>3040</v>
      </c>
      <c r="P2876" s="258"/>
      <c r="Q2876" s="258"/>
      <c r="R2876" s="258"/>
      <c r="S2876" s="258"/>
      <c r="T2876" s="11" t="s">
        <v>2763</v>
      </c>
      <c r="U2876" s="11" t="s">
        <v>2517</v>
      </c>
      <c r="V2876">
        <v>3.9032443905397201</v>
      </c>
      <c r="Z2876">
        <v>1.0735294117647001</v>
      </c>
      <c r="AD2876" s="188">
        <f t="shared" si="94"/>
        <v>8.9875523479693893</v>
      </c>
    </row>
    <row r="2877" spans="1:30" hidden="1" x14ac:dyDescent="0.35">
      <c r="A2877" s="11" t="s">
        <v>2764</v>
      </c>
      <c r="B2877" s="11" t="s">
        <v>2516</v>
      </c>
      <c r="C2877" s="11" t="s">
        <v>2552</v>
      </c>
      <c r="D2877" s="188" t="s">
        <v>3022</v>
      </c>
      <c r="G2877" s="11" t="s">
        <v>2749</v>
      </c>
      <c r="H2877" s="11" t="s">
        <v>2640</v>
      </c>
      <c r="J2877" s="258" t="s">
        <v>2561</v>
      </c>
      <c r="K2877" s="258" t="s">
        <v>3017</v>
      </c>
      <c r="L2877" s="265" t="s">
        <v>1937</v>
      </c>
      <c r="M2877" s="265" t="s">
        <v>1941</v>
      </c>
      <c r="N2877" s="258" t="s">
        <v>3027</v>
      </c>
      <c r="O2877" s="258" t="s">
        <v>3040</v>
      </c>
      <c r="P2877" s="258"/>
      <c r="Q2877" s="258"/>
      <c r="R2877" s="258"/>
      <c r="S2877" s="258"/>
      <c r="T2877" s="11" t="s">
        <v>2763</v>
      </c>
      <c r="U2877" s="11" t="s">
        <v>2517</v>
      </c>
      <c r="V2877">
        <v>3.9138265615524501</v>
      </c>
      <c r="Z2877">
        <v>1.20588235294117</v>
      </c>
      <c r="AD2877" s="188">
        <f t="shared" si="94"/>
        <v>9.0119186971948153</v>
      </c>
    </row>
    <row r="2878" spans="1:30" hidden="1" x14ac:dyDescent="0.35">
      <c r="A2878" s="11" t="s">
        <v>2764</v>
      </c>
      <c r="B2878" s="11" t="s">
        <v>2516</v>
      </c>
      <c r="C2878" s="11" t="s">
        <v>2552</v>
      </c>
      <c r="D2878" s="188" t="s">
        <v>3022</v>
      </c>
      <c r="G2878" s="11" t="s">
        <v>2749</v>
      </c>
      <c r="H2878" s="11" t="s">
        <v>2640</v>
      </c>
      <c r="J2878" s="258" t="s">
        <v>2561</v>
      </c>
      <c r="K2878" s="258" t="s">
        <v>3017</v>
      </c>
      <c r="L2878" s="265" t="s">
        <v>1937</v>
      </c>
      <c r="M2878" s="265" t="s">
        <v>1941</v>
      </c>
      <c r="N2878" s="258" t="s">
        <v>3027</v>
      </c>
      <c r="O2878" s="258" t="s">
        <v>3040</v>
      </c>
      <c r="P2878" s="258"/>
      <c r="Q2878" s="258"/>
      <c r="R2878" s="258"/>
      <c r="S2878" s="258"/>
      <c r="T2878" s="11" t="s">
        <v>2763</v>
      </c>
      <c r="U2878" s="11" t="s">
        <v>2517</v>
      </c>
      <c r="V2878">
        <v>3.92440873256519</v>
      </c>
      <c r="Z2878">
        <v>1.3382352941176401</v>
      </c>
      <c r="AD2878" s="188">
        <f t="shared" si="94"/>
        <v>9.0362850464202644</v>
      </c>
    </row>
    <row r="2879" spans="1:30" hidden="1" x14ac:dyDescent="0.35">
      <c r="A2879" s="11" t="s">
        <v>2764</v>
      </c>
      <c r="B2879" s="11" t="s">
        <v>2516</v>
      </c>
      <c r="C2879" s="11" t="s">
        <v>2552</v>
      </c>
      <c r="D2879" s="188" t="s">
        <v>3022</v>
      </c>
      <c r="G2879" s="11" t="s">
        <v>2749</v>
      </c>
      <c r="H2879" s="11" t="s">
        <v>2640</v>
      </c>
      <c r="J2879" s="258" t="s">
        <v>2561</v>
      </c>
      <c r="K2879" s="258" t="s">
        <v>3017</v>
      </c>
      <c r="L2879" s="265" t="s">
        <v>1937</v>
      </c>
      <c r="M2879" s="265" t="s">
        <v>1941</v>
      </c>
      <c r="N2879" s="258" t="s">
        <v>3027</v>
      </c>
      <c r="O2879" s="258" t="s">
        <v>3040</v>
      </c>
      <c r="P2879" s="258"/>
      <c r="Q2879" s="258"/>
      <c r="R2879" s="258"/>
      <c r="S2879" s="258"/>
      <c r="T2879" s="11" t="s">
        <v>2763</v>
      </c>
      <c r="U2879" s="11" t="s">
        <v>2517</v>
      </c>
      <c r="V2879">
        <v>3.9143117040630599</v>
      </c>
      <c r="Z2879">
        <v>1.44117647058823</v>
      </c>
      <c r="AD2879" s="188">
        <f t="shared" si="94"/>
        <v>9.0130357791077227</v>
      </c>
    </row>
    <row r="2880" spans="1:30" hidden="1" x14ac:dyDescent="0.35">
      <c r="A2880" s="11" t="s">
        <v>2764</v>
      </c>
      <c r="B2880" s="11" t="s">
        <v>2516</v>
      </c>
      <c r="C2880" s="11" t="s">
        <v>2552</v>
      </c>
      <c r="D2880" s="188" t="s">
        <v>3022</v>
      </c>
      <c r="G2880" s="11" t="s">
        <v>2749</v>
      </c>
      <c r="H2880" s="11" t="s">
        <v>2640</v>
      </c>
      <c r="J2880" s="258" t="s">
        <v>2561</v>
      </c>
      <c r="K2880" s="258" t="s">
        <v>3017</v>
      </c>
      <c r="L2880" s="265" t="s">
        <v>1937</v>
      </c>
      <c r="M2880" s="265" t="s">
        <v>1941</v>
      </c>
      <c r="N2880" s="258" t="s">
        <v>3027</v>
      </c>
      <c r="O2880" s="258" t="s">
        <v>3040</v>
      </c>
      <c r="P2880" s="258"/>
      <c r="Q2880" s="258"/>
      <c r="R2880" s="258"/>
      <c r="S2880" s="258"/>
      <c r="T2880" s="11" t="s">
        <v>2763</v>
      </c>
      <c r="U2880" s="11" t="s">
        <v>2517</v>
      </c>
      <c r="V2880">
        <v>3.9145845967252799</v>
      </c>
      <c r="Z2880">
        <v>1.5735294117647001</v>
      </c>
      <c r="AD2880" s="188">
        <f t="shared" si="94"/>
        <v>9.0136641376837385</v>
      </c>
    </row>
    <row r="2881" spans="1:30" hidden="1" x14ac:dyDescent="0.35">
      <c r="A2881" s="11" t="s">
        <v>2764</v>
      </c>
      <c r="B2881" s="11" t="s">
        <v>2516</v>
      </c>
      <c r="C2881" s="11" t="s">
        <v>2552</v>
      </c>
      <c r="D2881" s="188" t="s">
        <v>3022</v>
      </c>
      <c r="G2881" s="11" t="s">
        <v>2749</v>
      </c>
      <c r="H2881" s="11" t="s">
        <v>2640</v>
      </c>
      <c r="J2881" s="258" t="s">
        <v>2561</v>
      </c>
      <c r="K2881" s="258" t="s">
        <v>3017</v>
      </c>
      <c r="L2881" s="265" t="s">
        <v>1937</v>
      </c>
      <c r="M2881" s="265" t="s">
        <v>1941</v>
      </c>
      <c r="N2881" s="258" t="s">
        <v>3027</v>
      </c>
      <c r="O2881" s="258" t="s">
        <v>3040</v>
      </c>
      <c r="P2881" s="258"/>
      <c r="Q2881" s="258"/>
      <c r="R2881" s="258"/>
      <c r="S2881" s="258"/>
      <c r="T2881" s="11" t="s">
        <v>2763</v>
      </c>
      <c r="U2881" s="11" t="s">
        <v>2517</v>
      </c>
      <c r="V2881">
        <v>3.9358399029714901</v>
      </c>
      <c r="Z2881">
        <v>1.8823529411764699</v>
      </c>
      <c r="AD2881" s="188">
        <f t="shared" si="94"/>
        <v>9.062606288993285</v>
      </c>
    </row>
    <row r="2882" spans="1:30" hidden="1" x14ac:dyDescent="0.35">
      <c r="A2882" s="11" t="s">
        <v>2764</v>
      </c>
      <c r="B2882" s="11" t="s">
        <v>2516</v>
      </c>
      <c r="C2882" s="11" t="s">
        <v>2552</v>
      </c>
      <c r="D2882" s="188" t="s">
        <v>3022</v>
      </c>
      <c r="G2882" s="11" t="s">
        <v>2749</v>
      </c>
      <c r="H2882" s="11" t="s">
        <v>2640</v>
      </c>
      <c r="J2882" s="258" t="s">
        <v>2561</v>
      </c>
      <c r="K2882" s="258" t="s">
        <v>3017</v>
      </c>
      <c r="L2882" s="265" t="s">
        <v>1937</v>
      </c>
      <c r="M2882" s="265" t="s">
        <v>1941</v>
      </c>
      <c r="N2882" s="258" t="s">
        <v>3027</v>
      </c>
      <c r="O2882" s="258" t="s">
        <v>3040</v>
      </c>
      <c r="P2882" s="258"/>
      <c r="Q2882" s="258"/>
      <c r="R2882" s="258"/>
      <c r="S2882" s="258"/>
      <c r="T2882" s="11" t="s">
        <v>2763</v>
      </c>
      <c r="U2882" s="11" t="s">
        <v>2517</v>
      </c>
      <c r="V2882">
        <v>3.9259854457246801</v>
      </c>
      <c r="Z2882">
        <v>2.1029411764705799</v>
      </c>
      <c r="AD2882" s="188">
        <f t="shared" si="94"/>
        <v>9.0399155626372334</v>
      </c>
    </row>
    <row r="2883" spans="1:30" hidden="1" x14ac:dyDescent="0.35">
      <c r="A2883" s="11" t="s">
        <v>2764</v>
      </c>
      <c r="B2883" s="11" t="s">
        <v>2516</v>
      </c>
      <c r="C2883" s="11" t="s">
        <v>2552</v>
      </c>
      <c r="D2883" s="188" t="s">
        <v>3022</v>
      </c>
      <c r="G2883" s="11" t="s">
        <v>2749</v>
      </c>
      <c r="H2883" s="11" t="s">
        <v>2640</v>
      </c>
      <c r="J2883" s="258" t="s">
        <v>2561</v>
      </c>
      <c r="K2883" s="258" t="s">
        <v>3017</v>
      </c>
      <c r="L2883" s="265" t="s">
        <v>1937</v>
      </c>
      <c r="M2883" s="265" t="s">
        <v>1941</v>
      </c>
      <c r="N2883" s="258" t="s">
        <v>3027</v>
      </c>
      <c r="O2883" s="258" t="s">
        <v>3040</v>
      </c>
      <c r="P2883" s="258"/>
      <c r="Q2883" s="258"/>
      <c r="R2883" s="258"/>
      <c r="S2883" s="258"/>
      <c r="T2883" s="11" t="s">
        <v>2763</v>
      </c>
      <c r="U2883" s="11" t="s">
        <v>2517</v>
      </c>
      <c r="V2883">
        <v>3.9262583383869001</v>
      </c>
      <c r="Z2883">
        <v>2.23529411764705</v>
      </c>
      <c r="AD2883" s="188">
        <f t="shared" si="94"/>
        <v>9.0405439212132492</v>
      </c>
    </row>
    <row r="2884" spans="1:30" hidden="1" x14ac:dyDescent="0.35">
      <c r="A2884" s="11" t="s">
        <v>2764</v>
      </c>
      <c r="B2884" s="11" t="s">
        <v>2516</v>
      </c>
      <c r="C2884" s="11" t="s">
        <v>2552</v>
      </c>
      <c r="D2884" s="188" t="s">
        <v>3022</v>
      </c>
      <c r="G2884" s="11" t="s">
        <v>2749</v>
      </c>
      <c r="H2884" s="11" t="s">
        <v>2640</v>
      </c>
      <c r="J2884" s="258" t="s">
        <v>2561</v>
      </c>
      <c r="K2884" s="258" t="s">
        <v>3017</v>
      </c>
      <c r="L2884" s="265" t="s">
        <v>1937</v>
      </c>
      <c r="M2884" s="265" t="s">
        <v>1941</v>
      </c>
      <c r="N2884" s="258" t="s">
        <v>3027</v>
      </c>
      <c r="O2884" s="258" t="s">
        <v>3040</v>
      </c>
      <c r="P2884" s="258"/>
      <c r="Q2884" s="258"/>
      <c r="R2884" s="258"/>
      <c r="S2884" s="258"/>
      <c r="T2884" s="11" t="s">
        <v>2763</v>
      </c>
      <c r="U2884" s="11" t="s">
        <v>2517</v>
      </c>
      <c r="V2884">
        <v>4.2383262583383798</v>
      </c>
      <c r="Z2884">
        <v>-1.4117647058823499</v>
      </c>
      <c r="AD2884" s="188">
        <f t="shared" si="94"/>
        <v>9.7591068616951855</v>
      </c>
    </row>
    <row r="2885" spans="1:30" hidden="1" x14ac:dyDescent="0.35">
      <c r="A2885" s="11" t="s">
        <v>2764</v>
      </c>
      <c r="B2885" s="11" t="s">
        <v>2516</v>
      </c>
      <c r="C2885" s="11" t="s">
        <v>2552</v>
      </c>
      <c r="D2885" s="188" t="s">
        <v>3022</v>
      </c>
      <c r="G2885" s="11" t="s">
        <v>2749</v>
      </c>
      <c r="H2885" s="11" t="s">
        <v>2640</v>
      </c>
      <c r="J2885" s="258" t="s">
        <v>2561</v>
      </c>
      <c r="K2885" s="258" t="s">
        <v>3017</v>
      </c>
      <c r="L2885" s="265" t="s">
        <v>1937</v>
      </c>
      <c r="M2885" s="265" t="s">
        <v>1941</v>
      </c>
      <c r="N2885" s="258" t="s">
        <v>3027</v>
      </c>
      <c r="O2885" s="258" t="s">
        <v>3040</v>
      </c>
      <c r="P2885" s="258"/>
      <c r="Q2885" s="258"/>
      <c r="R2885" s="258"/>
      <c r="S2885" s="258"/>
      <c r="T2885" s="11" t="s">
        <v>2763</v>
      </c>
      <c r="U2885" s="11" t="s">
        <v>2517</v>
      </c>
      <c r="V2885">
        <v>4.2284111582777397</v>
      </c>
      <c r="Z2885">
        <v>-1.22058823529411</v>
      </c>
      <c r="AD2885" s="188">
        <f t="shared" si="94"/>
        <v>9.7362765001000113</v>
      </c>
    </row>
    <row r="2886" spans="1:30" hidden="1" x14ac:dyDescent="0.35">
      <c r="A2886" s="11" t="s">
        <v>2764</v>
      </c>
      <c r="B2886" s="11" t="s">
        <v>2516</v>
      </c>
      <c r="C2886" s="11" t="s">
        <v>2552</v>
      </c>
      <c r="D2886" s="188" t="s">
        <v>3022</v>
      </c>
      <c r="G2886" s="11" t="s">
        <v>2749</v>
      </c>
      <c r="H2886" s="11" t="s">
        <v>2640</v>
      </c>
      <c r="J2886" s="258" t="s">
        <v>2561</v>
      </c>
      <c r="K2886" s="258" t="s">
        <v>3017</v>
      </c>
      <c r="L2886" s="265" t="s">
        <v>1937</v>
      </c>
      <c r="M2886" s="265" t="s">
        <v>1941</v>
      </c>
      <c r="N2886" s="258" t="s">
        <v>3027</v>
      </c>
      <c r="O2886" s="258" t="s">
        <v>3040</v>
      </c>
      <c r="P2886" s="258"/>
      <c r="Q2886" s="258"/>
      <c r="R2886" s="258"/>
      <c r="S2886" s="258"/>
      <c r="T2886" s="11" t="s">
        <v>2763</v>
      </c>
      <c r="U2886" s="11" t="s">
        <v>2517</v>
      </c>
      <c r="V2886">
        <v>4.2286537295330504</v>
      </c>
      <c r="Z2886">
        <v>-1.1029411764705801</v>
      </c>
      <c r="AD2886" s="188">
        <f t="shared" si="94"/>
        <v>9.7368350410564783</v>
      </c>
    </row>
    <row r="2887" spans="1:30" hidden="1" x14ac:dyDescent="0.35">
      <c r="A2887" s="11" t="s">
        <v>2764</v>
      </c>
      <c r="B2887" s="11" t="s">
        <v>2516</v>
      </c>
      <c r="C2887" s="11" t="s">
        <v>2552</v>
      </c>
      <c r="D2887" s="188" t="s">
        <v>3022</v>
      </c>
      <c r="G2887" s="11" t="s">
        <v>2749</v>
      </c>
      <c r="H2887" s="11" t="s">
        <v>2640</v>
      </c>
      <c r="J2887" s="258" t="s">
        <v>2561</v>
      </c>
      <c r="K2887" s="258" t="s">
        <v>3017</v>
      </c>
      <c r="L2887" s="265" t="s">
        <v>1937</v>
      </c>
      <c r="M2887" s="265" t="s">
        <v>1941</v>
      </c>
      <c r="N2887" s="258" t="s">
        <v>3027</v>
      </c>
      <c r="O2887" s="258" t="s">
        <v>3040</v>
      </c>
      <c r="P2887" s="258"/>
      <c r="Q2887" s="258"/>
      <c r="R2887" s="258"/>
      <c r="S2887" s="258"/>
      <c r="T2887" s="11" t="s">
        <v>2763</v>
      </c>
      <c r="U2887" s="11" t="s">
        <v>2517</v>
      </c>
      <c r="V2887">
        <v>4.2291085506367398</v>
      </c>
      <c r="Z2887">
        <v>-0.88235294117647001</v>
      </c>
      <c r="AD2887" s="188">
        <f t="shared" si="94"/>
        <v>9.737882305349812</v>
      </c>
    </row>
    <row r="2888" spans="1:30" hidden="1" x14ac:dyDescent="0.35">
      <c r="A2888" s="11" t="s">
        <v>2764</v>
      </c>
      <c r="B2888" s="11" t="s">
        <v>2516</v>
      </c>
      <c r="C2888" s="11" t="s">
        <v>2552</v>
      </c>
      <c r="D2888" s="188" t="s">
        <v>3022</v>
      </c>
      <c r="G2888" s="11" t="s">
        <v>2749</v>
      </c>
      <c r="H2888" s="11" t="s">
        <v>2640</v>
      </c>
      <c r="J2888" s="258" t="s">
        <v>2561</v>
      </c>
      <c r="K2888" s="258" t="s">
        <v>3017</v>
      </c>
      <c r="L2888" s="265" t="s">
        <v>1937</v>
      </c>
      <c r="M2888" s="265" t="s">
        <v>1941</v>
      </c>
      <c r="N2888" s="258" t="s">
        <v>3027</v>
      </c>
      <c r="O2888" s="258" t="s">
        <v>3040</v>
      </c>
      <c r="P2888" s="258"/>
      <c r="Q2888" s="258"/>
      <c r="R2888" s="258"/>
      <c r="S2888" s="258"/>
      <c r="T2888" s="11" t="s">
        <v>2763</v>
      </c>
      <c r="U2888" s="11" t="s">
        <v>2517</v>
      </c>
      <c r="V2888">
        <v>4.2293208004851399</v>
      </c>
      <c r="Z2888">
        <v>-0.77941176470588203</v>
      </c>
      <c r="AD2888" s="188">
        <f t="shared" si="94"/>
        <v>9.7383710286867284</v>
      </c>
    </row>
    <row r="2889" spans="1:30" hidden="1" x14ac:dyDescent="0.35">
      <c r="A2889" s="11" t="s">
        <v>2764</v>
      </c>
      <c r="B2889" s="11" t="s">
        <v>2516</v>
      </c>
      <c r="C2889" s="11" t="s">
        <v>2552</v>
      </c>
      <c r="D2889" s="188" t="s">
        <v>3022</v>
      </c>
      <c r="G2889" s="11" t="s">
        <v>2749</v>
      </c>
      <c r="H2889" s="11" t="s">
        <v>2640</v>
      </c>
      <c r="J2889" s="258" t="s">
        <v>2561</v>
      </c>
      <c r="K2889" s="258" t="s">
        <v>3017</v>
      </c>
      <c r="L2889" s="265" t="s">
        <v>1937</v>
      </c>
      <c r="M2889" s="265" t="s">
        <v>1941</v>
      </c>
      <c r="N2889" s="258" t="s">
        <v>3027</v>
      </c>
      <c r="O2889" s="258" t="s">
        <v>3040</v>
      </c>
      <c r="P2889" s="258"/>
      <c r="Q2889" s="258"/>
      <c r="R2889" s="258"/>
      <c r="S2889" s="258"/>
      <c r="T2889" s="11" t="s">
        <v>2763</v>
      </c>
      <c r="U2889" s="11" t="s">
        <v>2517</v>
      </c>
      <c r="V2889">
        <v>4.2295330503335302</v>
      </c>
      <c r="Z2889">
        <v>-0.67647058823529305</v>
      </c>
      <c r="AD2889" s="188">
        <f t="shared" si="94"/>
        <v>9.7388597520236218</v>
      </c>
    </row>
    <row r="2890" spans="1:30" hidden="1" x14ac:dyDescent="0.35">
      <c r="A2890" s="11" t="s">
        <v>2764</v>
      </c>
      <c r="B2890" s="11" t="s">
        <v>2516</v>
      </c>
      <c r="C2890" s="11" t="s">
        <v>2552</v>
      </c>
      <c r="D2890" s="188" t="s">
        <v>3022</v>
      </c>
      <c r="G2890" s="11" t="s">
        <v>2749</v>
      </c>
      <c r="H2890" s="11" t="s">
        <v>2640</v>
      </c>
      <c r="J2890" s="258" t="s">
        <v>2561</v>
      </c>
      <c r="K2890" s="258" t="s">
        <v>3017</v>
      </c>
      <c r="L2890" s="265" t="s">
        <v>1937</v>
      </c>
      <c r="M2890" s="265" t="s">
        <v>1941</v>
      </c>
      <c r="N2890" s="258" t="s">
        <v>3027</v>
      </c>
      <c r="O2890" s="258" t="s">
        <v>3040</v>
      </c>
      <c r="P2890" s="258"/>
      <c r="Q2890" s="258"/>
      <c r="R2890" s="258"/>
      <c r="S2890" s="258"/>
      <c r="T2890" s="11" t="s">
        <v>2763</v>
      </c>
      <c r="U2890" s="11" t="s">
        <v>2517</v>
      </c>
      <c r="V2890">
        <v>4.2401455427531802</v>
      </c>
      <c r="Z2890">
        <v>-0.52941176470588103</v>
      </c>
      <c r="AD2890" s="188">
        <f t="shared" si="94"/>
        <v>9.7632959188686215</v>
      </c>
    </row>
    <row r="2891" spans="1:30" hidden="1" x14ac:dyDescent="0.35">
      <c r="A2891" s="11" t="s">
        <v>2764</v>
      </c>
      <c r="B2891" s="11" t="s">
        <v>2516</v>
      </c>
      <c r="C2891" s="11" t="s">
        <v>2552</v>
      </c>
      <c r="D2891" s="188" t="s">
        <v>3022</v>
      </c>
      <c r="G2891" s="11" t="s">
        <v>2749</v>
      </c>
      <c r="H2891" s="11" t="s">
        <v>2640</v>
      </c>
      <c r="J2891" s="258" t="s">
        <v>2561</v>
      </c>
      <c r="K2891" s="258" t="s">
        <v>3017</v>
      </c>
      <c r="L2891" s="265" t="s">
        <v>1937</v>
      </c>
      <c r="M2891" s="265" t="s">
        <v>1941</v>
      </c>
      <c r="N2891" s="258" t="s">
        <v>3027</v>
      </c>
      <c r="O2891" s="258" t="s">
        <v>3040</v>
      </c>
      <c r="P2891" s="258"/>
      <c r="Q2891" s="258"/>
      <c r="R2891" s="258"/>
      <c r="S2891" s="258"/>
      <c r="T2891" s="11" t="s">
        <v>2763</v>
      </c>
      <c r="U2891" s="11" t="s">
        <v>2517</v>
      </c>
      <c r="V2891">
        <v>4.2403577926015696</v>
      </c>
      <c r="Z2891">
        <v>-0.42647058823529299</v>
      </c>
      <c r="AD2891" s="188">
        <f t="shared" si="94"/>
        <v>9.763784642205513</v>
      </c>
    </row>
    <row r="2892" spans="1:30" hidden="1" x14ac:dyDescent="0.35">
      <c r="A2892" s="11" t="s">
        <v>2764</v>
      </c>
      <c r="B2892" s="11" t="s">
        <v>2516</v>
      </c>
      <c r="C2892" s="11" t="s">
        <v>2552</v>
      </c>
      <c r="D2892" s="188" t="s">
        <v>3022</v>
      </c>
      <c r="G2892" s="11" t="s">
        <v>2749</v>
      </c>
      <c r="H2892" s="11" t="s">
        <v>2640</v>
      </c>
      <c r="J2892" s="258" t="s">
        <v>2561</v>
      </c>
      <c r="K2892" s="258" t="s">
        <v>3017</v>
      </c>
      <c r="L2892" s="265" t="s">
        <v>1937</v>
      </c>
      <c r="M2892" s="265" t="s">
        <v>1941</v>
      </c>
      <c r="N2892" s="258" t="s">
        <v>3027</v>
      </c>
      <c r="O2892" s="258" t="s">
        <v>3040</v>
      </c>
      <c r="P2892" s="258"/>
      <c r="Q2892" s="258"/>
      <c r="R2892" s="258"/>
      <c r="S2892" s="258"/>
      <c r="T2892" s="11" t="s">
        <v>2763</v>
      </c>
      <c r="U2892" s="11" t="s">
        <v>2517</v>
      </c>
      <c r="V2892">
        <v>4.23032140691328</v>
      </c>
      <c r="Z2892">
        <v>-0.29411764705882298</v>
      </c>
      <c r="AD2892" s="188">
        <f t="shared" si="94"/>
        <v>9.7406750101321187</v>
      </c>
    </row>
    <row r="2893" spans="1:30" hidden="1" x14ac:dyDescent="0.35">
      <c r="A2893" s="11" t="s">
        <v>2764</v>
      </c>
      <c r="B2893" s="11" t="s">
        <v>2516</v>
      </c>
      <c r="C2893" s="11" t="s">
        <v>2552</v>
      </c>
      <c r="D2893" s="188" t="s">
        <v>3022</v>
      </c>
      <c r="G2893" s="11" t="s">
        <v>2749</v>
      </c>
      <c r="H2893" s="11" t="s">
        <v>2640</v>
      </c>
      <c r="J2893" s="258" t="s">
        <v>2561</v>
      </c>
      <c r="K2893" s="258" t="s">
        <v>3017</v>
      </c>
      <c r="L2893" s="265" t="s">
        <v>1937</v>
      </c>
      <c r="M2893" s="265" t="s">
        <v>1941</v>
      </c>
      <c r="N2893" s="258" t="s">
        <v>3027</v>
      </c>
      <c r="O2893" s="258" t="s">
        <v>3040</v>
      </c>
      <c r="P2893" s="258"/>
      <c r="Q2893" s="258"/>
      <c r="R2893" s="258"/>
      <c r="S2893" s="258"/>
      <c r="T2893" s="11" t="s">
        <v>2763</v>
      </c>
      <c r="U2893" s="11" t="s">
        <v>2517</v>
      </c>
      <c r="V2893">
        <v>4.2305336567616703</v>
      </c>
      <c r="Z2893">
        <v>-0.191176470588235</v>
      </c>
      <c r="AD2893" s="188">
        <f t="shared" si="94"/>
        <v>9.741163733469012</v>
      </c>
    </row>
    <row r="2894" spans="1:30" hidden="1" x14ac:dyDescent="0.35">
      <c r="A2894" s="11" t="s">
        <v>2764</v>
      </c>
      <c r="B2894" s="11" t="s">
        <v>2516</v>
      </c>
      <c r="C2894" s="11" t="s">
        <v>2552</v>
      </c>
      <c r="D2894" s="188" t="s">
        <v>3022</v>
      </c>
      <c r="G2894" s="11" t="s">
        <v>2749</v>
      </c>
      <c r="H2894" s="11" t="s">
        <v>2640</v>
      </c>
      <c r="J2894" s="258" t="s">
        <v>2561</v>
      </c>
      <c r="K2894" s="258" t="s">
        <v>3017</v>
      </c>
      <c r="L2894" s="265" t="s">
        <v>1937</v>
      </c>
      <c r="M2894" s="265" t="s">
        <v>1941</v>
      </c>
      <c r="N2894" s="258" t="s">
        <v>3027</v>
      </c>
      <c r="O2894" s="258" t="s">
        <v>3040</v>
      </c>
      <c r="P2894" s="258"/>
      <c r="Q2894" s="258"/>
      <c r="R2894" s="258"/>
      <c r="S2894" s="258"/>
      <c r="T2894" s="11" t="s">
        <v>2763</v>
      </c>
      <c r="U2894" s="11" t="s">
        <v>2517</v>
      </c>
      <c r="V2894">
        <v>4.2307762280169801</v>
      </c>
      <c r="Z2894">
        <v>-7.3529411764705593E-2</v>
      </c>
      <c r="AD2894" s="188">
        <f t="shared" si="94"/>
        <v>9.7417222744254772</v>
      </c>
    </row>
    <row r="2895" spans="1:30" hidden="1" x14ac:dyDescent="0.35">
      <c r="A2895" s="11" t="s">
        <v>2764</v>
      </c>
      <c r="B2895" s="11" t="s">
        <v>2516</v>
      </c>
      <c r="C2895" s="11" t="s">
        <v>2552</v>
      </c>
      <c r="D2895" s="188" t="s">
        <v>3022</v>
      </c>
      <c r="G2895" s="11" t="s">
        <v>2749</v>
      </c>
      <c r="H2895" s="11" t="s">
        <v>2640</v>
      </c>
      <c r="J2895" s="258" t="s">
        <v>2561</v>
      </c>
      <c r="K2895" s="258" t="s">
        <v>3017</v>
      </c>
      <c r="L2895" s="265" t="s">
        <v>1937</v>
      </c>
      <c r="M2895" s="265" t="s">
        <v>1941</v>
      </c>
      <c r="N2895" s="258" t="s">
        <v>3027</v>
      </c>
      <c r="O2895" s="258" t="s">
        <v>3040</v>
      </c>
      <c r="P2895" s="258"/>
      <c r="Q2895" s="258"/>
      <c r="R2895" s="258"/>
      <c r="S2895" s="258"/>
      <c r="T2895" s="11" t="s">
        <v>2763</v>
      </c>
      <c r="U2895" s="11" t="s">
        <v>2517</v>
      </c>
      <c r="V2895">
        <v>4.2310491206791898</v>
      </c>
      <c r="Z2895">
        <v>5.8823529411764497E-2</v>
      </c>
      <c r="AD2895" s="188">
        <f t="shared" si="94"/>
        <v>9.7423506330014682</v>
      </c>
    </row>
    <row r="2896" spans="1:30" hidden="1" x14ac:dyDescent="0.35">
      <c r="A2896" s="11" t="s">
        <v>2764</v>
      </c>
      <c r="B2896" s="11" t="s">
        <v>2516</v>
      </c>
      <c r="C2896" s="11" t="s">
        <v>2552</v>
      </c>
      <c r="D2896" s="188" t="s">
        <v>3022</v>
      </c>
      <c r="G2896" s="11" t="s">
        <v>2749</v>
      </c>
      <c r="H2896" s="11" t="s">
        <v>2640</v>
      </c>
      <c r="J2896" s="258" t="s">
        <v>2561</v>
      </c>
      <c r="K2896" s="258" t="s">
        <v>3017</v>
      </c>
      <c r="L2896" s="265" t="s">
        <v>1937</v>
      </c>
      <c r="M2896" s="265" t="s">
        <v>1941</v>
      </c>
      <c r="N2896" s="258" t="s">
        <v>3027</v>
      </c>
      <c r="O2896" s="258" t="s">
        <v>3040</v>
      </c>
      <c r="P2896" s="258"/>
      <c r="Q2896" s="258"/>
      <c r="R2896" s="258"/>
      <c r="S2896" s="258"/>
      <c r="T2896" s="11" t="s">
        <v>2763</v>
      </c>
      <c r="U2896" s="11" t="s">
        <v>2517</v>
      </c>
      <c r="V2896">
        <v>4.2312916919344996</v>
      </c>
      <c r="Z2896">
        <v>0.17647058823529399</v>
      </c>
      <c r="AD2896" s="188">
        <f t="shared" si="94"/>
        <v>9.7429091739579334</v>
      </c>
    </row>
    <row r="2897" spans="1:30" hidden="1" x14ac:dyDescent="0.35">
      <c r="A2897" s="11" t="s">
        <v>2764</v>
      </c>
      <c r="B2897" s="11" t="s">
        <v>2516</v>
      </c>
      <c r="C2897" s="11" t="s">
        <v>2552</v>
      </c>
      <c r="D2897" s="188" t="s">
        <v>3022</v>
      </c>
      <c r="G2897" s="11" t="s">
        <v>2749</v>
      </c>
      <c r="H2897" s="11" t="s">
        <v>2640</v>
      </c>
      <c r="J2897" s="258" t="s">
        <v>2561</v>
      </c>
      <c r="K2897" s="258" t="s">
        <v>3017</v>
      </c>
      <c r="L2897" s="265" t="s">
        <v>1937</v>
      </c>
      <c r="M2897" s="265" t="s">
        <v>1941</v>
      </c>
      <c r="N2897" s="258" t="s">
        <v>3027</v>
      </c>
      <c r="O2897" s="258" t="s">
        <v>3040</v>
      </c>
      <c r="P2897" s="258"/>
      <c r="Q2897" s="258"/>
      <c r="R2897" s="258"/>
      <c r="S2897" s="258"/>
      <c r="T2897" s="11" t="s">
        <v>2763</v>
      </c>
      <c r="U2897" s="11" t="s">
        <v>2517</v>
      </c>
      <c r="V2897">
        <v>4.23156458459672</v>
      </c>
      <c r="Z2897">
        <v>0.308823529411764</v>
      </c>
      <c r="AD2897" s="188">
        <f t="shared" si="94"/>
        <v>9.7435375325339493</v>
      </c>
    </row>
    <row r="2898" spans="1:30" hidden="1" x14ac:dyDescent="0.35">
      <c r="A2898" s="11" t="s">
        <v>2764</v>
      </c>
      <c r="B2898" s="11" t="s">
        <v>2516</v>
      </c>
      <c r="C2898" s="11" t="s">
        <v>2552</v>
      </c>
      <c r="D2898" s="188" t="s">
        <v>3022</v>
      </c>
      <c r="G2898" s="11" t="s">
        <v>2749</v>
      </c>
      <c r="H2898" s="11" t="s">
        <v>2640</v>
      </c>
      <c r="J2898" s="258" t="s">
        <v>2561</v>
      </c>
      <c r="K2898" s="258" t="s">
        <v>3017</v>
      </c>
      <c r="L2898" s="265" t="s">
        <v>1937</v>
      </c>
      <c r="M2898" s="265" t="s">
        <v>1941</v>
      </c>
      <c r="N2898" s="258" t="s">
        <v>3027</v>
      </c>
      <c r="O2898" s="258" t="s">
        <v>3040</v>
      </c>
      <c r="P2898" s="258"/>
      <c r="Q2898" s="258"/>
      <c r="R2898" s="258"/>
      <c r="S2898" s="258"/>
      <c r="T2898" s="11" t="s">
        <v>2763</v>
      </c>
      <c r="U2898" s="11" t="s">
        <v>2517</v>
      </c>
      <c r="V2898">
        <v>4.2215585203153401</v>
      </c>
      <c r="Z2898">
        <v>0.45588235294117602</v>
      </c>
      <c r="AD2898" s="188">
        <f t="shared" si="94"/>
        <v>9.7204977180801038</v>
      </c>
    </row>
    <row r="2899" spans="1:30" hidden="1" x14ac:dyDescent="0.35">
      <c r="A2899" s="11" t="s">
        <v>2764</v>
      </c>
      <c r="B2899" s="11" t="s">
        <v>2516</v>
      </c>
      <c r="C2899" s="11" t="s">
        <v>2552</v>
      </c>
      <c r="D2899" s="188" t="s">
        <v>3022</v>
      </c>
      <c r="G2899" s="11" t="s">
        <v>2749</v>
      </c>
      <c r="H2899" s="11" t="s">
        <v>2640</v>
      </c>
      <c r="J2899" s="258" t="s">
        <v>2561</v>
      </c>
      <c r="K2899" s="258" t="s">
        <v>3017</v>
      </c>
      <c r="L2899" s="265" t="s">
        <v>1937</v>
      </c>
      <c r="M2899" s="265" t="s">
        <v>1941</v>
      </c>
      <c r="N2899" s="258" t="s">
        <v>3027</v>
      </c>
      <c r="O2899" s="258" t="s">
        <v>3040</v>
      </c>
      <c r="P2899" s="258"/>
      <c r="Q2899" s="258"/>
      <c r="R2899" s="258"/>
      <c r="S2899" s="258"/>
      <c r="T2899" s="11" t="s">
        <v>2763</v>
      </c>
      <c r="U2899" s="11" t="s">
        <v>2517</v>
      </c>
      <c r="V2899">
        <v>4.2114614918132096</v>
      </c>
      <c r="Z2899">
        <v>0.55882352941176505</v>
      </c>
      <c r="AD2899" s="188">
        <f t="shared" si="94"/>
        <v>9.697248450767562</v>
      </c>
    </row>
    <row r="2900" spans="1:30" hidden="1" x14ac:dyDescent="0.35">
      <c r="A2900" s="11" t="s">
        <v>2764</v>
      </c>
      <c r="B2900" s="11" t="s">
        <v>2516</v>
      </c>
      <c r="C2900" s="11" t="s">
        <v>2552</v>
      </c>
      <c r="D2900" s="188" t="s">
        <v>3022</v>
      </c>
      <c r="G2900" s="11" t="s">
        <v>2749</v>
      </c>
      <c r="H2900" s="11" t="s">
        <v>2640</v>
      </c>
      <c r="J2900" s="258" t="s">
        <v>2561</v>
      </c>
      <c r="K2900" s="258" t="s">
        <v>3017</v>
      </c>
      <c r="L2900" s="265" t="s">
        <v>1937</v>
      </c>
      <c r="M2900" s="265" t="s">
        <v>1941</v>
      </c>
      <c r="N2900" s="258" t="s">
        <v>3027</v>
      </c>
      <c r="O2900" s="258" t="s">
        <v>3040</v>
      </c>
      <c r="P2900" s="258"/>
      <c r="Q2900" s="258"/>
      <c r="R2900" s="258"/>
      <c r="S2900" s="258"/>
      <c r="T2900" s="11" t="s">
        <v>2763</v>
      </c>
      <c r="U2900" s="11" t="s">
        <v>2517</v>
      </c>
      <c r="V2900">
        <v>4.2323226197695503</v>
      </c>
      <c r="Z2900">
        <v>0.67647058823529405</v>
      </c>
      <c r="AD2900" s="188">
        <f t="shared" si="94"/>
        <v>9.7452829730228743</v>
      </c>
    </row>
    <row r="2901" spans="1:30" hidden="1" x14ac:dyDescent="0.35">
      <c r="A2901" s="11" t="s">
        <v>2764</v>
      </c>
      <c r="B2901" s="11" t="s">
        <v>2516</v>
      </c>
      <c r="C2901" s="11" t="s">
        <v>2552</v>
      </c>
      <c r="D2901" s="188" t="s">
        <v>3022</v>
      </c>
      <c r="G2901" s="11" t="s">
        <v>2749</v>
      </c>
      <c r="H2901" s="11" t="s">
        <v>2640</v>
      </c>
      <c r="J2901" s="258" t="s">
        <v>2561</v>
      </c>
      <c r="K2901" s="258" t="s">
        <v>3017</v>
      </c>
      <c r="L2901" s="265" t="s">
        <v>1937</v>
      </c>
      <c r="M2901" s="265" t="s">
        <v>1941</v>
      </c>
      <c r="N2901" s="258" t="s">
        <v>3027</v>
      </c>
      <c r="O2901" s="258" t="s">
        <v>3040</v>
      </c>
      <c r="P2901" s="258"/>
      <c r="Q2901" s="258"/>
      <c r="R2901" s="258"/>
      <c r="S2901" s="258"/>
      <c r="T2901" s="11" t="s">
        <v>2763</v>
      </c>
      <c r="U2901" s="11" t="s">
        <v>2517</v>
      </c>
      <c r="V2901">
        <v>4.2222862340812597</v>
      </c>
      <c r="Z2901">
        <v>0.80882352941176405</v>
      </c>
      <c r="AD2901" s="188">
        <f t="shared" si="94"/>
        <v>9.7221733409494764</v>
      </c>
    </row>
    <row r="2902" spans="1:30" hidden="1" x14ac:dyDescent="0.35">
      <c r="A2902" s="11" t="s">
        <v>2764</v>
      </c>
      <c r="B2902" s="11" t="s">
        <v>2516</v>
      </c>
      <c r="C2902" s="11" t="s">
        <v>2552</v>
      </c>
      <c r="D2902" s="188" t="s">
        <v>3022</v>
      </c>
      <c r="G2902" s="11" t="s">
        <v>2749</v>
      </c>
      <c r="H2902" s="11" t="s">
        <v>2640</v>
      </c>
      <c r="J2902" s="258" t="s">
        <v>2561</v>
      </c>
      <c r="K2902" s="258" t="s">
        <v>3017</v>
      </c>
      <c r="L2902" s="265" t="s">
        <v>1937</v>
      </c>
      <c r="M2902" s="265" t="s">
        <v>1941</v>
      </c>
      <c r="N2902" s="258" t="s">
        <v>3027</v>
      </c>
      <c r="O2902" s="258" t="s">
        <v>3040</v>
      </c>
      <c r="P2902" s="258"/>
      <c r="Q2902" s="258"/>
      <c r="R2902" s="258"/>
      <c r="S2902" s="258"/>
      <c r="T2902" s="11" t="s">
        <v>2763</v>
      </c>
      <c r="U2902" s="11" t="s">
        <v>2517</v>
      </c>
      <c r="V2902">
        <v>4.22249848392965</v>
      </c>
      <c r="Z2902">
        <v>0.91176470588235203</v>
      </c>
      <c r="AD2902" s="188">
        <f t="shared" si="94"/>
        <v>9.7226620642863715</v>
      </c>
    </row>
    <row r="2903" spans="1:30" hidden="1" x14ac:dyDescent="0.35">
      <c r="A2903" s="11" t="s">
        <v>2764</v>
      </c>
      <c r="B2903" s="11" t="s">
        <v>2516</v>
      </c>
      <c r="C2903" s="11" t="s">
        <v>2552</v>
      </c>
      <c r="D2903" s="188" t="s">
        <v>3022</v>
      </c>
      <c r="G2903" s="11" t="s">
        <v>2749</v>
      </c>
      <c r="H2903" s="11" t="s">
        <v>2640</v>
      </c>
      <c r="J2903" s="258" t="s">
        <v>2561</v>
      </c>
      <c r="K2903" s="258" t="s">
        <v>3017</v>
      </c>
      <c r="L2903" s="265" t="s">
        <v>1937</v>
      </c>
      <c r="M2903" s="265" t="s">
        <v>1941</v>
      </c>
      <c r="N2903" s="258" t="s">
        <v>3027</v>
      </c>
      <c r="O2903" s="258" t="s">
        <v>3040</v>
      </c>
      <c r="P2903" s="258"/>
      <c r="Q2903" s="258"/>
      <c r="R2903" s="258"/>
      <c r="S2903" s="258"/>
      <c r="T2903" s="11" t="s">
        <v>2763</v>
      </c>
      <c r="U2903" s="11" t="s">
        <v>2517</v>
      </c>
      <c r="V2903">
        <v>4.2330806549423796</v>
      </c>
      <c r="Z2903">
        <v>1.04411764705882</v>
      </c>
      <c r="AD2903" s="188">
        <f t="shared" si="94"/>
        <v>9.7470284135117957</v>
      </c>
    </row>
    <row r="2904" spans="1:30" hidden="1" x14ac:dyDescent="0.35">
      <c r="A2904" s="11" t="s">
        <v>2764</v>
      </c>
      <c r="B2904" s="11" t="s">
        <v>2516</v>
      </c>
      <c r="C2904" s="11" t="s">
        <v>2552</v>
      </c>
      <c r="D2904" s="188" t="s">
        <v>3022</v>
      </c>
      <c r="G2904" s="11" t="s">
        <v>2749</v>
      </c>
      <c r="H2904" s="11" t="s">
        <v>2640</v>
      </c>
      <c r="J2904" s="258" t="s">
        <v>2561</v>
      </c>
      <c r="K2904" s="258" t="s">
        <v>3017</v>
      </c>
      <c r="L2904" s="265" t="s">
        <v>1937</v>
      </c>
      <c r="M2904" s="265" t="s">
        <v>1941</v>
      </c>
      <c r="N2904" s="258" t="s">
        <v>3027</v>
      </c>
      <c r="O2904" s="258" t="s">
        <v>3040</v>
      </c>
      <c r="P2904" s="258"/>
      <c r="Q2904" s="258"/>
      <c r="R2904" s="258"/>
      <c r="S2904" s="258"/>
      <c r="T2904" s="11" t="s">
        <v>2763</v>
      </c>
      <c r="U2904" s="11" t="s">
        <v>2517</v>
      </c>
      <c r="V2904">
        <v>4.2333232261976903</v>
      </c>
      <c r="Z2904">
        <v>1.1617647058823499</v>
      </c>
      <c r="AD2904" s="188">
        <f t="shared" si="94"/>
        <v>9.7475869544682627</v>
      </c>
    </row>
    <row r="2905" spans="1:30" hidden="1" x14ac:dyDescent="0.35">
      <c r="A2905" s="11" t="s">
        <v>2764</v>
      </c>
      <c r="B2905" s="11" t="s">
        <v>2516</v>
      </c>
      <c r="C2905" s="11" t="s">
        <v>2552</v>
      </c>
      <c r="D2905" s="188" t="s">
        <v>3022</v>
      </c>
      <c r="G2905" s="11" t="s">
        <v>2749</v>
      </c>
      <c r="H2905" s="11" t="s">
        <v>2640</v>
      </c>
      <c r="J2905" s="258" t="s">
        <v>2561</v>
      </c>
      <c r="K2905" s="258" t="s">
        <v>3017</v>
      </c>
      <c r="L2905" s="265" t="s">
        <v>1937</v>
      </c>
      <c r="M2905" s="265" t="s">
        <v>1941</v>
      </c>
      <c r="N2905" s="258" t="s">
        <v>3027</v>
      </c>
      <c r="O2905" s="258" t="s">
        <v>3040</v>
      </c>
      <c r="P2905" s="258"/>
      <c r="Q2905" s="258"/>
      <c r="R2905" s="258"/>
      <c r="S2905" s="258"/>
      <c r="T2905" s="11" t="s">
        <v>2763</v>
      </c>
      <c r="U2905" s="11" t="s">
        <v>2517</v>
      </c>
      <c r="V2905">
        <v>4.2335657974530001</v>
      </c>
      <c r="Z2905">
        <v>1.27941176470588</v>
      </c>
      <c r="AD2905" s="188">
        <f t="shared" si="94"/>
        <v>9.748145495424728</v>
      </c>
    </row>
    <row r="2906" spans="1:30" hidden="1" x14ac:dyDescent="0.35">
      <c r="A2906" s="11" t="s">
        <v>2764</v>
      </c>
      <c r="B2906" s="11" t="s">
        <v>2516</v>
      </c>
      <c r="C2906" s="11" t="s">
        <v>2552</v>
      </c>
      <c r="D2906" s="188" t="s">
        <v>3022</v>
      </c>
      <c r="G2906" s="11" t="s">
        <v>2749</v>
      </c>
      <c r="H2906" s="11" t="s">
        <v>2640</v>
      </c>
      <c r="J2906" s="258" t="s">
        <v>2561</v>
      </c>
      <c r="K2906" s="258" t="s">
        <v>3017</v>
      </c>
      <c r="L2906" s="265" t="s">
        <v>1937</v>
      </c>
      <c r="M2906" s="265" t="s">
        <v>1941</v>
      </c>
      <c r="N2906" s="258" t="s">
        <v>3027</v>
      </c>
      <c r="O2906" s="258" t="s">
        <v>3040</v>
      </c>
      <c r="P2906" s="258"/>
      <c r="Q2906" s="258"/>
      <c r="R2906" s="258"/>
      <c r="S2906" s="258"/>
      <c r="T2906" s="11" t="s">
        <v>2763</v>
      </c>
      <c r="U2906" s="11" t="s">
        <v>2517</v>
      </c>
      <c r="V2906">
        <v>4.2441782898726501</v>
      </c>
      <c r="Z2906">
        <v>1.4264705882352899</v>
      </c>
      <c r="AD2906" s="188">
        <f t="shared" si="94"/>
        <v>9.7725816622697259</v>
      </c>
    </row>
    <row r="2907" spans="1:30" hidden="1" x14ac:dyDescent="0.35">
      <c r="A2907" s="11" t="s">
        <v>2764</v>
      </c>
      <c r="B2907" s="11" t="s">
        <v>2516</v>
      </c>
      <c r="C2907" s="11" t="s">
        <v>2552</v>
      </c>
      <c r="D2907" s="188" t="s">
        <v>3022</v>
      </c>
      <c r="G2907" s="11" t="s">
        <v>2749</v>
      </c>
      <c r="H2907" s="11" t="s">
        <v>2640</v>
      </c>
      <c r="J2907" s="258" t="s">
        <v>2561</v>
      </c>
      <c r="K2907" s="258" t="s">
        <v>3017</v>
      </c>
      <c r="L2907" s="265" t="s">
        <v>1937</v>
      </c>
      <c r="M2907" s="265" t="s">
        <v>1941</v>
      </c>
      <c r="N2907" s="258" t="s">
        <v>3027</v>
      </c>
      <c r="O2907" s="258" t="s">
        <v>3040</v>
      </c>
      <c r="P2907" s="258"/>
      <c r="Q2907" s="258"/>
      <c r="R2907" s="258"/>
      <c r="S2907" s="258"/>
      <c r="T2907" s="11" t="s">
        <v>2763</v>
      </c>
      <c r="U2907" s="11" t="s">
        <v>2517</v>
      </c>
      <c r="V2907">
        <v>4.2340509399636099</v>
      </c>
      <c r="Z2907">
        <v>1.51470588235294</v>
      </c>
      <c r="AD2907" s="188">
        <f t="shared" si="94"/>
        <v>9.7492625773376353</v>
      </c>
    </row>
    <row r="2908" spans="1:30" hidden="1" x14ac:dyDescent="0.35">
      <c r="A2908" s="11" t="s">
        <v>2764</v>
      </c>
      <c r="B2908" s="11" t="s">
        <v>2516</v>
      </c>
      <c r="C2908" s="11" t="s">
        <v>2552</v>
      </c>
      <c r="D2908" s="188" t="s">
        <v>3022</v>
      </c>
      <c r="G2908" s="11" t="s">
        <v>2749</v>
      </c>
      <c r="H2908" s="11" t="s">
        <v>2640</v>
      </c>
      <c r="J2908" s="258" t="s">
        <v>2561</v>
      </c>
      <c r="K2908" s="258" t="s">
        <v>3017</v>
      </c>
      <c r="L2908" s="265" t="s">
        <v>1937</v>
      </c>
      <c r="M2908" s="265" t="s">
        <v>1941</v>
      </c>
      <c r="N2908" s="258" t="s">
        <v>3027</v>
      </c>
      <c r="O2908" s="258" t="s">
        <v>3040</v>
      </c>
      <c r="P2908" s="258"/>
      <c r="Q2908" s="258"/>
      <c r="R2908" s="258"/>
      <c r="S2908" s="258"/>
      <c r="T2908" s="11" t="s">
        <v>2763</v>
      </c>
      <c r="U2908" s="11" t="s">
        <v>2517</v>
      </c>
      <c r="V2908">
        <v>4.2446027895694298</v>
      </c>
      <c r="Z2908">
        <v>1.6323529411764699</v>
      </c>
      <c r="AD2908" s="188">
        <f t="shared" si="94"/>
        <v>9.7735591089435125</v>
      </c>
    </row>
    <row r="2909" spans="1:30" hidden="1" x14ac:dyDescent="0.35">
      <c r="A2909" s="11" t="s">
        <v>2764</v>
      </c>
      <c r="B2909" s="11" t="s">
        <v>2516</v>
      </c>
      <c r="C2909" s="11" t="s">
        <v>2552</v>
      </c>
      <c r="D2909" s="188" t="s">
        <v>3022</v>
      </c>
      <c r="G2909" s="11" t="s">
        <v>2749</v>
      </c>
      <c r="H2909" s="11" t="s">
        <v>2640</v>
      </c>
      <c r="J2909" s="258" t="s">
        <v>2561</v>
      </c>
      <c r="K2909" s="258" t="s">
        <v>3017</v>
      </c>
      <c r="L2909" s="265" t="s">
        <v>1937</v>
      </c>
      <c r="M2909" s="265" t="s">
        <v>1941</v>
      </c>
      <c r="N2909" s="258" t="s">
        <v>3027</v>
      </c>
      <c r="O2909" s="258" t="s">
        <v>3040</v>
      </c>
      <c r="P2909" s="258"/>
      <c r="Q2909" s="258"/>
      <c r="R2909" s="258"/>
      <c r="S2909" s="258"/>
      <c r="T2909" s="11" t="s">
        <v>2763</v>
      </c>
      <c r="U2909" s="11" t="s">
        <v>2517</v>
      </c>
      <c r="V2909">
        <v>4.2448756822316502</v>
      </c>
      <c r="Z2909">
        <v>1.76470588235294</v>
      </c>
      <c r="AD2909" s="188">
        <f t="shared" si="94"/>
        <v>9.7741874675195284</v>
      </c>
    </row>
    <row r="2910" spans="1:30" hidden="1" x14ac:dyDescent="0.35">
      <c r="A2910" s="11" t="s">
        <v>2764</v>
      </c>
      <c r="B2910" s="11" t="s">
        <v>2516</v>
      </c>
      <c r="C2910" s="11" t="s">
        <v>2552</v>
      </c>
      <c r="D2910" s="188" t="s">
        <v>3022</v>
      </c>
      <c r="G2910" s="11" t="s">
        <v>2749</v>
      </c>
      <c r="H2910" s="11" t="s">
        <v>2640</v>
      </c>
      <c r="J2910" s="258" t="s">
        <v>2561</v>
      </c>
      <c r="K2910" s="258" t="s">
        <v>3017</v>
      </c>
      <c r="L2910" s="265" t="s">
        <v>1937</v>
      </c>
      <c r="M2910" s="265" t="s">
        <v>1941</v>
      </c>
      <c r="N2910" s="258" t="s">
        <v>3027</v>
      </c>
      <c r="O2910" s="258" t="s">
        <v>3040</v>
      </c>
      <c r="P2910" s="258"/>
      <c r="Q2910" s="258"/>
      <c r="R2910" s="258"/>
      <c r="S2910" s="258"/>
      <c r="T2910" s="11" t="s">
        <v>2763</v>
      </c>
      <c r="U2910" s="11" t="s">
        <v>2517</v>
      </c>
      <c r="V2910">
        <v>4.2451788963007804</v>
      </c>
      <c r="Z2910">
        <v>1.9117647058823499</v>
      </c>
      <c r="AD2910" s="188">
        <f t="shared" si="94"/>
        <v>9.7748856437150931</v>
      </c>
    </row>
    <row r="2911" spans="1:30" hidden="1" x14ac:dyDescent="0.35">
      <c r="A2911" s="11" t="s">
        <v>2764</v>
      </c>
      <c r="B2911" s="11" t="s">
        <v>2516</v>
      </c>
      <c r="C2911" s="11" t="s">
        <v>2552</v>
      </c>
      <c r="D2911" s="188" t="s">
        <v>3022</v>
      </c>
      <c r="G2911" s="11" t="s">
        <v>2749</v>
      </c>
      <c r="H2911" s="11" t="s">
        <v>2640</v>
      </c>
      <c r="J2911" s="258" t="s">
        <v>2561</v>
      </c>
      <c r="K2911" s="258" t="s">
        <v>3017</v>
      </c>
      <c r="L2911" s="265" t="s">
        <v>1937</v>
      </c>
      <c r="M2911" s="265" t="s">
        <v>1941</v>
      </c>
      <c r="N2911" s="258" t="s">
        <v>3027</v>
      </c>
      <c r="O2911" s="258" t="s">
        <v>3040</v>
      </c>
      <c r="P2911" s="258"/>
      <c r="Q2911" s="258"/>
      <c r="R2911" s="258"/>
      <c r="S2911" s="258"/>
      <c r="T2911" s="11" t="s">
        <v>2763</v>
      </c>
      <c r="U2911" s="11" t="s">
        <v>2517</v>
      </c>
      <c r="V2911">
        <v>4.2351425106124898</v>
      </c>
      <c r="Z2911">
        <v>2.0441176470588198</v>
      </c>
      <c r="AD2911" s="188">
        <f t="shared" si="94"/>
        <v>9.7517760116416969</v>
      </c>
    </row>
    <row r="2912" spans="1:30" hidden="1" x14ac:dyDescent="0.35">
      <c r="A2912" s="11" t="s">
        <v>2764</v>
      </c>
      <c r="B2912" s="11" t="s">
        <v>2516</v>
      </c>
      <c r="C2912" s="11" t="s">
        <v>2552</v>
      </c>
      <c r="D2912" s="188" t="s">
        <v>3022</v>
      </c>
      <c r="G2912" s="11" t="s">
        <v>2749</v>
      </c>
      <c r="H2912" s="11" t="s">
        <v>2640</v>
      </c>
      <c r="J2912" s="258" t="s">
        <v>2561</v>
      </c>
      <c r="K2912" s="258" t="s">
        <v>3017</v>
      </c>
      <c r="L2912" s="265" t="s">
        <v>1937</v>
      </c>
      <c r="M2912" s="265" t="s">
        <v>1941</v>
      </c>
      <c r="N2912" s="258" t="s">
        <v>3027</v>
      </c>
      <c r="O2912" s="258" t="s">
        <v>3040</v>
      </c>
      <c r="P2912" s="258"/>
      <c r="Q2912" s="258"/>
      <c r="R2912" s="258"/>
      <c r="S2912" s="258"/>
      <c r="T2912" s="11" t="s">
        <v>2763</v>
      </c>
      <c r="U2912" s="11" t="s">
        <v>2517</v>
      </c>
      <c r="V2912">
        <v>4.2355063674954501</v>
      </c>
      <c r="Z2912">
        <v>2.2205882352941102</v>
      </c>
      <c r="AD2912" s="188">
        <f t="shared" si="94"/>
        <v>9.7526138230763841</v>
      </c>
    </row>
    <row r="2913" spans="1:30" hidden="1" x14ac:dyDescent="0.35">
      <c r="A2913" s="11" t="s">
        <v>2764</v>
      </c>
      <c r="B2913" s="11" t="s">
        <v>2516</v>
      </c>
      <c r="C2913" s="11" t="s">
        <v>2552</v>
      </c>
      <c r="D2913" s="188" t="s">
        <v>3022</v>
      </c>
      <c r="G2913" s="11" t="s">
        <v>2749</v>
      </c>
      <c r="H2913" s="11" t="s">
        <v>2640</v>
      </c>
      <c r="J2913" s="258" t="s">
        <v>2561</v>
      </c>
      <c r="K2913" s="258" t="s">
        <v>3017</v>
      </c>
      <c r="L2913" s="265" t="s">
        <v>1937</v>
      </c>
      <c r="M2913" s="265" t="s">
        <v>1941</v>
      </c>
      <c r="N2913" s="258" t="s">
        <v>3027</v>
      </c>
      <c r="O2913" s="258" t="s">
        <v>3040</v>
      </c>
      <c r="P2913" s="258"/>
      <c r="Q2913" s="258"/>
      <c r="R2913" s="258"/>
      <c r="S2913" s="258"/>
      <c r="T2913" s="11" t="s">
        <v>2763</v>
      </c>
      <c r="U2913" s="11" t="s">
        <v>2517</v>
      </c>
      <c r="V2913">
        <v>4.2151910248635502</v>
      </c>
      <c r="Z2913">
        <v>2.3676470588235201</v>
      </c>
      <c r="AD2913" s="188">
        <f t="shared" si="94"/>
        <v>9.7058360179731054</v>
      </c>
    </row>
    <row r="2914" spans="1:30" hidden="1" x14ac:dyDescent="0.35">
      <c r="A2914" s="11" t="s">
        <v>2764</v>
      </c>
      <c r="B2914" s="11" t="s">
        <v>2516</v>
      </c>
      <c r="C2914" s="11" t="s">
        <v>2552</v>
      </c>
      <c r="D2914" s="188" t="s">
        <v>3022</v>
      </c>
      <c r="G2914" s="11" t="s">
        <v>2749</v>
      </c>
      <c r="H2914" s="11" t="s">
        <v>2640</v>
      </c>
      <c r="J2914" s="258" t="s">
        <v>2561</v>
      </c>
      <c r="K2914" s="258" t="s">
        <v>3017</v>
      </c>
      <c r="L2914" s="265" t="s">
        <v>1937</v>
      </c>
      <c r="M2914" s="265" t="s">
        <v>1941</v>
      </c>
      <c r="N2914" s="258" t="s">
        <v>3027</v>
      </c>
      <c r="O2914" s="258" t="s">
        <v>3040</v>
      </c>
      <c r="P2914" s="258"/>
      <c r="Q2914" s="258"/>
      <c r="R2914" s="258"/>
      <c r="S2914" s="258"/>
      <c r="T2914" s="11" t="s">
        <v>2763</v>
      </c>
      <c r="U2914" s="11" t="s">
        <v>2517</v>
      </c>
      <c r="V2914">
        <v>4.5167070952092097</v>
      </c>
      <c r="Z2914">
        <v>-1.3970588235294099</v>
      </c>
      <c r="AD2914" s="188">
        <f t="shared" si="94"/>
        <v>10.400102426849164</v>
      </c>
    </row>
    <row r="2915" spans="1:30" hidden="1" x14ac:dyDescent="0.35">
      <c r="A2915" s="11" t="s">
        <v>2764</v>
      </c>
      <c r="B2915" s="11" t="s">
        <v>2516</v>
      </c>
      <c r="C2915" s="11" t="s">
        <v>2552</v>
      </c>
      <c r="D2915" s="188" t="s">
        <v>3022</v>
      </c>
      <c r="G2915" s="11" t="s">
        <v>2749</v>
      </c>
      <c r="H2915" s="11" t="s">
        <v>2640</v>
      </c>
      <c r="J2915" s="258" t="s">
        <v>2561</v>
      </c>
      <c r="K2915" s="258" t="s">
        <v>3017</v>
      </c>
      <c r="L2915" s="265" t="s">
        <v>1937</v>
      </c>
      <c r="M2915" s="265" t="s">
        <v>1941</v>
      </c>
      <c r="N2915" s="258" t="s">
        <v>3027</v>
      </c>
      <c r="O2915" s="258" t="s">
        <v>3040</v>
      </c>
      <c r="P2915" s="258"/>
      <c r="Q2915" s="258"/>
      <c r="R2915" s="258"/>
      <c r="S2915" s="258"/>
      <c r="T2915" s="11" t="s">
        <v>2763</v>
      </c>
      <c r="U2915" s="11" t="s">
        <v>2517</v>
      </c>
      <c r="V2915">
        <v>4.51728320194057</v>
      </c>
      <c r="Z2915">
        <v>-1.1176470588235199</v>
      </c>
      <c r="AD2915" s="188">
        <f t="shared" si="94"/>
        <v>10.401428961620768</v>
      </c>
    </row>
    <row r="2916" spans="1:30" hidden="1" x14ac:dyDescent="0.35">
      <c r="A2916" s="11" t="s">
        <v>2764</v>
      </c>
      <c r="B2916" s="11" t="s">
        <v>2516</v>
      </c>
      <c r="C2916" s="11" t="s">
        <v>2552</v>
      </c>
      <c r="D2916" s="188" t="s">
        <v>3022</v>
      </c>
      <c r="G2916" s="11" t="s">
        <v>2749</v>
      </c>
      <c r="H2916" s="11" t="s">
        <v>2640</v>
      </c>
      <c r="J2916" s="258" t="s">
        <v>2561</v>
      </c>
      <c r="K2916" s="258" t="s">
        <v>3017</v>
      </c>
      <c r="L2916" s="265" t="s">
        <v>1937</v>
      </c>
      <c r="M2916" s="265" t="s">
        <v>1941</v>
      </c>
      <c r="N2916" s="258" t="s">
        <v>3027</v>
      </c>
      <c r="O2916" s="258" t="s">
        <v>3040</v>
      </c>
      <c r="P2916" s="258"/>
      <c r="Q2916" s="258"/>
      <c r="R2916" s="258"/>
      <c r="S2916" s="258"/>
      <c r="T2916" s="11" t="s">
        <v>2763</v>
      </c>
      <c r="U2916" s="11" t="s">
        <v>2517</v>
      </c>
      <c r="V2916">
        <v>4.5381746513038204</v>
      </c>
      <c r="Z2916">
        <v>-0.98529411764705799</v>
      </c>
      <c r="AD2916" s="188">
        <f t="shared" si="94"/>
        <v>10.449533301495629</v>
      </c>
    </row>
    <row r="2917" spans="1:30" hidden="1" x14ac:dyDescent="0.35">
      <c r="A2917" s="11" t="s">
        <v>2764</v>
      </c>
      <c r="B2917" s="11" t="s">
        <v>2516</v>
      </c>
      <c r="C2917" s="11" t="s">
        <v>2552</v>
      </c>
      <c r="D2917" s="188" t="s">
        <v>3022</v>
      </c>
      <c r="G2917" s="11" t="s">
        <v>2749</v>
      </c>
      <c r="H2917" s="11" t="s">
        <v>2640</v>
      </c>
      <c r="J2917" s="258" t="s">
        <v>2561</v>
      </c>
      <c r="K2917" s="258" t="s">
        <v>3017</v>
      </c>
      <c r="L2917" s="265" t="s">
        <v>1937</v>
      </c>
      <c r="M2917" s="265" t="s">
        <v>1941</v>
      </c>
      <c r="N2917" s="258" t="s">
        <v>3027</v>
      </c>
      <c r="O2917" s="258" t="s">
        <v>3040</v>
      </c>
      <c r="P2917" s="258"/>
      <c r="Q2917" s="258"/>
      <c r="R2917" s="258"/>
      <c r="S2917" s="258"/>
      <c r="T2917" s="11" t="s">
        <v>2763</v>
      </c>
      <c r="U2917" s="11" t="s">
        <v>2517</v>
      </c>
      <c r="V2917">
        <v>4.5280776228016899</v>
      </c>
      <c r="Z2917">
        <v>-0.88235294117647001</v>
      </c>
      <c r="AD2917" s="188">
        <f t="shared" si="94"/>
        <v>10.426284034183087</v>
      </c>
    </row>
    <row r="2918" spans="1:30" hidden="1" x14ac:dyDescent="0.35">
      <c r="A2918" s="11" t="s">
        <v>2764</v>
      </c>
      <c r="B2918" s="11" t="s">
        <v>2516</v>
      </c>
      <c r="C2918" s="11" t="s">
        <v>2552</v>
      </c>
      <c r="D2918" s="188" t="s">
        <v>3022</v>
      </c>
      <c r="G2918" s="11" t="s">
        <v>2749</v>
      </c>
      <c r="H2918" s="11" t="s">
        <v>2640</v>
      </c>
      <c r="J2918" s="258" t="s">
        <v>2561</v>
      </c>
      <c r="K2918" s="258" t="s">
        <v>3017</v>
      </c>
      <c r="L2918" s="265" t="s">
        <v>1937</v>
      </c>
      <c r="M2918" s="265" t="s">
        <v>1941</v>
      </c>
      <c r="N2918" s="258" t="s">
        <v>3027</v>
      </c>
      <c r="O2918" s="258" t="s">
        <v>3040</v>
      </c>
      <c r="P2918" s="258"/>
      <c r="Q2918" s="258"/>
      <c r="R2918" s="258"/>
      <c r="S2918" s="258"/>
      <c r="T2918" s="11" t="s">
        <v>2763</v>
      </c>
      <c r="U2918" s="11" t="s">
        <v>2517</v>
      </c>
      <c r="V2918">
        <v>4.52828987265009</v>
      </c>
      <c r="Z2918">
        <v>-0.77941176470588203</v>
      </c>
      <c r="AD2918" s="188">
        <f t="shared" si="94"/>
        <v>10.426772757520004</v>
      </c>
    </row>
    <row r="2919" spans="1:30" hidden="1" x14ac:dyDescent="0.35">
      <c r="A2919" s="11" t="s">
        <v>2764</v>
      </c>
      <c r="B2919" s="11" t="s">
        <v>2516</v>
      </c>
      <c r="C2919" s="11" t="s">
        <v>2552</v>
      </c>
      <c r="D2919" s="188" t="s">
        <v>3022</v>
      </c>
      <c r="G2919" s="11" t="s">
        <v>2749</v>
      </c>
      <c r="H2919" s="11" t="s">
        <v>2640</v>
      </c>
      <c r="J2919" s="258" t="s">
        <v>2561</v>
      </c>
      <c r="K2919" s="258" t="s">
        <v>3017</v>
      </c>
      <c r="L2919" s="265" t="s">
        <v>1937</v>
      </c>
      <c r="M2919" s="265" t="s">
        <v>1941</v>
      </c>
      <c r="N2919" s="258" t="s">
        <v>3027</v>
      </c>
      <c r="O2919" s="258" t="s">
        <v>3040</v>
      </c>
      <c r="P2919" s="258"/>
      <c r="Q2919" s="258"/>
      <c r="R2919" s="258"/>
      <c r="S2919" s="258"/>
      <c r="T2919" s="11" t="s">
        <v>2763</v>
      </c>
      <c r="U2919" s="11" t="s">
        <v>2517</v>
      </c>
      <c r="V2919">
        <v>4.5182838083687002</v>
      </c>
      <c r="Z2919">
        <v>-0.63235294117647101</v>
      </c>
      <c r="AD2919" s="188">
        <f t="shared" si="94"/>
        <v>10.403732943066135</v>
      </c>
    </row>
    <row r="2920" spans="1:30" hidden="1" x14ac:dyDescent="0.35">
      <c r="A2920" s="11" t="s">
        <v>2764</v>
      </c>
      <c r="B2920" s="11" t="s">
        <v>2516</v>
      </c>
      <c r="C2920" s="11" t="s">
        <v>2552</v>
      </c>
      <c r="D2920" s="188" t="s">
        <v>3022</v>
      </c>
      <c r="G2920" s="11" t="s">
        <v>2749</v>
      </c>
      <c r="H2920" s="11" t="s">
        <v>2640</v>
      </c>
      <c r="J2920" s="258" t="s">
        <v>2561</v>
      </c>
      <c r="K2920" s="258" t="s">
        <v>3017</v>
      </c>
      <c r="L2920" s="265" t="s">
        <v>1937</v>
      </c>
      <c r="M2920" s="265" t="s">
        <v>1941</v>
      </c>
      <c r="N2920" s="258" t="s">
        <v>3027</v>
      </c>
      <c r="O2920" s="258" t="s">
        <v>3040</v>
      </c>
      <c r="P2920" s="258"/>
      <c r="Q2920" s="258"/>
      <c r="R2920" s="258"/>
      <c r="S2920" s="258"/>
      <c r="T2920" s="11" t="s">
        <v>2763</v>
      </c>
      <c r="U2920" s="11" t="s">
        <v>2517</v>
      </c>
      <c r="V2920">
        <v>4.5082777440873203</v>
      </c>
      <c r="Z2920">
        <v>-0.48529411764705799</v>
      </c>
      <c r="AD2920" s="188">
        <f t="shared" si="94"/>
        <v>10.38069312861229</v>
      </c>
    </row>
    <row r="2921" spans="1:30" hidden="1" x14ac:dyDescent="0.35">
      <c r="A2921" s="11" t="s">
        <v>2764</v>
      </c>
      <c r="B2921" s="11" t="s">
        <v>2516</v>
      </c>
      <c r="C2921" s="11" t="s">
        <v>2552</v>
      </c>
      <c r="D2921" s="188" t="s">
        <v>3022</v>
      </c>
      <c r="G2921" s="11" t="s">
        <v>2749</v>
      </c>
      <c r="H2921" s="11" t="s">
        <v>2640</v>
      </c>
      <c r="J2921" s="258" t="s">
        <v>2561</v>
      </c>
      <c r="K2921" s="258" t="s">
        <v>3017</v>
      </c>
      <c r="L2921" s="265" t="s">
        <v>1937</v>
      </c>
      <c r="M2921" s="265" t="s">
        <v>1941</v>
      </c>
      <c r="N2921" s="258" t="s">
        <v>3027</v>
      </c>
      <c r="O2921" s="258" t="s">
        <v>3040</v>
      </c>
      <c r="P2921" s="258"/>
      <c r="Q2921" s="258"/>
      <c r="R2921" s="258"/>
      <c r="S2921" s="258"/>
      <c r="T2921" s="11" t="s">
        <v>2763</v>
      </c>
      <c r="U2921" s="11" t="s">
        <v>2517</v>
      </c>
      <c r="V2921">
        <v>4.5084596725288</v>
      </c>
      <c r="Z2921">
        <v>-0.39705882352941102</v>
      </c>
      <c r="AD2921" s="188">
        <f t="shared" si="94"/>
        <v>10.381112034329632</v>
      </c>
    </row>
    <row r="2922" spans="1:30" hidden="1" x14ac:dyDescent="0.35">
      <c r="A2922" s="11" t="s">
        <v>2764</v>
      </c>
      <c r="B2922" s="11" t="s">
        <v>2516</v>
      </c>
      <c r="C2922" s="11" t="s">
        <v>2552</v>
      </c>
      <c r="D2922" s="188" t="s">
        <v>3022</v>
      </c>
      <c r="G2922" s="11" t="s">
        <v>2749</v>
      </c>
      <c r="H2922" s="11" t="s">
        <v>2640</v>
      </c>
      <c r="J2922" s="258" t="s">
        <v>2561</v>
      </c>
      <c r="K2922" s="258" t="s">
        <v>3017</v>
      </c>
      <c r="L2922" s="265" t="s">
        <v>1937</v>
      </c>
      <c r="M2922" s="265" t="s">
        <v>1941</v>
      </c>
      <c r="N2922" s="258" t="s">
        <v>3027</v>
      </c>
      <c r="O2922" s="258" t="s">
        <v>3040</v>
      </c>
      <c r="P2922" s="258"/>
      <c r="Q2922" s="258"/>
      <c r="R2922" s="258"/>
      <c r="S2922" s="258"/>
      <c r="T2922" s="11" t="s">
        <v>2763</v>
      </c>
      <c r="U2922" s="11" t="s">
        <v>2517</v>
      </c>
      <c r="V2922">
        <v>4.5087628865979301</v>
      </c>
      <c r="Z2922">
        <v>-0.25</v>
      </c>
      <c r="AD2922" s="188">
        <f t="shared" si="94"/>
        <v>10.381810210525197</v>
      </c>
    </row>
    <row r="2923" spans="1:30" hidden="1" x14ac:dyDescent="0.35">
      <c r="A2923" s="11" t="s">
        <v>2764</v>
      </c>
      <c r="B2923" s="11" t="s">
        <v>2516</v>
      </c>
      <c r="C2923" s="11" t="s">
        <v>2552</v>
      </c>
      <c r="D2923" s="188" t="s">
        <v>3022</v>
      </c>
      <c r="G2923" s="11" t="s">
        <v>2749</v>
      </c>
      <c r="H2923" s="11" t="s">
        <v>2640</v>
      </c>
      <c r="J2923" s="258" t="s">
        <v>2561</v>
      </c>
      <c r="K2923" s="258" t="s">
        <v>3017</v>
      </c>
      <c r="L2923" s="265" t="s">
        <v>1937</v>
      </c>
      <c r="M2923" s="265" t="s">
        <v>1941</v>
      </c>
      <c r="N2923" s="258" t="s">
        <v>3027</v>
      </c>
      <c r="O2923" s="258" t="s">
        <v>3040</v>
      </c>
      <c r="P2923" s="258"/>
      <c r="Q2923" s="258"/>
      <c r="R2923" s="258"/>
      <c r="S2923" s="258"/>
      <c r="T2923" s="11" t="s">
        <v>2763</v>
      </c>
      <c r="U2923" s="11" t="s">
        <v>2517</v>
      </c>
      <c r="V2923">
        <v>4.4987265009096404</v>
      </c>
      <c r="Z2923">
        <v>-0.11764705882352899</v>
      </c>
      <c r="AD2923" s="188">
        <f t="shared" si="94"/>
        <v>10.358700578451803</v>
      </c>
    </row>
    <row r="2924" spans="1:30" hidden="1" x14ac:dyDescent="0.35">
      <c r="A2924" s="11" t="s">
        <v>2764</v>
      </c>
      <c r="B2924" s="11" t="s">
        <v>2516</v>
      </c>
      <c r="C2924" s="11" t="s">
        <v>2552</v>
      </c>
      <c r="D2924" s="188" t="s">
        <v>3022</v>
      </c>
      <c r="G2924" s="11" t="s">
        <v>2749</v>
      </c>
      <c r="H2924" s="11" t="s">
        <v>2640</v>
      </c>
      <c r="J2924" s="258" t="s">
        <v>2561</v>
      </c>
      <c r="K2924" s="258" t="s">
        <v>3017</v>
      </c>
      <c r="L2924" s="265" t="s">
        <v>1937</v>
      </c>
      <c r="M2924" s="265" t="s">
        <v>1941</v>
      </c>
      <c r="N2924" s="258" t="s">
        <v>3027</v>
      </c>
      <c r="O2924" s="258" t="s">
        <v>3040</v>
      </c>
      <c r="P2924" s="258"/>
      <c r="Q2924" s="258"/>
      <c r="R2924" s="258"/>
      <c r="S2924" s="258"/>
      <c r="T2924" s="11" t="s">
        <v>2763</v>
      </c>
      <c r="U2924" s="11" t="s">
        <v>2517</v>
      </c>
      <c r="V2924">
        <v>4.5092783505154603</v>
      </c>
      <c r="Z2924">
        <v>0</v>
      </c>
      <c r="AD2924" s="188">
        <f t="shared" si="94"/>
        <v>10.38299711005768</v>
      </c>
    </row>
    <row r="2925" spans="1:30" hidden="1" x14ac:dyDescent="0.35">
      <c r="A2925" s="11" t="s">
        <v>2764</v>
      </c>
      <c r="B2925" s="11" t="s">
        <v>2516</v>
      </c>
      <c r="C2925" s="11" t="s">
        <v>2552</v>
      </c>
      <c r="D2925" s="188" t="s">
        <v>3022</v>
      </c>
      <c r="G2925" s="11" t="s">
        <v>2749</v>
      </c>
      <c r="H2925" s="11" t="s">
        <v>2640</v>
      </c>
      <c r="J2925" s="258" t="s">
        <v>2561</v>
      </c>
      <c r="K2925" s="258" t="s">
        <v>3017</v>
      </c>
      <c r="L2925" s="265" t="s">
        <v>1937</v>
      </c>
      <c r="M2925" s="265" t="s">
        <v>1941</v>
      </c>
      <c r="N2925" s="258" t="s">
        <v>3027</v>
      </c>
      <c r="O2925" s="258" t="s">
        <v>3040</v>
      </c>
      <c r="P2925" s="258"/>
      <c r="Q2925" s="258"/>
      <c r="R2925" s="258"/>
      <c r="S2925" s="258"/>
      <c r="T2925" s="11" t="s">
        <v>2763</v>
      </c>
      <c r="U2925" s="11" t="s">
        <v>2517</v>
      </c>
      <c r="V2925">
        <v>4.5197998787143696</v>
      </c>
      <c r="Z2925">
        <v>0.10294117647058799</v>
      </c>
      <c r="AD2925" s="188">
        <f t="shared" ref="AD2925:AD2988" si="95">LN(10^(V2925))</f>
        <v>10.407223824044005</v>
      </c>
    </row>
    <row r="2926" spans="1:30" hidden="1" x14ac:dyDescent="0.35">
      <c r="A2926" s="11" t="s">
        <v>2764</v>
      </c>
      <c r="B2926" s="11" t="s">
        <v>2516</v>
      </c>
      <c r="C2926" s="11" t="s">
        <v>2552</v>
      </c>
      <c r="D2926" s="188" t="s">
        <v>3022</v>
      </c>
      <c r="G2926" s="11" t="s">
        <v>2749</v>
      </c>
      <c r="H2926" s="11" t="s">
        <v>2640</v>
      </c>
      <c r="J2926" s="258" t="s">
        <v>2561</v>
      </c>
      <c r="K2926" s="258" t="s">
        <v>3017</v>
      </c>
      <c r="L2926" s="265" t="s">
        <v>1937</v>
      </c>
      <c r="M2926" s="265" t="s">
        <v>1941</v>
      </c>
      <c r="N2926" s="258" t="s">
        <v>3027</v>
      </c>
      <c r="O2926" s="258" t="s">
        <v>3040</v>
      </c>
      <c r="P2926" s="258"/>
      <c r="Q2926" s="258"/>
      <c r="R2926" s="258"/>
      <c r="S2926" s="258"/>
      <c r="T2926" s="11" t="s">
        <v>2763</v>
      </c>
      <c r="U2926" s="11" t="s">
        <v>2517</v>
      </c>
      <c r="V2926">
        <v>4.5200121285627599</v>
      </c>
      <c r="Z2926">
        <v>0.20588235294117599</v>
      </c>
      <c r="AD2926" s="188">
        <f t="shared" si="95"/>
        <v>10.407712547380898</v>
      </c>
    </row>
    <row r="2927" spans="1:30" hidden="1" x14ac:dyDescent="0.35">
      <c r="A2927" s="11" t="s">
        <v>2764</v>
      </c>
      <c r="B2927" s="11" t="s">
        <v>2516</v>
      </c>
      <c r="C2927" s="11" t="s">
        <v>2552</v>
      </c>
      <c r="D2927" s="188" t="s">
        <v>3022</v>
      </c>
      <c r="G2927" s="11" t="s">
        <v>2749</v>
      </c>
      <c r="H2927" s="11" t="s">
        <v>2640</v>
      </c>
      <c r="J2927" s="258" t="s">
        <v>2561</v>
      </c>
      <c r="K2927" s="258" t="s">
        <v>3017</v>
      </c>
      <c r="L2927" s="265" t="s">
        <v>1937</v>
      </c>
      <c r="M2927" s="265" t="s">
        <v>1941</v>
      </c>
      <c r="N2927" s="258" t="s">
        <v>3027</v>
      </c>
      <c r="O2927" s="258" t="s">
        <v>3040</v>
      </c>
      <c r="P2927" s="258"/>
      <c r="Q2927" s="258"/>
      <c r="R2927" s="258"/>
      <c r="S2927" s="258"/>
      <c r="T2927" s="11" t="s">
        <v>2763</v>
      </c>
      <c r="U2927" s="11" t="s">
        <v>2517</v>
      </c>
      <c r="V2927">
        <v>4.5203153426318901</v>
      </c>
      <c r="Z2927">
        <v>0.35294117647058798</v>
      </c>
      <c r="AD2927" s="188">
        <f t="shared" si="95"/>
        <v>10.408410723576463</v>
      </c>
    </row>
    <row r="2928" spans="1:30" hidden="1" x14ac:dyDescent="0.35">
      <c r="A2928" s="11" t="s">
        <v>2764</v>
      </c>
      <c r="B2928" s="11" t="s">
        <v>2516</v>
      </c>
      <c r="C2928" s="11" t="s">
        <v>2552</v>
      </c>
      <c r="D2928" s="188" t="s">
        <v>3022</v>
      </c>
      <c r="G2928" s="11" t="s">
        <v>2749</v>
      </c>
      <c r="H2928" s="11" t="s">
        <v>2640</v>
      </c>
      <c r="J2928" s="258" t="s">
        <v>2561</v>
      </c>
      <c r="K2928" s="258" t="s">
        <v>3017</v>
      </c>
      <c r="L2928" s="265" t="s">
        <v>1937</v>
      </c>
      <c r="M2928" s="265" t="s">
        <v>1941</v>
      </c>
      <c r="N2928" s="258" t="s">
        <v>3027</v>
      </c>
      <c r="O2928" s="258" t="s">
        <v>3040</v>
      </c>
      <c r="P2928" s="258"/>
      <c r="Q2928" s="258"/>
      <c r="R2928" s="258"/>
      <c r="S2928" s="258"/>
      <c r="T2928" s="11" t="s">
        <v>2763</v>
      </c>
      <c r="U2928" s="11" t="s">
        <v>2517</v>
      </c>
      <c r="V2928">
        <v>4.5103699211643402</v>
      </c>
      <c r="Z2928">
        <v>0.52941176470588203</v>
      </c>
      <c r="AD2928" s="188">
        <f t="shared" si="95"/>
        <v>10.38551054436174</v>
      </c>
    </row>
    <row r="2929" spans="1:30" hidden="1" x14ac:dyDescent="0.35">
      <c r="A2929" s="11" t="s">
        <v>2764</v>
      </c>
      <c r="B2929" s="11" t="s">
        <v>2516</v>
      </c>
      <c r="C2929" s="11" t="s">
        <v>2552</v>
      </c>
      <c r="D2929" s="188" t="s">
        <v>3022</v>
      </c>
      <c r="G2929" s="11" t="s">
        <v>2749</v>
      </c>
      <c r="H2929" s="11" t="s">
        <v>2640</v>
      </c>
      <c r="J2929" s="258" t="s">
        <v>2561</v>
      </c>
      <c r="K2929" s="258" t="s">
        <v>3017</v>
      </c>
      <c r="L2929" s="265" t="s">
        <v>1937</v>
      </c>
      <c r="M2929" s="265" t="s">
        <v>1941</v>
      </c>
      <c r="N2929" s="258" t="s">
        <v>3027</v>
      </c>
      <c r="O2929" s="258" t="s">
        <v>3040</v>
      </c>
      <c r="P2929" s="258"/>
      <c r="Q2929" s="258"/>
      <c r="R2929" s="258"/>
      <c r="S2929" s="258"/>
      <c r="T2929" s="11" t="s">
        <v>2763</v>
      </c>
      <c r="U2929" s="11" t="s">
        <v>2517</v>
      </c>
      <c r="V2929">
        <v>4.5106731352334704</v>
      </c>
      <c r="Z2929">
        <v>0.67647058823529405</v>
      </c>
      <c r="AD2929" s="188">
        <f t="shared" si="95"/>
        <v>10.386208720557304</v>
      </c>
    </row>
    <row r="2930" spans="1:30" hidden="1" x14ac:dyDescent="0.35">
      <c r="A2930" s="11" t="s">
        <v>2764</v>
      </c>
      <c r="B2930" s="11" t="s">
        <v>2516</v>
      </c>
      <c r="C2930" s="11" t="s">
        <v>2552</v>
      </c>
      <c r="D2930" s="188" t="s">
        <v>3022</v>
      </c>
      <c r="G2930" s="11" t="s">
        <v>2749</v>
      </c>
      <c r="H2930" s="11" t="s">
        <v>2640</v>
      </c>
      <c r="J2930" s="258" t="s">
        <v>2561</v>
      </c>
      <c r="K2930" s="258" t="s">
        <v>3017</v>
      </c>
      <c r="L2930" s="265" t="s">
        <v>1937</v>
      </c>
      <c r="M2930" s="265" t="s">
        <v>1941</v>
      </c>
      <c r="N2930" s="258" t="s">
        <v>3027</v>
      </c>
      <c r="O2930" s="258" t="s">
        <v>3040</v>
      </c>
      <c r="P2930" s="258"/>
      <c r="Q2930" s="258"/>
      <c r="R2930" s="258"/>
      <c r="S2930" s="258"/>
      <c r="T2930" s="11" t="s">
        <v>2763</v>
      </c>
      <c r="U2930" s="11" t="s">
        <v>2517</v>
      </c>
      <c r="V2930">
        <v>4.5109157064887802</v>
      </c>
      <c r="Z2930">
        <v>0.79411764705882304</v>
      </c>
      <c r="AD2930" s="188">
        <f t="shared" si="95"/>
        <v>10.38676726151377</v>
      </c>
    </row>
    <row r="2931" spans="1:30" hidden="1" x14ac:dyDescent="0.35">
      <c r="A2931" s="11" t="s">
        <v>2764</v>
      </c>
      <c r="B2931" s="11" t="s">
        <v>2516</v>
      </c>
      <c r="C2931" s="11" t="s">
        <v>2552</v>
      </c>
      <c r="D2931" s="188" t="s">
        <v>3022</v>
      </c>
      <c r="G2931" s="11" t="s">
        <v>2749</v>
      </c>
      <c r="H2931" s="11" t="s">
        <v>2640</v>
      </c>
      <c r="J2931" s="258" t="s">
        <v>2561</v>
      </c>
      <c r="K2931" s="258" t="s">
        <v>3017</v>
      </c>
      <c r="L2931" s="265" t="s">
        <v>1937</v>
      </c>
      <c r="M2931" s="265" t="s">
        <v>1941</v>
      </c>
      <c r="N2931" s="258" t="s">
        <v>3027</v>
      </c>
      <c r="O2931" s="258" t="s">
        <v>3040</v>
      </c>
      <c r="P2931" s="258"/>
      <c r="Q2931" s="258"/>
      <c r="R2931" s="258"/>
      <c r="S2931" s="258"/>
      <c r="T2931" s="11" t="s">
        <v>2763</v>
      </c>
      <c r="U2931" s="11" t="s">
        <v>2517</v>
      </c>
      <c r="V2931">
        <v>4.5110673135233403</v>
      </c>
      <c r="Z2931">
        <v>0.86764705882352899</v>
      </c>
      <c r="AD2931" s="188">
        <f t="shared" si="95"/>
        <v>10.387116349611542</v>
      </c>
    </row>
    <row r="2932" spans="1:30" hidden="1" x14ac:dyDescent="0.35">
      <c r="A2932" s="11" t="s">
        <v>2764</v>
      </c>
      <c r="B2932" s="11" t="s">
        <v>2516</v>
      </c>
      <c r="C2932" s="11" t="s">
        <v>2552</v>
      </c>
      <c r="D2932" s="188" t="s">
        <v>3022</v>
      </c>
      <c r="G2932" s="11" t="s">
        <v>2749</v>
      </c>
      <c r="H2932" s="11" t="s">
        <v>2640</v>
      </c>
      <c r="J2932" s="258" t="s">
        <v>2561</v>
      </c>
      <c r="K2932" s="258" t="s">
        <v>3017</v>
      </c>
      <c r="L2932" s="265" t="s">
        <v>1937</v>
      </c>
      <c r="M2932" s="265" t="s">
        <v>1941</v>
      </c>
      <c r="N2932" s="258" t="s">
        <v>3027</v>
      </c>
      <c r="O2932" s="258" t="s">
        <v>3040</v>
      </c>
      <c r="P2932" s="258"/>
      <c r="Q2932" s="258"/>
      <c r="R2932" s="258"/>
      <c r="S2932" s="258"/>
      <c r="T2932" s="11" t="s">
        <v>2763</v>
      </c>
      <c r="U2932" s="11" t="s">
        <v>2517</v>
      </c>
      <c r="V2932">
        <v>4.5113098847786501</v>
      </c>
      <c r="Z2932">
        <v>0.98529411764705799</v>
      </c>
      <c r="AD2932" s="188">
        <f t="shared" si="95"/>
        <v>10.387674890568007</v>
      </c>
    </row>
    <row r="2933" spans="1:30" hidden="1" x14ac:dyDescent="0.35">
      <c r="A2933" s="11" t="s">
        <v>2764</v>
      </c>
      <c r="B2933" s="11" t="s">
        <v>2516</v>
      </c>
      <c r="C2933" s="11" t="s">
        <v>2552</v>
      </c>
      <c r="D2933" s="188" t="s">
        <v>3022</v>
      </c>
      <c r="G2933" s="11" t="s">
        <v>2749</v>
      </c>
      <c r="H2933" s="11" t="s">
        <v>2640</v>
      </c>
      <c r="J2933" s="258" t="s">
        <v>2561</v>
      </c>
      <c r="K2933" s="258" t="s">
        <v>3017</v>
      </c>
      <c r="L2933" s="265" t="s">
        <v>1937</v>
      </c>
      <c r="M2933" s="265" t="s">
        <v>1941</v>
      </c>
      <c r="N2933" s="258" t="s">
        <v>3027</v>
      </c>
      <c r="O2933" s="258" t="s">
        <v>3040</v>
      </c>
      <c r="P2933" s="258"/>
      <c r="Q2933" s="258"/>
      <c r="R2933" s="258"/>
      <c r="S2933" s="258"/>
      <c r="T2933" s="11" t="s">
        <v>2763</v>
      </c>
      <c r="U2933" s="11" t="s">
        <v>2517</v>
      </c>
      <c r="V2933">
        <v>4.5114918132201298</v>
      </c>
      <c r="Z2933">
        <v>1.0735294117647001</v>
      </c>
      <c r="AD2933" s="188">
        <f t="shared" si="95"/>
        <v>10.38809379628535</v>
      </c>
    </row>
    <row r="2934" spans="1:30" hidden="1" x14ac:dyDescent="0.35">
      <c r="A2934" s="11" t="s">
        <v>2764</v>
      </c>
      <c r="B2934" s="11" t="s">
        <v>2516</v>
      </c>
      <c r="C2934" s="11" t="s">
        <v>2552</v>
      </c>
      <c r="D2934" s="188" t="s">
        <v>3022</v>
      </c>
      <c r="G2934" s="11" t="s">
        <v>2749</v>
      </c>
      <c r="H2934" s="11" t="s">
        <v>2640</v>
      </c>
      <c r="J2934" s="258" t="s">
        <v>2561</v>
      </c>
      <c r="K2934" s="258" t="s">
        <v>3017</v>
      </c>
      <c r="L2934" s="265" t="s">
        <v>1937</v>
      </c>
      <c r="M2934" s="265" t="s">
        <v>1941</v>
      </c>
      <c r="N2934" s="258" t="s">
        <v>3027</v>
      </c>
      <c r="O2934" s="258" t="s">
        <v>3040</v>
      </c>
      <c r="P2934" s="258"/>
      <c r="Q2934" s="258"/>
      <c r="R2934" s="258"/>
      <c r="S2934" s="258"/>
      <c r="T2934" s="11" t="s">
        <v>2763</v>
      </c>
      <c r="U2934" s="11" t="s">
        <v>2517</v>
      </c>
      <c r="V2934">
        <v>4.5116737416616104</v>
      </c>
      <c r="Z2934">
        <v>1.1617647058823499</v>
      </c>
      <c r="AD2934" s="188">
        <f t="shared" si="95"/>
        <v>10.388512702002695</v>
      </c>
    </row>
    <row r="2935" spans="1:30" hidden="1" x14ac:dyDescent="0.35">
      <c r="A2935" s="11" t="s">
        <v>2764</v>
      </c>
      <c r="B2935" s="11" t="s">
        <v>2516</v>
      </c>
      <c r="C2935" s="11" t="s">
        <v>2552</v>
      </c>
      <c r="D2935" s="188" t="s">
        <v>3022</v>
      </c>
      <c r="G2935" s="11" t="s">
        <v>2749</v>
      </c>
      <c r="H2935" s="11" t="s">
        <v>2640</v>
      </c>
      <c r="J2935" s="258" t="s">
        <v>2561</v>
      </c>
      <c r="K2935" s="258" t="s">
        <v>3017</v>
      </c>
      <c r="L2935" s="265" t="s">
        <v>1937</v>
      </c>
      <c r="M2935" s="265" t="s">
        <v>1941</v>
      </c>
      <c r="N2935" s="258" t="s">
        <v>3027</v>
      </c>
      <c r="O2935" s="258" t="s">
        <v>3040</v>
      </c>
      <c r="P2935" s="258"/>
      <c r="Q2935" s="258"/>
      <c r="R2935" s="258"/>
      <c r="S2935" s="258"/>
      <c r="T2935" s="11" t="s">
        <v>2763</v>
      </c>
      <c r="U2935" s="11" t="s">
        <v>2517</v>
      </c>
      <c r="V2935">
        <v>4.5118859915099998</v>
      </c>
      <c r="Z2935">
        <v>1.26470588235294</v>
      </c>
      <c r="AD2935" s="188">
        <f t="shared" si="95"/>
        <v>10.389001425339586</v>
      </c>
    </row>
    <row r="2936" spans="1:30" hidden="1" x14ac:dyDescent="0.35">
      <c r="A2936" s="11" t="s">
        <v>2764</v>
      </c>
      <c r="B2936" s="11" t="s">
        <v>2516</v>
      </c>
      <c r="C2936" s="11" t="s">
        <v>2552</v>
      </c>
      <c r="D2936" s="188" t="s">
        <v>3022</v>
      </c>
      <c r="G2936" s="11" t="s">
        <v>2749</v>
      </c>
      <c r="H2936" s="11" t="s">
        <v>2640</v>
      </c>
      <c r="J2936" s="258" t="s">
        <v>2561</v>
      </c>
      <c r="K2936" s="258" t="s">
        <v>3017</v>
      </c>
      <c r="L2936" s="265" t="s">
        <v>1937</v>
      </c>
      <c r="M2936" s="265" t="s">
        <v>1941</v>
      </c>
      <c r="N2936" s="258" t="s">
        <v>3027</v>
      </c>
      <c r="O2936" s="258" t="s">
        <v>3040</v>
      </c>
      <c r="P2936" s="258"/>
      <c r="Q2936" s="258"/>
      <c r="R2936" s="258"/>
      <c r="S2936" s="258"/>
      <c r="T2936" s="11" t="s">
        <v>2763</v>
      </c>
      <c r="U2936" s="11" t="s">
        <v>2517</v>
      </c>
      <c r="V2936">
        <v>4.5120982413583901</v>
      </c>
      <c r="Z2936">
        <v>1.3676470588235199</v>
      </c>
      <c r="AD2936" s="188">
        <f t="shared" si="95"/>
        <v>10.389490148676479</v>
      </c>
    </row>
    <row r="2937" spans="1:30" hidden="1" x14ac:dyDescent="0.35">
      <c r="A2937" s="11" t="s">
        <v>2764</v>
      </c>
      <c r="B2937" s="11" t="s">
        <v>2516</v>
      </c>
      <c r="C2937" s="11" t="s">
        <v>2552</v>
      </c>
      <c r="D2937" s="188" t="s">
        <v>3022</v>
      </c>
      <c r="G2937" s="11" t="s">
        <v>2749</v>
      </c>
      <c r="H2937" s="11" t="s">
        <v>2640</v>
      </c>
      <c r="J2937" s="258" t="s">
        <v>2561</v>
      </c>
      <c r="K2937" s="258" t="s">
        <v>3017</v>
      </c>
      <c r="L2937" s="265" t="s">
        <v>1937</v>
      </c>
      <c r="M2937" s="265" t="s">
        <v>1941</v>
      </c>
      <c r="N2937" s="258" t="s">
        <v>3027</v>
      </c>
      <c r="O2937" s="258" t="s">
        <v>3040</v>
      </c>
      <c r="P2937" s="258"/>
      <c r="Q2937" s="258"/>
      <c r="R2937" s="258"/>
      <c r="S2937" s="258"/>
      <c r="T2937" s="11" t="s">
        <v>2763</v>
      </c>
      <c r="U2937" s="11" t="s">
        <v>2517</v>
      </c>
      <c r="V2937">
        <v>4.5123408126136999</v>
      </c>
      <c r="Z2937">
        <v>1.48529411764705</v>
      </c>
      <c r="AD2937" s="188">
        <f t="shared" si="95"/>
        <v>10.390048689632945</v>
      </c>
    </row>
    <row r="2938" spans="1:30" hidden="1" x14ac:dyDescent="0.35">
      <c r="A2938" s="11" t="s">
        <v>2764</v>
      </c>
      <c r="B2938" s="11" t="s">
        <v>2516</v>
      </c>
      <c r="C2938" s="11" t="s">
        <v>2552</v>
      </c>
      <c r="D2938" s="188" t="s">
        <v>3022</v>
      </c>
      <c r="G2938" s="11" t="s">
        <v>2749</v>
      </c>
      <c r="H2938" s="11" t="s">
        <v>2640</v>
      </c>
      <c r="J2938" s="258" t="s">
        <v>2561</v>
      </c>
      <c r="K2938" s="258" t="s">
        <v>3017</v>
      </c>
      <c r="L2938" s="265" t="s">
        <v>1937</v>
      </c>
      <c r="M2938" s="265" t="s">
        <v>1941</v>
      </c>
      <c r="N2938" s="258" t="s">
        <v>3027</v>
      </c>
      <c r="O2938" s="258" t="s">
        <v>3040</v>
      </c>
      <c r="P2938" s="258"/>
      <c r="Q2938" s="258"/>
      <c r="R2938" s="258"/>
      <c r="S2938" s="258"/>
      <c r="T2938" s="11" t="s">
        <v>2763</v>
      </c>
      <c r="U2938" s="11" t="s">
        <v>2517</v>
      </c>
      <c r="V2938">
        <v>4.5125833838690097</v>
      </c>
      <c r="Z2938">
        <v>1.6029411764705801</v>
      </c>
      <c r="AD2938" s="188">
        <f t="shared" si="95"/>
        <v>10.39060723058941</v>
      </c>
    </row>
    <row r="2939" spans="1:30" hidden="1" x14ac:dyDescent="0.35">
      <c r="A2939" s="11" t="s">
        <v>2764</v>
      </c>
      <c r="B2939" s="11" t="s">
        <v>2516</v>
      </c>
      <c r="C2939" s="11" t="s">
        <v>2552</v>
      </c>
      <c r="D2939" s="188" t="s">
        <v>3022</v>
      </c>
      <c r="G2939" s="11" t="s">
        <v>2749</v>
      </c>
      <c r="H2939" s="11" t="s">
        <v>2640</v>
      </c>
      <c r="J2939" s="258" t="s">
        <v>2561</v>
      </c>
      <c r="K2939" s="258" t="s">
        <v>3017</v>
      </c>
      <c r="L2939" s="265" t="s">
        <v>1937</v>
      </c>
      <c r="M2939" s="265" t="s">
        <v>1941</v>
      </c>
      <c r="N2939" s="258" t="s">
        <v>3027</v>
      </c>
      <c r="O2939" s="258" t="s">
        <v>3040</v>
      </c>
      <c r="P2939" s="258"/>
      <c r="Q2939" s="258"/>
      <c r="R2939" s="258"/>
      <c r="S2939" s="258"/>
      <c r="T2939" s="11" t="s">
        <v>2763</v>
      </c>
      <c r="U2939" s="11" t="s">
        <v>2517</v>
      </c>
      <c r="V2939">
        <v>4.5127956337174</v>
      </c>
      <c r="Z2939">
        <v>1.70588235294117</v>
      </c>
      <c r="AD2939" s="188">
        <f t="shared" si="95"/>
        <v>10.391095953926303</v>
      </c>
    </row>
    <row r="2940" spans="1:30" hidden="1" x14ac:dyDescent="0.35">
      <c r="A2940" s="11" t="s">
        <v>2764</v>
      </c>
      <c r="B2940" s="11" t="s">
        <v>2516</v>
      </c>
      <c r="C2940" s="11" t="s">
        <v>2552</v>
      </c>
      <c r="D2940" s="188" t="s">
        <v>3022</v>
      </c>
      <c r="G2940" s="11" t="s">
        <v>2749</v>
      </c>
      <c r="H2940" s="11" t="s">
        <v>2640</v>
      </c>
      <c r="J2940" s="258" t="s">
        <v>2561</v>
      </c>
      <c r="K2940" s="258" t="s">
        <v>3017</v>
      </c>
      <c r="L2940" s="265" t="s">
        <v>1937</v>
      </c>
      <c r="M2940" s="265" t="s">
        <v>1941</v>
      </c>
      <c r="N2940" s="258" t="s">
        <v>3027</v>
      </c>
      <c r="O2940" s="258" t="s">
        <v>3040</v>
      </c>
      <c r="P2940" s="258"/>
      <c r="Q2940" s="258"/>
      <c r="R2940" s="258"/>
      <c r="S2940" s="258"/>
      <c r="T2940" s="11" t="s">
        <v>2763</v>
      </c>
      <c r="U2940" s="11" t="s">
        <v>2517</v>
      </c>
      <c r="V2940">
        <v>4.5130988477865301</v>
      </c>
      <c r="Z2940">
        <v>1.8529411764705801</v>
      </c>
      <c r="AD2940" s="188">
        <f t="shared" si="95"/>
        <v>10.39179413012187</v>
      </c>
    </row>
    <row r="2941" spans="1:30" hidden="1" x14ac:dyDescent="0.35">
      <c r="A2941" s="11" t="s">
        <v>2764</v>
      </c>
      <c r="B2941" s="11" t="s">
        <v>2516</v>
      </c>
      <c r="C2941" s="11" t="s">
        <v>2552</v>
      </c>
      <c r="D2941" s="188" t="s">
        <v>3022</v>
      </c>
      <c r="G2941" s="11" t="s">
        <v>2749</v>
      </c>
      <c r="H2941" s="11" t="s">
        <v>2640</v>
      </c>
      <c r="J2941" s="258" t="s">
        <v>2561</v>
      </c>
      <c r="K2941" s="258" t="s">
        <v>3017</v>
      </c>
      <c r="L2941" s="265" t="s">
        <v>1937</v>
      </c>
      <c r="M2941" s="265" t="s">
        <v>1941</v>
      </c>
      <c r="N2941" s="258" t="s">
        <v>3027</v>
      </c>
      <c r="O2941" s="258" t="s">
        <v>3040</v>
      </c>
      <c r="P2941" s="258"/>
      <c r="Q2941" s="258"/>
      <c r="R2941" s="258"/>
      <c r="S2941" s="258"/>
      <c r="T2941" s="11" t="s">
        <v>2763</v>
      </c>
      <c r="U2941" s="11" t="s">
        <v>2517</v>
      </c>
      <c r="V2941">
        <v>4.5134020618556701</v>
      </c>
      <c r="Z2941">
        <v>2</v>
      </c>
      <c r="AD2941" s="188">
        <f t="shared" si="95"/>
        <v>10.392492306317456</v>
      </c>
    </row>
    <row r="2942" spans="1:30" hidden="1" x14ac:dyDescent="0.35">
      <c r="A2942" s="11" t="s">
        <v>2764</v>
      </c>
      <c r="B2942" s="11" t="s">
        <v>2516</v>
      </c>
      <c r="C2942" s="11" t="s">
        <v>2552</v>
      </c>
      <c r="D2942" s="188" t="s">
        <v>3022</v>
      </c>
      <c r="G2942" s="11" t="s">
        <v>2749</v>
      </c>
      <c r="H2942" s="11" t="s">
        <v>2640</v>
      </c>
      <c r="J2942" s="258" t="s">
        <v>2561</v>
      </c>
      <c r="K2942" s="258" t="s">
        <v>3017</v>
      </c>
      <c r="L2942" s="265" t="s">
        <v>1937</v>
      </c>
      <c r="M2942" s="265" t="s">
        <v>1941</v>
      </c>
      <c r="N2942" s="258" t="s">
        <v>3027</v>
      </c>
      <c r="O2942" s="258" t="s">
        <v>3040</v>
      </c>
      <c r="P2942" s="258"/>
      <c r="Q2942" s="258"/>
      <c r="R2942" s="258"/>
      <c r="S2942" s="258"/>
      <c r="T2942" s="11" t="s">
        <v>2763</v>
      </c>
      <c r="U2942" s="11" t="s">
        <v>2517</v>
      </c>
      <c r="V2942">
        <v>4.5247119466343202</v>
      </c>
      <c r="Z2942">
        <v>2.48529411764705</v>
      </c>
      <c r="AD2942" s="188">
        <f t="shared" si="95"/>
        <v>10.418534278412256</v>
      </c>
    </row>
    <row r="2943" spans="1:30" hidden="1" x14ac:dyDescent="0.35">
      <c r="A2943" s="11" t="s">
        <v>2764</v>
      </c>
      <c r="B2943" s="11" t="s">
        <v>2516</v>
      </c>
      <c r="C2943" s="11" t="s">
        <v>2552</v>
      </c>
      <c r="D2943" s="188" t="s">
        <v>3022</v>
      </c>
      <c r="G2943" s="11" t="s">
        <v>2749</v>
      </c>
      <c r="H2943" s="11" t="s">
        <v>2640</v>
      </c>
      <c r="J2943" s="258" t="s">
        <v>2561</v>
      </c>
      <c r="K2943" s="258" t="s">
        <v>3017</v>
      </c>
      <c r="L2943" s="265" t="s">
        <v>1937</v>
      </c>
      <c r="M2943" s="265" t="s">
        <v>1941</v>
      </c>
      <c r="N2943" s="258" t="s">
        <v>3027</v>
      </c>
      <c r="O2943" s="258" t="s">
        <v>3040</v>
      </c>
      <c r="P2943" s="258"/>
      <c r="Q2943" s="258"/>
      <c r="R2943" s="258"/>
      <c r="S2943" s="258"/>
      <c r="T2943" s="11" t="s">
        <v>2763</v>
      </c>
      <c r="U2943" s="11" t="s">
        <v>2517</v>
      </c>
      <c r="V2943">
        <v>4.5147058823529402</v>
      </c>
      <c r="Z2943">
        <v>2.6323529411764701</v>
      </c>
      <c r="AD2943" s="188">
        <f t="shared" si="95"/>
        <v>10.395494463958411</v>
      </c>
    </row>
    <row r="2944" spans="1:30" hidden="1" x14ac:dyDescent="0.35">
      <c r="A2944" s="11" t="s">
        <v>2764</v>
      </c>
      <c r="B2944" s="11" t="s">
        <v>2516</v>
      </c>
      <c r="C2944" s="11" t="s">
        <v>2552</v>
      </c>
      <c r="D2944" s="188" t="s">
        <v>3022</v>
      </c>
      <c r="G2944" s="11" t="s">
        <v>2749</v>
      </c>
      <c r="H2944" s="11" t="s">
        <v>2640</v>
      </c>
      <c r="J2944" s="258" t="s">
        <v>2561</v>
      </c>
      <c r="K2944" s="258" t="s">
        <v>3017</v>
      </c>
      <c r="L2944" s="265" t="s">
        <v>1937</v>
      </c>
      <c r="M2944" s="265" t="s">
        <v>1941</v>
      </c>
      <c r="N2944" s="258" t="s">
        <v>3027</v>
      </c>
      <c r="O2944" s="258" t="s">
        <v>3040</v>
      </c>
      <c r="P2944" s="258"/>
      <c r="Q2944" s="258"/>
      <c r="R2944" s="258"/>
      <c r="S2944" s="258"/>
      <c r="T2944" s="11" t="s">
        <v>2763</v>
      </c>
      <c r="U2944" s="11" t="s">
        <v>2517</v>
      </c>
      <c r="V2944">
        <v>4.5358399029714898</v>
      </c>
      <c r="Z2944">
        <v>2.8823529411764701</v>
      </c>
      <c r="AD2944" s="188">
        <f t="shared" si="95"/>
        <v>10.444157344789712</v>
      </c>
    </row>
    <row r="2945" spans="1:30" hidden="1" x14ac:dyDescent="0.35">
      <c r="A2945" s="11" t="s">
        <v>2764</v>
      </c>
      <c r="B2945" s="11" t="s">
        <v>2516</v>
      </c>
      <c r="C2945" s="11" t="s">
        <v>2552</v>
      </c>
      <c r="D2945" s="188" t="s">
        <v>3022</v>
      </c>
      <c r="G2945" s="11" t="s">
        <v>2749</v>
      </c>
      <c r="H2945" s="11" t="s">
        <v>2640</v>
      </c>
      <c r="J2945" s="258" t="s">
        <v>2561</v>
      </c>
      <c r="K2945" s="258" t="s">
        <v>3017</v>
      </c>
      <c r="L2945" s="265" t="s">
        <v>1937</v>
      </c>
      <c r="M2945" s="265" t="s">
        <v>1941</v>
      </c>
      <c r="N2945" s="258" t="s">
        <v>3027</v>
      </c>
      <c r="O2945" s="258" t="s">
        <v>3040</v>
      </c>
      <c r="P2945" s="258"/>
      <c r="Q2945" s="258"/>
      <c r="R2945" s="258"/>
      <c r="S2945" s="258"/>
      <c r="T2945" s="11" t="s">
        <v>2763</v>
      </c>
      <c r="U2945" s="11" t="s">
        <v>2517</v>
      </c>
      <c r="V2945">
        <v>4.8150394178289799</v>
      </c>
      <c r="Z2945">
        <v>-1.70588235294117</v>
      </c>
      <c r="AD2945" s="188">
        <f t="shared" si="95"/>
        <v>11.087037985671738</v>
      </c>
    </row>
    <row r="2946" spans="1:30" hidden="1" x14ac:dyDescent="0.35">
      <c r="A2946" s="11" t="s">
        <v>2764</v>
      </c>
      <c r="B2946" s="11" t="s">
        <v>2516</v>
      </c>
      <c r="C2946" s="11" t="s">
        <v>2552</v>
      </c>
      <c r="D2946" s="188" t="s">
        <v>3022</v>
      </c>
      <c r="G2946" s="11" t="s">
        <v>2749</v>
      </c>
      <c r="H2946" s="11" t="s">
        <v>2640</v>
      </c>
      <c r="J2946" s="258" t="s">
        <v>2561</v>
      </c>
      <c r="K2946" s="258" t="s">
        <v>3017</v>
      </c>
      <c r="L2946" s="265" t="s">
        <v>1937</v>
      </c>
      <c r="M2946" s="265" t="s">
        <v>1941</v>
      </c>
      <c r="N2946" s="258" t="s">
        <v>3027</v>
      </c>
      <c r="O2946" s="258" t="s">
        <v>3040</v>
      </c>
      <c r="P2946" s="258"/>
      <c r="Q2946" s="258"/>
      <c r="R2946" s="258"/>
      <c r="S2946" s="258"/>
      <c r="T2946" s="11" t="s">
        <v>2763</v>
      </c>
      <c r="U2946" s="11" t="s">
        <v>2517</v>
      </c>
      <c r="V2946">
        <v>4.8260157671315902</v>
      </c>
      <c r="Z2946">
        <v>-1.3823529411764699</v>
      </c>
      <c r="AD2946" s="188">
        <f t="shared" si="95"/>
        <v>11.112311963951424</v>
      </c>
    </row>
    <row r="2947" spans="1:30" hidden="1" x14ac:dyDescent="0.35">
      <c r="A2947" s="11" t="s">
        <v>2764</v>
      </c>
      <c r="B2947" s="11" t="s">
        <v>2516</v>
      </c>
      <c r="C2947" s="11" t="s">
        <v>2552</v>
      </c>
      <c r="D2947" s="188" t="s">
        <v>3022</v>
      </c>
      <c r="G2947" s="11" t="s">
        <v>2749</v>
      </c>
      <c r="H2947" s="11" t="s">
        <v>2640</v>
      </c>
      <c r="J2947" s="258" t="s">
        <v>2561</v>
      </c>
      <c r="K2947" s="258" t="s">
        <v>3017</v>
      </c>
      <c r="L2947" s="265" t="s">
        <v>1937</v>
      </c>
      <c r="M2947" s="265" t="s">
        <v>1941</v>
      </c>
      <c r="N2947" s="258" t="s">
        <v>3027</v>
      </c>
      <c r="O2947" s="258" t="s">
        <v>3040</v>
      </c>
      <c r="P2947" s="258"/>
      <c r="Q2947" s="258"/>
      <c r="R2947" s="258"/>
      <c r="S2947" s="258"/>
      <c r="T2947" s="11" t="s">
        <v>2763</v>
      </c>
      <c r="U2947" s="11" t="s">
        <v>2517</v>
      </c>
      <c r="V2947">
        <v>4.82665251667677</v>
      </c>
      <c r="Z2947">
        <v>-1.0735294117647001</v>
      </c>
      <c r="AD2947" s="188">
        <f t="shared" si="95"/>
        <v>11.113778133962127</v>
      </c>
    </row>
    <row r="2948" spans="1:30" hidden="1" x14ac:dyDescent="0.35">
      <c r="A2948" s="11" t="s">
        <v>2764</v>
      </c>
      <c r="B2948" s="11" t="s">
        <v>2516</v>
      </c>
      <c r="C2948" s="11" t="s">
        <v>2552</v>
      </c>
      <c r="D2948" s="188" t="s">
        <v>3022</v>
      </c>
      <c r="G2948" s="11" t="s">
        <v>2749</v>
      </c>
      <c r="H2948" s="11" t="s">
        <v>2640</v>
      </c>
      <c r="J2948" s="258" t="s">
        <v>2561</v>
      </c>
      <c r="K2948" s="258" t="s">
        <v>3017</v>
      </c>
      <c r="L2948" s="265" t="s">
        <v>1937</v>
      </c>
      <c r="M2948" s="265" t="s">
        <v>1941</v>
      </c>
      <c r="N2948" s="258" t="s">
        <v>3027</v>
      </c>
      <c r="O2948" s="258" t="s">
        <v>3040</v>
      </c>
      <c r="P2948" s="258"/>
      <c r="Q2948" s="258"/>
      <c r="R2948" s="258"/>
      <c r="S2948" s="258"/>
      <c r="T2948" s="11" t="s">
        <v>2763</v>
      </c>
      <c r="U2948" s="11" t="s">
        <v>2517</v>
      </c>
      <c r="V2948">
        <v>4.8165554881746502</v>
      </c>
      <c r="Z2948">
        <v>-0.97058823529411598</v>
      </c>
      <c r="AD2948" s="188">
        <f t="shared" si="95"/>
        <v>11.09052886664961</v>
      </c>
    </row>
    <row r="2949" spans="1:30" hidden="1" x14ac:dyDescent="0.35">
      <c r="A2949" s="11" t="s">
        <v>2764</v>
      </c>
      <c r="B2949" s="11" t="s">
        <v>2516</v>
      </c>
      <c r="C2949" s="11" t="s">
        <v>2552</v>
      </c>
      <c r="D2949" s="188" t="s">
        <v>3022</v>
      </c>
      <c r="G2949" s="11" t="s">
        <v>2749</v>
      </c>
      <c r="H2949" s="11" t="s">
        <v>2640</v>
      </c>
      <c r="J2949" s="258" t="s">
        <v>2561</v>
      </c>
      <c r="K2949" s="258" t="s">
        <v>3017</v>
      </c>
      <c r="L2949" s="265" t="s">
        <v>1937</v>
      </c>
      <c r="M2949" s="265" t="s">
        <v>1941</v>
      </c>
      <c r="N2949" s="258" t="s">
        <v>3027</v>
      </c>
      <c r="O2949" s="258" t="s">
        <v>3040</v>
      </c>
      <c r="P2949" s="258"/>
      <c r="Q2949" s="258"/>
      <c r="R2949" s="258"/>
      <c r="S2949" s="258"/>
      <c r="T2949" s="11" t="s">
        <v>2763</v>
      </c>
      <c r="U2949" s="11" t="s">
        <v>2517</v>
      </c>
      <c r="V2949">
        <v>4.8169496664645202</v>
      </c>
      <c r="Z2949">
        <v>-0.77941176470588203</v>
      </c>
      <c r="AD2949" s="188">
        <f t="shared" si="95"/>
        <v>11.091436495703846</v>
      </c>
    </row>
    <row r="2950" spans="1:30" hidden="1" x14ac:dyDescent="0.35">
      <c r="A2950" s="11" t="s">
        <v>2764</v>
      </c>
      <c r="B2950" s="11" t="s">
        <v>2516</v>
      </c>
      <c r="C2950" s="11" t="s">
        <v>2552</v>
      </c>
      <c r="D2950" s="188" t="s">
        <v>3022</v>
      </c>
      <c r="G2950" s="11" t="s">
        <v>2749</v>
      </c>
      <c r="H2950" s="11" t="s">
        <v>2640</v>
      </c>
      <c r="J2950" s="258" t="s">
        <v>2561</v>
      </c>
      <c r="K2950" s="258" t="s">
        <v>3017</v>
      </c>
      <c r="L2950" s="265" t="s">
        <v>1937</v>
      </c>
      <c r="M2950" s="265" t="s">
        <v>1941</v>
      </c>
      <c r="N2950" s="258" t="s">
        <v>3027</v>
      </c>
      <c r="O2950" s="258" t="s">
        <v>3040</v>
      </c>
      <c r="P2950" s="258"/>
      <c r="Q2950" s="258"/>
      <c r="R2950" s="258"/>
      <c r="S2950" s="258"/>
      <c r="T2950" s="11" t="s">
        <v>2763</v>
      </c>
      <c r="U2950" s="11" t="s">
        <v>2517</v>
      </c>
      <c r="V2950">
        <v>4.8172225591267397</v>
      </c>
      <c r="Z2950">
        <v>-0.64705882352941102</v>
      </c>
      <c r="AD2950" s="188">
        <f t="shared" si="95"/>
        <v>11.09206485427986</v>
      </c>
    </row>
    <row r="2951" spans="1:30" hidden="1" x14ac:dyDescent="0.35">
      <c r="A2951" s="11" t="s">
        <v>2764</v>
      </c>
      <c r="B2951" s="11" t="s">
        <v>2516</v>
      </c>
      <c r="C2951" s="11" t="s">
        <v>2552</v>
      </c>
      <c r="D2951" s="188" t="s">
        <v>3022</v>
      </c>
      <c r="G2951" s="11" t="s">
        <v>2749</v>
      </c>
      <c r="H2951" s="11" t="s">
        <v>2640</v>
      </c>
      <c r="J2951" s="258" t="s">
        <v>2561</v>
      </c>
      <c r="K2951" s="258" t="s">
        <v>3017</v>
      </c>
      <c r="L2951" s="265" t="s">
        <v>1937</v>
      </c>
      <c r="M2951" s="265" t="s">
        <v>1941</v>
      </c>
      <c r="N2951" s="258" t="s">
        <v>3027</v>
      </c>
      <c r="O2951" s="258" t="s">
        <v>3040</v>
      </c>
      <c r="P2951" s="258"/>
      <c r="Q2951" s="258"/>
      <c r="R2951" s="258"/>
      <c r="S2951" s="258"/>
      <c r="T2951" s="11" t="s">
        <v>2763</v>
      </c>
      <c r="U2951" s="11" t="s">
        <v>2517</v>
      </c>
      <c r="V2951">
        <v>4.8174954517889601</v>
      </c>
      <c r="Z2951">
        <v>-0.51470588235294101</v>
      </c>
      <c r="AD2951" s="188">
        <f t="shared" si="95"/>
        <v>11.092693212855876</v>
      </c>
    </row>
    <row r="2952" spans="1:30" hidden="1" x14ac:dyDescent="0.35">
      <c r="A2952" s="11" t="s">
        <v>2764</v>
      </c>
      <c r="B2952" s="11" t="s">
        <v>2516</v>
      </c>
      <c r="C2952" s="11" t="s">
        <v>2552</v>
      </c>
      <c r="D2952" s="188" t="s">
        <v>3022</v>
      </c>
      <c r="G2952" s="11" t="s">
        <v>2749</v>
      </c>
      <c r="H2952" s="11" t="s">
        <v>2640</v>
      </c>
      <c r="J2952" s="258" t="s">
        <v>2561</v>
      </c>
      <c r="K2952" s="258" t="s">
        <v>3017</v>
      </c>
      <c r="L2952" s="265" t="s">
        <v>1937</v>
      </c>
      <c r="M2952" s="265" t="s">
        <v>1941</v>
      </c>
      <c r="N2952" s="258" t="s">
        <v>3027</v>
      </c>
      <c r="O2952" s="258" t="s">
        <v>3040</v>
      </c>
      <c r="P2952" s="258"/>
      <c r="Q2952" s="258"/>
      <c r="R2952" s="258"/>
      <c r="S2952" s="258"/>
      <c r="T2952" s="11" t="s">
        <v>2763</v>
      </c>
      <c r="U2952" s="11" t="s">
        <v>2517</v>
      </c>
      <c r="V2952">
        <v>4.80742874469375</v>
      </c>
      <c r="Z2952">
        <v>-0.39705882352941102</v>
      </c>
      <c r="AD2952" s="188">
        <f t="shared" si="95"/>
        <v>11.069513763162908</v>
      </c>
    </row>
    <row r="2953" spans="1:30" hidden="1" x14ac:dyDescent="0.35">
      <c r="A2953" s="11" t="s">
        <v>2764</v>
      </c>
      <c r="B2953" s="11" t="s">
        <v>2516</v>
      </c>
      <c r="C2953" s="11" t="s">
        <v>2552</v>
      </c>
      <c r="D2953" s="188" t="s">
        <v>3022</v>
      </c>
      <c r="G2953" s="11" t="s">
        <v>2749</v>
      </c>
      <c r="H2953" s="11" t="s">
        <v>2640</v>
      </c>
      <c r="J2953" s="258" t="s">
        <v>2561</v>
      </c>
      <c r="K2953" s="258" t="s">
        <v>3017</v>
      </c>
      <c r="L2953" s="265" t="s">
        <v>1937</v>
      </c>
      <c r="M2953" s="265" t="s">
        <v>1941</v>
      </c>
      <c r="N2953" s="258" t="s">
        <v>3027</v>
      </c>
      <c r="O2953" s="258" t="s">
        <v>3040</v>
      </c>
      <c r="P2953" s="258"/>
      <c r="Q2953" s="258"/>
      <c r="R2953" s="258"/>
      <c r="S2953" s="258"/>
      <c r="T2953" s="11" t="s">
        <v>2763</v>
      </c>
      <c r="U2953" s="11" t="s">
        <v>2517</v>
      </c>
      <c r="V2953">
        <v>4.80758035172832</v>
      </c>
      <c r="Z2953">
        <v>-0.32352941176470501</v>
      </c>
      <c r="AD2953" s="188">
        <f t="shared" si="95"/>
        <v>11.069862851260702</v>
      </c>
    </row>
    <row r="2954" spans="1:30" hidden="1" x14ac:dyDescent="0.35">
      <c r="A2954" s="11" t="s">
        <v>2764</v>
      </c>
      <c r="B2954" s="11" t="s">
        <v>2516</v>
      </c>
      <c r="C2954" s="11" t="s">
        <v>2552</v>
      </c>
      <c r="D2954" s="188" t="s">
        <v>3022</v>
      </c>
      <c r="G2954" s="11" t="s">
        <v>2749</v>
      </c>
      <c r="H2954" s="11" t="s">
        <v>2640</v>
      </c>
      <c r="J2954" s="258" t="s">
        <v>2561</v>
      </c>
      <c r="K2954" s="258" t="s">
        <v>3017</v>
      </c>
      <c r="L2954" s="265" t="s">
        <v>1937</v>
      </c>
      <c r="M2954" s="265" t="s">
        <v>1941</v>
      </c>
      <c r="N2954" s="258" t="s">
        <v>3027</v>
      </c>
      <c r="O2954" s="258" t="s">
        <v>3040</v>
      </c>
      <c r="P2954" s="258"/>
      <c r="Q2954" s="258"/>
      <c r="R2954" s="258"/>
      <c r="S2954" s="258"/>
      <c r="T2954" s="11" t="s">
        <v>2763</v>
      </c>
      <c r="U2954" s="11" t="s">
        <v>2517</v>
      </c>
      <c r="V2954">
        <v>4.80782292298362</v>
      </c>
      <c r="Z2954">
        <v>-0.20588235294117499</v>
      </c>
      <c r="AD2954" s="188">
        <f t="shared" si="95"/>
        <v>11.070421392217144</v>
      </c>
    </row>
    <row r="2955" spans="1:30" hidden="1" x14ac:dyDescent="0.35">
      <c r="A2955" s="11" t="s">
        <v>2764</v>
      </c>
      <c r="B2955" s="11" t="s">
        <v>2516</v>
      </c>
      <c r="C2955" s="11" t="s">
        <v>2552</v>
      </c>
      <c r="D2955" s="188" t="s">
        <v>3022</v>
      </c>
      <c r="G2955" s="11" t="s">
        <v>2749</v>
      </c>
      <c r="H2955" s="11" t="s">
        <v>2640</v>
      </c>
      <c r="J2955" s="258" t="s">
        <v>2561</v>
      </c>
      <c r="K2955" s="258" t="s">
        <v>3017</v>
      </c>
      <c r="L2955" s="265" t="s">
        <v>1937</v>
      </c>
      <c r="M2955" s="265" t="s">
        <v>1941</v>
      </c>
      <c r="N2955" s="258" t="s">
        <v>3027</v>
      </c>
      <c r="O2955" s="258" t="s">
        <v>3040</v>
      </c>
      <c r="P2955" s="258"/>
      <c r="Q2955" s="258"/>
      <c r="R2955" s="258"/>
      <c r="S2955" s="258"/>
      <c r="T2955" s="11" t="s">
        <v>2763</v>
      </c>
      <c r="U2955" s="11" t="s">
        <v>2517</v>
      </c>
      <c r="V2955">
        <v>4.8286537295330501</v>
      </c>
      <c r="Z2955">
        <v>-0.102941176470587</v>
      </c>
      <c r="AD2955" s="188">
        <f t="shared" si="95"/>
        <v>11.118386096852905</v>
      </c>
    </row>
    <row r="2956" spans="1:30" hidden="1" x14ac:dyDescent="0.35">
      <c r="A2956" s="11" t="s">
        <v>2764</v>
      </c>
      <c r="B2956" s="11" t="s">
        <v>2516</v>
      </c>
      <c r="C2956" s="11" t="s">
        <v>2552</v>
      </c>
      <c r="D2956" s="188" t="s">
        <v>3022</v>
      </c>
      <c r="G2956" s="11" t="s">
        <v>2749</v>
      </c>
      <c r="H2956" s="11" t="s">
        <v>2640</v>
      </c>
      <c r="J2956" s="258" t="s">
        <v>2561</v>
      </c>
      <c r="K2956" s="258" t="s">
        <v>3017</v>
      </c>
      <c r="L2956" s="265" t="s">
        <v>1937</v>
      </c>
      <c r="M2956" s="265" t="s">
        <v>1941</v>
      </c>
      <c r="N2956" s="258" t="s">
        <v>3027</v>
      </c>
      <c r="O2956" s="258" t="s">
        <v>3040</v>
      </c>
      <c r="P2956" s="258"/>
      <c r="Q2956" s="258"/>
      <c r="R2956" s="258"/>
      <c r="S2956" s="258"/>
      <c r="T2956" s="11" t="s">
        <v>2763</v>
      </c>
      <c r="U2956" s="11" t="s">
        <v>2517</v>
      </c>
      <c r="V2956">
        <v>4.8288659793814404</v>
      </c>
      <c r="Z2956">
        <v>0</v>
      </c>
      <c r="AD2956" s="188">
        <f t="shared" si="95"/>
        <v>11.118874820189799</v>
      </c>
    </row>
    <row r="2957" spans="1:30" hidden="1" x14ac:dyDescent="0.35">
      <c r="A2957" s="11" t="s">
        <v>2764</v>
      </c>
      <c r="B2957" s="11" t="s">
        <v>2516</v>
      </c>
      <c r="C2957" s="11" t="s">
        <v>2552</v>
      </c>
      <c r="D2957" s="188" t="s">
        <v>3022</v>
      </c>
      <c r="G2957" s="11" t="s">
        <v>2749</v>
      </c>
      <c r="H2957" s="11" t="s">
        <v>2640</v>
      </c>
      <c r="J2957" s="258" t="s">
        <v>2561</v>
      </c>
      <c r="K2957" s="258" t="s">
        <v>3017</v>
      </c>
      <c r="L2957" s="265" t="s">
        <v>1937</v>
      </c>
      <c r="M2957" s="265" t="s">
        <v>1941</v>
      </c>
      <c r="N2957" s="258" t="s">
        <v>3027</v>
      </c>
      <c r="O2957" s="258" t="s">
        <v>3040</v>
      </c>
      <c r="P2957" s="258"/>
      <c r="Q2957" s="258"/>
      <c r="R2957" s="258"/>
      <c r="S2957" s="258"/>
      <c r="T2957" s="11" t="s">
        <v>2763</v>
      </c>
      <c r="U2957" s="11" t="s">
        <v>2517</v>
      </c>
      <c r="V2957">
        <v>4.8187689508793197</v>
      </c>
      <c r="Z2957">
        <v>0.10294117647058799</v>
      </c>
      <c r="AD2957" s="188">
        <f t="shared" si="95"/>
        <v>11.09562555287728</v>
      </c>
    </row>
    <row r="2958" spans="1:30" hidden="1" x14ac:dyDescent="0.35">
      <c r="A2958" s="11" t="s">
        <v>2764</v>
      </c>
      <c r="B2958" s="11" t="s">
        <v>2516</v>
      </c>
      <c r="C2958" s="11" t="s">
        <v>2552</v>
      </c>
      <c r="D2958" s="188" t="s">
        <v>3022</v>
      </c>
      <c r="G2958" s="11" t="s">
        <v>2749</v>
      </c>
      <c r="H2958" s="11" t="s">
        <v>2640</v>
      </c>
      <c r="J2958" s="258" t="s">
        <v>2561</v>
      </c>
      <c r="K2958" s="258" t="s">
        <v>3017</v>
      </c>
      <c r="L2958" s="265" t="s">
        <v>1937</v>
      </c>
      <c r="M2958" s="265" t="s">
        <v>1941</v>
      </c>
      <c r="N2958" s="258" t="s">
        <v>3027</v>
      </c>
      <c r="O2958" s="258" t="s">
        <v>3040</v>
      </c>
      <c r="P2958" s="258"/>
      <c r="Q2958" s="258"/>
      <c r="R2958" s="258"/>
      <c r="S2958" s="258"/>
      <c r="T2958" s="11" t="s">
        <v>2763</v>
      </c>
      <c r="U2958" s="11" t="s">
        <v>2517</v>
      </c>
      <c r="V2958">
        <v>4.8189508793208002</v>
      </c>
      <c r="Z2958">
        <v>0.191176470588235</v>
      </c>
      <c r="AD2958" s="188">
        <f t="shared" si="95"/>
        <v>11.096044458594625</v>
      </c>
    </row>
    <row r="2959" spans="1:30" hidden="1" x14ac:dyDescent="0.35">
      <c r="A2959" s="11" t="s">
        <v>2764</v>
      </c>
      <c r="B2959" s="11" t="s">
        <v>2516</v>
      </c>
      <c r="C2959" s="11" t="s">
        <v>2552</v>
      </c>
      <c r="D2959" s="188" t="s">
        <v>3022</v>
      </c>
      <c r="G2959" s="11" t="s">
        <v>2749</v>
      </c>
      <c r="H2959" s="11" t="s">
        <v>2640</v>
      </c>
      <c r="J2959" s="258" t="s">
        <v>2561</v>
      </c>
      <c r="K2959" s="258" t="s">
        <v>3017</v>
      </c>
      <c r="L2959" s="265" t="s">
        <v>1937</v>
      </c>
      <c r="M2959" s="265" t="s">
        <v>1941</v>
      </c>
      <c r="N2959" s="258" t="s">
        <v>3027</v>
      </c>
      <c r="O2959" s="258" t="s">
        <v>3040</v>
      </c>
      <c r="P2959" s="258"/>
      <c r="Q2959" s="258"/>
      <c r="R2959" s="258"/>
      <c r="S2959" s="258"/>
      <c r="T2959" s="11" t="s">
        <v>2763</v>
      </c>
      <c r="U2959" s="11" t="s">
        <v>2517</v>
      </c>
      <c r="V2959">
        <v>4.8191934505761003</v>
      </c>
      <c r="Z2959">
        <v>0.308823529411764</v>
      </c>
      <c r="AD2959" s="188">
        <f t="shared" si="95"/>
        <v>11.096602999551067</v>
      </c>
    </row>
    <row r="2960" spans="1:30" hidden="1" x14ac:dyDescent="0.35">
      <c r="A2960" s="11" t="s">
        <v>2764</v>
      </c>
      <c r="B2960" s="11" t="s">
        <v>2516</v>
      </c>
      <c r="C2960" s="11" t="s">
        <v>2552</v>
      </c>
      <c r="D2960" s="188" t="s">
        <v>3022</v>
      </c>
      <c r="G2960" s="11" t="s">
        <v>2749</v>
      </c>
      <c r="H2960" s="11" t="s">
        <v>2640</v>
      </c>
      <c r="J2960" s="258" t="s">
        <v>2561</v>
      </c>
      <c r="K2960" s="258" t="s">
        <v>3017</v>
      </c>
      <c r="L2960" s="265" t="s">
        <v>1937</v>
      </c>
      <c r="M2960" s="265" t="s">
        <v>1941</v>
      </c>
      <c r="N2960" s="258" t="s">
        <v>3027</v>
      </c>
      <c r="O2960" s="258" t="s">
        <v>3040</v>
      </c>
      <c r="P2960" s="258"/>
      <c r="Q2960" s="258"/>
      <c r="R2960" s="258"/>
      <c r="S2960" s="258"/>
      <c r="T2960" s="11" t="s">
        <v>2763</v>
      </c>
      <c r="U2960" s="11" t="s">
        <v>2517</v>
      </c>
      <c r="V2960">
        <v>4.8090964220739796</v>
      </c>
      <c r="Z2960">
        <v>0.41176470588235298</v>
      </c>
      <c r="AD2960" s="188">
        <f t="shared" si="95"/>
        <v>11.073353732238548</v>
      </c>
    </row>
    <row r="2961" spans="1:30" hidden="1" x14ac:dyDescent="0.35">
      <c r="A2961" s="11" t="s">
        <v>2764</v>
      </c>
      <c r="B2961" s="11" t="s">
        <v>2516</v>
      </c>
      <c r="C2961" s="11" t="s">
        <v>2552</v>
      </c>
      <c r="D2961" s="188" t="s">
        <v>3022</v>
      </c>
      <c r="G2961" s="11" t="s">
        <v>2749</v>
      </c>
      <c r="H2961" s="11" t="s">
        <v>2640</v>
      </c>
      <c r="J2961" s="258" t="s">
        <v>2561</v>
      </c>
      <c r="K2961" s="258" t="s">
        <v>3017</v>
      </c>
      <c r="L2961" s="265" t="s">
        <v>1937</v>
      </c>
      <c r="M2961" s="265" t="s">
        <v>1941</v>
      </c>
      <c r="N2961" s="258" t="s">
        <v>3027</v>
      </c>
      <c r="O2961" s="258" t="s">
        <v>3040</v>
      </c>
      <c r="P2961" s="258"/>
      <c r="Q2961" s="258"/>
      <c r="R2961" s="258"/>
      <c r="S2961" s="258"/>
      <c r="T2961" s="11" t="s">
        <v>2763</v>
      </c>
      <c r="U2961" s="11" t="s">
        <v>2517</v>
      </c>
      <c r="V2961">
        <v>4.8093086719223699</v>
      </c>
      <c r="Z2961">
        <v>0.51470588235294101</v>
      </c>
      <c r="AD2961" s="188">
        <f t="shared" si="95"/>
        <v>11.073842455575441</v>
      </c>
    </row>
    <row r="2962" spans="1:30" hidden="1" x14ac:dyDescent="0.35">
      <c r="A2962" s="11" t="s">
        <v>2764</v>
      </c>
      <c r="B2962" s="11" t="s">
        <v>2516</v>
      </c>
      <c r="C2962" s="11" t="s">
        <v>2552</v>
      </c>
      <c r="D2962" s="188" t="s">
        <v>3022</v>
      </c>
      <c r="G2962" s="11" t="s">
        <v>2749</v>
      </c>
      <c r="H2962" s="11" t="s">
        <v>2640</v>
      </c>
      <c r="J2962" s="258" t="s">
        <v>2561</v>
      </c>
      <c r="K2962" s="258" t="s">
        <v>3017</v>
      </c>
      <c r="L2962" s="265" t="s">
        <v>1937</v>
      </c>
      <c r="M2962" s="265" t="s">
        <v>1941</v>
      </c>
      <c r="N2962" s="258" t="s">
        <v>3027</v>
      </c>
      <c r="O2962" s="258" t="s">
        <v>3040</v>
      </c>
      <c r="P2962" s="258"/>
      <c r="Q2962" s="258"/>
      <c r="R2962" s="258"/>
      <c r="S2962" s="258"/>
      <c r="T2962" s="11" t="s">
        <v>2763</v>
      </c>
      <c r="U2962" s="11" t="s">
        <v>2517</v>
      </c>
      <c r="V2962">
        <v>4.8094906003638496</v>
      </c>
      <c r="Z2962">
        <v>0.60294117647058698</v>
      </c>
      <c r="AD2962" s="188">
        <f t="shared" si="95"/>
        <v>11.074261361292784</v>
      </c>
    </row>
    <row r="2963" spans="1:30" hidden="1" x14ac:dyDescent="0.35">
      <c r="A2963" s="11" t="s">
        <v>2764</v>
      </c>
      <c r="B2963" s="11" t="s">
        <v>2516</v>
      </c>
      <c r="C2963" s="11" t="s">
        <v>2552</v>
      </c>
      <c r="D2963" s="188" t="s">
        <v>3022</v>
      </c>
      <c r="G2963" s="11" t="s">
        <v>2749</v>
      </c>
      <c r="H2963" s="11" t="s">
        <v>2640</v>
      </c>
      <c r="J2963" s="258" t="s">
        <v>2561</v>
      </c>
      <c r="K2963" s="258" t="s">
        <v>3017</v>
      </c>
      <c r="L2963" s="265" t="s">
        <v>1937</v>
      </c>
      <c r="M2963" s="265" t="s">
        <v>1941</v>
      </c>
      <c r="N2963" s="258" t="s">
        <v>3027</v>
      </c>
      <c r="O2963" s="258" t="s">
        <v>3040</v>
      </c>
      <c r="P2963" s="258"/>
      <c r="Q2963" s="258"/>
      <c r="R2963" s="258"/>
      <c r="S2963" s="258"/>
      <c r="T2963" s="11" t="s">
        <v>2763</v>
      </c>
      <c r="U2963" s="11" t="s">
        <v>2517</v>
      </c>
      <c r="V2963">
        <v>4.80976349302607</v>
      </c>
      <c r="Z2963">
        <v>0.73529411764705799</v>
      </c>
      <c r="AD2963" s="188">
        <f t="shared" si="95"/>
        <v>11.0748897198688</v>
      </c>
    </row>
    <row r="2964" spans="1:30" hidden="1" x14ac:dyDescent="0.35">
      <c r="A2964" s="11" t="s">
        <v>2764</v>
      </c>
      <c r="B2964" s="11" t="s">
        <v>2516</v>
      </c>
      <c r="C2964" s="11" t="s">
        <v>2552</v>
      </c>
      <c r="D2964" s="188" t="s">
        <v>3022</v>
      </c>
      <c r="G2964" s="11" t="s">
        <v>2749</v>
      </c>
      <c r="H2964" s="11" t="s">
        <v>2640</v>
      </c>
      <c r="J2964" s="258" t="s">
        <v>2561</v>
      </c>
      <c r="K2964" s="258" t="s">
        <v>3017</v>
      </c>
      <c r="L2964" s="265" t="s">
        <v>1937</v>
      </c>
      <c r="M2964" s="265" t="s">
        <v>1941</v>
      </c>
      <c r="N2964" s="258" t="s">
        <v>3027</v>
      </c>
      <c r="O2964" s="258" t="s">
        <v>3040</v>
      </c>
      <c r="P2964" s="258"/>
      <c r="Q2964" s="258"/>
      <c r="R2964" s="258"/>
      <c r="S2964" s="258"/>
      <c r="T2964" s="11" t="s">
        <v>2763</v>
      </c>
      <c r="U2964" s="11" t="s">
        <v>2517</v>
      </c>
      <c r="V2964">
        <v>4.8099757428744603</v>
      </c>
      <c r="Z2964">
        <v>0.83823529411764697</v>
      </c>
      <c r="AD2964" s="188">
        <f t="shared" si="95"/>
        <v>11.075378443205695</v>
      </c>
    </row>
    <row r="2965" spans="1:30" hidden="1" x14ac:dyDescent="0.35">
      <c r="A2965" s="11" t="s">
        <v>2764</v>
      </c>
      <c r="B2965" s="11" t="s">
        <v>2516</v>
      </c>
      <c r="C2965" s="11" t="s">
        <v>2552</v>
      </c>
      <c r="D2965" s="188" t="s">
        <v>3022</v>
      </c>
      <c r="G2965" s="11" t="s">
        <v>2749</v>
      </c>
      <c r="H2965" s="11" t="s">
        <v>2640</v>
      </c>
      <c r="J2965" s="258" t="s">
        <v>2561</v>
      </c>
      <c r="K2965" s="258" t="s">
        <v>3017</v>
      </c>
      <c r="L2965" s="265" t="s">
        <v>1937</v>
      </c>
      <c r="M2965" s="265" t="s">
        <v>1941</v>
      </c>
      <c r="N2965" s="258" t="s">
        <v>3027</v>
      </c>
      <c r="O2965" s="258" t="s">
        <v>3040</v>
      </c>
      <c r="P2965" s="258"/>
      <c r="Q2965" s="258"/>
      <c r="R2965" s="258"/>
      <c r="S2965" s="258"/>
      <c r="T2965" s="11" t="s">
        <v>2763</v>
      </c>
      <c r="U2965" s="11" t="s">
        <v>2517</v>
      </c>
      <c r="V2965">
        <v>4.8102183141297701</v>
      </c>
      <c r="Z2965">
        <v>0.95588235294117596</v>
      </c>
      <c r="AD2965" s="188">
        <f t="shared" si="95"/>
        <v>11.07593698416216</v>
      </c>
    </row>
    <row r="2966" spans="1:30" hidden="1" x14ac:dyDescent="0.35">
      <c r="A2966" s="11" t="s">
        <v>2764</v>
      </c>
      <c r="B2966" s="11" t="s">
        <v>2516</v>
      </c>
      <c r="C2966" s="11" t="s">
        <v>2552</v>
      </c>
      <c r="D2966" s="188" t="s">
        <v>3022</v>
      </c>
      <c r="G2966" s="11" t="s">
        <v>2749</v>
      </c>
      <c r="H2966" s="11" t="s">
        <v>2640</v>
      </c>
      <c r="J2966" s="258" t="s">
        <v>2561</v>
      </c>
      <c r="K2966" s="258" t="s">
        <v>3017</v>
      </c>
      <c r="L2966" s="265" t="s">
        <v>1937</v>
      </c>
      <c r="M2966" s="265" t="s">
        <v>1941</v>
      </c>
      <c r="N2966" s="258" t="s">
        <v>3027</v>
      </c>
      <c r="O2966" s="258" t="s">
        <v>3040</v>
      </c>
      <c r="P2966" s="258"/>
      <c r="Q2966" s="258"/>
      <c r="R2966" s="258"/>
      <c r="S2966" s="258"/>
      <c r="T2966" s="11" t="s">
        <v>2763</v>
      </c>
      <c r="U2966" s="11" t="s">
        <v>2517</v>
      </c>
      <c r="V2966">
        <v>4.82077016373559</v>
      </c>
      <c r="Z2966">
        <v>1.0735294117647001</v>
      </c>
      <c r="AD2966" s="188">
        <f t="shared" si="95"/>
        <v>11.100233515768036</v>
      </c>
    </row>
    <row r="2967" spans="1:30" hidden="1" x14ac:dyDescent="0.35">
      <c r="A2967" s="11" t="s">
        <v>2764</v>
      </c>
      <c r="B2967" s="11" t="s">
        <v>2516</v>
      </c>
      <c r="C2967" s="11" t="s">
        <v>2552</v>
      </c>
      <c r="D2967" s="188" t="s">
        <v>3022</v>
      </c>
      <c r="G2967" s="11" t="s">
        <v>2749</v>
      </c>
      <c r="H2967" s="11" t="s">
        <v>2640</v>
      </c>
      <c r="J2967" s="258" t="s">
        <v>2561</v>
      </c>
      <c r="K2967" s="258" t="s">
        <v>3017</v>
      </c>
      <c r="L2967" s="265" t="s">
        <v>1937</v>
      </c>
      <c r="M2967" s="265" t="s">
        <v>1941</v>
      </c>
      <c r="N2967" s="258" t="s">
        <v>3027</v>
      </c>
      <c r="O2967" s="258" t="s">
        <v>3040</v>
      </c>
      <c r="P2967" s="258"/>
      <c r="Q2967" s="258"/>
      <c r="R2967" s="258"/>
      <c r="S2967" s="258"/>
      <c r="T2967" s="11" t="s">
        <v>2763</v>
      </c>
      <c r="U2967" s="11" t="s">
        <v>2517</v>
      </c>
      <c r="V2967">
        <v>4.8313220133414099</v>
      </c>
      <c r="Z2967">
        <v>1.19117647058823</v>
      </c>
      <c r="AD2967" s="188">
        <f t="shared" si="95"/>
        <v>11.124530047373911</v>
      </c>
    </row>
    <row r="2968" spans="1:30" hidden="1" x14ac:dyDescent="0.35">
      <c r="A2968" s="11" t="s">
        <v>2764</v>
      </c>
      <c r="B2968" s="11" t="s">
        <v>2516</v>
      </c>
      <c r="C2968" s="11" t="s">
        <v>2552</v>
      </c>
      <c r="D2968" s="188" t="s">
        <v>3022</v>
      </c>
      <c r="G2968" s="11" t="s">
        <v>2749</v>
      </c>
      <c r="H2968" s="11" t="s">
        <v>2640</v>
      </c>
      <c r="J2968" s="258" t="s">
        <v>2561</v>
      </c>
      <c r="K2968" s="258" t="s">
        <v>3017</v>
      </c>
      <c r="L2968" s="265" t="s">
        <v>1937</v>
      </c>
      <c r="M2968" s="265" t="s">
        <v>1941</v>
      </c>
      <c r="N2968" s="258" t="s">
        <v>3027</v>
      </c>
      <c r="O2968" s="258" t="s">
        <v>3040</v>
      </c>
      <c r="P2968" s="258"/>
      <c r="Q2968" s="258"/>
      <c r="R2968" s="258"/>
      <c r="S2968" s="258"/>
      <c r="T2968" s="11" t="s">
        <v>2763</v>
      </c>
      <c r="U2968" s="11" t="s">
        <v>2517</v>
      </c>
      <c r="V2968">
        <v>4.8009399636143097</v>
      </c>
      <c r="Z2968">
        <v>1.45588235294117</v>
      </c>
      <c r="AD2968" s="188">
        <f t="shared" si="95"/>
        <v>11.054572792577687</v>
      </c>
    </row>
    <row r="2969" spans="1:30" hidden="1" x14ac:dyDescent="0.35">
      <c r="A2969" s="11" t="s">
        <v>2764</v>
      </c>
      <c r="B2969" s="11" t="s">
        <v>2516</v>
      </c>
      <c r="C2969" s="11" t="s">
        <v>2552</v>
      </c>
      <c r="D2969" s="188" t="s">
        <v>3022</v>
      </c>
      <c r="G2969" s="11" t="s">
        <v>2749</v>
      </c>
      <c r="H2969" s="11" t="s">
        <v>2640</v>
      </c>
      <c r="J2969" s="258" t="s">
        <v>2561</v>
      </c>
      <c r="K2969" s="258" t="s">
        <v>3017</v>
      </c>
      <c r="L2969" s="265" t="s">
        <v>1937</v>
      </c>
      <c r="M2969" s="265" t="s">
        <v>1941</v>
      </c>
      <c r="N2969" s="258" t="s">
        <v>3027</v>
      </c>
      <c r="O2969" s="258" t="s">
        <v>3040</v>
      </c>
      <c r="P2969" s="258"/>
      <c r="Q2969" s="258"/>
      <c r="R2969" s="258"/>
      <c r="S2969" s="258"/>
      <c r="T2969" s="11" t="s">
        <v>2763</v>
      </c>
      <c r="U2969" s="11" t="s">
        <v>2517</v>
      </c>
      <c r="V2969">
        <v>4.8114918132201296</v>
      </c>
      <c r="Z2969">
        <v>1.5735294117647001</v>
      </c>
      <c r="AD2969" s="188">
        <f t="shared" si="95"/>
        <v>11.078869324183563</v>
      </c>
    </row>
    <row r="2970" spans="1:30" hidden="1" x14ac:dyDescent="0.35">
      <c r="A2970" s="11" t="s">
        <v>2764</v>
      </c>
      <c r="B2970" s="11" t="s">
        <v>2516</v>
      </c>
      <c r="C2970" s="11" t="s">
        <v>2552</v>
      </c>
      <c r="D2970" s="188" t="s">
        <v>3022</v>
      </c>
      <c r="G2970" s="11" t="s">
        <v>2749</v>
      </c>
      <c r="H2970" s="11" t="s">
        <v>2640</v>
      </c>
      <c r="J2970" s="258" t="s">
        <v>2561</v>
      </c>
      <c r="K2970" s="258" t="s">
        <v>3017</v>
      </c>
      <c r="L2970" s="265" t="s">
        <v>1937</v>
      </c>
      <c r="M2970" s="265" t="s">
        <v>1941</v>
      </c>
      <c r="N2970" s="258" t="s">
        <v>3027</v>
      </c>
      <c r="O2970" s="258" t="s">
        <v>3040</v>
      </c>
      <c r="P2970" s="258"/>
      <c r="Q2970" s="258"/>
      <c r="R2970" s="258"/>
      <c r="S2970" s="258"/>
      <c r="T2970" s="11" t="s">
        <v>2763</v>
      </c>
      <c r="U2970" s="11" t="s">
        <v>2517</v>
      </c>
      <c r="V2970">
        <v>5.1146755609460204</v>
      </c>
      <c r="Z2970">
        <v>-1.3823529411764699</v>
      </c>
      <c r="AD2970" s="188">
        <f t="shared" si="95"/>
        <v>11.776975702135266</v>
      </c>
    </row>
    <row r="2971" spans="1:30" hidden="1" x14ac:dyDescent="0.35">
      <c r="A2971" s="11" t="s">
        <v>2764</v>
      </c>
      <c r="B2971" s="11" t="s">
        <v>2516</v>
      </c>
      <c r="C2971" s="11" t="s">
        <v>2552</v>
      </c>
      <c r="D2971" s="188" t="s">
        <v>3022</v>
      </c>
      <c r="G2971" s="11" t="s">
        <v>2749</v>
      </c>
      <c r="H2971" s="11" t="s">
        <v>2640</v>
      </c>
      <c r="J2971" s="258" t="s">
        <v>2561</v>
      </c>
      <c r="K2971" s="258" t="s">
        <v>3017</v>
      </c>
      <c r="L2971" s="265" t="s">
        <v>1937</v>
      </c>
      <c r="M2971" s="265" t="s">
        <v>1941</v>
      </c>
      <c r="N2971" s="258" t="s">
        <v>3027</v>
      </c>
      <c r="O2971" s="258" t="s">
        <v>3040</v>
      </c>
      <c r="P2971" s="258"/>
      <c r="Q2971" s="258"/>
      <c r="R2971" s="258"/>
      <c r="S2971" s="258"/>
      <c r="T2971" s="11" t="s">
        <v>2763</v>
      </c>
      <c r="U2971" s="11" t="s">
        <v>2517</v>
      </c>
      <c r="V2971">
        <v>5.1255912674347996</v>
      </c>
      <c r="Z2971">
        <v>-1.0882352941176401</v>
      </c>
      <c r="AD2971" s="188">
        <f t="shared" si="95"/>
        <v>11.802110045175828</v>
      </c>
    </row>
    <row r="2972" spans="1:30" hidden="1" x14ac:dyDescent="0.35">
      <c r="A2972" s="11" t="s">
        <v>2764</v>
      </c>
      <c r="B2972" s="11" t="s">
        <v>2516</v>
      </c>
      <c r="C2972" s="11" t="s">
        <v>2552</v>
      </c>
      <c r="D2972" s="188" t="s">
        <v>3022</v>
      </c>
      <c r="G2972" s="11" t="s">
        <v>2749</v>
      </c>
      <c r="H2972" s="11" t="s">
        <v>2640</v>
      </c>
      <c r="J2972" s="258" t="s">
        <v>2561</v>
      </c>
      <c r="K2972" s="258" t="s">
        <v>3017</v>
      </c>
      <c r="L2972" s="265" t="s">
        <v>1937</v>
      </c>
      <c r="M2972" s="265" t="s">
        <v>1941</v>
      </c>
      <c r="N2972" s="258" t="s">
        <v>3027</v>
      </c>
      <c r="O2972" s="258" t="s">
        <v>3040</v>
      </c>
      <c r="P2972" s="258"/>
      <c r="Q2972" s="258"/>
      <c r="R2972" s="258"/>
      <c r="S2972" s="258"/>
      <c r="T2972" s="11" t="s">
        <v>2763</v>
      </c>
      <c r="U2972" s="11" t="s">
        <v>2517</v>
      </c>
      <c r="V2972">
        <v>5.1258641600970201</v>
      </c>
      <c r="Z2972">
        <v>-0.95588235294117596</v>
      </c>
      <c r="AD2972" s="188">
        <f t="shared" si="95"/>
        <v>11.802738403751844</v>
      </c>
    </row>
    <row r="2973" spans="1:30" hidden="1" x14ac:dyDescent="0.35">
      <c r="A2973" s="11" t="s">
        <v>2764</v>
      </c>
      <c r="B2973" s="11" t="s">
        <v>2516</v>
      </c>
      <c r="C2973" s="11" t="s">
        <v>2552</v>
      </c>
      <c r="D2973" s="188" t="s">
        <v>3022</v>
      </c>
      <c r="G2973" s="11" t="s">
        <v>2749</v>
      </c>
      <c r="H2973" s="11" t="s">
        <v>2640</v>
      </c>
      <c r="J2973" s="258" t="s">
        <v>2561</v>
      </c>
      <c r="K2973" s="258" t="s">
        <v>3017</v>
      </c>
      <c r="L2973" s="265" t="s">
        <v>1937</v>
      </c>
      <c r="M2973" s="265" t="s">
        <v>1941</v>
      </c>
      <c r="N2973" s="258" t="s">
        <v>3027</v>
      </c>
      <c r="O2973" s="258" t="s">
        <v>3040</v>
      </c>
      <c r="P2973" s="258"/>
      <c r="Q2973" s="258"/>
      <c r="R2973" s="258"/>
      <c r="S2973" s="258"/>
      <c r="T2973" s="11" t="s">
        <v>2763</v>
      </c>
      <c r="U2973" s="11" t="s">
        <v>2517</v>
      </c>
      <c r="V2973">
        <v>5.1263493026076397</v>
      </c>
      <c r="Z2973">
        <v>-0.72058823529411598</v>
      </c>
      <c r="AD2973" s="188">
        <f t="shared" si="95"/>
        <v>11.803855485664775</v>
      </c>
    </row>
    <row r="2974" spans="1:30" hidden="1" x14ac:dyDescent="0.35">
      <c r="A2974" s="11" t="s">
        <v>2764</v>
      </c>
      <c r="B2974" s="11" t="s">
        <v>2516</v>
      </c>
      <c r="C2974" s="11" t="s">
        <v>2552</v>
      </c>
      <c r="D2974" s="188" t="s">
        <v>3022</v>
      </c>
      <c r="G2974" s="11" t="s">
        <v>2749</v>
      </c>
      <c r="H2974" s="11" t="s">
        <v>2640</v>
      </c>
      <c r="J2974" s="258" t="s">
        <v>2561</v>
      </c>
      <c r="K2974" s="258" t="s">
        <v>3017</v>
      </c>
      <c r="L2974" s="265" t="s">
        <v>1937</v>
      </c>
      <c r="M2974" s="265" t="s">
        <v>1941</v>
      </c>
      <c r="N2974" s="258" t="s">
        <v>3027</v>
      </c>
      <c r="O2974" s="258" t="s">
        <v>3040</v>
      </c>
      <c r="P2974" s="258"/>
      <c r="Q2974" s="258"/>
      <c r="R2974" s="258"/>
      <c r="S2974" s="258"/>
      <c r="T2974" s="11" t="s">
        <v>2763</v>
      </c>
      <c r="U2974" s="11" t="s">
        <v>2517</v>
      </c>
      <c r="V2974">
        <v>5.1268344451182504</v>
      </c>
      <c r="Z2974">
        <v>-0.48529411764705799</v>
      </c>
      <c r="AD2974" s="188">
        <f t="shared" si="95"/>
        <v>11.804972567577684</v>
      </c>
    </row>
    <row r="2975" spans="1:30" hidden="1" x14ac:dyDescent="0.35">
      <c r="A2975" s="11" t="s">
        <v>2764</v>
      </c>
      <c r="B2975" s="11" t="s">
        <v>2516</v>
      </c>
      <c r="C2975" s="11" t="s">
        <v>2552</v>
      </c>
      <c r="D2975" s="188" t="s">
        <v>3022</v>
      </c>
      <c r="G2975" s="11" t="s">
        <v>2749</v>
      </c>
      <c r="H2975" s="11" t="s">
        <v>2640</v>
      </c>
      <c r="J2975" s="258" t="s">
        <v>2561</v>
      </c>
      <c r="K2975" s="258" t="s">
        <v>3017</v>
      </c>
      <c r="L2975" s="265" t="s">
        <v>1937</v>
      </c>
      <c r="M2975" s="265" t="s">
        <v>1941</v>
      </c>
      <c r="N2975" s="258" t="s">
        <v>3027</v>
      </c>
      <c r="O2975" s="258" t="s">
        <v>3040</v>
      </c>
      <c r="P2975" s="258"/>
      <c r="Q2975" s="258"/>
      <c r="R2975" s="258"/>
      <c r="S2975" s="258"/>
      <c r="T2975" s="11" t="s">
        <v>2763</v>
      </c>
      <c r="U2975" s="11" t="s">
        <v>2517</v>
      </c>
      <c r="V2975">
        <v>5.1271073377804699</v>
      </c>
      <c r="Z2975">
        <v>-0.35294117647058698</v>
      </c>
      <c r="AD2975" s="188">
        <f t="shared" si="95"/>
        <v>11.805600926153698</v>
      </c>
    </row>
    <row r="2976" spans="1:30" hidden="1" x14ac:dyDescent="0.35">
      <c r="A2976" s="11" t="s">
        <v>2764</v>
      </c>
      <c r="B2976" s="11" t="s">
        <v>2516</v>
      </c>
      <c r="C2976" s="11" t="s">
        <v>2552</v>
      </c>
      <c r="D2976" s="188" t="s">
        <v>3022</v>
      </c>
      <c r="G2976" s="11" t="s">
        <v>2749</v>
      </c>
      <c r="H2976" s="11" t="s">
        <v>2640</v>
      </c>
      <c r="J2976" s="258" t="s">
        <v>2561</v>
      </c>
      <c r="K2976" s="258" t="s">
        <v>3017</v>
      </c>
      <c r="L2976" s="265" t="s">
        <v>1937</v>
      </c>
      <c r="M2976" s="265" t="s">
        <v>1941</v>
      </c>
      <c r="N2976" s="258" t="s">
        <v>3027</v>
      </c>
      <c r="O2976" s="258" t="s">
        <v>3040</v>
      </c>
      <c r="P2976" s="258"/>
      <c r="Q2976" s="258"/>
      <c r="R2976" s="258"/>
      <c r="S2976" s="258"/>
      <c r="T2976" s="11" t="s">
        <v>2763</v>
      </c>
      <c r="U2976" s="11" t="s">
        <v>2517</v>
      </c>
      <c r="V2976">
        <v>5.1273499090357699</v>
      </c>
      <c r="Z2976">
        <v>-0.23529411764705799</v>
      </c>
      <c r="AD2976" s="188">
        <f t="shared" si="95"/>
        <v>11.806159467110142</v>
      </c>
    </row>
    <row r="2977" spans="1:31" hidden="1" x14ac:dyDescent="0.35">
      <c r="A2977" s="11" t="s">
        <v>2764</v>
      </c>
      <c r="B2977" s="11" t="s">
        <v>2516</v>
      </c>
      <c r="C2977" s="11" t="s">
        <v>2552</v>
      </c>
      <c r="D2977" s="188" t="s">
        <v>3022</v>
      </c>
      <c r="G2977" s="11" t="s">
        <v>2749</v>
      </c>
      <c r="H2977" s="11" t="s">
        <v>2640</v>
      </c>
      <c r="J2977" s="258" t="s">
        <v>2561</v>
      </c>
      <c r="K2977" s="258" t="s">
        <v>3017</v>
      </c>
      <c r="L2977" s="265" t="s">
        <v>1937</v>
      </c>
      <c r="M2977" s="265" t="s">
        <v>1941</v>
      </c>
      <c r="N2977" s="258" t="s">
        <v>3027</v>
      </c>
      <c r="O2977" s="258" t="s">
        <v>3040</v>
      </c>
      <c r="P2977" s="258"/>
      <c r="Q2977" s="258"/>
      <c r="R2977" s="258"/>
      <c r="S2977" s="258"/>
      <c r="T2977" s="11" t="s">
        <v>2763</v>
      </c>
      <c r="U2977" s="11" t="s">
        <v>2517</v>
      </c>
      <c r="V2977">
        <v>5.1172832019405696</v>
      </c>
      <c r="Z2977">
        <v>-0.11764705882352899</v>
      </c>
      <c r="AD2977" s="188">
        <f t="shared" si="95"/>
        <v>11.782980017417195</v>
      </c>
    </row>
    <row r="2978" spans="1:31" hidden="1" x14ac:dyDescent="0.35">
      <c r="A2978" s="11" t="s">
        <v>2764</v>
      </c>
      <c r="B2978" s="11" t="s">
        <v>2516</v>
      </c>
      <c r="C2978" s="11" t="s">
        <v>2552</v>
      </c>
      <c r="D2978" s="188" t="s">
        <v>3022</v>
      </c>
      <c r="G2978" s="11" t="s">
        <v>2749</v>
      </c>
      <c r="H2978" s="11" t="s">
        <v>2640</v>
      </c>
      <c r="J2978" s="258" t="s">
        <v>2561</v>
      </c>
      <c r="K2978" s="258" t="s">
        <v>3017</v>
      </c>
      <c r="L2978" s="265" t="s">
        <v>1937</v>
      </c>
      <c r="M2978" s="265" t="s">
        <v>1941</v>
      </c>
      <c r="N2978" s="258" t="s">
        <v>3027</v>
      </c>
      <c r="O2978" s="258" t="s">
        <v>3040</v>
      </c>
      <c r="P2978" s="258"/>
      <c r="Q2978" s="258"/>
      <c r="R2978" s="258"/>
      <c r="S2978" s="258"/>
      <c r="T2978" s="11" t="s">
        <v>2763</v>
      </c>
      <c r="U2978" s="11" t="s">
        <v>2517</v>
      </c>
      <c r="V2978">
        <v>5.12780473013947</v>
      </c>
      <c r="Z2978">
        <v>-1.47058823529411E-2</v>
      </c>
      <c r="AD2978" s="188">
        <f t="shared" si="95"/>
        <v>11.8072067314035</v>
      </c>
    </row>
    <row r="2979" spans="1:31" hidden="1" x14ac:dyDescent="0.35">
      <c r="A2979" s="11" t="s">
        <v>2764</v>
      </c>
      <c r="B2979" s="11" t="s">
        <v>2516</v>
      </c>
      <c r="C2979" s="11" t="s">
        <v>2552</v>
      </c>
      <c r="D2979" s="188" t="s">
        <v>3022</v>
      </c>
      <c r="G2979" s="11" t="s">
        <v>2749</v>
      </c>
      <c r="H2979" s="11" t="s">
        <v>2640</v>
      </c>
      <c r="J2979" s="258" t="s">
        <v>2561</v>
      </c>
      <c r="K2979" s="258" t="s">
        <v>3017</v>
      </c>
      <c r="L2979" s="265" t="s">
        <v>1937</v>
      </c>
      <c r="M2979" s="265" t="s">
        <v>1941</v>
      </c>
      <c r="N2979" s="258" t="s">
        <v>3027</v>
      </c>
      <c r="O2979" s="258" t="s">
        <v>3040</v>
      </c>
      <c r="P2979" s="258"/>
      <c r="Q2979" s="258"/>
      <c r="R2979" s="258"/>
      <c r="S2979" s="258"/>
      <c r="T2979" s="11" t="s">
        <v>2763</v>
      </c>
      <c r="U2979" s="11" t="s">
        <v>2517</v>
      </c>
      <c r="V2979">
        <v>5.1284718010915702</v>
      </c>
      <c r="Z2979">
        <v>0.308823529411764</v>
      </c>
      <c r="AD2979" s="188">
        <f t="shared" si="95"/>
        <v>11.808742719033775</v>
      </c>
    </row>
    <row r="2980" spans="1:31" hidden="1" x14ac:dyDescent="0.35">
      <c r="A2980" s="11" t="s">
        <v>2764</v>
      </c>
      <c r="B2980" s="11" t="s">
        <v>2516</v>
      </c>
      <c r="C2980" s="11" t="s">
        <v>2552</v>
      </c>
      <c r="D2980" s="188" t="s">
        <v>3022</v>
      </c>
      <c r="G2980" s="11" t="s">
        <v>2749</v>
      </c>
      <c r="H2980" s="11" t="s">
        <v>2640</v>
      </c>
      <c r="J2980" s="258" t="s">
        <v>2561</v>
      </c>
      <c r="K2980" s="258" t="s">
        <v>3017</v>
      </c>
      <c r="L2980" s="265" t="s">
        <v>1937</v>
      </c>
      <c r="M2980" s="265" t="s">
        <v>1941</v>
      </c>
      <c r="N2980" s="258" t="s">
        <v>3027</v>
      </c>
      <c r="O2980" s="258" t="s">
        <v>3040</v>
      </c>
      <c r="P2980" s="258"/>
      <c r="Q2980" s="258"/>
      <c r="R2980" s="258"/>
      <c r="S2980" s="258"/>
      <c r="T2980" s="11" t="s">
        <v>2763</v>
      </c>
      <c r="U2980" s="11" t="s">
        <v>2517</v>
      </c>
      <c r="V2980">
        <v>5.1287446937537897</v>
      </c>
      <c r="Z2980">
        <v>0.441176470588235</v>
      </c>
      <c r="AD2980" s="188">
        <f t="shared" si="95"/>
        <v>11.809371077609789</v>
      </c>
    </row>
    <row r="2981" spans="1:31" hidden="1" x14ac:dyDescent="0.35">
      <c r="A2981" s="11" t="s">
        <v>2764</v>
      </c>
      <c r="B2981" s="11" t="s">
        <v>2516</v>
      </c>
      <c r="C2981" s="11" t="s">
        <v>2552</v>
      </c>
      <c r="D2981" s="188" t="s">
        <v>3022</v>
      </c>
      <c r="G2981" s="11" t="s">
        <v>2749</v>
      </c>
      <c r="H2981" s="11" t="s">
        <v>2640</v>
      </c>
      <c r="J2981" s="258" t="s">
        <v>2561</v>
      </c>
      <c r="K2981" s="258" t="s">
        <v>3017</v>
      </c>
      <c r="L2981" s="265" t="s">
        <v>1937</v>
      </c>
      <c r="M2981" s="265" t="s">
        <v>1941</v>
      </c>
      <c r="N2981" s="258" t="s">
        <v>3027</v>
      </c>
      <c r="O2981" s="258" t="s">
        <v>3040</v>
      </c>
      <c r="P2981" s="258"/>
      <c r="Q2981" s="258"/>
      <c r="R2981" s="258"/>
      <c r="S2981" s="258"/>
      <c r="T2981" s="11" t="s">
        <v>2763</v>
      </c>
      <c r="U2981" s="11" t="s">
        <v>2517</v>
      </c>
      <c r="V2981">
        <v>5.1289872650090897</v>
      </c>
      <c r="Z2981">
        <v>0.55882352941176505</v>
      </c>
      <c r="AD2981" s="188">
        <f t="shared" si="95"/>
        <v>11.809929618566231</v>
      </c>
    </row>
    <row r="2982" spans="1:31" hidden="1" x14ac:dyDescent="0.35">
      <c r="A2982" s="11" t="s">
        <v>2764</v>
      </c>
      <c r="B2982" s="11" t="s">
        <v>2516</v>
      </c>
      <c r="C2982" s="11" t="s">
        <v>2552</v>
      </c>
      <c r="D2982" s="188" t="s">
        <v>3022</v>
      </c>
      <c r="G2982" s="11" t="s">
        <v>2749</v>
      </c>
      <c r="H2982" s="11" t="s">
        <v>2640</v>
      </c>
      <c r="J2982" s="258" t="s">
        <v>2561</v>
      </c>
      <c r="K2982" s="258" t="s">
        <v>3017</v>
      </c>
      <c r="L2982" s="265" t="s">
        <v>1937</v>
      </c>
      <c r="M2982" s="265" t="s">
        <v>1941</v>
      </c>
      <c r="N2982" s="258" t="s">
        <v>3027</v>
      </c>
      <c r="O2982" s="258" t="s">
        <v>3040</v>
      </c>
      <c r="P2982" s="258"/>
      <c r="Q2982" s="258"/>
      <c r="R2982" s="258"/>
      <c r="S2982" s="258"/>
      <c r="T2982" s="11" t="s">
        <v>2763</v>
      </c>
      <c r="U2982" s="11" t="s">
        <v>2517</v>
      </c>
      <c r="V2982">
        <v>5.4239539114614903</v>
      </c>
      <c r="Z2982">
        <v>-1.3823529411764699</v>
      </c>
      <c r="AD2982" s="188">
        <f t="shared" si="95"/>
        <v>12.489115421617974</v>
      </c>
    </row>
    <row r="2983" spans="1:31" hidden="1" x14ac:dyDescent="0.35">
      <c r="A2983" s="11" t="s">
        <v>2764</v>
      </c>
      <c r="B2983" s="11" t="s">
        <v>2516</v>
      </c>
      <c r="C2983" s="11" t="s">
        <v>2552</v>
      </c>
      <c r="D2983" s="188" t="s">
        <v>3022</v>
      </c>
      <c r="G2983" s="11" t="s">
        <v>2749</v>
      </c>
      <c r="H2983" s="11" t="s">
        <v>2640</v>
      </c>
      <c r="J2983" s="258" t="s">
        <v>2561</v>
      </c>
      <c r="K2983" s="258" t="s">
        <v>3017</v>
      </c>
      <c r="L2983" s="265" t="s">
        <v>1937</v>
      </c>
      <c r="M2983" s="265" t="s">
        <v>1941</v>
      </c>
      <c r="N2983" s="258" t="s">
        <v>3027</v>
      </c>
      <c r="O2983" s="258" t="s">
        <v>3040</v>
      </c>
      <c r="P2983" s="258"/>
      <c r="Q2983" s="258"/>
      <c r="R2983" s="258"/>
      <c r="S2983" s="258"/>
      <c r="T2983" s="11" t="s">
        <v>2763</v>
      </c>
      <c r="U2983" s="11" t="s">
        <v>2517</v>
      </c>
      <c r="V2983">
        <v>5.4352334748332298</v>
      </c>
      <c r="Z2983">
        <v>-0.91176470588235203</v>
      </c>
      <c r="AD2983" s="188">
        <f t="shared" si="95"/>
        <v>12.515087576093224</v>
      </c>
    </row>
    <row r="2984" spans="1:31" hidden="1" x14ac:dyDescent="0.35">
      <c r="A2984" s="11" t="s">
        <v>2764</v>
      </c>
      <c r="B2984" s="11" t="s">
        <v>2516</v>
      </c>
      <c r="C2984" s="11" t="s">
        <v>2552</v>
      </c>
      <c r="D2984" s="188" t="s">
        <v>3022</v>
      </c>
      <c r="G2984" s="11" t="s">
        <v>2749</v>
      </c>
      <c r="H2984" s="11" t="s">
        <v>2640</v>
      </c>
      <c r="J2984" s="258" t="s">
        <v>2561</v>
      </c>
      <c r="K2984" s="258" t="s">
        <v>3017</v>
      </c>
      <c r="L2984" s="265" t="s">
        <v>1937</v>
      </c>
      <c r="M2984" s="265" t="s">
        <v>1941</v>
      </c>
      <c r="N2984" s="258" t="s">
        <v>3027</v>
      </c>
      <c r="O2984" s="258" t="s">
        <v>3040</v>
      </c>
      <c r="P2984" s="258"/>
      <c r="Q2984" s="258"/>
      <c r="R2984" s="258"/>
      <c r="S2984" s="258"/>
      <c r="T2984" s="11" t="s">
        <v>2763</v>
      </c>
      <c r="U2984" s="11" t="s">
        <v>2517</v>
      </c>
      <c r="V2984">
        <v>5.4258641600970199</v>
      </c>
      <c r="Z2984">
        <v>-0.45588235294117502</v>
      </c>
      <c r="AD2984" s="188">
        <f t="shared" si="95"/>
        <v>12.493513931650057</v>
      </c>
    </row>
    <row r="2985" spans="1:31" hidden="1" x14ac:dyDescent="0.35">
      <c r="A2985" s="11" t="s">
        <v>2764</v>
      </c>
      <c r="B2985" s="11" t="s">
        <v>2516</v>
      </c>
      <c r="C2985" s="11" t="s">
        <v>2552</v>
      </c>
      <c r="D2985" s="188" t="s">
        <v>3022</v>
      </c>
      <c r="G2985" s="11" t="s">
        <v>2749</v>
      </c>
      <c r="H2985" s="11" t="s">
        <v>2640</v>
      </c>
      <c r="J2985" s="258" t="s">
        <v>2561</v>
      </c>
      <c r="K2985" s="258" t="s">
        <v>3017</v>
      </c>
      <c r="L2985" s="265" t="s">
        <v>1937</v>
      </c>
      <c r="M2985" s="265" t="s">
        <v>1941</v>
      </c>
      <c r="N2985" s="258" t="s">
        <v>3027</v>
      </c>
      <c r="O2985" s="258" t="s">
        <v>3040</v>
      </c>
      <c r="P2985" s="258"/>
      <c r="Q2985" s="258"/>
      <c r="R2985" s="258"/>
      <c r="S2985" s="258"/>
      <c r="T2985" s="11" t="s">
        <v>2763</v>
      </c>
      <c r="U2985" s="11" t="s">
        <v>2517</v>
      </c>
      <c r="V2985">
        <v>5.7242268041237097</v>
      </c>
      <c r="Z2985">
        <v>-0.749999999999999</v>
      </c>
      <c r="AD2985" s="188">
        <f t="shared" si="95"/>
        <v>13.180519308092203</v>
      </c>
    </row>
    <row r="2986" spans="1:31" hidden="1" x14ac:dyDescent="0.35">
      <c r="A2986" s="11" t="s">
        <v>2764</v>
      </c>
      <c r="B2986" s="11" t="s">
        <v>2516</v>
      </c>
      <c r="C2986" s="11" t="s">
        <v>2552</v>
      </c>
      <c r="D2986" s="188" t="s">
        <v>3022</v>
      </c>
      <c r="G2986" s="11" t="s">
        <v>2749</v>
      </c>
      <c r="H2986" s="11" t="s">
        <v>2640</v>
      </c>
      <c r="J2986" s="258" t="s">
        <v>2561</v>
      </c>
      <c r="K2986" s="258" t="s">
        <v>3017</v>
      </c>
      <c r="L2986" s="265" t="s">
        <v>1937</v>
      </c>
      <c r="M2986" s="265" t="s">
        <v>1941</v>
      </c>
      <c r="N2986" s="258" t="s">
        <v>3027</v>
      </c>
      <c r="O2986" s="258" t="s">
        <v>3040</v>
      </c>
      <c r="P2986" s="258"/>
      <c r="Q2986" s="258"/>
      <c r="R2986" s="258"/>
      <c r="S2986" s="258"/>
      <c r="T2986" s="11" t="s">
        <v>2763</v>
      </c>
      <c r="U2986" s="11" t="s">
        <v>2517</v>
      </c>
      <c r="V2986">
        <v>5.7249848392965399</v>
      </c>
      <c r="Z2986">
        <v>-0.38235294117647001</v>
      </c>
      <c r="AD2986" s="188">
        <f t="shared" si="95"/>
        <v>13.182264748581126</v>
      </c>
    </row>
    <row r="2987" spans="1:31" hidden="1" x14ac:dyDescent="0.35">
      <c r="A2987" s="11" t="s">
        <v>2764</v>
      </c>
      <c r="B2987" s="11" t="s">
        <v>2516</v>
      </c>
      <c r="C2987" s="11" t="s">
        <v>2552</v>
      </c>
      <c r="D2987" s="188" t="s">
        <v>3022</v>
      </c>
      <c r="G2987" s="11" t="s">
        <v>2749</v>
      </c>
      <c r="H2987" s="11" t="s">
        <v>2640</v>
      </c>
      <c r="J2987" s="258" t="s">
        <v>2561</v>
      </c>
      <c r="K2987" s="258" t="s">
        <v>3017</v>
      </c>
      <c r="L2987" s="265" t="s">
        <v>1937</v>
      </c>
      <c r="M2987" s="265" t="s">
        <v>1941</v>
      </c>
      <c r="N2987" s="258" t="s">
        <v>3027</v>
      </c>
      <c r="O2987" s="258" t="s">
        <v>3040</v>
      </c>
      <c r="P2987" s="258"/>
      <c r="Q2987" s="258"/>
      <c r="R2987" s="258"/>
      <c r="S2987" s="258"/>
      <c r="T2987" s="11" t="s">
        <v>2763</v>
      </c>
      <c r="U2987" s="11" t="s">
        <v>2517</v>
      </c>
      <c r="V2987">
        <v>5.72543966040024</v>
      </c>
      <c r="Z2987">
        <v>-0.16176470588235201</v>
      </c>
      <c r="AD2987" s="188">
        <f t="shared" si="95"/>
        <v>13.183312012874485</v>
      </c>
    </row>
    <row r="2988" spans="1:31" hidden="1" x14ac:dyDescent="0.35">
      <c r="A2988" s="11" t="s">
        <v>2764</v>
      </c>
      <c r="B2988" s="11" t="s">
        <v>2516</v>
      </c>
      <c r="C2988" s="11" t="s">
        <v>2552</v>
      </c>
      <c r="D2988" s="188" t="s">
        <v>3022</v>
      </c>
      <c r="G2988" s="11" t="s">
        <v>2749</v>
      </c>
      <c r="H2988" s="11" t="s">
        <v>2640</v>
      </c>
      <c r="J2988" s="258" t="s">
        <v>2561</v>
      </c>
      <c r="K2988" s="258" t="s">
        <v>3017</v>
      </c>
      <c r="L2988" s="265" t="s">
        <v>1937</v>
      </c>
      <c r="M2988" s="265" t="s">
        <v>1941</v>
      </c>
      <c r="N2988" s="258" t="s">
        <v>3027</v>
      </c>
      <c r="O2988" s="258" t="s">
        <v>3040</v>
      </c>
      <c r="P2988" s="258"/>
      <c r="Q2988" s="258"/>
      <c r="R2988" s="258"/>
      <c r="S2988" s="258"/>
      <c r="T2988" s="11" t="s">
        <v>2763</v>
      </c>
      <c r="U2988" s="11" t="s">
        <v>2517</v>
      </c>
      <c r="V2988">
        <v>5.7268041237113403</v>
      </c>
      <c r="Z2988">
        <v>0.5</v>
      </c>
      <c r="AD2988" s="188">
        <f t="shared" si="95"/>
        <v>13.186453805754562</v>
      </c>
    </row>
    <row r="2989" spans="1:31" hidden="1" x14ac:dyDescent="0.35">
      <c r="A2989" s="11" t="s">
        <v>2764</v>
      </c>
      <c r="B2989" s="11" t="s">
        <v>2516</v>
      </c>
      <c r="C2989" s="11" t="s">
        <v>2552</v>
      </c>
      <c r="D2989" s="188" t="s">
        <v>3022</v>
      </c>
      <c r="G2989" s="11" t="s">
        <v>2749</v>
      </c>
      <c r="H2989" s="11" t="s">
        <v>2640</v>
      </c>
      <c r="J2989" s="258" t="s">
        <v>2561</v>
      </c>
      <c r="K2989" s="258" t="s">
        <v>3017</v>
      </c>
      <c r="L2989" s="265" t="s">
        <v>1937</v>
      </c>
      <c r="M2989" s="265" t="s">
        <v>1941</v>
      </c>
      <c r="N2989" s="258" t="s">
        <v>3027</v>
      </c>
      <c r="O2989" s="258" t="s">
        <v>3040</v>
      </c>
      <c r="P2989" s="258"/>
      <c r="Q2989" s="258"/>
      <c r="R2989" s="258"/>
      <c r="S2989" s="258"/>
      <c r="T2989" s="11" t="s">
        <v>2763</v>
      </c>
      <c r="U2989" s="11" t="s">
        <v>2517</v>
      </c>
      <c r="V2989">
        <v>6.6301091570648802</v>
      </c>
      <c r="Z2989">
        <v>-1.3970588235294099</v>
      </c>
      <c r="AD2989" s="188">
        <f t="shared" ref="AD2989:AD3052" si="96">LN(10^(V2989))</f>
        <v>15.266390509980912</v>
      </c>
    </row>
    <row r="2990" spans="1:31" x14ac:dyDescent="0.35">
      <c r="A2990" s="11" t="s">
        <v>2765</v>
      </c>
      <c r="B2990" s="11" t="s">
        <v>2516</v>
      </c>
      <c r="C2990" s="11" t="s">
        <v>2766</v>
      </c>
      <c r="D2990" s="188" t="s">
        <v>3022</v>
      </c>
      <c r="G2990" s="11" t="s">
        <v>2767</v>
      </c>
      <c r="H2990" s="11" t="s">
        <v>2768</v>
      </c>
      <c r="I2990" s="11" t="s">
        <v>2572</v>
      </c>
      <c r="J2990" s="258" t="s">
        <v>3036</v>
      </c>
      <c r="K2990" s="260" t="s">
        <v>3049</v>
      </c>
      <c r="L2990" s="265" t="s">
        <v>1937</v>
      </c>
      <c r="M2990" s="265" t="s">
        <v>1937</v>
      </c>
      <c r="N2990" s="258" t="s">
        <v>3023</v>
      </c>
      <c r="P2990" s="258" t="s">
        <v>3025</v>
      </c>
      <c r="Q2990" s="265" t="s">
        <v>2153</v>
      </c>
      <c r="R2990" s="265" t="s">
        <v>3073</v>
      </c>
      <c r="S2990" s="265" t="s">
        <v>3116</v>
      </c>
      <c r="T2990" s="11" t="s">
        <v>2769</v>
      </c>
      <c r="U2990" s="11" t="s">
        <v>2517</v>
      </c>
      <c r="V2990">
        <v>2</v>
      </c>
      <c r="Z2990">
        <v>0.99457032473634699</v>
      </c>
      <c r="AD2990" s="188">
        <f t="shared" si="96"/>
        <v>4.6051701859880918</v>
      </c>
      <c r="AE2990" s="188">
        <f t="shared" ref="AE2990:AE3047" si="97">LN(10^Z2990/24)</f>
        <v>-0.88797102667578576</v>
      </c>
    </row>
    <row r="2991" spans="1:31" x14ac:dyDescent="0.35">
      <c r="A2991" s="11" t="s">
        <v>2765</v>
      </c>
      <c r="B2991" s="11" t="s">
        <v>2516</v>
      </c>
      <c r="C2991" s="11" t="s">
        <v>2766</v>
      </c>
      <c r="D2991" s="188" t="s">
        <v>3022</v>
      </c>
      <c r="G2991" s="11" t="s">
        <v>2767</v>
      </c>
      <c r="H2991" s="11" t="s">
        <v>2768</v>
      </c>
      <c r="I2991" s="11" t="s">
        <v>2572</v>
      </c>
      <c r="J2991" s="258" t="s">
        <v>3036</v>
      </c>
      <c r="K2991" s="260" t="s">
        <v>3049</v>
      </c>
      <c r="L2991" s="265" t="s">
        <v>1937</v>
      </c>
      <c r="M2991" s="265" t="s">
        <v>1937</v>
      </c>
      <c r="N2991" s="258" t="s">
        <v>3023</v>
      </c>
      <c r="P2991" s="258" t="s">
        <v>3025</v>
      </c>
      <c r="Q2991" s="265" t="s">
        <v>2153</v>
      </c>
      <c r="R2991" s="265" t="s">
        <v>3073</v>
      </c>
      <c r="S2991" s="265" t="s">
        <v>3116</v>
      </c>
      <c r="T2991" s="11" t="s">
        <v>2769</v>
      </c>
      <c r="U2991" s="11" t="s">
        <v>2517</v>
      </c>
      <c r="V2991">
        <v>2.5159235668789801</v>
      </c>
      <c r="Z2991">
        <v>1.5219797431345901</v>
      </c>
      <c r="AD2991" s="188">
        <f t="shared" si="96"/>
        <v>5.793128100207948</v>
      </c>
      <c r="AE2991" s="188">
        <f t="shared" si="97"/>
        <v>0.32643403803266857</v>
      </c>
    </row>
    <row r="2992" spans="1:31" x14ac:dyDescent="0.35">
      <c r="A2992" s="11" t="s">
        <v>2765</v>
      </c>
      <c r="B2992" s="11" t="s">
        <v>2516</v>
      </c>
      <c r="C2992" s="11" t="s">
        <v>2766</v>
      </c>
      <c r="D2992" s="188" t="s">
        <v>3022</v>
      </c>
      <c r="G2992" s="11" t="s">
        <v>2767</v>
      </c>
      <c r="H2992" s="11" t="s">
        <v>2768</v>
      </c>
      <c r="I2992" s="11" t="s">
        <v>2572</v>
      </c>
      <c r="J2992" s="258" t="s">
        <v>3036</v>
      </c>
      <c r="K2992" s="260" t="s">
        <v>3049</v>
      </c>
      <c r="L2992" s="265" t="s">
        <v>1937</v>
      </c>
      <c r="M2992" s="265" t="s">
        <v>1937</v>
      </c>
      <c r="N2992" s="258" t="s">
        <v>3023</v>
      </c>
      <c r="P2992" s="258" t="s">
        <v>3025</v>
      </c>
      <c r="Q2992" s="265" t="s">
        <v>2153</v>
      </c>
      <c r="R2992" s="265" t="s">
        <v>3073</v>
      </c>
      <c r="S2992" s="265" t="s">
        <v>3116</v>
      </c>
      <c r="T2992" s="11" t="s">
        <v>2769</v>
      </c>
      <c r="U2992" s="11" t="s">
        <v>2517</v>
      </c>
      <c r="V2992">
        <v>2.6114649681528599</v>
      </c>
      <c r="Z2992">
        <v>1.55528871254046</v>
      </c>
      <c r="AD2992" s="188">
        <f t="shared" si="96"/>
        <v>6.0131203065449457</v>
      </c>
      <c r="AE2992" s="188">
        <f t="shared" si="97"/>
        <v>0.4031307744496192</v>
      </c>
    </row>
    <row r="2993" spans="1:31" x14ac:dyDescent="0.35">
      <c r="A2993" s="11" t="s">
        <v>2765</v>
      </c>
      <c r="B2993" s="11" t="s">
        <v>2516</v>
      </c>
      <c r="C2993" s="11" t="s">
        <v>2766</v>
      </c>
      <c r="D2993" s="188" t="s">
        <v>3022</v>
      </c>
      <c r="G2993" s="11" t="s">
        <v>2767</v>
      </c>
      <c r="H2993" s="11" t="s">
        <v>2768</v>
      </c>
      <c r="I2993" s="11" t="s">
        <v>2572</v>
      </c>
      <c r="J2993" s="258" t="s">
        <v>3036</v>
      </c>
      <c r="K2993" s="260" t="s">
        <v>3049</v>
      </c>
      <c r="L2993" s="265" t="s">
        <v>1937</v>
      </c>
      <c r="M2993" s="265" t="s">
        <v>1937</v>
      </c>
      <c r="N2993" s="258" t="s">
        <v>3023</v>
      </c>
      <c r="P2993" s="258" t="s">
        <v>3025</v>
      </c>
      <c r="Q2993" s="265" t="s">
        <v>2153</v>
      </c>
      <c r="R2993" s="265" t="s">
        <v>3073</v>
      </c>
      <c r="S2993" s="265" t="s">
        <v>3116</v>
      </c>
      <c r="T2993" s="11" t="s">
        <v>2769</v>
      </c>
      <c r="U2993" s="11" t="s">
        <v>2517</v>
      </c>
      <c r="V2993">
        <v>2.6114649681528599</v>
      </c>
      <c r="Z2993">
        <v>1.4241411715568499</v>
      </c>
      <c r="AD2993" s="188">
        <f t="shared" si="96"/>
        <v>6.0131203065449457</v>
      </c>
      <c r="AE2993" s="188">
        <f t="shared" si="97"/>
        <v>0.10115240159793305</v>
      </c>
    </row>
    <row r="2994" spans="1:31" x14ac:dyDescent="0.35">
      <c r="A2994" s="11" t="s">
        <v>2765</v>
      </c>
      <c r="B2994" s="11" t="s">
        <v>2516</v>
      </c>
      <c r="C2994" s="11" t="s">
        <v>2766</v>
      </c>
      <c r="D2994" s="188" t="s">
        <v>3022</v>
      </c>
      <c r="G2994" s="11" t="s">
        <v>2767</v>
      </c>
      <c r="H2994" s="11" t="s">
        <v>2768</v>
      </c>
      <c r="I2994" s="11" t="s">
        <v>2572</v>
      </c>
      <c r="J2994" s="258" t="s">
        <v>3036</v>
      </c>
      <c r="K2994" s="260" t="s">
        <v>3049</v>
      </c>
      <c r="L2994" s="265" t="s">
        <v>1937</v>
      </c>
      <c r="M2994" s="265" t="s">
        <v>1937</v>
      </c>
      <c r="N2994" s="258" t="s">
        <v>3023</v>
      </c>
      <c r="P2994" s="258" t="s">
        <v>3025</v>
      </c>
      <c r="Q2994" s="265" t="s">
        <v>2153</v>
      </c>
      <c r="R2994" s="265" t="s">
        <v>3073</v>
      </c>
      <c r="S2994" s="265" t="s">
        <v>3116</v>
      </c>
      <c r="T2994" s="11" t="s">
        <v>2769</v>
      </c>
      <c r="U2994" s="11" t="s">
        <v>2517</v>
      </c>
      <c r="V2994">
        <v>2.7834394904458502</v>
      </c>
      <c r="Z2994">
        <v>0.96606452960217304</v>
      </c>
      <c r="AD2994" s="188">
        <f t="shared" si="96"/>
        <v>6.4091062779515573</v>
      </c>
      <c r="AE2994" s="188">
        <f t="shared" si="97"/>
        <v>-0.95360804561567691</v>
      </c>
    </row>
    <row r="2995" spans="1:31" x14ac:dyDescent="0.35">
      <c r="A2995" s="11" t="s">
        <v>2765</v>
      </c>
      <c r="B2995" s="11" t="s">
        <v>2516</v>
      </c>
      <c r="C2995" s="11" t="s">
        <v>2766</v>
      </c>
      <c r="D2995" s="188" t="s">
        <v>3022</v>
      </c>
      <c r="G2995" s="11" t="s">
        <v>2767</v>
      </c>
      <c r="H2995" s="11" t="s">
        <v>2768</v>
      </c>
      <c r="I2995" s="11" t="s">
        <v>2572</v>
      </c>
      <c r="J2995" s="258" t="s">
        <v>3036</v>
      </c>
      <c r="K2995" s="260" t="s">
        <v>3049</v>
      </c>
      <c r="L2995" s="265" t="s">
        <v>1937</v>
      </c>
      <c r="M2995" s="265" t="s">
        <v>1937</v>
      </c>
      <c r="N2995" s="258" t="s">
        <v>3023</v>
      </c>
      <c r="P2995" s="258" t="s">
        <v>3025</v>
      </c>
      <c r="Q2995" s="265" t="s">
        <v>2153</v>
      </c>
      <c r="R2995" s="265" t="s">
        <v>3073</v>
      </c>
      <c r="S2995" s="265" t="s">
        <v>3116</v>
      </c>
      <c r="T2995" s="11" t="s">
        <v>2769</v>
      </c>
      <c r="U2995" s="11" t="s">
        <v>2517</v>
      </c>
      <c r="V2995">
        <v>3.0318471337579602</v>
      </c>
      <c r="Z2995">
        <v>1.6231596533361099</v>
      </c>
      <c r="AD2995" s="188">
        <f t="shared" si="96"/>
        <v>6.9810860144278042</v>
      </c>
      <c r="AE2995" s="188">
        <f t="shared" si="97"/>
        <v>0.55940939097316422</v>
      </c>
    </row>
    <row r="2996" spans="1:31" x14ac:dyDescent="0.35">
      <c r="A2996" s="11" t="s">
        <v>2765</v>
      </c>
      <c r="B2996" s="11" t="s">
        <v>2516</v>
      </c>
      <c r="C2996" s="11" t="s">
        <v>2766</v>
      </c>
      <c r="D2996" s="188" t="s">
        <v>3022</v>
      </c>
      <c r="G2996" s="11" t="s">
        <v>2767</v>
      </c>
      <c r="H2996" s="11" t="s">
        <v>2768</v>
      </c>
      <c r="I2996" s="11" t="s">
        <v>2572</v>
      </c>
      <c r="J2996" s="258" t="s">
        <v>3036</v>
      </c>
      <c r="K2996" s="260" t="s">
        <v>3049</v>
      </c>
      <c r="L2996" s="265" t="s">
        <v>1937</v>
      </c>
      <c r="M2996" s="265" t="s">
        <v>1937</v>
      </c>
      <c r="N2996" s="258" t="s">
        <v>3023</v>
      </c>
      <c r="P2996" s="258" t="s">
        <v>3025</v>
      </c>
      <c r="Q2996" s="265" t="s">
        <v>2153</v>
      </c>
      <c r="R2996" s="265" t="s">
        <v>3073</v>
      </c>
      <c r="S2996" s="265" t="s">
        <v>3116</v>
      </c>
      <c r="T2996" s="11" t="s">
        <v>2769</v>
      </c>
      <c r="U2996" s="11" t="s">
        <v>2517</v>
      </c>
      <c r="V2996">
        <v>3.0700636942675099</v>
      </c>
      <c r="Z2996">
        <v>1.9840242247050199</v>
      </c>
      <c r="AD2996" s="188">
        <f t="shared" si="96"/>
        <v>7.0690828969625983</v>
      </c>
      <c r="AE2996" s="188">
        <f t="shared" si="97"/>
        <v>1.3903307735969024</v>
      </c>
    </row>
    <row r="2997" spans="1:31" x14ac:dyDescent="0.35">
      <c r="A2997" s="11" t="s">
        <v>2765</v>
      </c>
      <c r="B2997" s="11" t="s">
        <v>2516</v>
      </c>
      <c r="C2997" s="11" t="s">
        <v>2766</v>
      </c>
      <c r="D2997" s="188" t="s">
        <v>3022</v>
      </c>
      <c r="G2997" s="11" t="s">
        <v>2767</v>
      </c>
      <c r="H2997" s="11" t="s">
        <v>2768</v>
      </c>
      <c r="I2997" s="11" t="s">
        <v>2572</v>
      </c>
      <c r="J2997" s="258" t="s">
        <v>3036</v>
      </c>
      <c r="K2997" s="260" t="s">
        <v>3049</v>
      </c>
      <c r="L2997" s="265" t="s">
        <v>1937</v>
      </c>
      <c r="M2997" s="265" t="s">
        <v>1937</v>
      </c>
      <c r="N2997" s="258" t="s">
        <v>3023</v>
      </c>
      <c r="P2997" s="258" t="s">
        <v>3025</v>
      </c>
      <c r="Q2997" s="265" t="s">
        <v>2153</v>
      </c>
      <c r="R2997" s="265" t="s">
        <v>3073</v>
      </c>
      <c r="S2997" s="265" t="s">
        <v>3116</v>
      </c>
      <c r="T2997" s="11" t="s">
        <v>2769</v>
      </c>
      <c r="U2997" s="11" t="s">
        <v>2517</v>
      </c>
      <c r="V2997">
        <v>3.12738853503184</v>
      </c>
      <c r="Z2997">
        <v>2.0826981309387</v>
      </c>
      <c r="AD2997" s="188">
        <f t="shared" si="96"/>
        <v>7.2010782207648019</v>
      </c>
      <c r="AE2997" s="188">
        <f t="shared" si="97"/>
        <v>1.6175358391580665</v>
      </c>
    </row>
    <row r="2998" spans="1:31" x14ac:dyDescent="0.35">
      <c r="A2998" s="11" t="s">
        <v>2765</v>
      </c>
      <c r="B2998" s="11" t="s">
        <v>2516</v>
      </c>
      <c r="C2998" s="11" t="s">
        <v>2766</v>
      </c>
      <c r="D2998" s="188" t="s">
        <v>3022</v>
      </c>
      <c r="G2998" s="11" t="s">
        <v>2767</v>
      </c>
      <c r="H2998" s="11" t="s">
        <v>2768</v>
      </c>
      <c r="I2998" s="11" t="s">
        <v>2572</v>
      </c>
      <c r="J2998" s="258" t="s">
        <v>3036</v>
      </c>
      <c r="K2998" s="260" t="s">
        <v>3049</v>
      </c>
      <c r="L2998" s="265" t="s">
        <v>1937</v>
      </c>
      <c r="M2998" s="265" t="s">
        <v>1937</v>
      </c>
      <c r="N2998" s="258" t="s">
        <v>3023</v>
      </c>
      <c r="P2998" s="258" t="s">
        <v>3025</v>
      </c>
      <c r="Q2998" s="265" t="s">
        <v>2153</v>
      </c>
      <c r="R2998" s="265" t="s">
        <v>3073</v>
      </c>
      <c r="S2998" s="265" t="s">
        <v>3116</v>
      </c>
      <c r="T2998" s="11" t="s">
        <v>2769</v>
      </c>
      <c r="U2998" s="11" t="s">
        <v>2517</v>
      </c>
      <c r="V2998">
        <v>3.3184713375796102</v>
      </c>
      <c r="Z2998">
        <v>2.2804636107340501</v>
      </c>
      <c r="AD2998" s="188">
        <f t="shared" si="96"/>
        <v>7.641062633438823</v>
      </c>
      <c r="AE2998" s="188">
        <f t="shared" si="97"/>
        <v>2.072907684843655</v>
      </c>
    </row>
    <row r="2999" spans="1:31" x14ac:dyDescent="0.35">
      <c r="A2999" s="11" t="s">
        <v>2765</v>
      </c>
      <c r="B2999" s="11" t="s">
        <v>2516</v>
      </c>
      <c r="C2999" s="11" t="s">
        <v>2766</v>
      </c>
      <c r="D2999" s="188" t="s">
        <v>3022</v>
      </c>
      <c r="G2999" s="11" t="s">
        <v>2767</v>
      </c>
      <c r="H2999" s="11" t="s">
        <v>2768</v>
      </c>
      <c r="I2999" s="11" t="s">
        <v>2572</v>
      </c>
      <c r="J2999" s="258" t="s">
        <v>3036</v>
      </c>
      <c r="K2999" s="260" t="s">
        <v>3049</v>
      </c>
      <c r="L2999" s="265" t="s">
        <v>1937</v>
      </c>
      <c r="M2999" s="265" t="s">
        <v>1937</v>
      </c>
      <c r="N2999" s="258" t="s">
        <v>3023</v>
      </c>
      <c r="P2999" s="258" t="s">
        <v>3025</v>
      </c>
      <c r="Q2999" s="265" t="s">
        <v>2153</v>
      </c>
      <c r="R2999" s="265" t="s">
        <v>3073</v>
      </c>
      <c r="S2999" s="265" t="s">
        <v>3116</v>
      </c>
      <c r="T2999" s="11" t="s">
        <v>2769</v>
      </c>
      <c r="U2999" s="11" t="s">
        <v>2517</v>
      </c>
      <c r="V2999">
        <v>3.9108280254776999</v>
      </c>
      <c r="Z2999">
        <v>2.6443562702307601</v>
      </c>
      <c r="AD2999" s="188">
        <f t="shared" si="96"/>
        <v>9.0050143127282904</v>
      </c>
      <c r="AE2999" s="188">
        <f t="shared" si="97"/>
        <v>2.9108014980507373</v>
      </c>
    </row>
    <row r="3000" spans="1:31" x14ac:dyDescent="0.35">
      <c r="A3000" s="11" t="s">
        <v>2765</v>
      </c>
      <c r="B3000" s="11" t="s">
        <v>2516</v>
      </c>
      <c r="C3000" s="11" t="s">
        <v>2766</v>
      </c>
      <c r="D3000" s="188" t="s">
        <v>3022</v>
      </c>
      <c r="G3000" s="11" t="s">
        <v>2767</v>
      </c>
      <c r="H3000" s="11" t="s">
        <v>2768</v>
      </c>
      <c r="I3000" s="11" t="s">
        <v>2572</v>
      </c>
      <c r="J3000" s="258" t="s">
        <v>3036</v>
      </c>
      <c r="K3000" s="260" t="s">
        <v>3049</v>
      </c>
      <c r="L3000" s="265" t="s">
        <v>1937</v>
      </c>
      <c r="M3000" s="265" t="s">
        <v>1937</v>
      </c>
      <c r="N3000" s="258" t="s">
        <v>3023</v>
      </c>
      <c r="P3000" s="258" t="s">
        <v>3025</v>
      </c>
      <c r="Q3000" s="265" t="s">
        <v>2153</v>
      </c>
      <c r="R3000" s="265" t="s">
        <v>3073</v>
      </c>
      <c r="S3000" s="265" t="s">
        <v>3116</v>
      </c>
      <c r="T3000" s="11" t="s">
        <v>2769</v>
      </c>
      <c r="U3000" s="11" t="s">
        <v>2517</v>
      </c>
      <c r="V3000">
        <v>3.96815286624203</v>
      </c>
      <c r="Z3000">
        <v>2.80860394695625</v>
      </c>
      <c r="AD3000" s="188">
        <f t="shared" si="96"/>
        <v>9.1370096365304949</v>
      </c>
      <c r="AE3000" s="188">
        <f t="shared" si="97"/>
        <v>3.2889957500377558</v>
      </c>
    </row>
    <row r="3001" spans="1:31" x14ac:dyDescent="0.35">
      <c r="A3001" s="11" t="s">
        <v>2765</v>
      </c>
      <c r="B3001" s="11" t="s">
        <v>2516</v>
      </c>
      <c r="C3001" s="11" t="s">
        <v>2766</v>
      </c>
      <c r="D3001" s="188" t="s">
        <v>3022</v>
      </c>
      <c r="G3001" s="11" t="s">
        <v>2767</v>
      </c>
      <c r="H3001" s="11" t="s">
        <v>2768</v>
      </c>
      <c r="I3001" s="11" t="s">
        <v>2572</v>
      </c>
      <c r="J3001" s="258" t="s">
        <v>3036</v>
      </c>
      <c r="K3001" s="260" t="s">
        <v>3049</v>
      </c>
      <c r="L3001" s="265" t="s">
        <v>1937</v>
      </c>
      <c r="M3001" s="265" t="s">
        <v>1937</v>
      </c>
      <c r="N3001" s="258" t="s">
        <v>3023</v>
      </c>
      <c r="P3001" s="258" t="s">
        <v>3025</v>
      </c>
      <c r="Q3001" s="265" t="s">
        <v>2153</v>
      </c>
      <c r="R3001" s="265" t="s">
        <v>3073</v>
      </c>
      <c r="S3001" s="265" t="s">
        <v>3116</v>
      </c>
      <c r="T3001" s="11" t="s">
        <v>2769</v>
      </c>
      <c r="U3001" s="11" t="s">
        <v>2517</v>
      </c>
      <c r="V3001">
        <v>4.1783439490445797</v>
      </c>
      <c r="Z3001">
        <v>2.8425394173540699</v>
      </c>
      <c r="AD3001" s="188">
        <f t="shared" si="96"/>
        <v>9.620992490471922</v>
      </c>
      <c r="AE3001" s="188">
        <f t="shared" si="97"/>
        <v>3.3671350582995161</v>
      </c>
    </row>
    <row r="3002" spans="1:31" x14ac:dyDescent="0.35">
      <c r="A3002" s="11" t="s">
        <v>2765</v>
      </c>
      <c r="B3002" s="11" t="s">
        <v>2516</v>
      </c>
      <c r="C3002" s="11" t="s">
        <v>2766</v>
      </c>
      <c r="D3002" s="188" t="s">
        <v>3022</v>
      </c>
      <c r="G3002" s="11" t="s">
        <v>2767</v>
      </c>
      <c r="H3002" s="11" t="s">
        <v>2768</v>
      </c>
      <c r="I3002" s="11" t="s">
        <v>2572</v>
      </c>
      <c r="J3002" s="258" t="s">
        <v>3036</v>
      </c>
      <c r="K3002" s="260" t="s">
        <v>3049</v>
      </c>
      <c r="L3002" s="265" t="s">
        <v>1937</v>
      </c>
      <c r="M3002" s="265" t="s">
        <v>1937</v>
      </c>
      <c r="N3002" s="258" t="s">
        <v>3023</v>
      </c>
      <c r="P3002" s="258" t="s">
        <v>3025</v>
      </c>
      <c r="Q3002" s="265" t="s">
        <v>2153</v>
      </c>
      <c r="R3002" s="265" t="s">
        <v>3073</v>
      </c>
      <c r="S3002" s="265" t="s">
        <v>3116</v>
      </c>
      <c r="T3002" s="11" t="s">
        <v>2769</v>
      </c>
      <c r="U3002" s="11" t="s">
        <v>2517</v>
      </c>
      <c r="V3002">
        <v>4.3121019108280203</v>
      </c>
      <c r="Z3002">
        <v>2.9744178761616298</v>
      </c>
      <c r="AD3002" s="188">
        <f t="shared" si="96"/>
        <v>9.9289815793437395</v>
      </c>
      <c r="AE3002" s="188">
        <f t="shared" si="97"/>
        <v>3.6707964316368327</v>
      </c>
    </row>
    <row r="3003" spans="1:31" x14ac:dyDescent="0.35">
      <c r="A3003" s="11" t="s">
        <v>2765</v>
      </c>
      <c r="B3003" s="11" t="s">
        <v>2516</v>
      </c>
      <c r="C3003" s="11" t="s">
        <v>2766</v>
      </c>
      <c r="D3003" s="188" t="s">
        <v>3022</v>
      </c>
      <c r="G3003" s="11" t="s">
        <v>2767</v>
      </c>
      <c r="H3003" s="11" t="s">
        <v>2768</v>
      </c>
      <c r="I3003" s="11" t="s">
        <v>2572</v>
      </c>
      <c r="J3003" s="258" t="s">
        <v>3036</v>
      </c>
      <c r="K3003" s="260" t="s">
        <v>3049</v>
      </c>
      <c r="L3003" s="265" t="s">
        <v>1937</v>
      </c>
      <c r="M3003" s="265" t="s">
        <v>1937</v>
      </c>
      <c r="N3003" s="258" t="s">
        <v>3023</v>
      </c>
      <c r="P3003" s="258" t="s">
        <v>3025</v>
      </c>
      <c r="Q3003" s="265" t="s">
        <v>2153</v>
      </c>
      <c r="R3003" s="265" t="s">
        <v>3073</v>
      </c>
      <c r="S3003" s="265" t="s">
        <v>3116</v>
      </c>
      <c r="T3003" s="11" t="s">
        <v>2769</v>
      </c>
      <c r="U3003" s="11" t="s">
        <v>2517</v>
      </c>
      <c r="V3003">
        <v>4.44585987261146</v>
      </c>
      <c r="Z3003">
        <v>3.2702307611986998</v>
      </c>
      <c r="AD3003" s="188">
        <f t="shared" si="96"/>
        <v>10.236970668215555</v>
      </c>
      <c r="AE3003" s="188">
        <f t="shared" si="97"/>
        <v>4.3519307710387523</v>
      </c>
    </row>
    <row r="3004" spans="1:31" x14ac:dyDescent="0.35">
      <c r="A3004" s="11" t="s">
        <v>2765</v>
      </c>
      <c r="B3004" s="11" t="s">
        <v>2516</v>
      </c>
      <c r="C3004" s="11" t="s">
        <v>2766</v>
      </c>
      <c r="D3004" s="188" t="s">
        <v>3022</v>
      </c>
      <c r="G3004" s="11" t="s">
        <v>2767</v>
      </c>
      <c r="H3004" s="11" t="s">
        <v>2768</v>
      </c>
      <c r="I3004" s="11" t="s">
        <v>2572</v>
      </c>
      <c r="J3004" s="258" t="s">
        <v>3036</v>
      </c>
      <c r="K3004" s="260" t="s">
        <v>3049</v>
      </c>
      <c r="L3004" s="265" t="s">
        <v>1937</v>
      </c>
      <c r="M3004" s="265" t="s">
        <v>1937</v>
      </c>
      <c r="N3004" s="258" t="s">
        <v>3023</v>
      </c>
      <c r="P3004" s="258" t="s">
        <v>3025</v>
      </c>
      <c r="Q3004" s="265" t="s">
        <v>2153</v>
      </c>
      <c r="R3004" s="265" t="s">
        <v>3073</v>
      </c>
      <c r="S3004" s="265" t="s">
        <v>3116</v>
      </c>
      <c r="T3004" s="11" t="s">
        <v>2769</v>
      </c>
      <c r="U3004" s="11" t="s">
        <v>2517</v>
      </c>
      <c r="V3004">
        <v>4.5605095541401202</v>
      </c>
      <c r="Z3004">
        <v>3.4347916884201699</v>
      </c>
      <c r="AD3004" s="188">
        <f t="shared" si="96"/>
        <v>10.500961315819964</v>
      </c>
      <c r="AE3004" s="188">
        <f t="shared" si="97"/>
        <v>4.7308463089481876</v>
      </c>
    </row>
    <row r="3005" spans="1:31" x14ac:dyDescent="0.35">
      <c r="A3005" s="11" t="s">
        <v>2765</v>
      </c>
      <c r="B3005" s="11" t="s">
        <v>2516</v>
      </c>
      <c r="C3005" s="11" t="s">
        <v>2766</v>
      </c>
      <c r="D3005" s="188" t="s">
        <v>3022</v>
      </c>
      <c r="G3005" s="11" t="s">
        <v>2767</v>
      </c>
      <c r="H3005" s="11" t="s">
        <v>2768</v>
      </c>
      <c r="I3005" s="11" t="s">
        <v>2572</v>
      </c>
      <c r="J3005" s="258" t="s">
        <v>3036</v>
      </c>
      <c r="K3005" s="260" t="s">
        <v>3049</v>
      </c>
      <c r="L3005" s="265" t="s">
        <v>1937</v>
      </c>
      <c r="M3005" s="265" t="s">
        <v>1937</v>
      </c>
      <c r="N3005" s="258" t="s">
        <v>3023</v>
      </c>
      <c r="P3005" s="258" t="s">
        <v>3025</v>
      </c>
      <c r="Q3005" s="265" t="s">
        <v>2153</v>
      </c>
      <c r="R3005" s="265" t="s">
        <v>3073</v>
      </c>
      <c r="S3005" s="265" t="s">
        <v>3116</v>
      </c>
      <c r="T3005" s="11" t="s">
        <v>2769</v>
      </c>
      <c r="U3005" s="11" t="s">
        <v>2517</v>
      </c>
      <c r="V3005">
        <v>4.52229299363057</v>
      </c>
      <c r="Z3005">
        <v>3.6968779367233999</v>
      </c>
      <c r="AD3005" s="188">
        <f t="shared" si="96"/>
        <v>10.412964433285168</v>
      </c>
      <c r="AE3005" s="188">
        <f t="shared" si="97"/>
        <v>5.3343221973699411</v>
      </c>
    </row>
    <row r="3006" spans="1:31" x14ac:dyDescent="0.35">
      <c r="A3006" s="11" t="s">
        <v>2765</v>
      </c>
      <c r="B3006" s="11" t="s">
        <v>2516</v>
      </c>
      <c r="C3006" s="11" t="s">
        <v>2766</v>
      </c>
      <c r="D3006" s="188" t="s">
        <v>3022</v>
      </c>
      <c r="G3006" s="11" t="s">
        <v>2767</v>
      </c>
      <c r="H3006" s="11" t="s">
        <v>2768</v>
      </c>
      <c r="I3006" s="11" t="s">
        <v>2572</v>
      </c>
      <c r="J3006" s="258" t="s">
        <v>3036</v>
      </c>
      <c r="K3006" s="260" t="s">
        <v>3049</v>
      </c>
      <c r="L3006" s="265" t="s">
        <v>1937</v>
      </c>
      <c r="M3006" s="265" t="s">
        <v>1937</v>
      </c>
      <c r="N3006" s="258" t="s">
        <v>3023</v>
      </c>
      <c r="P3006" s="258" t="s">
        <v>3025</v>
      </c>
      <c r="Q3006" s="265" t="s">
        <v>2153</v>
      </c>
      <c r="R3006" s="265" t="s">
        <v>3073</v>
      </c>
      <c r="S3006" s="265" t="s">
        <v>3116</v>
      </c>
      <c r="T3006" s="11" t="s">
        <v>2769</v>
      </c>
      <c r="U3006" s="11" t="s">
        <v>2517</v>
      </c>
      <c r="V3006">
        <v>4.6560509554140097</v>
      </c>
      <c r="Z3006">
        <v>3.5992481988096401</v>
      </c>
      <c r="AD3006" s="188">
        <f t="shared" si="96"/>
        <v>10.720953522156984</v>
      </c>
      <c r="AE3006" s="188">
        <f t="shared" si="97"/>
        <v>5.1095214182168025</v>
      </c>
    </row>
    <row r="3007" spans="1:31" x14ac:dyDescent="0.35">
      <c r="A3007" s="11" t="s">
        <v>2765</v>
      </c>
      <c r="B3007" s="11" t="s">
        <v>2516</v>
      </c>
      <c r="C3007" s="11" t="s">
        <v>2766</v>
      </c>
      <c r="D3007" s="188" t="s">
        <v>3022</v>
      </c>
      <c r="G3007" s="11" t="s">
        <v>2767</v>
      </c>
      <c r="H3007" s="11" t="s">
        <v>2768</v>
      </c>
      <c r="I3007" s="11" t="s">
        <v>2572</v>
      </c>
      <c r="J3007" s="258" t="s">
        <v>3036</v>
      </c>
      <c r="K3007" s="260" t="s">
        <v>3049</v>
      </c>
      <c r="L3007" s="265" t="s">
        <v>1937</v>
      </c>
      <c r="M3007" s="265" t="s">
        <v>1937</v>
      </c>
      <c r="N3007" s="258" t="s">
        <v>3023</v>
      </c>
      <c r="P3007" s="258" t="s">
        <v>3025</v>
      </c>
      <c r="Q3007" s="265" t="s">
        <v>2153</v>
      </c>
      <c r="R3007" s="265" t="s">
        <v>3073</v>
      </c>
      <c r="S3007" s="265" t="s">
        <v>3116</v>
      </c>
      <c r="T3007" s="11" t="s">
        <v>2769</v>
      </c>
      <c r="U3007" s="11" t="s">
        <v>2517</v>
      </c>
      <c r="V3007">
        <v>4.6560509554140097</v>
      </c>
      <c r="Z3007">
        <v>3.1402318053670202</v>
      </c>
      <c r="AD3007" s="188">
        <f t="shared" si="96"/>
        <v>10.720953522156984</v>
      </c>
      <c r="AE3007" s="188">
        <f t="shared" si="97"/>
        <v>4.0525971132359357</v>
      </c>
    </row>
    <row r="3008" spans="1:31" x14ac:dyDescent="0.35">
      <c r="A3008" s="11" t="s">
        <v>2765</v>
      </c>
      <c r="B3008" s="11" t="s">
        <v>2516</v>
      </c>
      <c r="C3008" s="11" t="s">
        <v>2766</v>
      </c>
      <c r="D3008" s="188" t="s">
        <v>3022</v>
      </c>
      <c r="G3008" s="11" t="s">
        <v>2767</v>
      </c>
      <c r="H3008" s="11" t="s">
        <v>2768</v>
      </c>
      <c r="I3008" s="11" t="s">
        <v>2572</v>
      </c>
      <c r="J3008" s="258" t="s">
        <v>3036</v>
      </c>
      <c r="K3008" s="260" t="s">
        <v>3049</v>
      </c>
      <c r="L3008" s="265" t="s">
        <v>1937</v>
      </c>
      <c r="M3008" s="265" t="s">
        <v>1937</v>
      </c>
      <c r="N3008" s="258" t="s">
        <v>3023</v>
      </c>
      <c r="P3008" s="258" t="s">
        <v>3025</v>
      </c>
      <c r="Q3008" s="265" t="s">
        <v>2153</v>
      </c>
      <c r="R3008" s="265" t="s">
        <v>3073</v>
      </c>
      <c r="S3008" s="265" t="s">
        <v>3116</v>
      </c>
      <c r="T3008" s="11" t="s">
        <v>2769</v>
      </c>
      <c r="U3008" s="11" t="s">
        <v>2517</v>
      </c>
      <c r="V3008">
        <v>4.7324840764331197</v>
      </c>
      <c r="Z3008">
        <v>3.3045838989245002</v>
      </c>
      <c r="AD3008" s="188">
        <f t="shared" si="96"/>
        <v>10.896947287226597</v>
      </c>
      <c r="AE3008" s="188">
        <f t="shared" si="97"/>
        <v>4.4310317938637516</v>
      </c>
    </row>
    <row r="3009" spans="1:31" x14ac:dyDescent="0.35">
      <c r="A3009" s="11" t="s">
        <v>2765</v>
      </c>
      <c r="B3009" s="11" t="s">
        <v>2516</v>
      </c>
      <c r="C3009" s="11" t="s">
        <v>2766</v>
      </c>
      <c r="D3009" s="188" t="s">
        <v>3022</v>
      </c>
      <c r="G3009" s="11" t="s">
        <v>2767</v>
      </c>
      <c r="H3009" s="11" t="s">
        <v>2768</v>
      </c>
      <c r="I3009" s="11" t="s">
        <v>2572</v>
      </c>
      <c r="J3009" s="258" t="s">
        <v>3036</v>
      </c>
      <c r="K3009" s="260" t="s">
        <v>3049</v>
      </c>
      <c r="L3009" s="265" t="s">
        <v>1937</v>
      </c>
      <c r="M3009" s="265" t="s">
        <v>1937</v>
      </c>
      <c r="N3009" s="258" t="s">
        <v>3023</v>
      </c>
      <c r="P3009" s="258" t="s">
        <v>3025</v>
      </c>
      <c r="Q3009" s="265" t="s">
        <v>2153</v>
      </c>
      <c r="R3009" s="265" t="s">
        <v>3073</v>
      </c>
      <c r="S3009" s="265" t="s">
        <v>3116</v>
      </c>
      <c r="T3009" s="11" t="s">
        <v>2769</v>
      </c>
      <c r="U3009" s="11" t="s">
        <v>2517</v>
      </c>
      <c r="V3009">
        <v>4.7898089171974503</v>
      </c>
      <c r="Z3009">
        <v>3.4032578051581899</v>
      </c>
      <c r="AD3009" s="188">
        <f t="shared" si="96"/>
        <v>11.028942611028802</v>
      </c>
      <c r="AE3009" s="188">
        <f t="shared" si="97"/>
        <v>4.6582368594249379</v>
      </c>
    </row>
    <row r="3010" spans="1:31" x14ac:dyDescent="0.35">
      <c r="A3010" s="11" t="s">
        <v>2765</v>
      </c>
      <c r="B3010" s="11" t="s">
        <v>2516</v>
      </c>
      <c r="C3010" s="11" t="s">
        <v>2766</v>
      </c>
      <c r="D3010" s="188" t="s">
        <v>3022</v>
      </c>
      <c r="G3010" s="11" t="s">
        <v>2767</v>
      </c>
      <c r="H3010" s="11" t="s">
        <v>2768</v>
      </c>
      <c r="I3010" s="11" t="s">
        <v>2572</v>
      </c>
      <c r="J3010" s="258" t="s">
        <v>3036</v>
      </c>
      <c r="K3010" s="260" t="s">
        <v>3049</v>
      </c>
      <c r="L3010" s="265" t="s">
        <v>1937</v>
      </c>
      <c r="M3010" s="265" t="s">
        <v>1937</v>
      </c>
      <c r="N3010" s="258" t="s">
        <v>3023</v>
      </c>
      <c r="P3010" s="258" t="s">
        <v>3025</v>
      </c>
      <c r="Q3010" s="265" t="s">
        <v>2153</v>
      </c>
      <c r="R3010" s="265" t="s">
        <v>3073</v>
      </c>
      <c r="S3010" s="265" t="s">
        <v>3116</v>
      </c>
      <c r="T3010" s="11" t="s">
        <v>2769</v>
      </c>
      <c r="U3010" s="11" t="s">
        <v>2517</v>
      </c>
      <c r="V3010">
        <v>4.7898089171974503</v>
      </c>
      <c r="Z3010">
        <v>3.5999791166335999</v>
      </c>
      <c r="AD3010" s="188">
        <f t="shared" si="96"/>
        <v>11.028942611028802</v>
      </c>
      <c r="AE3010" s="188">
        <f t="shared" si="97"/>
        <v>5.1112044187024548</v>
      </c>
    </row>
    <row r="3011" spans="1:31" x14ac:dyDescent="0.35">
      <c r="A3011" s="11" t="s">
        <v>2765</v>
      </c>
      <c r="B3011" s="11" t="s">
        <v>2516</v>
      </c>
      <c r="C3011" s="11" t="s">
        <v>2766</v>
      </c>
      <c r="D3011" s="188" t="s">
        <v>3022</v>
      </c>
      <c r="G3011" s="11" t="s">
        <v>2767</v>
      </c>
      <c r="H3011" s="11" t="s">
        <v>2768</v>
      </c>
      <c r="I3011" s="11" t="s">
        <v>2572</v>
      </c>
      <c r="J3011" s="258" t="s">
        <v>3036</v>
      </c>
      <c r="K3011" s="260" t="s">
        <v>3049</v>
      </c>
      <c r="L3011" s="265" t="s">
        <v>1937</v>
      </c>
      <c r="M3011" s="265" t="s">
        <v>1937</v>
      </c>
      <c r="N3011" s="258" t="s">
        <v>3023</v>
      </c>
      <c r="P3011" s="258" t="s">
        <v>3025</v>
      </c>
      <c r="Q3011" s="265" t="s">
        <v>2153</v>
      </c>
      <c r="R3011" s="265" t="s">
        <v>3073</v>
      </c>
      <c r="S3011" s="265" t="s">
        <v>3116</v>
      </c>
      <c r="T3011" s="11" t="s">
        <v>2769</v>
      </c>
      <c r="U3011" s="11" t="s">
        <v>2517</v>
      </c>
      <c r="V3011">
        <v>4.7898089171974503</v>
      </c>
      <c r="Z3011">
        <v>3.79670042810901</v>
      </c>
      <c r="AD3011" s="188">
        <f t="shared" si="96"/>
        <v>11.028942611028802</v>
      </c>
      <c r="AE3011" s="188">
        <f t="shared" si="97"/>
        <v>5.5641719779799725</v>
      </c>
    </row>
    <row r="3012" spans="1:31" x14ac:dyDescent="0.35">
      <c r="A3012" s="11" t="s">
        <v>2765</v>
      </c>
      <c r="B3012" s="11" t="s">
        <v>2516</v>
      </c>
      <c r="C3012" s="11" t="s">
        <v>2766</v>
      </c>
      <c r="D3012" s="188" t="s">
        <v>3022</v>
      </c>
      <c r="G3012" s="11" t="s">
        <v>2767</v>
      </c>
      <c r="H3012" s="11" t="s">
        <v>2768</v>
      </c>
      <c r="I3012" s="11" t="s">
        <v>2572</v>
      </c>
      <c r="J3012" s="258" t="s">
        <v>3036</v>
      </c>
      <c r="K3012" s="260" t="s">
        <v>3049</v>
      </c>
      <c r="L3012" s="265" t="s">
        <v>1937</v>
      </c>
      <c r="M3012" s="265" t="s">
        <v>1937</v>
      </c>
      <c r="N3012" s="258" t="s">
        <v>3023</v>
      </c>
      <c r="P3012" s="258" t="s">
        <v>3025</v>
      </c>
      <c r="Q3012" s="265" t="s">
        <v>2153</v>
      </c>
      <c r="R3012" s="265" t="s">
        <v>3073</v>
      </c>
      <c r="S3012" s="265" t="s">
        <v>3116</v>
      </c>
      <c r="T3012" s="11" t="s">
        <v>2769</v>
      </c>
      <c r="U3012" s="11" t="s">
        <v>2517</v>
      </c>
      <c r="V3012">
        <v>4.7133757961783402</v>
      </c>
      <c r="Z3012">
        <v>3.96021718701054</v>
      </c>
      <c r="AD3012" s="188">
        <f t="shared" si="96"/>
        <v>10.852948845959189</v>
      </c>
      <c r="AE3012" s="188">
        <f t="shared" si="97"/>
        <v>5.9406832294813388</v>
      </c>
    </row>
    <row r="3013" spans="1:31" x14ac:dyDescent="0.35">
      <c r="A3013" s="11" t="s">
        <v>2765</v>
      </c>
      <c r="B3013" s="11" t="s">
        <v>2516</v>
      </c>
      <c r="C3013" s="11" t="s">
        <v>2766</v>
      </c>
      <c r="D3013" s="188" t="s">
        <v>3022</v>
      </c>
      <c r="G3013" s="11" t="s">
        <v>2767</v>
      </c>
      <c r="H3013" s="11" t="s">
        <v>2768</v>
      </c>
      <c r="I3013" s="11" t="s">
        <v>2572</v>
      </c>
      <c r="J3013" s="258" t="s">
        <v>3036</v>
      </c>
      <c r="K3013" s="260" t="s">
        <v>3049</v>
      </c>
      <c r="L3013" s="265" t="s">
        <v>1937</v>
      </c>
      <c r="M3013" s="265" t="s">
        <v>1937</v>
      </c>
      <c r="N3013" s="258" t="s">
        <v>3023</v>
      </c>
      <c r="P3013" s="258" t="s">
        <v>3025</v>
      </c>
      <c r="Q3013" s="265" t="s">
        <v>2153</v>
      </c>
      <c r="R3013" s="265" t="s">
        <v>3073</v>
      </c>
      <c r="S3013" s="265" t="s">
        <v>3116</v>
      </c>
      <c r="T3013" s="11" t="s">
        <v>2769</v>
      </c>
      <c r="U3013" s="11" t="s">
        <v>2517</v>
      </c>
      <c r="V3013">
        <v>5.3057324840764304</v>
      </c>
      <c r="Z3013">
        <v>4.0290278792941399</v>
      </c>
      <c r="AD3013" s="188">
        <f t="shared" si="96"/>
        <v>12.216900525248658</v>
      </c>
      <c r="AE3013" s="188">
        <f t="shared" si="97"/>
        <v>6.099125703772156</v>
      </c>
    </row>
    <row r="3014" spans="1:31" x14ac:dyDescent="0.35">
      <c r="A3014" s="11" t="s">
        <v>2765</v>
      </c>
      <c r="B3014" s="11" t="s">
        <v>2516</v>
      </c>
      <c r="C3014" s="11" t="s">
        <v>2766</v>
      </c>
      <c r="D3014" s="188" t="s">
        <v>3022</v>
      </c>
      <c r="G3014" s="11" t="s">
        <v>2767</v>
      </c>
      <c r="H3014" s="11" t="s">
        <v>2768</v>
      </c>
      <c r="I3014" s="11" t="s">
        <v>2572</v>
      </c>
      <c r="J3014" s="258" t="s">
        <v>3036</v>
      </c>
      <c r="K3014" s="260" t="s">
        <v>3049</v>
      </c>
      <c r="L3014" s="265" t="s">
        <v>1937</v>
      </c>
      <c r="M3014" s="265" t="s">
        <v>1937</v>
      </c>
      <c r="N3014" s="258" t="s">
        <v>3023</v>
      </c>
      <c r="P3014" s="258" t="s">
        <v>3025</v>
      </c>
      <c r="Q3014" s="265" t="s">
        <v>2153</v>
      </c>
      <c r="R3014" s="265" t="s">
        <v>3073</v>
      </c>
      <c r="S3014" s="265" t="s">
        <v>3116</v>
      </c>
      <c r="T3014" s="11" t="s">
        <v>2769</v>
      </c>
      <c r="U3014" s="11" t="s">
        <v>2517</v>
      </c>
      <c r="V3014">
        <v>5.4585987261146496</v>
      </c>
      <c r="Z3014">
        <v>3.6692074762451701</v>
      </c>
      <c r="AD3014" s="188">
        <f t="shared" si="96"/>
        <v>12.56888805538788</v>
      </c>
      <c r="AE3014" s="188">
        <f t="shared" si="97"/>
        <v>5.270608607556488</v>
      </c>
    </row>
    <row r="3015" spans="1:31" x14ac:dyDescent="0.35">
      <c r="A3015" s="11" t="s">
        <v>2765</v>
      </c>
      <c r="B3015" s="11" t="s">
        <v>2516</v>
      </c>
      <c r="C3015" s="11" t="s">
        <v>2766</v>
      </c>
      <c r="D3015" s="188" t="s">
        <v>3022</v>
      </c>
      <c r="G3015" s="11" t="s">
        <v>2767</v>
      </c>
      <c r="H3015" s="11" t="s">
        <v>2768</v>
      </c>
      <c r="I3015" s="11" t="s">
        <v>2572</v>
      </c>
      <c r="J3015" s="258" t="s">
        <v>3036</v>
      </c>
      <c r="K3015" s="260" t="s">
        <v>3049</v>
      </c>
      <c r="L3015" s="265" t="s">
        <v>1937</v>
      </c>
      <c r="M3015" s="265" t="s">
        <v>1937</v>
      </c>
      <c r="N3015" s="258" t="s">
        <v>3023</v>
      </c>
      <c r="P3015" s="258" t="s">
        <v>3025</v>
      </c>
      <c r="Q3015" s="265" t="s">
        <v>2153</v>
      </c>
      <c r="R3015" s="265" t="s">
        <v>3073</v>
      </c>
      <c r="S3015" s="265" t="s">
        <v>3116</v>
      </c>
      <c r="T3015" s="11" t="s">
        <v>2769</v>
      </c>
      <c r="U3015" s="11" t="s">
        <v>2517</v>
      </c>
      <c r="V3015">
        <v>5.4394904458598701</v>
      </c>
      <c r="Z3015">
        <v>5.1445128954787496</v>
      </c>
      <c r="AD3015" s="188">
        <f t="shared" si="96"/>
        <v>12.524889614120474</v>
      </c>
      <c r="AE3015" s="188">
        <f t="shared" si="97"/>
        <v>8.6676248734970596</v>
      </c>
    </row>
    <row r="3016" spans="1:31" x14ac:dyDescent="0.35">
      <c r="A3016" s="11" t="s">
        <v>2765</v>
      </c>
      <c r="B3016" s="11" t="s">
        <v>2516</v>
      </c>
      <c r="C3016" s="11" t="s">
        <v>2766</v>
      </c>
      <c r="D3016" s="188" t="s">
        <v>3022</v>
      </c>
      <c r="G3016" s="11" t="s">
        <v>2767</v>
      </c>
      <c r="H3016" s="11" t="s">
        <v>2768</v>
      </c>
      <c r="I3016" s="11" t="s">
        <v>2572</v>
      </c>
      <c r="J3016" s="258" t="s">
        <v>3036</v>
      </c>
      <c r="K3016" s="260" t="s">
        <v>3049</v>
      </c>
      <c r="L3016" s="265" t="s">
        <v>1937</v>
      </c>
      <c r="M3016" s="265" t="s">
        <v>1937</v>
      </c>
      <c r="N3016" s="258" t="s">
        <v>3023</v>
      </c>
      <c r="P3016" s="258" t="s">
        <v>3025</v>
      </c>
      <c r="Q3016" s="265" t="s">
        <v>2153</v>
      </c>
      <c r="R3016" s="265" t="s">
        <v>3073</v>
      </c>
      <c r="S3016" s="265" t="s">
        <v>3116</v>
      </c>
      <c r="T3016" s="11" t="s">
        <v>2769</v>
      </c>
      <c r="U3016" s="11" t="s">
        <v>2517</v>
      </c>
      <c r="V3016">
        <v>8.4777070063694193</v>
      </c>
      <c r="Z3016">
        <v>7.2594758275033904</v>
      </c>
      <c r="AD3016" s="188">
        <f t="shared" si="96"/>
        <v>19.520641775637404</v>
      </c>
      <c r="AE3016" s="188">
        <f t="shared" si="97"/>
        <v>13.537506993011977</v>
      </c>
    </row>
    <row r="3017" spans="1:31" x14ac:dyDescent="0.35">
      <c r="A3017" s="11" t="s">
        <v>2765</v>
      </c>
      <c r="B3017" s="11" t="s">
        <v>2516</v>
      </c>
      <c r="C3017" s="11" t="s">
        <v>2766</v>
      </c>
      <c r="D3017" s="188" t="s">
        <v>3022</v>
      </c>
      <c r="G3017" s="11" t="s">
        <v>2767</v>
      </c>
      <c r="H3017" s="11" t="s">
        <v>2768</v>
      </c>
      <c r="I3017" s="11" t="s">
        <v>2572</v>
      </c>
      <c r="J3017" s="258" t="s">
        <v>3036</v>
      </c>
      <c r="K3017" s="260" t="s">
        <v>3049</v>
      </c>
      <c r="L3017" s="265" t="s">
        <v>1937</v>
      </c>
      <c r="M3017" s="265" t="s">
        <v>1937</v>
      </c>
      <c r="N3017" s="258" t="s">
        <v>3023</v>
      </c>
      <c r="P3017" s="258" t="s">
        <v>3025</v>
      </c>
      <c r="Q3017" s="265" t="s">
        <v>2153</v>
      </c>
      <c r="R3017" s="265" t="s">
        <v>3073</v>
      </c>
      <c r="S3017" s="265" t="s">
        <v>3116</v>
      </c>
      <c r="T3017" s="11" t="s">
        <v>2769</v>
      </c>
      <c r="U3017" s="11" t="s">
        <v>2517</v>
      </c>
      <c r="V3017">
        <v>3.1847133757961499E-2</v>
      </c>
      <c r="Z3017">
        <v>2.0883366398649601E-4</v>
      </c>
      <c r="AD3017" s="188">
        <f t="shared" si="96"/>
        <v>7.3330735445669495E-2</v>
      </c>
      <c r="AE3017" s="188">
        <f t="shared" si="97"/>
        <v>-3.1775729730663351</v>
      </c>
    </row>
    <row r="3018" spans="1:31" x14ac:dyDescent="0.35">
      <c r="A3018" s="11" t="s">
        <v>2765</v>
      </c>
      <c r="B3018" s="11" t="s">
        <v>2516</v>
      </c>
      <c r="C3018" s="11" t="s">
        <v>2766</v>
      </c>
      <c r="D3018" s="188" t="s">
        <v>3022</v>
      </c>
      <c r="G3018" s="11" t="s">
        <v>2767</v>
      </c>
      <c r="H3018" s="11" t="s">
        <v>2768</v>
      </c>
      <c r="I3018" s="11" t="s">
        <v>2572</v>
      </c>
      <c r="J3018" s="258" t="s">
        <v>3036</v>
      </c>
      <c r="K3018" s="260" t="s">
        <v>3049</v>
      </c>
      <c r="L3018" s="265" t="s">
        <v>1937</v>
      </c>
      <c r="M3018" s="265" t="s">
        <v>1937</v>
      </c>
      <c r="N3018" s="258" t="s">
        <v>3023</v>
      </c>
      <c r="P3018" s="258" t="s">
        <v>3025</v>
      </c>
      <c r="Q3018" s="265" t="s">
        <v>2153</v>
      </c>
      <c r="R3018" s="265" t="s">
        <v>3073</v>
      </c>
      <c r="S3018" s="265" t="s">
        <v>3116</v>
      </c>
      <c r="T3018" s="11" t="s">
        <v>2769</v>
      </c>
      <c r="U3018" s="11" t="s">
        <v>2517</v>
      </c>
      <c r="V3018">
        <v>3.1847133757961499E-2</v>
      </c>
      <c r="Z3018">
        <v>2.0883366398649601E-4</v>
      </c>
      <c r="AD3018" s="188">
        <f t="shared" si="96"/>
        <v>7.3330735445669495E-2</v>
      </c>
      <c r="AE3018" s="188">
        <f t="shared" si="97"/>
        <v>-3.1775729730663351</v>
      </c>
    </row>
    <row r="3019" spans="1:31" x14ac:dyDescent="0.35">
      <c r="A3019" s="11" t="s">
        <v>2765</v>
      </c>
      <c r="B3019" s="11" t="s">
        <v>2516</v>
      </c>
      <c r="C3019" s="11" t="s">
        <v>2766</v>
      </c>
      <c r="D3019" s="188" t="s">
        <v>3022</v>
      </c>
      <c r="G3019" s="11" t="s">
        <v>2767</v>
      </c>
      <c r="H3019" s="11" t="s">
        <v>2768</v>
      </c>
      <c r="I3019" s="11" t="s">
        <v>2572</v>
      </c>
      <c r="J3019" s="258" t="s">
        <v>3036</v>
      </c>
      <c r="K3019" s="260" t="s">
        <v>3049</v>
      </c>
      <c r="L3019" s="265" t="s">
        <v>1937</v>
      </c>
      <c r="M3019" s="265" t="s">
        <v>1937</v>
      </c>
      <c r="N3019" s="258" t="s">
        <v>3023</v>
      </c>
      <c r="P3019" s="258" t="s">
        <v>3025</v>
      </c>
      <c r="Q3019" s="265" t="s">
        <v>2153</v>
      </c>
      <c r="R3019" s="265" t="s">
        <v>3073</v>
      </c>
      <c r="S3019" s="265" t="s">
        <v>3116</v>
      </c>
      <c r="T3019" s="11" t="s">
        <v>2769</v>
      </c>
      <c r="U3019" s="11" t="s">
        <v>2517</v>
      </c>
      <c r="V3019">
        <v>3.1847133757961499E-2</v>
      </c>
      <c r="Z3019">
        <v>2.0883366398649601E-4</v>
      </c>
      <c r="AD3019" s="188">
        <f t="shared" si="96"/>
        <v>7.3330735445669495E-2</v>
      </c>
      <c r="AE3019" s="188">
        <f t="shared" si="97"/>
        <v>-3.1775729730663351</v>
      </c>
    </row>
    <row r="3020" spans="1:31" x14ac:dyDescent="0.35">
      <c r="A3020" s="11" t="s">
        <v>2765</v>
      </c>
      <c r="B3020" s="11" t="s">
        <v>2516</v>
      </c>
      <c r="C3020" s="11" t="s">
        <v>2766</v>
      </c>
      <c r="D3020" s="188" t="s">
        <v>3022</v>
      </c>
      <c r="G3020" s="11" t="s">
        <v>2767</v>
      </c>
      <c r="H3020" s="11" t="s">
        <v>2768</v>
      </c>
      <c r="I3020" s="11" t="s">
        <v>2573</v>
      </c>
      <c r="J3020" s="258" t="s">
        <v>3037</v>
      </c>
      <c r="K3020" s="260" t="s">
        <v>3049</v>
      </c>
      <c r="L3020" s="265" t="s">
        <v>1937</v>
      </c>
      <c r="M3020" s="265" t="s">
        <v>1937</v>
      </c>
      <c r="N3020" s="258" t="s">
        <v>3023</v>
      </c>
      <c r="P3020" s="258" t="s">
        <v>3025</v>
      </c>
      <c r="Q3020" s="265" t="s">
        <v>2153</v>
      </c>
      <c r="R3020" s="265" t="s">
        <v>3073</v>
      </c>
      <c r="S3020" s="265" t="s">
        <v>3116</v>
      </c>
      <c r="T3020" s="11" t="s">
        <v>2769</v>
      </c>
      <c r="U3020" s="11" t="s">
        <v>2517</v>
      </c>
      <c r="V3020">
        <v>2.1183147213432001</v>
      </c>
      <c r="Z3020">
        <v>0.86465988440515995</v>
      </c>
      <c r="AD3020" s="188">
        <f t="shared" si="96"/>
        <v>4.8775998996346885</v>
      </c>
      <c r="AE3020" s="188">
        <f t="shared" si="97"/>
        <v>-1.1871008700066694</v>
      </c>
    </row>
    <row r="3021" spans="1:31" x14ac:dyDescent="0.35">
      <c r="A3021" s="11" t="s">
        <v>2765</v>
      </c>
      <c r="B3021" s="11" t="s">
        <v>2516</v>
      </c>
      <c r="C3021" s="11" t="s">
        <v>2766</v>
      </c>
      <c r="D3021" s="188" t="s">
        <v>3022</v>
      </c>
      <c r="G3021" s="11" t="s">
        <v>2767</v>
      </c>
      <c r="H3021" s="11" t="s">
        <v>2768</v>
      </c>
      <c r="I3021" s="11" t="s">
        <v>2573</v>
      </c>
      <c r="J3021" s="258" t="s">
        <v>3037</v>
      </c>
      <c r="K3021" s="260" t="s">
        <v>3049</v>
      </c>
      <c r="L3021" s="265" t="s">
        <v>1937</v>
      </c>
      <c r="M3021" s="265" t="s">
        <v>1937</v>
      </c>
      <c r="N3021" s="258" t="s">
        <v>3023</v>
      </c>
      <c r="P3021" s="258" t="s">
        <v>3025</v>
      </c>
      <c r="Q3021" s="265" t="s">
        <v>2153</v>
      </c>
      <c r="R3021" s="265" t="s">
        <v>3073</v>
      </c>
      <c r="S3021" s="265" t="s">
        <v>3116</v>
      </c>
      <c r="T3021" s="11" t="s">
        <v>2769</v>
      </c>
      <c r="U3021" s="11" t="s">
        <v>2517</v>
      </c>
      <c r="V3021">
        <v>2.9976724115385598</v>
      </c>
      <c r="Z3021">
        <v>2.1160132855610998</v>
      </c>
      <c r="AD3021" s="188">
        <f t="shared" si="96"/>
        <v>6.9023958084882002</v>
      </c>
      <c r="AE3021" s="188">
        <f t="shared" si="97"/>
        <v>1.6942468175623957</v>
      </c>
    </row>
    <row r="3022" spans="1:31" x14ac:dyDescent="0.35">
      <c r="A3022" s="11" t="s">
        <v>2765</v>
      </c>
      <c r="B3022" s="11" t="s">
        <v>2516</v>
      </c>
      <c r="C3022" s="11" t="s">
        <v>2766</v>
      </c>
      <c r="D3022" s="188" t="s">
        <v>3022</v>
      </c>
      <c r="G3022" s="11" t="s">
        <v>2767</v>
      </c>
      <c r="H3022" s="11" t="s">
        <v>2768</v>
      </c>
      <c r="I3022" s="11" t="s">
        <v>2573</v>
      </c>
      <c r="J3022" s="258" t="s">
        <v>3037</v>
      </c>
      <c r="K3022" s="260" t="s">
        <v>3049</v>
      </c>
      <c r="L3022" s="265" t="s">
        <v>1937</v>
      </c>
      <c r="M3022" s="265" t="s">
        <v>1937</v>
      </c>
      <c r="N3022" s="258" t="s">
        <v>3023</v>
      </c>
      <c r="P3022" s="258" t="s">
        <v>3025</v>
      </c>
      <c r="Q3022" s="265" t="s">
        <v>2153</v>
      </c>
      <c r="R3022" s="265" t="s">
        <v>3073</v>
      </c>
      <c r="S3022" s="265" t="s">
        <v>3116</v>
      </c>
      <c r="T3022" s="11" t="s">
        <v>2769</v>
      </c>
      <c r="U3022" s="11" t="s">
        <v>2517</v>
      </c>
      <c r="V3022">
        <v>3.0729921280435102</v>
      </c>
      <c r="Z3022">
        <v>1.98336689593848</v>
      </c>
      <c r="AD3022" s="188">
        <f t="shared" si="96"/>
        <v>7.075825864921037</v>
      </c>
      <c r="AE3022" s="188">
        <f t="shared" si="97"/>
        <v>1.3888172181778713</v>
      </c>
    </row>
    <row r="3023" spans="1:31" x14ac:dyDescent="0.35">
      <c r="A3023" s="11" t="s">
        <v>2765</v>
      </c>
      <c r="B3023" s="11" t="s">
        <v>2516</v>
      </c>
      <c r="C3023" s="11" t="s">
        <v>2766</v>
      </c>
      <c r="D3023" s="188" t="s">
        <v>3022</v>
      </c>
      <c r="G3023" s="11" t="s">
        <v>2767</v>
      </c>
      <c r="H3023" s="11" t="s">
        <v>2768</v>
      </c>
      <c r="I3023" s="11" t="s">
        <v>2573</v>
      </c>
      <c r="J3023" s="258" t="s">
        <v>3037</v>
      </c>
      <c r="K3023" s="260" t="s">
        <v>3049</v>
      </c>
      <c r="L3023" s="265" t="s">
        <v>1937</v>
      </c>
      <c r="M3023" s="265" t="s">
        <v>1937</v>
      </c>
      <c r="N3023" s="258" t="s">
        <v>3023</v>
      </c>
      <c r="P3023" s="258" t="s">
        <v>3025</v>
      </c>
      <c r="Q3023" s="265" t="s">
        <v>2153</v>
      </c>
      <c r="R3023" s="265" t="s">
        <v>3073</v>
      </c>
      <c r="S3023" s="265" t="s">
        <v>3116</v>
      </c>
      <c r="T3023" s="11" t="s">
        <v>2769</v>
      </c>
      <c r="U3023" s="11" t="s">
        <v>2517</v>
      </c>
      <c r="V3023">
        <v>3.1318356565630099</v>
      </c>
      <c r="Z3023">
        <v>2.3797369040458198</v>
      </c>
      <c r="AD3023" s="188">
        <f t="shared" si="96"/>
        <v>7.2113180965092072</v>
      </c>
      <c r="AE3023" s="188">
        <f t="shared" si="97"/>
        <v>2.3014928901557616</v>
      </c>
    </row>
    <row r="3024" spans="1:31" x14ac:dyDescent="0.35">
      <c r="A3024" s="11" t="s">
        <v>2765</v>
      </c>
      <c r="B3024" s="11" t="s">
        <v>2516</v>
      </c>
      <c r="C3024" s="11" t="s">
        <v>2766</v>
      </c>
      <c r="D3024" s="188" t="s">
        <v>3022</v>
      </c>
      <c r="G3024" s="11" t="s">
        <v>2767</v>
      </c>
      <c r="H3024" s="11" t="s">
        <v>2768</v>
      </c>
      <c r="I3024" s="11" t="s">
        <v>2573</v>
      </c>
      <c r="J3024" s="258" t="s">
        <v>3037</v>
      </c>
      <c r="K3024" s="260" t="s">
        <v>3049</v>
      </c>
      <c r="L3024" s="265" t="s">
        <v>1937</v>
      </c>
      <c r="M3024" s="265" t="s">
        <v>1937</v>
      </c>
      <c r="N3024" s="258" t="s">
        <v>3023</v>
      </c>
      <c r="P3024" s="258" t="s">
        <v>3025</v>
      </c>
      <c r="Q3024" s="265" t="s">
        <v>2153</v>
      </c>
      <c r="R3024" s="265" t="s">
        <v>3073</v>
      </c>
      <c r="S3024" s="265" t="s">
        <v>3116</v>
      </c>
      <c r="T3024" s="11" t="s">
        <v>2769</v>
      </c>
      <c r="U3024" s="11" t="s">
        <v>2517</v>
      </c>
      <c r="V3024">
        <v>3.4913303867981198</v>
      </c>
      <c r="Z3024">
        <v>2.1132934069095302</v>
      </c>
      <c r="AD3024" s="188">
        <f t="shared" si="96"/>
        <v>8.0390853033584868</v>
      </c>
      <c r="AE3024" s="188">
        <f t="shared" si="97"/>
        <v>1.6879840655245386</v>
      </c>
    </row>
    <row r="3025" spans="1:31" x14ac:dyDescent="0.35">
      <c r="A3025" s="11" t="s">
        <v>2765</v>
      </c>
      <c r="B3025" s="11" t="s">
        <v>2516</v>
      </c>
      <c r="C3025" s="11" t="s">
        <v>2766</v>
      </c>
      <c r="D3025" s="188" t="s">
        <v>3022</v>
      </c>
      <c r="G3025" s="11" t="s">
        <v>2767</v>
      </c>
      <c r="H3025" s="11" t="s">
        <v>2768</v>
      </c>
      <c r="I3025" s="11" t="s">
        <v>2573</v>
      </c>
      <c r="J3025" s="258" t="s">
        <v>3037</v>
      </c>
      <c r="K3025" s="260" t="s">
        <v>3049</v>
      </c>
      <c r="L3025" s="265" t="s">
        <v>1937</v>
      </c>
      <c r="M3025" s="265" t="s">
        <v>1937</v>
      </c>
      <c r="N3025" s="258" t="s">
        <v>3023</v>
      </c>
      <c r="P3025" s="258" t="s">
        <v>3025</v>
      </c>
      <c r="Q3025" s="265" t="s">
        <v>2153</v>
      </c>
      <c r="R3025" s="265" t="s">
        <v>3073</v>
      </c>
      <c r="S3025" s="265" t="s">
        <v>3116</v>
      </c>
      <c r="T3025" s="11" t="s">
        <v>2769</v>
      </c>
      <c r="U3025" s="11" t="s">
        <v>2517</v>
      </c>
      <c r="V3025">
        <v>3.5868922771137899</v>
      </c>
      <c r="Z3025">
        <v>2.24499830007584</v>
      </c>
      <c r="AD3025" s="188">
        <f t="shared" si="96"/>
        <v>8.2591246874576818</v>
      </c>
      <c r="AE3025" s="188">
        <f t="shared" si="97"/>
        <v>1.9912457892036579</v>
      </c>
    </row>
    <row r="3026" spans="1:31" x14ac:dyDescent="0.35">
      <c r="A3026" s="11" t="s">
        <v>2765</v>
      </c>
      <c r="B3026" s="11" t="s">
        <v>2516</v>
      </c>
      <c r="C3026" s="11" t="s">
        <v>2766</v>
      </c>
      <c r="D3026" s="188" t="s">
        <v>3022</v>
      </c>
      <c r="G3026" s="11" t="s">
        <v>2767</v>
      </c>
      <c r="H3026" s="11" t="s">
        <v>2768</v>
      </c>
      <c r="I3026" s="11" t="s">
        <v>2573</v>
      </c>
      <c r="J3026" s="258" t="s">
        <v>3037</v>
      </c>
      <c r="K3026" s="260" t="s">
        <v>3049</v>
      </c>
      <c r="L3026" s="265" t="s">
        <v>1937</v>
      </c>
      <c r="M3026" s="265" t="s">
        <v>1937</v>
      </c>
      <c r="N3026" s="258" t="s">
        <v>3023</v>
      </c>
      <c r="P3026" s="258" t="s">
        <v>3025</v>
      </c>
      <c r="Q3026" s="265" t="s">
        <v>2153</v>
      </c>
      <c r="R3026" s="265" t="s">
        <v>3073</v>
      </c>
      <c r="S3026" s="265" t="s">
        <v>3116</v>
      </c>
      <c r="T3026" s="11" t="s">
        <v>2769</v>
      </c>
      <c r="U3026" s="11" t="s">
        <v>2517</v>
      </c>
      <c r="V3026">
        <v>3.7777022255930102</v>
      </c>
      <c r="Z3026">
        <v>2.4422941130318701</v>
      </c>
      <c r="AD3026" s="188">
        <f t="shared" si="96"/>
        <v>8.6984808304208947</v>
      </c>
      <c r="AE3026" s="188">
        <f t="shared" si="97"/>
        <v>2.4455361870263537</v>
      </c>
    </row>
    <row r="3027" spans="1:31" x14ac:dyDescent="0.35">
      <c r="A3027" s="11" t="s">
        <v>2765</v>
      </c>
      <c r="B3027" s="11" t="s">
        <v>2516</v>
      </c>
      <c r="C3027" s="11" t="s">
        <v>2766</v>
      </c>
      <c r="D3027" s="188" t="s">
        <v>3022</v>
      </c>
      <c r="G3027" s="11" t="s">
        <v>2767</v>
      </c>
      <c r="H3027" s="11" t="s">
        <v>2768</v>
      </c>
      <c r="I3027" s="11" t="s">
        <v>2573</v>
      </c>
      <c r="J3027" s="258" t="s">
        <v>3037</v>
      </c>
      <c r="K3027" s="260" t="s">
        <v>3049</v>
      </c>
      <c r="L3027" s="265" t="s">
        <v>1937</v>
      </c>
      <c r="M3027" s="265" t="s">
        <v>1937</v>
      </c>
      <c r="N3027" s="258" t="s">
        <v>3023</v>
      </c>
      <c r="P3027" s="258" t="s">
        <v>3025</v>
      </c>
      <c r="Q3027" s="265" t="s">
        <v>2153</v>
      </c>
      <c r="R3027" s="265" t="s">
        <v>3073</v>
      </c>
      <c r="S3027" s="265" t="s">
        <v>3116</v>
      </c>
      <c r="T3027" s="11" t="s">
        <v>2769</v>
      </c>
      <c r="U3027" s="11" t="s">
        <v>2517</v>
      </c>
      <c r="V3027">
        <v>4.0250019614509496</v>
      </c>
      <c r="Z3027">
        <v>2.5401051337709499</v>
      </c>
      <c r="AD3027" s="188">
        <f t="shared" si="96"/>
        <v>9.2679095157087517</v>
      </c>
      <c r="AE3027" s="188">
        <f t="shared" si="97"/>
        <v>2.6707543853106901</v>
      </c>
    </row>
    <row r="3028" spans="1:31" x14ac:dyDescent="0.35">
      <c r="A3028" s="11" t="s">
        <v>2765</v>
      </c>
      <c r="B3028" s="11" t="s">
        <v>2516</v>
      </c>
      <c r="C3028" s="11" t="s">
        <v>2766</v>
      </c>
      <c r="D3028" s="188" t="s">
        <v>3022</v>
      </c>
      <c r="G3028" s="11" t="s">
        <v>2767</v>
      </c>
      <c r="H3028" s="11" t="s">
        <v>2768</v>
      </c>
      <c r="I3028" s="11" t="s">
        <v>2573</v>
      </c>
      <c r="J3028" s="258" t="s">
        <v>3037</v>
      </c>
      <c r="K3028" s="260" t="s">
        <v>3049</v>
      </c>
      <c r="L3028" s="265" t="s">
        <v>1937</v>
      </c>
      <c r="M3028" s="265" t="s">
        <v>1937</v>
      </c>
      <c r="N3028" s="258" t="s">
        <v>3023</v>
      </c>
      <c r="P3028" s="258" t="s">
        <v>3025</v>
      </c>
      <c r="Q3028" s="265" t="s">
        <v>2153</v>
      </c>
      <c r="R3028" s="265" t="s">
        <v>3073</v>
      </c>
      <c r="S3028" s="265" t="s">
        <v>3116</v>
      </c>
      <c r="T3028" s="11" t="s">
        <v>2769</v>
      </c>
      <c r="U3028" s="11" t="s">
        <v>2517</v>
      </c>
      <c r="V3028">
        <v>4.0080550252373301</v>
      </c>
      <c r="Z3028">
        <v>2.9699505714360401</v>
      </c>
      <c r="AD3028" s="188">
        <f t="shared" si="96"/>
        <v>9.2288877530113513</v>
      </c>
      <c r="AE3028" s="188">
        <f t="shared" si="97"/>
        <v>3.6605100823698282</v>
      </c>
    </row>
    <row r="3029" spans="1:31" x14ac:dyDescent="0.35">
      <c r="A3029" s="11" t="s">
        <v>2765</v>
      </c>
      <c r="B3029" s="11" t="s">
        <v>2516</v>
      </c>
      <c r="C3029" s="11" t="s">
        <v>2766</v>
      </c>
      <c r="D3029" s="188" t="s">
        <v>3022</v>
      </c>
      <c r="G3029" s="11" t="s">
        <v>2767</v>
      </c>
      <c r="H3029" s="11" t="s">
        <v>2768</v>
      </c>
      <c r="I3029" s="11" t="s">
        <v>2573</v>
      </c>
      <c r="J3029" s="258" t="s">
        <v>3037</v>
      </c>
      <c r="K3029" s="260" t="s">
        <v>3049</v>
      </c>
      <c r="L3029" s="265" t="s">
        <v>1937</v>
      </c>
      <c r="M3029" s="265" t="s">
        <v>1937</v>
      </c>
      <c r="N3029" s="258" t="s">
        <v>3023</v>
      </c>
      <c r="P3029" s="258" t="s">
        <v>3025</v>
      </c>
      <c r="Q3029" s="265" t="s">
        <v>2153</v>
      </c>
      <c r="R3029" s="265" t="s">
        <v>3073</v>
      </c>
      <c r="S3029" s="265" t="s">
        <v>3116</v>
      </c>
      <c r="T3029" s="11" t="s">
        <v>2769</v>
      </c>
      <c r="U3029" s="11" t="s">
        <v>2517</v>
      </c>
      <c r="V3029">
        <v>4.0639171483118401</v>
      </c>
      <c r="Z3029">
        <v>2.7382378324659302</v>
      </c>
      <c r="AD3029" s="188">
        <f t="shared" si="96"/>
        <v>9.3575150448657158</v>
      </c>
      <c r="AE3029" s="188">
        <f t="shared" si="97"/>
        <v>3.1269717837604332</v>
      </c>
    </row>
    <row r="3030" spans="1:31" x14ac:dyDescent="0.35">
      <c r="A3030" s="11" t="s">
        <v>2765</v>
      </c>
      <c r="B3030" s="11" t="s">
        <v>2516</v>
      </c>
      <c r="C3030" s="11" t="s">
        <v>2766</v>
      </c>
      <c r="D3030" s="188" t="s">
        <v>3022</v>
      </c>
      <c r="G3030" s="11" t="s">
        <v>2767</v>
      </c>
      <c r="H3030" s="11" t="s">
        <v>2768</v>
      </c>
      <c r="I3030" s="11" t="s">
        <v>2573</v>
      </c>
      <c r="J3030" s="258" t="s">
        <v>3037</v>
      </c>
      <c r="K3030" s="260" t="s">
        <v>3049</v>
      </c>
      <c r="L3030" s="265" t="s">
        <v>1937</v>
      </c>
      <c r="M3030" s="265" t="s">
        <v>1937</v>
      </c>
      <c r="N3030" s="258" t="s">
        <v>3023</v>
      </c>
      <c r="P3030" s="258" t="s">
        <v>3025</v>
      </c>
      <c r="Q3030" s="265" t="s">
        <v>2153</v>
      </c>
      <c r="R3030" s="265" t="s">
        <v>3073</v>
      </c>
      <c r="S3030" s="265" t="s">
        <v>3116</v>
      </c>
      <c r="T3030" s="11" t="s">
        <v>2769</v>
      </c>
      <c r="U3030" s="11" t="s">
        <v>2517</v>
      </c>
      <c r="V3030">
        <v>4.1977665611841903</v>
      </c>
      <c r="Z3030">
        <v>2.9358474775740699</v>
      </c>
      <c r="AD3030" s="188">
        <f t="shared" si="96"/>
        <v>9.6657147076515955</v>
      </c>
      <c r="AE3030" s="188">
        <f t="shared" si="97"/>
        <v>3.5819848068182796</v>
      </c>
    </row>
    <row r="3031" spans="1:31" x14ac:dyDescent="0.35">
      <c r="A3031" s="11" t="s">
        <v>2765</v>
      </c>
      <c r="B3031" s="11" t="s">
        <v>2516</v>
      </c>
      <c r="C3031" s="11" t="s">
        <v>2766</v>
      </c>
      <c r="D3031" s="188" t="s">
        <v>3022</v>
      </c>
      <c r="G3031" s="11" t="s">
        <v>2767</v>
      </c>
      <c r="H3031" s="11" t="s">
        <v>2768</v>
      </c>
      <c r="I3031" s="11" t="s">
        <v>2573</v>
      </c>
      <c r="J3031" s="258" t="s">
        <v>3037</v>
      </c>
      <c r="K3031" s="260" t="s">
        <v>3049</v>
      </c>
      <c r="L3031" s="265" t="s">
        <v>1937</v>
      </c>
      <c r="M3031" s="265" t="s">
        <v>1937</v>
      </c>
      <c r="N3031" s="258" t="s">
        <v>3023</v>
      </c>
      <c r="P3031" s="258" t="s">
        <v>3025</v>
      </c>
      <c r="Q3031" s="265" t="s">
        <v>2153</v>
      </c>
      <c r="R3031" s="265" t="s">
        <v>3073</v>
      </c>
      <c r="S3031" s="265" t="s">
        <v>3116</v>
      </c>
      <c r="T3031" s="11" t="s">
        <v>2769</v>
      </c>
      <c r="U3031" s="11" t="s">
        <v>2517</v>
      </c>
      <c r="V3031">
        <v>4.4466354578026497</v>
      </c>
      <c r="Z3031">
        <v>3.3642283651960101</v>
      </c>
      <c r="AD3031" s="188">
        <f t="shared" si="96"/>
        <v>10.238756519115135</v>
      </c>
      <c r="AE3031" s="188">
        <f t="shared" si="97"/>
        <v>4.5683682527801164</v>
      </c>
    </row>
    <row r="3032" spans="1:31" x14ac:dyDescent="0.35">
      <c r="A3032" s="11" t="s">
        <v>2765</v>
      </c>
      <c r="B3032" s="11" t="s">
        <v>2516</v>
      </c>
      <c r="C3032" s="11" t="s">
        <v>2766</v>
      </c>
      <c r="D3032" s="188" t="s">
        <v>3022</v>
      </c>
      <c r="G3032" s="11" t="s">
        <v>2767</v>
      </c>
      <c r="H3032" s="11" t="s">
        <v>2768</v>
      </c>
      <c r="I3032" s="11" t="s">
        <v>2573</v>
      </c>
      <c r="J3032" s="258" t="s">
        <v>3037</v>
      </c>
      <c r="K3032" s="260" t="s">
        <v>3049</v>
      </c>
      <c r="L3032" s="265" t="s">
        <v>1937</v>
      </c>
      <c r="M3032" s="265" t="s">
        <v>1937</v>
      </c>
      <c r="N3032" s="258" t="s">
        <v>3023</v>
      </c>
      <c r="P3032" s="258" t="s">
        <v>3025</v>
      </c>
      <c r="Q3032" s="265" t="s">
        <v>2153</v>
      </c>
      <c r="R3032" s="265" t="s">
        <v>3073</v>
      </c>
      <c r="S3032" s="265" t="s">
        <v>3116</v>
      </c>
      <c r="T3032" s="11" t="s">
        <v>2769</v>
      </c>
      <c r="U3032" s="11" t="s">
        <v>2517</v>
      </c>
      <c r="V3032">
        <v>4.54219734811831</v>
      </c>
      <c r="Z3032">
        <v>3.4959332583623199</v>
      </c>
      <c r="AD3032" s="188">
        <f t="shared" si="96"/>
        <v>10.458795903214307</v>
      </c>
      <c r="AE3032" s="188">
        <f t="shared" si="97"/>
        <v>4.8716299764592357</v>
      </c>
    </row>
    <row r="3033" spans="1:31" x14ac:dyDescent="0.35">
      <c r="A3033" s="11" t="s">
        <v>2765</v>
      </c>
      <c r="B3033" s="11" t="s">
        <v>2516</v>
      </c>
      <c r="C3033" s="11" t="s">
        <v>2766</v>
      </c>
      <c r="D3033" s="188" t="s">
        <v>3022</v>
      </c>
      <c r="G3033" s="11" t="s">
        <v>2767</v>
      </c>
      <c r="H3033" s="11" t="s">
        <v>2768</v>
      </c>
      <c r="I3033" s="11" t="s">
        <v>2573</v>
      </c>
      <c r="J3033" s="258" t="s">
        <v>3037</v>
      </c>
      <c r="K3033" s="260" t="s">
        <v>3049</v>
      </c>
      <c r="L3033" s="265" t="s">
        <v>1937</v>
      </c>
      <c r="M3033" s="265" t="s">
        <v>1937</v>
      </c>
      <c r="N3033" s="258" t="s">
        <v>3023</v>
      </c>
      <c r="P3033" s="258" t="s">
        <v>3025</v>
      </c>
      <c r="Q3033" s="265" t="s">
        <v>2153</v>
      </c>
      <c r="R3033" s="265" t="s">
        <v>3073</v>
      </c>
      <c r="S3033" s="265" t="s">
        <v>3116</v>
      </c>
      <c r="T3033" s="11" t="s">
        <v>2769</v>
      </c>
      <c r="U3033" s="11" t="s">
        <v>2517</v>
      </c>
      <c r="V3033">
        <v>4.5597719486361301</v>
      </c>
      <c r="Z3033">
        <v>3.1983157674503699</v>
      </c>
      <c r="AD3033" s="188">
        <f t="shared" si="96"/>
        <v>10.499262916381966</v>
      </c>
      <c r="AE3033" s="188">
        <f t="shared" si="97"/>
        <v>4.1863403784710878</v>
      </c>
    </row>
    <row r="3034" spans="1:31" x14ac:dyDescent="0.35">
      <c r="A3034" s="11" t="s">
        <v>2765</v>
      </c>
      <c r="B3034" s="11" t="s">
        <v>2516</v>
      </c>
      <c r="C3034" s="11" t="s">
        <v>2766</v>
      </c>
      <c r="D3034" s="188" t="s">
        <v>3022</v>
      </c>
      <c r="G3034" s="11" t="s">
        <v>2767</v>
      </c>
      <c r="H3034" s="11" t="s">
        <v>2768</v>
      </c>
      <c r="I3034" s="11" t="s">
        <v>2573</v>
      </c>
      <c r="J3034" s="258" t="s">
        <v>3037</v>
      </c>
      <c r="K3034" s="260" t="s">
        <v>3049</v>
      </c>
      <c r="L3034" s="265" t="s">
        <v>1937</v>
      </c>
      <c r="M3034" s="265" t="s">
        <v>1937</v>
      </c>
      <c r="N3034" s="258" t="s">
        <v>3023</v>
      </c>
      <c r="P3034" s="258" t="s">
        <v>3025</v>
      </c>
      <c r="Q3034" s="265" t="s">
        <v>2153</v>
      </c>
      <c r="R3034" s="265" t="s">
        <v>3073</v>
      </c>
      <c r="S3034" s="265" t="s">
        <v>3116</v>
      </c>
      <c r="T3034" s="11" t="s">
        <v>2769</v>
      </c>
      <c r="U3034" s="11" t="s">
        <v>2517</v>
      </c>
      <c r="V3034">
        <v>4.5012422522687396</v>
      </c>
      <c r="Z3034">
        <v>2.86805973271961</v>
      </c>
      <c r="AD3034" s="188">
        <f t="shared" si="96"/>
        <v>10.364493310028944</v>
      </c>
      <c r="AE3034" s="188">
        <f t="shared" si="97"/>
        <v>3.4258977560287156</v>
      </c>
    </row>
    <row r="3035" spans="1:31" x14ac:dyDescent="0.35">
      <c r="A3035" s="11" t="s">
        <v>2765</v>
      </c>
      <c r="B3035" s="11" t="s">
        <v>2516</v>
      </c>
      <c r="C3035" s="11" t="s">
        <v>2766</v>
      </c>
      <c r="D3035" s="188" t="s">
        <v>3022</v>
      </c>
      <c r="G3035" s="11" t="s">
        <v>2767</v>
      </c>
      <c r="H3035" s="11" t="s">
        <v>2768</v>
      </c>
      <c r="I3035" s="11" t="s">
        <v>2573</v>
      </c>
      <c r="J3035" s="258" t="s">
        <v>3037</v>
      </c>
      <c r="K3035" s="260" t="s">
        <v>3049</v>
      </c>
      <c r="L3035" s="265" t="s">
        <v>1937</v>
      </c>
      <c r="M3035" s="265" t="s">
        <v>1937</v>
      </c>
      <c r="N3035" s="258" t="s">
        <v>3023</v>
      </c>
      <c r="P3035" s="258" t="s">
        <v>3025</v>
      </c>
      <c r="Q3035" s="265" t="s">
        <v>2153</v>
      </c>
      <c r="R3035" s="265" t="s">
        <v>3073</v>
      </c>
      <c r="S3035" s="265" t="s">
        <v>3116</v>
      </c>
      <c r="T3035" s="11" t="s">
        <v>2769</v>
      </c>
      <c r="U3035" s="11" t="s">
        <v>2517</v>
      </c>
      <c r="V3035">
        <v>4.50077150404059</v>
      </c>
      <c r="Z3035">
        <v>2.76888877265475</v>
      </c>
      <c r="AD3035" s="188">
        <f t="shared" si="96"/>
        <v>10.363409372176253</v>
      </c>
      <c r="AE3035" s="188">
        <f t="shared" si="97"/>
        <v>3.1975481817254612</v>
      </c>
    </row>
    <row r="3036" spans="1:31" x14ac:dyDescent="0.35">
      <c r="A3036" s="11" t="s">
        <v>2765</v>
      </c>
      <c r="B3036" s="11" t="s">
        <v>2516</v>
      </c>
      <c r="C3036" s="11" t="s">
        <v>2766</v>
      </c>
      <c r="D3036" s="188" t="s">
        <v>3022</v>
      </c>
      <c r="G3036" s="11" t="s">
        <v>2767</v>
      </c>
      <c r="H3036" s="11" t="s">
        <v>2768</v>
      </c>
      <c r="I3036" s="11" t="s">
        <v>2573</v>
      </c>
      <c r="J3036" s="258" t="s">
        <v>3037</v>
      </c>
      <c r="K3036" s="260" t="s">
        <v>3049</v>
      </c>
      <c r="L3036" s="265" t="s">
        <v>1937</v>
      </c>
      <c r="M3036" s="265" t="s">
        <v>1937</v>
      </c>
      <c r="N3036" s="258" t="s">
        <v>3023</v>
      </c>
      <c r="P3036" s="258" t="s">
        <v>3025</v>
      </c>
      <c r="Q3036" s="265" t="s">
        <v>2153</v>
      </c>
      <c r="R3036" s="265" t="s">
        <v>3073</v>
      </c>
      <c r="S3036" s="265" t="s">
        <v>3116</v>
      </c>
      <c r="T3036" s="11" t="s">
        <v>2769</v>
      </c>
      <c r="U3036" s="11" t="s">
        <v>2517</v>
      </c>
      <c r="V3036">
        <v>4.5177184402541997</v>
      </c>
      <c r="Z3036">
        <v>2.3390433349896602</v>
      </c>
      <c r="AD3036" s="188">
        <f t="shared" si="96"/>
        <v>10.402431134873632</v>
      </c>
      <c r="AE3036" s="188">
        <f t="shared" si="97"/>
        <v>2.2077924846663239</v>
      </c>
    </row>
    <row r="3037" spans="1:31" x14ac:dyDescent="0.35">
      <c r="A3037" s="11" t="s">
        <v>2765</v>
      </c>
      <c r="B3037" s="11" t="s">
        <v>2516</v>
      </c>
      <c r="C3037" s="11" t="s">
        <v>2766</v>
      </c>
      <c r="D3037" s="188" t="s">
        <v>3022</v>
      </c>
      <c r="G3037" s="11" t="s">
        <v>2767</v>
      </c>
      <c r="H3037" s="11" t="s">
        <v>2768</v>
      </c>
      <c r="I3037" s="11" t="s">
        <v>2573</v>
      </c>
      <c r="J3037" s="258" t="s">
        <v>3037</v>
      </c>
      <c r="K3037" s="260" t="s">
        <v>3049</v>
      </c>
      <c r="L3037" s="265" t="s">
        <v>1937</v>
      </c>
      <c r="M3037" s="265" t="s">
        <v>1937</v>
      </c>
      <c r="N3037" s="258" t="s">
        <v>3023</v>
      </c>
      <c r="P3037" s="258" t="s">
        <v>3025</v>
      </c>
      <c r="Q3037" s="265" t="s">
        <v>2153</v>
      </c>
      <c r="R3037" s="265" t="s">
        <v>3073</v>
      </c>
      <c r="S3037" s="265" t="s">
        <v>3116</v>
      </c>
      <c r="T3037" s="11" t="s">
        <v>2769</v>
      </c>
      <c r="U3037" s="11" t="s">
        <v>2517</v>
      </c>
      <c r="V3037">
        <v>4.7493265685069401</v>
      </c>
      <c r="Z3037">
        <v>3.1311556869001098</v>
      </c>
      <c r="AD3037" s="188">
        <f t="shared" si="96"/>
        <v>10.935728558404646</v>
      </c>
      <c r="AE3037" s="188">
        <f t="shared" si="97"/>
        <v>4.0316985781517793</v>
      </c>
    </row>
    <row r="3038" spans="1:31" x14ac:dyDescent="0.35">
      <c r="A3038" s="11" t="s">
        <v>2765</v>
      </c>
      <c r="B3038" s="11" t="s">
        <v>2516</v>
      </c>
      <c r="C3038" s="11" t="s">
        <v>2766</v>
      </c>
      <c r="D3038" s="188" t="s">
        <v>3022</v>
      </c>
      <c r="G3038" s="11" t="s">
        <v>2767</v>
      </c>
      <c r="H3038" s="11" t="s">
        <v>2768</v>
      </c>
      <c r="I3038" s="11" t="s">
        <v>2573</v>
      </c>
      <c r="J3038" s="258" t="s">
        <v>3037</v>
      </c>
      <c r="K3038" s="260" t="s">
        <v>3049</v>
      </c>
      <c r="L3038" s="265" t="s">
        <v>1937</v>
      </c>
      <c r="M3038" s="265" t="s">
        <v>1937</v>
      </c>
      <c r="N3038" s="258" t="s">
        <v>3023</v>
      </c>
      <c r="P3038" s="258" t="s">
        <v>3025</v>
      </c>
      <c r="Q3038" s="265" t="s">
        <v>2153</v>
      </c>
      <c r="R3038" s="265" t="s">
        <v>3073</v>
      </c>
      <c r="S3038" s="265" t="s">
        <v>3116</v>
      </c>
      <c r="T3038" s="11" t="s">
        <v>2769</v>
      </c>
      <c r="U3038" s="11" t="s">
        <v>2517</v>
      </c>
      <c r="V3038">
        <v>4.6929936972042698</v>
      </c>
      <c r="Z3038">
        <v>3.2636974658053699</v>
      </c>
      <c r="AD3038" s="188">
        <f t="shared" si="96"/>
        <v>10.806017328697566</v>
      </c>
      <c r="AE3038" s="188">
        <f t="shared" si="97"/>
        <v>4.336887302457944</v>
      </c>
    </row>
    <row r="3039" spans="1:31" x14ac:dyDescent="0.35">
      <c r="A3039" s="11" t="s">
        <v>2765</v>
      </c>
      <c r="B3039" s="11" t="s">
        <v>2516</v>
      </c>
      <c r="C3039" s="11" t="s">
        <v>2766</v>
      </c>
      <c r="D3039" s="188" t="s">
        <v>3022</v>
      </c>
      <c r="G3039" s="11" t="s">
        <v>2767</v>
      </c>
      <c r="H3039" s="11" t="s">
        <v>2768</v>
      </c>
      <c r="I3039" s="11" t="s">
        <v>2573</v>
      </c>
      <c r="J3039" s="258" t="s">
        <v>3037</v>
      </c>
      <c r="K3039" s="260" t="s">
        <v>3049</v>
      </c>
      <c r="L3039" s="265" t="s">
        <v>1937</v>
      </c>
      <c r="M3039" s="265" t="s">
        <v>1937</v>
      </c>
      <c r="N3039" s="258" t="s">
        <v>3023</v>
      </c>
      <c r="P3039" s="258" t="s">
        <v>3025</v>
      </c>
      <c r="Q3039" s="265" t="s">
        <v>2153</v>
      </c>
      <c r="R3039" s="265" t="s">
        <v>3073</v>
      </c>
      <c r="S3039" s="265" t="s">
        <v>3116</v>
      </c>
      <c r="T3039" s="11" t="s">
        <v>2769</v>
      </c>
      <c r="U3039" s="11" t="s">
        <v>2517</v>
      </c>
      <c r="V3039">
        <v>5.0506054345267604</v>
      </c>
      <c r="Z3039">
        <v>2.6005701284096499</v>
      </c>
      <c r="AD3039" s="188">
        <f t="shared" si="96"/>
        <v>11.629448784136034</v>
      </c>
      <c r="AE3039" s="188">
        <f t="shared" si="97"/>
        <v>2.8099801806137257</v>
      </c>
    </row>
    <row r="3040" spans="1:31" x14ac:dyDescent="0.35">
      <c r="A3040" s="11" t="s">
        <v>2765</v>
      </c>
      <c r="B3040" s="11" t="s">
        <v>2516</v>
      </c>
      <c r="C3040" s="11" t="s">
        <v>2766</v>
      </c>
      <c r="D3040" s="188" t="s">
        <v>3022</v>
      </c>
      <c r="G3040" s="11" t="s">
        <v>2767</v>
      </c>
      <c r="H3040" s="11" t="s">
        <v>2768</v>
      </c>
      <c r="I3040" s="11" t="s">
        <v>2573</v>
      </c>
      <c r="J3040" s="258" t="s">
        <v>3037</v>
      </c>
      <c r="K3040" s="260" t="s">
        <v>3049</v>
      </c>
      <c r="L3040" s="265" t="s">
        <v>1937</v>
      </c>
      <c r="M3040" s="265" t="s">
        <v>1937</v>
      </c>
      <c r="N3040" s="258" t="s">
        <v>3023</v>
      </c>
      <c r="P3040" s="258" t="s">
        <v>3025</v>
      </c>
      <c r="Q3040" s="265" t="s">
        <v>2153</v>
      </c>
      <c r="R3040" s="265" t="s">
        <v>3073</v>
      </c>
      <c r="S3040" s="265" t="s">
        <v>3116</v>
      </c>
      <c r="T3040" s="11" t="s">
        <v>2769</v>
      </c>
      <c r="U3040" s="11" t="s">
        <v>2517</v>
      </c>
      <c r="V3040">
        <v>5.0741428459345599</v>
      </c>
      <c r="Z3040">
        <v>3.5591181316525802</v>
      </c>
      <c r="AD3040" s="188">
        <f t="shared" si="96"/>
        <v>11.683645676771301</v>
      </c>
      <c r="AE3040" s="188">
        <f t="shared" si="97"/>
        <v>5.0171185238001055</v>
      </c>
    </row>
    <row r="3041" spans="1:31" x14ac:dyDescent="0.35">
      <c r="A3041" s="11" t="s">
        <v>2765</v>
      </c>
      <c r="B3041" s="11" t="s">
        <v>2516</v>
      </c>
      <c r="C3041" s="11" t="s">
        <v>2766</v>
      </c>
      <c r="D3041" s="188" t="s">
        <v>3022</v>
      </c>
      <c r="G3041" s="11" t="s">
        <v>2767</v>
      </c>
      <c r="H3041" s="11" t="s">
        <v>2768</v>
      </c>
      <c r="I3041" s="11" t="s">
        <v>2573</v>
      </c>
      <c r="J3041" s="258" t="s">
        <v>3037</v>
      </c>
      <c r="K3041" s="260" t="s">
        <v>3049</v>
      </c>
      <c r="L3041" s="265" t="s">
        <v>1937</v>
      </c>
      <c r="M3041" s="265" t="s">
        <v>1937</v>
      </c>
      <c r="N3041" s="258" t="s">
        <v>3023</v>
      </c>
      <c r="P3041" s="258" t="s">
        <v>3025</v>
      </c>
      <c r="Q3041" s="265" t="s">
        <v>2153</v>
      </c>
      <c r="R3041" s="265" t="s">
        <v>3073</v>
      </c>
      <c r="S3041" s="265" t="s">
        <v>3116</v>
      </c>
      <c r="T3041" s="11" t="s">
        <v>2769</v>
      </c>
      <c r="U3041" s="11" t="s">
        <v>2517</v>
      </c>
      <c r="V3041">
        <v>5.07320134947825</v>
      </c>
      <c r="Z3041">
        <v>3.3607762115228601</v>
      </c>
      <c r="AD3041" s="188">
        <f t="shared" si="96"/>
        <v>11.681477801065896</v>
      </c>
      <c r="AE3041" s="188">
        <f t="shared" si="97"/>
        <v>4.5604193751935957</v>
      </c>
    </row>
    <row r="3042" spans="1:31" x14ac:dyDescent="0.35">
      <c r="A3042" s="11" t="s">
        <v>2765</v>
      </c>
      <c r="B3042" s="11" t="s">
        <v>2516</v>
      </c>
      <c r="C3042" s="11" t="s">
        <v>2766</v>
      </c>
      <c r="D3042" s="188" t="s">
        <v>3022</v>
      </c>
      <c r="G3042" s="11" t="s">
        <v>2767</v>
      </c>
      <c r="H3042" s="11" t="s">
        <v>2768</v>
      </c>
      <c r="I3042" s="11" t="s">
        <v>2573</v>
      </c>
      <c r="J3042" s="258" t="s">
        <v>3037</v>
      </c>
      <c r="K3042" s="260" t="s">
        <v>3049</v>
      </c>
      <c r="L3042" s="265" t="s">
        <v>1937</v>
      </c>
      <c r="M3042" s="265" t="s">
        <v>1937</v>
      </c>
      <c r="N3042" s="258" t="s">
        <v>3023</v>
      </c>
      <c r="P3042" s="258" t="s">
        <v>3025</v>
      </c>
      <c r="Q3042" s="265" t="s">
        <v>2153</v>
      </c>
      <c r="R3042" s="265" t="s">
        <v>3073</v>
      </c>
      <c r="S3042" s="265" t="s">
        <v>3116</v>
      </c>
      <c r="T3042" s="11" t="s">
        <v>2769</v>
      </c>
      <c r="U3042" s="11" t="s">
        <v>2517</v>
      </c>
      <c r="V3042">
        <v>5.1671940790333899</v>
      </c>
      <c r="Z3042">
        <v>3.1619112378063101</v>
      </c>
      <c r="AD3042" s="188">
        <f t="shared" si="96"/>
        <v>11.897904058989381</v>
      </c>
      <c r="AE3042" s="188">
        <f t="shared" si="97"/>
        <v>4.102515851195216</v>
      </c>
    </row>
    <row r="3043" spans="1:31" x14ac:dyDescent="0.35">
      <c r="A3043" s="11" t="s">
        <v>2765</v>
      </c>
      <c r="B3043" s="11" t="s">
        <v>2516</v>
      </c>
      <c r="C3043" s="11" t="s">
        <v>2766</v>
      </c>
      <c r="D3043" s="188" t="s">
        <v>3022</v>
      </c>
      <c r="G3043" s="11" t="s">
        <v>2767</v>
      </c>
      <c r="H3043" s="11" t="s">
        <v>2768</v>
      </c>
      <c r="I3043" s="11" t="s">
        <v>2573</v>
      </c>
      <c r="J3043" s="258" t="s">
        <v>3037</v>
      </c>
      <c r="K3043" s="260" t="s">
        <v>3049</v>
      </c>
      <c r="L3043" s="265" t="s">
        <v>1937</v>
      </c>
      <c r="M3043" s="265" t="s">
        <v>1937</v>
      </c>
      <c r="N3043" s="258" t="s">
        <v>3023</v>
      </c>
      <c r="P3043" s="258" t="s">
        <v>3025</v>
      </c>
      <c r="Q3043" s="265" t="s">
        <v>2153</v>
      </c>
      <c r="R3043" s="265" t="s">
        <v>3073</v>
      </c>
      <c r="S3043" s="265" t="s">
        <v>3116</v>
      </c>
      <c r="T3043" s="11" t="s">
        <v>2769</v>
      </c>
      <c r="U3043" s="11" t="s">
        <v>2517</v>
      </c>
      <c r="V3043">
        <v>5.3226979104009198</v>
      </c>
      <c r="Z3043">
        <v>3.9213850458979498</v>
      </c>
      <c r="AD3043" s="188">
        <f t="shared" si="96"/>
        <v>12.255964862999715</v>
      </c>
      <c r="AE3043" s="188">
        <f t="shared" si="97"/>
        <v>5.8512689202264472</v>
      </c>
    </row>
    <row r="3044" spans="1:31" x14ac:dyDescent="0.35">
      <c r="A3044" s="11" t="s">
        <v>2765</v>
      </c>
      <c r="B3044" s="11" t="s">
        <v>2516</v>
      </c>
      <c r="C3044" s="11" t="s">
        <v>2766</v>
      </c>
      <c r="D3044" s="188" t="s">
        <v>3022</v>
      </c>
      <c r="G3044" s="11" t="s">
        <v>2767</v>
      </c>
      <c r="H3044" s="11" t="s">
        <v>2768</v>
      </c>
      <c r="I3044" s="11" t="s">
        <v>2573</v>
      </c>
      <c r="J3044" s="258" t="s">
        <v>3037</v>
      </c>
      <c r="K3044" s="260" t="s">
        <v>3049</v>
      </c>
      <c r="L3044" s="265" t="s">
        <v>1937</v>
      </c>
      <c r="M3044" s="265" t="s">
        <v>1937</v>
      </c>
      <c r="N3044" s="258" t="s">
        <v>3023</v>
      </c>
      <c r="P3044" s="258" t="s">
        <v>3025</v>
      </c>
      <c r="Q3044" s="265" t="s">
        <v>2153</v>
      </c>
      <c r="R3044" s="265" t="s">
        <v>3073</v>
      </c>
      <c r="S3044" s="265" t="s">
        <v>3116</v>
      </c>
      <c r="T3044" s="11" t="s">
        <v>2769</v>
      </c>
      <c r="U3044" s="11" t="s">
        <v>2517</v>
      </c>
      <c r="V3044">
        <v>5.5489708920678904</v>
      </c>
      <c r="Z3044">
        <v>3.5895598504066699</v>
      </c>
      <c r="AD3044" s="188">
        <f t="shared" si="96"/>
        <v>12.776977657533397</v>
      </c>
      <c r="AE3044" s="188">
        <f t="shared" si="97"/>
        <v>5.0872131716083899</v>
      </c>
    </row>
    <row r="3045" spans="1:31" x14ac:dyDescent="0.35">
      <c r="A3045" s="11" t="s">
        <v>2765</v>
      </c>
      <c r="B3045" s="11" t="s">
        <v>2516</v>
      </c>
      <c r="C3045" s="11" t="s">
        <v>2766</v>
      </c>
      <c r="D3045" s="188" t="s">
        <v>3022</v>
      </c>
      <c r="G3045" s="11" t="s">
        <v>2767</v>
      </c>
      <c r="H3045" s="11" t="s">
        <v>2768</v>
      </c>
      <c r="I3045" s="11" t="s">
        <v>2573</v>
      </c>
      <c r="J3045" s="258" t="s">
        <v>3037</v>
      </c>
      <c r="K3045" s="260" t="s">
        <v>3049</v>
      </c>
      <c r="L3045" s="265" t="s">
        <v>1937</v>
      </c>
      <c r="M3045" s="265" t="s">
        <v>1937</v>
      </c>
      <c r="N3045" s="258" t="s">
        <v>3023</v>
      </c>
      <c r="P3045" s="258" t="s">
        <v>3025</v>
      </c>
      <c r="Q3045" s="265" t="s">
        <v>2153</v>
      </c>
      <c r="R3045" s="265" t="s">
        <v>3073</v>
      </c>
      <c r="S3045" s="265" t="s">
        <v>3116</v>
      </c>
      <c r="T3045" s="11" t="s">
        <v>2769</v>
      </c>
      <c r="U3045" s="11" t="s">
        <v>2517</v>
      </c>
      <c r="V3045">
        <v>6.0071658341397001</v>
      </c>
      <c r="Z3045">
        <v>4.11596098020242</v>
      </c>
      <c r="AD3045" s="188">
        <f t="shared" si="96"/>
        <v>13.832010500833217</v>
      </c>
      <c r="AE3045" s="188">
        <f t="shared" si="97"/>
        <v>6.2992965660113089</v>
      </c>
    </row>
    <row r="3046" spans="1:31" x14ac:dyDescent="0.35">
      <c r="A3046" s="11" t="s">
        <v>2765</v>
      </c>
      <c r="B3046" s="11" t="s">
        <v>2516</v>
      </c>
      <c r="C3046" s="11" t="s">
        <v>2766</v>
      </c>
      <c r="D3046" s="188" t="s">
        <v>3022</v>
      </c>
      <c r="G3046" s="11" t="s">
        <v>2767</v>
      </c>
      <c r="H3046" s="11" t="s">
        <v>2768</v>
      </c>
      <c r="I3046" s="11" t="s">
        <v>2573</v>
      </c>
      <c r="J3046" s="258" t="s">
        <v>3037</v>
      </c>
      <c r="K3046" s="260" t="s">
        <v>3049</v>
      </c>
      <c r="L3046" s="265" t="s">
        <v>1937</v>
      </c>
      <c r="M3046" s="265" t="s">
        <v>1937</v>
      </c>
      <c r="N3046" s="258" t="s">
        <v>3023</v>
      </c>
      <c r="P3046" s="258" t="s">
        <v>3025</v>
      </c>
      <c r="Q3046" s="265" t="s">
        <v>2153</v>
      </c>
      <c r="R3046" s="265" t="s">
        <v>3073</v>
      </c>
      <c r="S3046" s="265" t="s">
        <v>3116</v>
      </c>
      <c r="T3046" s="11" t="s">
        <v>2769</v>
      </c>
      <c r="U3046" s="11" t="s">
        <v>2517</v>
      </c>
      <c r="V3046">
        <v>6.0128148128775702</v>
      </c>
      <c r="Z3046">
        <v>5.30601250098072</v>
      </c>
      <c r="AD3046" s="188">
        <f t="shared" si="96"/>
        <v>13.845017755065676</v>
      </c>
      <c r="AE3046" s="188">
        <f t="shared" si="97"/>
        <v>9.0394914576503158</v>
      </c>
    </row>
    <row r="3047" spans="1:31" x14ac:dyDescent="0.35">
      <c r="A3047" s="11" t="s">
        <v>2765</v>
      </c>
      <c r="B3047" s="11" t="s">
        <v>2516</v>
      </c>
      <c r="C3047" s="11" t="s">
        <v>2766</v>
      </c>
      <c r="D3047" s="188" t="s">
        <v>3022</v>
      </c>
      <c r="G3047" s="11" t="s">
        <v>2767</v>
      </c>
      <c r="H3047" s="11" t="s">
        <v>2768</v>
      </c>
      <c r="I3047" s="11" t="s">
        <v>2573</v>
      </c>
      <c r="J3047" s="258" t="s">
        <v>3037</v>
      </c>
      <c r="K3047" s="260" t="s">
        <v>3049</v>
      </c>
      <c r="L3047" s="265" t="s">
        <v>1937</v>
      </c>
      <c r="M3047" s="265" t="s">
        <v>1937</v>
      </c>
      <c r="N3047" s="258" t="s">
        <v>3023</v>
      </c>
      <c r="P3047" s="258" t="s">
        <v>3025</v>
      </c>
      <c r="Q3047" s="265" t="s">
        <v>2153</v>
      </c>
      <c r="R3047" s="265" t="s">
        <v>3073</v>
      </c>
      <c r="S3047" s="265" t="s">
        <v>3116</v>
      </c>
      <c r="T3047" s="11" t="s">
        <v>2769</v>
      </c>
      <c r="U3047" s="11" t="s">
        <v>2517</v>
      </c>
      <c r="V3047">
        <v>7.0384182859533899</v>
      </c>
      <c r="Z3047">
        <v>5.3664774956194199</v>
      </c>
      <c r="AD3047" s="188">
        <f t="shared" si="96"/>
        <v>16.20655702349298</v>
      </c>
      <c r="AE3047" s="188">
        <f t="shared" si="97"/>
        <v>9.1787172529533514</v>
      </c>
    </row>
    <row r="3048" spans="1:31" x14ac:dyDescent="0.35">
      <c r="A3048" s="11" t="s">
        <v>2770</v>
      </c>
      <c r="B3048" s="11" t="s">
        <v>2516</v>
      </c>
      <c r="C3048" s="11" t="s">
        <v>2766</v>
      </c>
      <c r="D3048" s="188" t="s">
        <v>3022</v>
      </c>
      <c r="G3048" s="11" t="s">
        <v>2767</v>
      </c>
      <c r="H3048" s="11" t="s">
        <v>2768</v>
      </c>
      <c r="I3048" s="11" t="s">
        <v>2771</v>
      </c>
      <c r="J3048" s="188" t="s">
        <v>2561</v>
      </c>
      <c r="K3048" s="260" t="s">
        <v>3049</v>
      </c>
      <c r="L3048" s="265" t="s">
        <v>1937</v>
      </c>
      <c r="M3048" s="265" t="s">
        <v>1937</v>
      </c>
      <c r="N3048" s="258" t="s">
        <v>3023</v>
      </c>
      <c r="P3048" s="258" t="s">
        <v>3025</v>
      </c>
      <c r="Q3048" s="265" t="s">
        <v>2153</v>
      </c>
      <c r="R3048" s="265" t="s">
        <v>3073</v>
      </c>
      <c r="S3048" s="265" t="s">
        <v>3116</v>
      </c>
      <c r="T3048" s="11" t="s">
        <v>2769</v>
      </c>
      <c r="U3048" s="11" t="s">
        <v>2517</v>
      </c>
      <c r="V3048">
        <v>-0.97231256212543704</v>
      </c>
      <c r="Z3048">
        <v>-2.06793989635305</v>
      </c>
      <c r="AD3048" s="188">
        <f t="shared" si="96"/>
        <v>-2.2388324112808786</v>
      </c>
      <c r="AE3048" s="188">
        <f t="shared" ref="AE3048:AE3105" si="98">LN(10^Z3048/24)</f>
        <v>-7.9396614088981305</v>
      </c>
    </row>
    <row r="3049" spans="1:31" x14ac:dyDescent="0.35">
      <c r="A3049" s="11" t="s">
        <v>2770</v>
      </c>
      <c r="B3049" s="11" t="s">
        <v>2516</v>
      </c>
      <c r="C3049" s="11" t="s">
        <v>2766</v>
      </c>
      <c r="D3049" s="188" t="s">
        <v>3022</v>
      </c>
      <c r="G3049" s="11" t="s">
        <v>2767</v>
      </c>
      <c r="H3049" s="11" t="s">
        <v>2768</v>
      </c>
      <c r="I3049" s="11" t="s">
        <v>2771</v>
      </c>
      <c r="J3049" s="188" t="s">
        <v>2561</v>
      </c>
      <c r="K3049" s="260" t="s">
        <v>3049</v>
      </c>
      <c r="L3049" s="265" t="s">
        <v>1937</v>
      </c>
      <c r="M3049" s="265" t="s">
        <v>1937</v>
      </c>
      <c r="N3049" s="258" t="s">
        <v>3023</v>
      </c>
      <c r="P3049" s="258" t="s">
        <v>3025</v>
      </c>
      <c r="Q3049" s="265" t="s">
        <v>2153</v>
      </c>
      <c r="R3049" s="265" t="s">
        <v>3073</v>
      </c>
      <c r="S3049" s="265" t="s">
        <v>3116</v>
      </c>
      <c r="T3049" s="11" t="s">
        <v>2769</v>
      </c>
      <c r="U3049" s="11" t="s">
        <v>2517</v>
      </c>
      <c r="V3049">
        <v>-0.95640845002460795</v>
      </c>
      <c r="Z3049">
        <v>-1.5587766958435001</v>
      </c>
      <c r="AD3049" s="188">
        <f t="shared" si="96"/>
        <v>-2.2022118398402033</v>
      </c>
      <c r="AE3049" s="188">
        <f t="shared" si="98"/>
        <v>-6.7672698135037024</v>
      </c>
    </row>
    <row r="3050" spans="1:31" x14ac:dyDescent="0.35">
      <c r="A3050" s="11" t="s">
        <v>2770</v>
      </c>
      <c r="B3050" s="11" t="s">
        <v>2516</v>
      </c>
      <c r="C3050" s="11" t="s">
        <v>2766</v>
      </c>
      <c r="D3050" s="188" t="s">
        <v>3022</v>
      </c>
      <c r="G3050" s="11" t="s">
        <v>2767</v>
      </c>
      <c r="H3050" s="11" t="s">
        <v>2768</v>
      </c>
      <c r="I3050" s="11" t="s">
        <v>2771</v>
      </c>
      <c r="J3050" s="188" t="s">
        <v>2561</v>
      </c>
      <c r="K3050" s="260" t="s">
        <v>3049</v>
      </c>
      <c r="L3050" s="265" t="s">
        <v>1937</v>
      </c>
      <c r="M3050" s="265" t="s">
        <v>1937</v>
      </c>
      <c r="N3050" s="258" t="s">
        <v>3023</v>
      </c>
      <c r="P3050" s="258" t="s">
        <v>3025</v>
      </c>
      <c r="Q3050" s="265" t="s">
        <v>2153</v>
      </c>
      <c r="R3050" s="265" t="s">
        <v>3073</v>
      </c>
      <c r="S3050" s="265" t="s">
        <v>3116</v>
      </c>
      <c r="T3050" s="11" t="s">
        <v>2769</v>
      </c>
      <c r="U3050" s="11" t="s">
        <v>2517</v>
      </c>
      <c r="V3050">
        <v>-0.95710328987367299</v>
      </c>
      <c r="Z3050">
        <v>-1.2315071269337201</v>
      </c>
      <c r="AD3050" s="188">
        <f t="shared" si="96"/>
        <v>-2.2038117677186788</v>
      </c>
      <c r="AE3050" s="188">
        <f t="shared" si="98"/>
        <v>-6.0137037827414561</v>
      </c>
    </row>
    <row r="3051" spans="1:31" x14ac:dyDescent="0.35">
      <c r="A3051" s="11" t="s">
        <v>2770</v>
      </c>
      <c r="B3051" s="11" t="s">
        <v>2516</v>
      </c>
      <c r="C3051" s="11" t="s">
        <v>2766</v>
      </c>
      <c r="D3051" s="188" t="s">
        <v>3022</v>
      </c>
      <c r="G3051" s="11" t="s">
        <v>2767</v>
      </c>
      <c r="H3051" s="11" t="s">
        <v>2768</v>
      </c>
      <c r="I3051" s="11" t="s">
        <v>2771</v>
      </c>
      <c r="J3051" s="188" t="s">
        <v>2561</v>
      </c>
      <c r="K3051" s="260" t="s">
        <v>3049</v>
      </c>
      <c r="L3051" s="265" t="s">
        <v>1937</v>
      </c>
      <c r="M3051" s="265" t="s">
        <v>1937</v>
      </c>
      <c r="N3051" s="258" t="s">
        <v>3023</v>
      </c>
      <c r="P3051" s="258" t="s">
        <v>3025</v>
      </c>
      <c r="Q3051" s="265" t="s">
        <v>2153</v>
      </c>
      <c r="R3051" s="265" t="s">
        <v>3073</v>
      </c>
      <c r="S3051" s="265" t="s">
        <v>3116</v>
      </c>
      <c r="T3051" s="11" t="s">
        <v>2769</v>
      </c>
      <c r="U3051" s="11" t="s">
        <v>2517</v>
      </c>
      <c r="V3051">
        <v>-0.277163895349398</v>
      </c>
      <c r="Z3051">
        <v>-1.4829619478677101</v>
      </c>
      <c r="AD3051" s="188">
        <f t="shared" si="96"/>
        <v>-0.63819345374768577</v>
      </c>
      <c r="AE3051" s="188">
        <f t="shared" si="98"/>
        <v>-6.5926999049855484</v>
      </c>
    </row>
    <row r="3052" spans="1:31" x14ac:dyDescent="0.35">
      <c r="A3052" s="11" t="s">
        <v>2770</v>
      </c>
      <c r="B3052" s="11" t="s">
        <v>2516</v>
      </c>
      <c r="C3052" s="11" t="s">
        <v>2766</v>
      </c>
      <c r="D3052" s="188" t="s">
        <v>3022</v>
      </c>
      <c r="G3052" s="11" t="s">
        <v>2767</v>
      </c>
      <c r="H3052" s="11" t="s">
        <v>2768</v>
      </c>
      <c r="I3052" s="11" t="s">
        <v>2771</v>
      </c>
      <c r="J3052" s="188" t="s">
        <v>2561</v>
      </c>
      <c r="K3052" s="260" t="s">
        <v>3049</v>
      </c>
      <c r="L3052" s="265" t="s">
        <v>1937</v>
      </c>
      <c r="M3052" s="265" t="s">
        <v>1937</v>
      </c>
      <c r="N3052" s="258" t="s">
        <v>3023</v>
      </c>
      <c r="P3052" s="258" t="s">
        <v>3025</v>
      </c>
      <c r="Q3052" s="265" t="s">
        <v>2153</v>
      </c>
      <c r="R3052" s="265" t="s">
        <v>3073</v>
      </c>
      <c r="S3052" s="265" t="s">
        <v>3116</v>
      </c>
      <c r="T3052" s="11" t="s">
        <v>2769</v>
      </c>
      <c r="U3052" s="11" t="s">
        <v>2517</v>
      </c>
      <c r="V3052">
        <v>-0.29468930043137898</v>
      </c>
      <c r="Z3052">
        <v>-1.2284961542544399</v>
      </c>
      <c r="AD3052" s="188">
        <f t="shared" si="96"/>
        <v>-0.67854719023813725</v>
      </c>
      <c r="AE3052" s="188">
        <f t="shared" si="98"/>
        <v>-6.0067707619347326</v>
      </c>
    </row>
    <row r="3053" spans="1:31" x14ac:dyDescent="0.35">
      <c r="A3053" s="11" t="s">
        <v>2770</v>
      </c>
      <c r="B3053" s="11" t="s">
        <v>2516</v>
      </c>
      <c r="C3053" s="11" t="s">
        <v>2766</v>
      </c>
      <c r="D3053" s="188" t="s">
        <v>3022</v>
      </c>
      <c r="G3053" s="11" t="s">
        <v>2767</v>
      </c>
      <c r="H3053" s="11" t="s">
        <v>2768</v>
      </c>
      <c r="I3053" s="11" t="s">
        <v>2771</v>
      </c>
      <c r="J3053" s="188" t="s">
        <v>2561</v>
      </c>
      <c r="K3053" s="260" t="s">
        <v>3049</v>
      </c>
      <c r="L3053" s="265" t="s">
        <v>1937</v>
      </c>
      <c r="M3053" s="265" t="s">
        <v>1937</v>
      </c>
      <c r="N3053" s="258" t="s">
        <v>3023</v>
      </c>
      <c r="P3053" s="258" t="s">
        <v>3025</v>
      </c>
      <c r="Q3053" s="265" t="s">
        <v>2153</v>
      </c>
      <c r="R3053" s="265" t="s">
        <v>3073</v>
      </c>
      <c r="S3053" s="265" t="s">
        <v>3116</v>
      </c>
      <c r="T3053" s="11" t="s">
        <v>2769</v>
      </c>
      <c r="U3053" s="11" t="s">
        <v>2517</v>
      </c>
      <c r="V3053">
        <v>-0.29530693585277001</v>
      </c>
      <c r="Z3053">
        <v>-0.93758987077908795</v>
      </c>
      <c r="AD3053" s="188">
        <f t="shared" ref="AD3053:AD3116" si="99">LN(10^(V3053))</f>
        <v>-0.67996934835233724</v>
      </c>
      <c r="AE3053" s="188">
        <f t="shared" si="98"/>
        <v>-5.336934290146087</v>
      </c>
    </row>
    <row r="3054" spans="1:31" x14ac:dyDescent="0.35">
      <c r="A3054" s="11" t="s">
        <v>2770</v>
      </c>
      <c r="B3054" s="11" t="s">
        <v>2516</v>
      </c>
      <c r="C3054" s="11" t="s">
        <v>2766</v>
      </c>
      <c r="D3054" s="188" t="s">
        <v>3022</v>
      </c>
      <c r="G3054" s="11" t="s">
        <v>2767</v>
      </c>
      <c r="H3054" s="11" t="s">
        <v>2768</v>
      </c>
      <c r="I3054" s="11" t="s">
        <v>2771</v>
      </c>
      <c r="J3054" s="188" t="s">
        <v>2561</v>
      </c>
      <c r="K3054" s="260" t="s">
        <v>3049</v>
      </c>
      <c r="L3054" s="265" t="s">
        <v>1937</v>
      </c>
      <c r="M3054" s="265" t="s">
        <v>1937</v>
      </c>
      <c r="N3054" s="258" t="s">
        <v>3023</v>
      </c>
      <c r="P3054" s="258" t="s">
        <v>3025</v>
      </c>
      <c r="Q3054" s="265" t="s">
        <v>2153</v>
      </c>
      <c r="R3054" s="265" t="s">
        <v>3073</v>
      </c>
      <c r="S3054" s="265" t="s">
        <v>3116</v>
      </c>
      <c r="T3054" s="11" t="s">
        <v>2769</v>
      </c>
      <c r="U3054" s="11" t="s">
        <v>2517</v>
      </c>
      <c r="V3054">
        <v>-0.29553854913579197</v>
      </c>
      <c r="Z3054">
        <v>-0.82850001447582999</v>
      </c>
      <c r="AD3054" s="188">
        <f t="shared" si="99"/>
        <v>-0.68050265764516304</v>
      </c>
      <c r="AE3054" s="188">
        <f t="shared" si="98"/>
        <v>-5.0857456132253427</v>
      </c>
    </row>
    <row r="3055" spans="1:31" x14ac:dyDescent="0.35">
      <c r="A3055" s="11" t="s">
        <v>2770</v>
      </c>
      <c r="B3055" s="11" t="s">
        <v>2516</v>
      </c>
      <c r="C3055" s="11" t="s">
        <v>2766</v>
      </c>
      <c r="D3055" s="188" t="s">
        <v>3022</v>
      </c>
      <c r="G3055" s="11" t="s">
        <v>2767</v>
      </c>
      <c r="H3055" s="11" t="s">
        <v>2768</v>
      </c>
      <c r="I3055" s="11" t="s">
        <v>2771</v>
      </c>
      <c r="J3055" s="188" t="s">
        <v>2561</v>
      </c>
      <c r="K3055" s="260" t="s">
        <v>3049</v>
      </c>
      <c r="L3055" s="265" t="s">
        <v>1937</v>
      </c>
      <c r="M3055" s="265" t="s">
        <v>1937</v>
      </c>
      <c r="N3055" s="258" t="s">
        <v>3023</v>
      </c>
      <c r="P3055" s="258" t="s">
        <v>3025</v>
      </c>
      <c r="Q3055" s="265" t="s">
        <v>2153</v>
      </c>
      <c r="R3055" s="265" t="s">
        <v>3073</v>
      </c>
      <c r="S3055" s="265" t="s">
        <v>3116</v>
      </c>
      <c r="T3055" s="11" t="s">
        <v>2769</v>
      </c>
      <c r="U3055" s="11" t="s">
        <v>2517</v>
      </c>
      <c r="V3055">
        <v>-0.31298674979009999</v>
      </c>
      <c r="Z3055">
        <v>-0.61039750629698497</v>
      </c>
      <c r="AD3055" s="188">
        <f t="shared" si="99"/>
        <v>-0.72067862437134156</v>
      </c>
      <c r="AE3055" s="188">
        <f t="shared" si="98"/>
        <v>-4.5835460291481223</v>
      </c>
    </row>
    <row r="3056" spans="1:31" x14ac:dyDescent="0.35">
      <c r="A3056" s="11" t="s">
        <v>2770</v>
      </c>
      <c r="B3056" s="11" t="s">
        <v>2516</v>
      </c>
      <c r="C3056" s="11" t="s">
        <v>2766</v>
      </c>
      <c r="D3056" s="188" t="s">
        <v>3022</v>
      </c>
      <c r="G3056" s="11" t="s">
        <v>2767</v>
      </c>
      <c r="H3056" s="11" t="s">
        <v>2768</v>
      </c>
      <c r="I3056" s="11" t="s">
        <v>2771</v>
      </c>
      <c r="J3056" s="188" t="s">
        <v>2561</v>
      </c>
      <c r="K3056" s="260" t="s">
        <v>3049</v>
      </c>
      <c r="L3056" s="265" t="s">
        <v>1937</v>
      </c>
      <c r="M3056" s="265" t="s">
        <v>1937</v>
      </c>
      <c r="N3056" s="258" t="s">
        <v>3023</v>
      </c>
      <c r="P3056" s="258" t="s">
        <v>3025</v>
      </c>
      <c r="Q3056" s="265" t="s">
        <v>2153</v>
      </c>
      <c r="R3056" s="265" t="s">
        <v>3073</v>
      </c>
      <c r="S3056" s="265" t="s">
        <v>3116</v>
      </c>
      <c r="T3056" s="11" t="s">
        <v>2769</v>
      </c>
      <c r="U3056" s="11" t="s">
        <v>2517</v>
      </c>
      <c r="V3056">
        <v>1.5029385935283299</v>
      </c>
      <c r="Z3056">
        <v>8.8765790718095802E-2</v>
      </c>
      <c r="AD3056" s="188">
        <f t="shared" si="99"/>
        <v>3.4606440011437702</v>
      </c>
      <c r="AE3056" s="188">
        <f t="shared" si="98"/>
        <v>-2.9736630438726288</v>
      </c>
    </row>
    <row r="3057" spans="1:31" x14ac:dyDescent="0.35">
      <c r="A3057" s="11" t="s">
        <v>2770</v>
      </c>
      <c r="B3057" s="11" t="s">
        <v>2516</v>
      </c>
      <c r="C3057" s="11" t="s">
        <v>2766</v>
      </c>
      <c r="D3057" s="188" t="s">
        <v>3022</v>
      </c>
      <c r="G3057" s="11" t="s">
        <v>2767</v>
      </c>
      <c r="H3057" s="11" t="s">
        <v>2768</v>
      </c>
      <c r="I3057" s="11" t="s">
        <v>2771</v>
      </c>
      <c r="J3057" s="188" t="s">
        <v>2561</v>
      </c>
      <c r="K3057" s="260" t="s">
        <v>3049</v>
      </c>
      <c r="L3057" s="265" t="s">
        <v>1937</v>
      </c>
      <c r="M3057" s="265" t="s">
        <v>1937</v>
      </c>
      <c r="N3057" s="258" t="s">
        <v>3023</v>
      </c>
      <c r="P3057" s="258" t="s">
        <v>3025</v>
      </c>
      <c r="Q3057" s="265" t="s">
        <v>2153</v>
      </c>
      <c r="R3057" s="265" t="s">
        <v>3073</v>
      </c>
      <c r="S3057" s="265" t="s">
        <v>3116</v>
      </c>
      <c r="T3057" s="11" t="s">
        <v>2769</v>
      </c>
      <c r="U3057" s="11" t="s">
        <v>2517</v>
      </c>
      <c r="V3057">
        <v>1.75655513843718</v>
      </c>
      <c r="Z3057">
        <v>0.63537313864949996</v>
      </c>
      <c r="AD3057" s="188">
        <f t="shared" si="99"/>
        <v>4.044617676787543</v>
      </c>
      <c r="AE3057" s="188">
        <f t="shared" si="98"/>
        <v>-1.7150531128047681</v>
      </c>
    </row>
    <row r="3058" spans="1:31" x14ac:dyDescent="0.35">
      <c r="A3058" s="11" t="s">
        <v>2770</v>
      </c>
      <c r="B3058" s="11" t="s">
        <v>2516</v>
      </c>
      <c r="C3058" s="11" t="s">
        <v>2766</v>
      </c>
      <c r="D3058" s="188" t="s">
        <v>3022</v>
      </c>
      <c r="G3058" s="11" t="s">
        <v>2767</v>
      </c>
      <c r="H3058" s="11" t="s">
        <v>2768</v>
      </c>
      <c r="I3058" s="11" t="s">
        <v>2771</v>
      </c>
      <c r="J3058" s="188" t="s">
        <v>2561</v>
      </c>
      <c r="K3058" s="260" t="s">
        <v>3049</v>
      </c>
      <c r="L3058" s="265" t="s">
        <v>1937</v>
      </c>
      <c r="M3058" s="265" t="s">
        <v>1937</v>
      </c>
      <c r="N3058" s="258" t="s">
        <v>3023</v>
      </c>
      <c r="P3058" s="258" t="s">
        <v>3025</v>
      </c>
      <c r="Q3058" s="265" t="s">
        <v>2153</v>
      </c>
      <c r="R3058" s="265" t="s">
        <v>3073</v>
      </c>
      <c r="S3058" s="265" t="s">
        <v>3116</v>
      </c>
      <c r="T3058" s="11" t="s">
        <v>2769</v>
      </c>
      <c r="U3058" s="11" t="s">
        <v>2517</v>
      </c>
      <c r="V3058">
        <v>1.9086478609548201</v>
      </c>
      <c r="Z3058">
        <v>0.99970083284276201</v>
      </c>
      <c r="AD3058" s="188">
        <f t="shared" si="99"/>
        <v>4.3948241124095411</v>
      </c>
      <c r="AE3058" s="188">
        <f t="shared" si="98"/>
        <v>-0.87615759519046932</v>
      </c>
    </row>
    <row r="3059" spans="1:31" x14ac:dyDescent="0.35">
      <c r="A3059" s="11" t="s">
        <v>2770</v>
      </c>
      <c r="B3059" s="11" t="s">
        <v>2516</v>
      </c>
      <c r="C3059" s="11" t="s">
        <v>2766</v>
      </c>
      <c r="D3059" s="188" t="s">
        <v>3022</v>
      </c>
      <c r="G3059" s="11" t="s">
        <v>2767</v>
      </c>
      <c r="H3059" s="11" t="s">
        <v>2768</v>
      </c>
      <c r="I3059" s="11" t="s">
        <v>2771</v>
      </c>
      <c r="J3059" s="188" t="s">
        <v>2561</v>
      </c>
      <c r="K3059" s="260" t="s">
        <v>3049</v>
      </c>
      <c r="L3059" s="265" t="s">
        <v>1937</v>
      </c>
      <c r="M3059" s="265" t="s">
        <v>1937</v>
      </c>
      <c r="N3059" s="258" t="s">
        <v>3023</v>
      </c>
      <c r="P3059" s="258" t="s">
        <v>3025</v>
      </c>
      <c r="Q3059" s="265" t="s">
        <v>2153</v>
      </c>
      <c r="R3059" s="265" t="s">
        <v>3073</v>
      </c>
      <c r="S3059" s="265" t="s">
        <v>3116</v>
      </c>
      <c r="T3059" s="11" t="s">
        <v>2769</v>
      </c>
      <c r="U3059" s="11" t="s">
        <v>2517</v>
      </c>
      <c r="V3059">
        <v>2.0286235415600999</v>
      </c>
      <c r="Z3059">
        <v>0.491155267754605</v>
      </c>
      <c r="AD3059" s="188">
        <f t="shared" si="99"/>
        <v>4.6710783260930731</v>
      </c>
      <c r="AE3059" s="188">
        <f t="shared" si="98"/>
        <v>-2.0471270324706929</v>
      </c>
    </row>
    <row r="3060" spans="1:31" x14ac:dyDescent="0.35">
      <c r="A3060" s="11" t="s">
        <v>2770</v>
      </c>
      <c r="B3060" s="11" t="s">
        <v>2516</v>
      </c>
      <c r="C3060" s="11" t="s">
        <v>2766</v>
      </c>
      <c r="D3060" s="188" t="s">
        <v>3022</v>
      </c>
      <c r="G3060" s="11" t="s">
        <v>2767</v>
      </c>
      <c r="H3060" s="11" t="s">
        <v>2768</v>
      </c>
      <c r="I3060" s="11" t="s">
        <v>2771</v>
      </c>
      <c r="J3060" s="188" t="s">
        <v>2561</v>
      </c>
      <c r="K3060" s="260" t="s">
        <v>3049</v>
      </c>
      <c r="L3060" s="265" t="s">
        <v>1937</v>
      </c>
      <c r="M3060" s="265" t="s">
        <v>1937</v>
      </c>
      <c r="N3060" s="258" t="s">
        <v>3023</v>
      </c>
      <c r="P3060" s="258" t="s">
        <v>3025</v>
      </c>
      <c r="Q3060" s="265" t="s">
        <v>2153</v>
      </c>
      <c r="R3060" s="265" t="s">
        <v>3073</v>
      </c>
      <c r="S3060" s="265" t="s">
        <v>3116</v>
      </c>
      <c r="T3060" s="11" t="s">
        <v>2769</v>
      </c>
      <c r="U3060" s="11" t="s">
        <v>2517</v>
      </c>
      <c r="V3060">
        <v>2.0957913936364201</v>
      </c>
      <c r="Z3060">
        <v>0.85509693980949697</v>
      </c>
      <c r="AD3060" s="188">
        <f t="shared" si="99"/>
        <v>4.8257380210124374</v>
      </c>
      <c r="AE3060" s="188">
        <f t="shared" si="98"/>
        <v>-1.2091203636777712</v>
      </c>
    </row>
    <row r="3061" spans="1:31" x14ac:dyDescent="0.35">
      <c r="A3061" s="11" t="s">
        <v>2770</v>
      </c>
      <c r="B3061" s="11" t="s">
        <v>2516</v>
      </c>
      <c r="C3061" s="11" t="s">
        <v>2766</v>
      </c>
      <c r="D3061" s="188" t="s">
        <v>3022</v>
      </c>
      <c r="G3061" s="11" t="s">
        <v>2767</v>
      </c>
      <c r="H3061" s="11" t="s">
        <v>2768</v>
      </c>
      <c r="I3061" s="11" t="s">
        <v>2771</v>
      </c>
      <c r="J3061" s="188" t="s">
        <v>2561</v>
      </c>
      <c r="K3061" s="260" t="s">
        <v>3049</v>
      </c>
      <c r="L3061" s="265" t="s">
        <v>1937</v>
      </c>
      <c r="M3061" s="265" t="s">
        <v>1937</v>
      </c>
      <c r="N3061" s="258" t="s">
        <v>3023</v>
      </c>
      <c r="P3061" s="258" t="s">
        <v>3025</v>
      </c>
      <c r="Q3061" s="265" t="s">
        <v>2153</v>
      </c>
      <c r="R3061" s="265" t="s">
        <v>3073</v>
      </c>
      <c r="S3061" s="265" t="s">
        <v>3116</v>
      </c>
      <c r="T3061" s="11" t="s">
        <v>2769</v>
      </c>
      <c r="U3061" s="11" t="s">
        <v>2517</v>
      </c>
      <c r="V3061">
        <v>2.1459742716244699</v>
      </c>
      <c r="Z3061">
        <v>1.2189614074367101</v>
      </c>
      <c r="AD3061" s="188">
        <f t="shared" si="99"/>
        <v>4.9412883677912598</v>
      </c>
      <c r="AE3061" s="188">
        <f t="shared" si="98"/>
        <v>-0.37129146464913532</v>
      </c>
    </row>
    <row r="3062" spans="1:31" x14ac:dyDescent="0.35">
      <c r="A3062" s="11" t="s">
        <v>2770</v>
      </c>
      <c r="B3062" s="11" t="s">
        <v>2516</v>
      </c>
      <c r="C3062" s="11" t="s">
        <v>2766</v>
      </c>
      <c r="D3062" s="188" t="s">
        <v>3022</v>
      </c>
      <c r="G3062" s="11" t="s">
        <v>2767</v>
      </c>
      <c r="H3062" s="11" t="s">
        <v>2768</v>
      </c>
      <c r="I3062" s="11" t="s">
        <v>2771</v>
      </c>
      <c r="J3062" s="188" t="s">
        <v>2561</v>
      </c>
      <c r="K3062" s="260" t="s">
        <v>3049</v>
      </c>
      <c r="L3062" s="265" t="s">
        <v>1937</v>
      </c>
      <c r="M3062" s="265" t="s">
        <v>1937</v>
      </c>
      <c r="N3062" s="258" t="s">
        <v>3023</v>
      </c>
      <c r="P3062" s="258" t="s">
        <v>3025</v>
      </c>
      <c r="Q3062" s="265" t="s">
        <v>2153</v>
      </c>
      <c r="R3062" s="265" t="s">
        <v>3073</v>
      </c>
      <c r="S3062" s="265" t="s">
        <v>3116</v>
      </c>
      <c r="T3062" s="11" t="s">
        <v>2769</v>
      </c>
      <c r="U3062" s="11" t="s">
        <v>2517</v>
      </c>
      <c r="V3062">
        <v>2.5020410920566301</v>
      </c>
      <c r="Z3062">
        <v>1.51148898389322</v>
      </c>
      <c r="AD3062" s="188">
        <f t="shared" si="99"/>
        <v>5.7611625206281394</v>
      </c>
      <c r="AE3062" s="188">
        <f t="shared" si="98"/>
        <v>0.30227817218930009</v>
      </c>
    </row>
    <row r="3063" spans="1:31" x14ac:dyDescent="0.35">
      <c r="A3063" s="11" t="s">
        <v>2770</v>
      </c>
      <c r="B3063" s="11" t="s">
        <v>2516</v>
      </c>
      <c r="C3063" s="11" t="s">
        <v>2766</v>
      </c>
      <c r="D3063" s="188" t="s">
        <v>3022</v>
      </c>
      <c r="G3063" s="11" t="s">
        <v>2767</v>
      </c>
      <c r="H3063" s="11" t="s">
        <v>2768</v>
      </c>
      <c r="I3063" s="11" t="s">
        <v>2771</v>
      </c>
      <c r="J3063" s="188" t="s">
        <v>2561</v>
      </c>
      <c r="K3063" s="260" t="s">
        <v>3049</v>
      </c>
      <c r="L3063" s="265" t="s">
        <v>1937</v>
      </c>
      <c r="M3063" s="265" t="s">
        <v>1937</v>
      </c>
      <c r="N3063" s="258" t="s">
        <v>3023</v>
      </c>
      <c r="P3063" s="258" t="s">
        <v>3025</v>
      </c>
      <c r="Q3063" s="265" t="s">
        <v>2153</v>
      </c>
      <c r="R3063" s="265" t="s">
        <v>3073</v>
      </c>
      <c r="S3063" s="265" t="s">
        <v>3116</v>
      </c>
      <c r="T3063" s="11" t="s">
        <v>2769</v>
      </c>
      <c r="U3063" s="11" t="s">
        <v>2517</v>
      </c>
      <c r="V3063">
        <v>2.5868115536426002</v>
      </c>
      <c r="Z3063">
        <v>1.58460157690043</v>
      </c>
      <c r="AD3063" s="188">
        <f t="shared" si="99"/>
        <v>5.9563537218022189</v>
      </c>
      <c r="AE3063" s="188">
        <f t="shared" si="98"/>
        <v>0.47062613895784289</v>
      </c>
    </row>
    <row r="3064" spans="1:31" x14ac:dyDescent="0.35">
      <c r="A3064" s="11" t="s">
        <v>2770</v>
      </c>
      <c r="B3064" s="11" t="s">
        <v>2516</v>
      </c>
      <c r="C3064" s="11" t="s">
        <v>2766</v>
      </c>
      <c r="D3064" s="188" t="s">
        <v>3022</v>
      </c>
      <c r="G3064" s="11" t="s">
        <v>2767</v>
      </c>
      <c r="H3064" s="11" t="s">
        <v>2768</v>
      </c>
      <c r="I3064" s="11" t="s">
        <v>2771</v>
      </c>
      <c r="J3064" s="188" t="s">
        <v>2561</v>
      </c>
      <c r="K3064" s="260" t="s">
        <v>3049</v>
      </c>
      <c r="L3064" s="265" t="s">
        <v>1937</v>
      </c>
      <c r="M3064" s="265" t="s">
        <v>1937</v>
      </c>
      <c r="N3064" s="258" t="s">
        <v>3023</v>
      </c>
      <c r="P3064" s="258" t="s">
        <v>3025</v>
      </c>
      <c r="Q3064" s="265" t="s">
        <v>2153</v>
      </c>
      <c r="R3064" s="265" t="s">
        <v>3073</v>
      </c>
      <c r="S3064" s="265" t="s">
        <v>3116</v>
      </c>
      <c r="T3064" s="11" t="s">
        <v>2769</v>
      </c>
      <c r="U3064" s="11" t="s">
        <v>2517</v>
      </c>
      <c r="V3064">
        <v>2.7397535248646498</v>
      </c>
      <c r="Z3064">
        <v>1.54893313131507</v>
      </c>
      <c r="AD3064" s="188">
        <f t="shared" si="99"/>
        <v>6.3085156248312346</v>
      </c>
      <c r="AE3064" s="188">
        <f t="shared" si="98"/>
        <v>0.38849650786272349</v>
      </c>
    </row>
    <row r="3065" spans="1:31" x14ac:dyDescent="0.35">
      <c r="A3065" s="11" t="s">
        <v>2770</v>
      </c>
      <c r="B3065" s="11" t="s">
        <v>2516</v>
      </c>
      <c r="C3065" s="11" t="s">
        <v>2766</v>
      </c>
      <c r="D3065" s="188" t="s">
        <v>3022</v>
      </c>
      <c r="G3065" s="11" t="s">
        <v>2767</v>
      </c>
      <c r="H3065" s="11" t="s">
        <v>2768</v>
      </c>
      <c r="I3065" s="11" t="s">
        <v>2771</v>
      </c>
      <c r="J3065" s="188" t="s">
        <v>2561</v>
      </c>
      <c r="K3065" s="260" t="s">
        <v>3049</v>
      </c>
      <c r="L3065" s="265" t="s">
        <v>1937</v>
      </c>
      <c r="M3065" s="265" t="s">
        <v>1937</v>
      </c>
      <c r="N3065" s="258" t="s">
        <v>3023</v>
      </c>
      <c r="P3065" s="258" t="s">
        <v>3025</v>
      </c>
      <c r="Q3065" s="265" t="s">
        <v>2153</v>
      </c>
      <c r="R3065" s="265" t="s">
        <v>3073</v>
      </c>
      <c r="S3065" s="265" t="s">
        <v>3116</v>
      </c>
      <c r="T3065" s="11" t="s">
        <v>2769</v>
      </c>
      <c r="U3065" s="11" t="s">
        <v>2517</v>
      </c>
      <c r="V3065">
        <v>2.8089286920604799</v>
      </c>
      <c r="Z3065">
        <v>0.96742938207506002</v>
      </c>
      <c r="AD3065" s="188">
        <f t="shared" si="99"/>
        <v>6.467797333621724</v>
      </c>
      <c r="AE3065" s="188">
        <f t="shared" si="98"/>
        <v>-0.95046535665747123</v>
      </c>
    </row>
    <row r="3066" spans="1:31" x14ac:dyDescent="0.35">
      <c r="A3066" s="11" t="s">
        <v>2770</v>
      </c>
      <c r="B3066" s="11" t="s">
        <v>2516</v>
      </c>
      <c r="C3066" s="11" t="s">
        <v>2766</v>
      </c>
      <c r="D3066" s="188" t="s">
        <v>3022</v>
      </c>
      <c r="G3066" s="11" t="s">
        <v>2767</v>
      </c>
      <c r="H3066" s="11" t="s">
        <v>2768</v>
      </c>
      <c r="I3066" s="11" t="s">
        <v>2771</v>
      </c>
      <c r="J3066" s="188" t="s">
        <v>2561</v>
      </c>
      <c r="K3066" s="260" t="s">
        <v>3049</v>
      </c>
      <c r="L3066" s="265" t="s">
        <v>1937</v>
      </c>
      <c r="M3066" s="265" t="s">
        <v>1937</v>
      </c>
      <c r="N3066" s="258" t="s">
        <v>3023</v>
      </c>
      <c r="P3066" s="258" t="s">
        <v>3025</v>
      </c>
      <c r="Q3066" s="265" t="s">
        <v>2153</v>
      </c>
      <c r="R3066" s="265" t="s">
        <v>3073</v>
      </c>
      <c r="S3066" s="265" t="s">
        <v>3116</v>
      </c>
      <c r="T3066" s="11" t="s">
        <v>2769</v>
      </c>
      <c r="U3066" s="11" t="s">
        <v>2517</v>
      </c>
      <c r="V3066">
        <v>3.0284208799374599</v>
      </c>
      <c r="Z3066">
        <v>1.5866088920199499</v>
      </c>
      <c r="AD3066" s="188">
        <f t="shared" si="99"/>
        <v>6.9731967734559062</v>
      </c>
      <c r="AE3066" s="188">
        <f t="shared" si="98"/>
        <v>0.47524815282899108</v>
      </c>
    </row>
    <row r="3067" spans="1:31" x14ac:dyDescent="0.35">
      <c r="A3067" s="11" t="s">
        <v>2770</v>
      </c>
      <c r="B3067" s="11" t="s">
        <v>2516</v>
      </c>
      <c r="C3067" s="11" t="s">
        <v>2766</v>
      </c>
      <c r="D3067" s="188" t="s">
        <v>3022</v>
      </c>
      <c r="G3067" s="11" t="s">
        <v>2767</v>
      </c>
      <c r="H3067" s="11" t="s">
        <v>2768</v>
      </c>
      <c r="I3067" s="11" t="s">
        <v>2771</v>
      </c>
      <c r="J3067" s="188" t="s">
        <v>2561</v>
      </c>
      <c r="K3067" s="260" t="s">
        <v>3049</v>
      </c>
      <c r="L3067" s="265" t="s">
        <v>1937</v>
      </c>
      <c r="M3067" s="265" t="s">
        <v>1937</v>
      </c>
      <c r="N3067" s="258" t="s">
        <v>3023</v>
      </c>
      <c r="P3067" s="258" t="s">
        <v>3025</v>
      </c>
      <c r="Q3067" s="265" t="s">
        <v>2153</v>
      </c>
      <c r="R3067" s="265" t="s">
        <v>3073</v>
      </c>
      <c r="S3067" s="265" t="s">
        <v>3116</v>
      </c>
      <c r="T3067" s="11" t="s">
        <v>2769</v>
      </c>
      <c r="U3067" s="11" t="s">
        <v>2517</v>
      </c>
      <c r="V3067">
        <v>2.97638509568523</v>
      </c>
      <c r="Z3067">
        <v>2.09546327481881</v>
      </c>
      <c r="AD3067" s="188">
        <f t="shared" si="99"/>
        <v>6.8533799523344676</v>
      </c>
      <c r="AE3067" s="188">
        <f t="shared" si="98"/>
        <v>1.6469286691663318</v>
      </c>
    </row>
    <row r="3068" spans="1:31" x14ac:dyDescent="0.35">
      <c r="A3068" s="11" t="s">
        <v>2770</v>
      </c>
      <c r="B3068" s="11" t="s">
        <v>2516</v>
      </c>
      <c r="C3068" s="11" t="s">
        <v>2766</v>
      </c>
      <c r="D3068" s="188" t="s">
        <v>3022</v>
      </c>
      <c r="G3068" s="11" t="s">
        <v>2767</v>
      </c>
      <c r="H3068" s="11" t="s">
        <v>2768</v>
      </c>
      <c r="I3068" s="11" t="s">
        <v>2771</v>
      </c>
      <c r="J3068" s="188" t="s">
        <v>2561</v>
      </c>
      <c r="K3068" s="260" t="s">
        <v>3049</v>
      </c>
      <c r="L3068" s="265" t="s">
        <v>1937</v>
      </c>
      <c r="M3068" s="265" t="s">
        <v>1937</v>
      </c>
      <c r="N3068" s="258" t="s">
        <v>3023</v>
      </c>
      <c r="P3068" s="258" t="s">
        <v>3025</v>
      </c>
      <c r="Q3068" s="265" t="s">
        <v>2153</v>
      </c>
      <c r="R3068" s="265" t="s">
        <v>3073</v>
      </c>
      <c r="S3068" s="265" t="s">
        <v>3116</v>
      </c>
      <c r="T3068" s="11" t="s">
        <v>2769</v>
      </c>
      <c r="U3068" s="11" t="s">
        <v>2517</v>
      </c>
      <c r="V3068">
        <v>3.04447940089364</v>
      </c>
      <c r="Z3068">
        <v>2.0230455216606602</v>
      </c>
      <c r="AD3068" s="188">
        <f t="shared" si="99"/>
        <v>7.0101728844251392</v>
      </c>
      <c r="AE3068" s="188">
        <f t="shared" si="98"/>
        <v>1.4801806302762537</v>
      </c>
    </row>
    <row r="3069" spans="1:31" x14ac:dyDescent="0.35">
      <c r="A3069" s="11" t="s">
        <v>2770</v>
      </c>
      <c r="B3069" s="11" t="s">
        <v>2516</v>
      </c>
      <c r="C3069" s="11" t="s">
        <v>2766</v>
      </c>
      <c r="D3069" s="188" t="s">
        <v>3022</v>
      </c>
      <c r="G3069" s="11" t="s">
        <v>2767</v>
      </c>
      <c r="H3069" s="11" t="s">
        <v>2768</v>
      </c>
      <c r="I3069" s="11" t="s">
        <v>2771</v>
      </c>
      <c r="J3069" s="188" t="s">
        <v>2561</v>
      </c>
      <c r="K3069" s="260" t="s">
        <v>3049</v>
      </c>
      <c r="L3069" s="265" t="s">
        <v>1937</v>
      </c>
      <c r="M3069" s="265" t="s">
        <v>1937</v>
      </c>
      <c r="N3069" s="258" t="s">
        <v>3023</v>
      </c>
      <c r="P3069" s="258" t="s">
        <v>3025</v>
      </c>
      <c r="Q3069" s="265" t="s">
        <v>2153</v>
      </c>
      <c r="R3069" s="265" t="s">
        <v>3073</v>
      </c>
      <c r="S3069" s="265" t="s">
        <v>3116</v>
      </c>
      <c r="T3069" s="11" t="s">
        <v>2769</v>
      </c>
      <c r="U3069" s="11" t="s">
        <v>2517</v>
      </c>
      <c r="V3069">
        <v>3.0608467395605099</v>
      </c>
      <c r="Z3069">
        <v>2.31402900956369</v>
      </c>
      <c r="AD3069" s="188">
        <f t="shared" si="99"/>
        <v>7.0478600744514592</v>
      </c>
      <c r="AE3069" s="188">
        <f t="shared" si="98"/>
        <v>2.1501948718291835</v>
      </c>
    </row>
    <row r="3070" spans="1:31" x14ac:dyDescent="0.35">
      <c r="A3070" s="11" t="s">
        <v>2770</v>
      </c>
      <c r="B3070" s="11" t="s">
        <v>2516</v>
      </c>
      <c r="C3070" s="11" t="s">
        <v>2766</v>
      </c>
      <c r="D3070" s="188" t="s">
        <v>3022</v>
      </c>
      <c r="G3070" s="11" t="s">
        <v>2767</v>
      </c>
      <c r="H3070" s="11" t="s">
        <v>2768</v>
      </c>
      <c r="I3070" s="11" t="s">
        <v>2771</v>
      </c>
      <c r="J3070" s="188" t="s">
        <v>2561</v>
      </c>
      <c r="K3070" s="260" t="s">
        <v>3049</v>
      </c>
      <c r="L3070" s="265" t="s">
        <v>1937</v>
      </c>
      <c r="M3070" s="265" t="s">
        <v>1937</v>
      </c>
      <c r="N3070" s="258" t="s">
        <v>3023</v>
      </c>
      <c r="P3070" s="258" t="s">
        <v>3025</v>
      </c>
      <c r="Q3070" s="265" t="s">
        <v>2153</v>
      </c>
      <c r="R3070" s="265" t="s">
        <v>3073</v>
      </c>
      <c r="S3070" s="265" t="s">
        <v>3116</v>
      </c>
      <c r="T3070" s="11" t="s">
        <v>2769</v>
      </c>
      <c r="U3070" s="11" t="s">
        <v>2517</v>
      </c>
      <c r="V3070">
        <v>3.1632970150838098</v>
      </c>
      <c r="Z3070">
        <v>2.0599492380887998</v>
      </c>
      <c r="AD3070" s="188">
        <f t="shared" si="99"/>
        <v>7.2837605516445416</v>
      </c>
      <c r="AE3070" s="188">
        <f t="shared" si="98"/>
        <v>1.5651545775997673</v>
      </c>
    </row>
    <row r="3071" spans="1:31" x14ac:dyDescent="0.35">
      <c r="A3071" s="11" t="s">
        <v>2770</v>
      </c>
      <c r="B3071" s="11" t="s">
        <v>2516</v>
      </c>
      <c r="C3071" s="11" t="s">
        <v>2766</v>
      </c>
      <c r="D3071" s="188" t="s">
        <v>3022</v>
      </c>
      <c r="G3071" s="11" t="s">
        <v>2767</v>
      </c>
      <c r="H3071" s="11" t="s">
        <v>2768</v>
      </c>
      <c r="I3071" s="11" t="s">
        <v>2771</v>
      </c>
      <c r="J3071" s="188" t="s">
        <v>2561</v>
      </c>
      <c r="K3071" s="260" t="s">
        <v>3049</v>
      </c>
      <c r="L3071" s="265" t="s">
        <v>1937</v>
      </c>
      <c r="M3071" s="265" t="s">
        <v>1937</v>
      </c>
      <c r="N3071" s="258" t="s">
        <v>3023</v>
      </c>
      <c r="P3071" s="258" t="s">
        <v>3025</v>
      </c>
      <c r="Q3071" s="265" t="s">
        <v>2153</v>
      </c>
      <c r="R3071" s="265" t="s">
        <v>3073</v>
      </c>
      <c r="S3071" s="265" t="s">
        <v>3116</v>
      </c>
      <c r="T3071" s="11" t="s">
        <v>2769</v>
      </c>
      <c r="U3071" s="11" t="s">
        <v>2517</v>
      </c>
      <c r="V3071">
        <v>3.2985591723685301</v>
      </c>
      <c r="Z3071">
        <v>2.3514731569855498</v>
      </c>
      <c r="AD3071" s="188">
        <f t="shared" si="99"/>
        <v>7.5952131786545554</v>
      </c>
      <c r="AE3071" s="188">
        <f t="shared" si="98"/>
        <v>2.2364132075026295</v>
      </c>
    </row>
    <row r="3072" spans="1:31" x14ac:dyDescent="0.35">
      <c r="A3072" s="11" t="s">
        <v>2770</v>
      </c>
      <c r="B3072" s="11" t="s">
        <v>2516</v>
      </c>
      <c r="C3072" s="11" t="s">
        <v>2766</v>
      </c>
      <c r="D3072" s="188" t="s">
        <v>3022</v>
      </c>
      <c r="G3072" s="11" t="s">
        <v>2767</v>
      </c>
      <c r="H3072" s="11" t="s">
        <v>2768</v>
      </c>
      <c r="I3072" s="11" t="s">
        <v>2771</v>
      </c>
      <c r="J3072" s="188" t="s">
        <v>2561</v>
      </c>
      <c r="K3072" s="260" t="s">
        <v>3049</v>
      </c>
      <c r="L3072" s="265" t="s">
        <v>1937</v>
      </c>
      <c r="M3072" s="265" t="s">
        <v>1937</v>
      </c>
      <c r="N3072" s="258" t="s">
        <v>3023</v>
      </c>
      <c r="P3072" s="258" t="s">
        <v>3025</v>
      </c>
      <c r="Q3072" s="265" t="s">
        <v>2153</v>
      </c>
      <c r="R3072" s="265" t="s">
        <v>3073</v>
      </c>
      <c r="S3072" s="265" t="s">
        <v>3116</v>
      </c>
      <c r="T3072" s="11" t="s">
        <v>2769</v>
      </c>
      <c r="U3072" s="11" t="s">
        <v>2517</v>
      </c>
      <c r="V3072">
        <v>3.4518099613012798</v>
      </c>
      <c r="Z3072">
        <v>2.1703515696625102</v>
      </c>
      <c r="AD3072" s="188">
        <f t="shared" si="99"/>
        <v>7.9480861607406812</v>
      </c>
      <c r="AE3072" s="188">
        <f t="shared" si="98"/>
        <v>1.8193653405131787</v>
      </c>
    </row>
    <row r="3073" spans="1:31" x14ac:dyDescent="0.35">
      <c r="A3073" s="11" t="s">
        <v>2770</v>
      </c>
      <c r="B3073" s="11" t="s">
        <v>2516</v>
      </c>
      <c r="C3073" s="11" t="s">
        <v>2766</v>
      </c>
      <c r="D3073" s="188" t="s">
        <v>3022</v>
      </c>
      <c r="G3073" s="11" t="s">
        <v>2767</v>
      </c>
      <c r="H3073" s="11" t="s">
        <v>2768</v>
      </c>
      <c r="I3073" s="11" t="s">
        <v>2771</v>
      </c>
      <c r="J3073" s="188" t="s">
        <v>2561</v>
      </c>
      <c r="K3073" s="260" t="s">
        <v>3049</v>
      </c>
      <c r="L3073" s="265" t="s">
        <v>1937</v>
      </c>
      <c r="M3073" s="265" t="s">
        <v>1937</v>
      </c>
      <c r="N3073" s="258" t="s">
        <v>3023</v>
      </c>
      <c r="P3073" s="258" t="s">
        <v>3025</v>
      </c>
      <c r="Q3073" s="265" t="s">
        <v>2153</v>
      </c>
      <c r="R3073" s="265" t="s">
        <v>3073</v>
      </c>
      <c r="S3073" s="265" t="s">
        <v>3116</v>
      </c>
      <c r="T3073" s="11" t="s">
        <v>2769</v>
      </c>
      <c r="U3073" s="11" t="s">
        <v>2517</v>
      </c>
      <c r="V3073">
        <v>3.5875353451520402</v>
      </c>
      <c r="Z3073">
        <v>2.2436957759527498</v>
      </c>
      <c r="AD3073" s="188">
        <f t="shared" si="99"/>
        <v>8.260605406336337</v>
      </c>
      <c r="AE3073" s="188">
        <f t="shared" si="98"/>
        <v>1.9882466165745645</v>
      </c>
    </row>
    <row r="3074" spans="1:31" x14ac:dyDescent="0.35">
      <c r="A3074" s="11" t="s">
        <v>2770</v>
      </c>
      <c r="B3074" s="11" t="s">
        <v>2516</v>
      </c>
      <c r="C3074" s="11" t="s">
        <v>2766</v>
      </c>
      <c r="D3074" s="188" t="s">
        <v>3022</v>
      </c>
      <c r="G3074" s="11" t="s">
        <v>2767</v>
      </c>
      <c r="H3074" s="11" t="s">
        <v>2768</v>
      </c>
      <c r="I3074" s="11" t="s">
        <v>2771</v>
      </c>
      <c r="J3074" s="188" t="s">
        <v>2561</v>
      </c>
      <c r="K3074" s="260" t="s">
        <v>3049</v>
      </c>
      <c r="L3074" s="265" t="s">
        <v>1937</v>
      </c>
      <c r="M3074" s="265" t="s">
        <v>1937</v>
      </c>
      <c r="N3074" s="258" t="s">
        <v>3023</v>
      </c>
      <c r="P3074" s="258" t="s">
        <v>3025</v>
      </c>
      <c r="Q3074" s="265" t="s">
        <v>2153</v>
      </c>
      <c r="R3074" s="265" t="s">
        <v>3073</v>
      </c>
      <c r="S3074" s="265" t="s">
        <v>3116</v>
      </c>
      <c r="T3074" s="11" t="s">
        <v>2769</v>
      </c>
      <c r="U3074" s="11" t="s">
        <v>2517</v>
      </c>
      <c r="V3074">
        <v>3.5181285646731801</v>
      </c>
      <c r="Z3074">
        <v>2.9342893814960198</v>
      </c>
      <c r="AD3074" s="188">
        <f t="shared" si="99"/>
        <v>8.100790388253003</v>
      </c>
      <c r="AE3074" s="188">
        <f t="shared" si="98"/>
        <v>3.5783971580155085</v>
      </c>
    </row>
    <row r="3075" spans="1:31" x14ac:dyDescent="0.35">
      <c r="A3075" s="11" t="s">
        <v>2770</v>
      </c>
      <c r="B3075" s="11" t="s">
        <v>2516</v>
      </c>
      <c r="C3075" s="11" t="s">
        <v>2766</v>
      </c>
      <c r="D3075" s="188" t="s">
        <v>3022</v>
      </c>
      <c r="G3075" s="11" t="s">
        <v>2767</v>
      </c>
      <c r="H3075" s="11" t="s">
        <v>2768</v>
      </c>
      <c r="I3075" s="11" t="s">
        <v>2771</v>
      </c>
      <c r="J3075" s="188" t="s">
        <v>2561</v>
      </c>
      <c r="K3075" s="260" t="s">
        <v>3049</v>
      </c>
      <c r="L3075" s="265" t="s">
        <v>1937</v>
      </c>
      <c r="M3075" s="265" t="s">
        <v>1937</v>
      </c>
      <c r="N3075" s="258" t="s">
        <v>3023</v>
      </c>
      <c r="P3075" s="258" t="s">
        <v>3025</v>
      </c>
      <c r="Q3075" s="265" t="s">
        <v>2153</v>
      </c>
      <c r="R3075" s="265" t="s">
        <v>3073</v>
      </c>
      <c r="S3075" s="265" t="s">
        <v>3116</v>
      </c>
      <c r="T3075" s="11" t="s">
        <v>2769</v>
      </c>
      <c r="U3075" s="11" t="s">
        <v>2517</v>
      </c>
      <c r="V3075">
        <v>3.7567674506132902</v>
      </c>
      <c r="Z3075">
        <v>2.5353741037048398</v>
      </c>
      <c r="AD3075" s="188">
        <f t="shared" si="99"/>
        <v>8.6502767296274072</v>
      </c>
      <c r="AE3075" s="188">
        <f t="shared" si="98"/>
        <v>2.6598607860059587</v>
      </c>
    </row>
    <row r="3076" spans="1:31" x14ac:dyDescent="0.35">
      <c r="A3076" s="11" t="s">
        <v>2770</v>
      </c>
      <c r="B3076" s="11" t="s">
        <v>2516</v>
      </c>
      <c r="C3076" s="11" t="s">
        <v>2766</v>
      </c>
      <c r="D3076" s="188" t="s">
        <v>3022</v>
      </c>
      <c r="G3076" s="11" t="s">
        <v>2767</v>
      </c>
      <c r="H3076" s="11" t="s">
        <v>2768</v>
      </c>
      <c r="I3076" s="11" t="s">
        <v>2771</v>
      </c>
      <c r="J3076" s="188" t="s">
        <v>2561</v>
      </c>
      <c r="K3076" s="260" t="s">
        <v>3049</v>
      </c>
      <c r="L3076" s="265" t="s">
        <v>1937</v>
      </c>
      <c r="M3076" s="265" t="s">
        <v>1937</v>
      </c>
      <c r="N3076" s="258" t="s">
        <v>3023</v>
      </c>
      <c r="P3076" s="258" t="s">
        <v>3025</v>
      </c>
      <c r="Q3076" s="265" t="s">
        <v>2153</v>
      </c>
      <c r="R3076" s="265" t="s">
        <v>3073</v>
      </c>
      <c r="S3076" s="265" t="s">
        <v>3116</v>
      </c>
      <c r="T3076" s="11" t="s">
        <v>2769</v>
      </c>
      <c r="U3076" s="11" t="s">
        <v>2517</v>
      </c>
      <c r="V3076">
        <v>3.8414607077715899</v>
      </c>
      <c r="Z3076">
        <v>2.6448499821464702</v>
      </c>
      <c r="AD3076" s="188">
        <f t="shared" si="99"/>
        <v>8.8452901610372194</v>
      </c>
      <c r="AE3076" s="188">
        <f t="shared" si="98"/>
        <v>2.9119383117480848</v>
      </c>
    </row>
    <row r="3077" spans="1:31" x14ac:dyDescent="0.35">
      <c r="A3077" s="11" t="s">
        <v>2770</v>
      </c>
      <c r="B3077" s="11" t="s">
        <v>2516</v>
      </c>
      <c r="C3077" s="11" t="s">
        <v>2766</v>
      </c>
      <c r="D3077" s="188" t="s">
        <v>3022</v>
      </c>
      <c r="G3077" s="11" t="s">
        <v>2767</v>
      </c>
      <c r="H3077" s="11" t="s">
        <v>2768</v>
      </c>
      <c r="I3077" s="11" t="s">
        <v>2771</v>
      </c>
      <c r="J3077" s="188" t="s">
        <v>2561</v>
      </c>
      <c r="K3077" s="260" t="s">
        <v>3049</v>
      </c>
      <c r="L3077" s="265" t="s">
        <v>1937</v>
      </c>
      <c r="M3077" s="265" t="s">
        <v>1937</v>
      </c>
      <c r="N3077" s="258" t="s">
        <v>3023</v>
      </c>
      <c r="P3077" s="258" t="s">
        <v>3025</v>
      </c>
      <c r="Q3077" s="265" t="s">
        <v>2153</v>
      </c>
      <c r="R3077" s="265" t="s">
        <v>3073</v>
      </c>
      <c r="S3077" s="265" t="s">
        <v>3116</v>
      </c>
      <c r="T3077" s="11" t="s">
        <v>2769</v>
      </c>
      <c r="U3077" s="11" t="s">
        <v>2517</v>
      </c>
      <c r="V3077">
        <v>3.99447988342131</v>
      </c>
      <c r="Z3077">
        <v>2.5728182511267002</v>
      </c>
      <c r="AD3077" s="188">
        <f t="shared" si="99"/>
        <v>9.1976298338305025</v>
      </c>
      <c r="AE3077" s="188">
        <f t="shared" si="98"/>
        <v>2.7460791216794056</v>
      </c>
    </row>
    <row r="3078" spans="1:31" x14ac:dyDescent="0.35">
      <c r="A3078" s="11" t="s">
        <v>2770</v>
      </c>
      <c r="B3078" s="11" t="s">
        <v>2516</v>
      </c>
      <c r="C3078" s="11" t="s">
        <v>2766</v>
      </c>
      <c r="D3078" s="188" t="s">
        <v>3022</v>
      </c>
      <c r="G3078" s="11" t="s">
        <v>2767</v>
      </c>
      <c r="H3078" s="11" t="s">
        <v>2768</v>
      </c>
      <c r="I3078" s="11" t="s">
        <v>2771</v>
      </c>
      <c r="J3078" s="188" t="s">
        <v>2561</v>
      </c>
      <c r="K3078" s="260" t="s">
        <v>3049</v>
      </c>
      <c r="L3078" s="265" t="s">
        <v>1937</v>
      </c>
      <c r="M3078" s="265" t="s">
        <v>1937</v>
      </c>
      <c r="N3078" s="258" t="s">
        <v>3023</v>
      </c>
      <c r="P3078" s="258" t="s">
        <v>3025</v>
      </c>
      <c r="Q3078" s="265" t="s">
        <v>2153</v>
      </c>
      <c r="R3078" s="265" t="s">
        <v>3073</v>
      </c>
      <c r="S3078" s="265" t="s">
        <v>3116</v>
      </c>
      <c r="T3078" s="11" t="s">
        <v>2769</v>
      </c>
      <c r="U3078" s="11" t="s">
        <v>2517</v>
      </c>
      <c r="V3078">
        <v>3.9935534302892202</v>
      </c>
      <c r="Z3078">
        <v>3.0091776763397302</v>
      </c>
      <c r="AD3078" s="188">
        <f t="shared" si="99"/>
        <v>9.1954965966591953</v>
      </c>
      <c r="AE3078" s="188">
        <f t="shared" si="98"/>
        <v>3.7508338293623793</v>
      </c>
    </row>
    <row r="3079" spans="1:31" x14ac:dyDescent="0.35">
      <c r="A3079" s="11" t="s">
        <v>2770</v>
      </c>
      <c r="B3079" s="11" t="s">
        <v>2516</v>
      </c>
      <c r="C3079" s="11" t="s">
        <v>2766</v>
      </c>
      <c r="D3079" s="188" t="s">
        <v>3022</v>
      </c>
      <c r="G3079" s="11" t="s">
        <v>2767</v>
      </c>
      <c r="H3079" s="11" t="s">
        <v>2768</v>
      </c>
      <c r="I3079" s="11" t="s">
        <v>2771</v>
      </c>
      <c r="J3079" s="188" t="s">
        <v>2561</v>
      </c>
      <c r="K3079" s="260" t="s">
        <v>3049</v>
      </c>
      <c r="L3079" s="265" t="s">
        <v>1937</v>
      </c>
      <c r="M3079" s="265" t="s">
        <v>1937</v>
      </c>
      <c r="N3079" s="258" t="s">
        <v>3023</v>
      </c>
      <c r="P3079" s="258" t="s">
        <v>3025</v>
      </c>
      <c r="Q3079" s="265" t="s">
        <v>2153</v>
      </c>
      <c r="R3079" s="265" t="s">
        <v>3073</v>
      </c>
      <c r="S3079" s="265" t="s">
        <v>3116</v>
      </c>
      <c r="T3079" s="11" t="s">
        <v>2769</v>
      </c>
      <c r="U3079" s="11" t="s">
        <v>2517</v>
      </c>
      <c r="V3079">
        <v>4.1464954015112703</v>
      </c>
      <c r="Z3079">
        <v>2.97350923075438</v>
      </c>
      <c r="AD3079" s="188">
        <f t="shared" si="99"/>
        <v>9.5476584996882128</v>
      </c>
      <c r="AE3079" s="188">
        <f t="shared" si="98"/>
        <v>3.6687041982672821</v>
      </c>
    </row>
    <row r="3080" spans="1:31" x14ac:dyDescent="0.35">
      <c r="A3080" s="11" t="s">
        <v>2770</v>
      </c>
      <c r="B3080" s="11" t="s">
        <v>2516</v>
      </c>
      <c r="C3080" s="11" t="s">
        <v>2766</v>
      </c>
      <c r="D3080" s="188" t="s">
        <v>3022</v>
      </c>
      <c r="G3080" s="11" t="s">
        <v>2767</v>
      </c>
      <c r="H3080" s="11" t="s">
        <v>2768</v>
      </c>
      <c r="I3080" s="11" t="s">
        <v>2771</v>
      </c>
      <c r="J3080" s="188" t="s">
        <v>2561</v>
      </c>
      <c r="K3080" s="260" t="s">
        <v>3049</v>
      </c>
      <c r="L3080" s="265" t="s">
        <v>1937</v>
      </c>
      <c r="M3080" s="265" t="s">
        <v>1937</v>
      </c>
      <c r="N3080" s="258" t="s">
        <v>3023</v>
      </c>
      <c r="P3080" s="258" t="s">
        <v>3025</v>
      </c>
      <c r="Q3080" s="265" t="s">
        <v>2153</v>
      </c>
      <c r="R3080" s="265" t="s">
        <v>3073</v>
      </c>
      <c r="S3080" s="265" t="s">
        <v>3116</v>
      </c>
      <c r="T3080" s="11" t="s">
        <v>2769</v>
      </c>
      <c r="U3080" s="11" t="s">
        <v>2517</v>
      </c>
      <c r="V3080">
        <v>4.1976819370590901</v>
      </c>
      <c r="Z3080">
        <v>2.86465098773414</v>
      </c>
      <c r="AD3080" s="188">
        <f t="shared" si="99"/>
        <v>9.6655198534026319</v>
      </c>
      <c r="AE3080" s="188">
        <f t="shared" si="98"/>
        <v>3.4180488306393539</v>
      </c>
    </row>
    <row r="3081" spans="1:31" x14ac:dyDescent="0.35">
      <c r="A3081" s="11" t="s">
        <v>2770</v>
      </c>
      <c r="B3081" s="11" t="s">
        <v>2516</v>
      </c>
      <c r="C3081" s="11" t="s">
        <v>2766</v>
      </c>
      <c r="D3081" s="188" t="s">
        <v>3022</v>
      </c>
      <c r="G3081" s="11" t="s">
        <v>2767</v>
      </c>
      <c r="H3081" s="11" t="s">
        <v>2768</v>
      </c>
      <c r="I3081" s="11" t="s">
        <v>2771</v>
      </c>
      <c r="J3081" s="188" t="s">
        <v>2561</v>
      </c>
      <c r="K3081" s="260" t="s">
        <v>3049</v>
      </c>
      <c r="L3081" s="265" t="s">
        <v>1937</v>
      </c>
      <c r="M3081" s="265" t="s">
        <v>1937</v>
      </c>
      <c r="N3081" s="258" t="s">
        <v>3023</v>
      </c>
      <c r="P3081" s="258" t="s">
        <v>3025</v>
      </c>
      <c r="Q3081" s="265" t="s">
        <v>2153</v>
      </c>
      <c r="R3081" s="265" t="s">
        <v>3073</v>
      </c>
      <c r="S3081" s="265" t="s">
        <v>3116</v>
      </c>
      <c r="T3081" s="11" t="s">
        <v>2769</v>
      </c>
      <c r="U3081" s="11" t="s">
        <v>2517</v>
      </c>
      <c r="V3081">
        <v>4.28222078536204</v>
      </c>
      <c r="Z3081">
        <v>3.0468534370446099</v>
      </c>
      <c r="AD3081" s="188">
        <f t="shared" si="99"/>
        <v>9.8601777452838899</v>
      </c>
      <c r="AE3081" s="188">
        <f t="shared" si="98"/>
        <v>3.8375854743286459</v>
      </c>
    </row>
    <row r="3082" spans="1:31" x14ac:dyDescent="0.35">
      <c r="A3082" s="11" t="s">
        <v>2770</v>
      </c>
      <c r="B3082" s="11" t="s">
        <v>2516</v>
      </c>
      <c r="C3082" s="11" t="s">
        <v>2766</v>
      </c>
      <c r="D3082" s="188" t="s">
        <v>3022</v>
      </c>
      <c r="G3082" s="11" t="s">
        <v>2767</v>
      </c>
      <c r="H3082" s="11" t="s">
        <v>2768</v>
      </c>
      <c r="I3082" s="11" t="s">
        <v>2771</v>
      </c>
      <c r="J3082" s="188" t="s">
        <v>2561</v>
      </c>
      <c r="K3082" s="260" t="s">
        <v>3049</v>
      </c>
      <c r="L3082" s="265" t="s">
        <v>1937</v>
      </c>
      <c r="M3082" s="265" t="s">
        <v>1937</v>
      </c>
      <c r="N3082" s="258" t="s">
        <v>3023</v>
      </c>
      <c r="P3082" s="258" t="s">
        <v>3025</v>
      </c>
      <c r="Q3082" s="265" t="s">
        <v>2153</v>
      </c>
      <c r="R3082" s="265" t="s">
        <v>3073</v>
      </c>
      <c r="S3082" s="265" t="s">
        <v>3116</v>
      </c>
      <c r="T3082" s="11" t="s">
        <v>2769</v>
      </c>
      <c r="U3082" s="11" t="s">
        <v>2517</v>
      </c>
      <c r="V3082">
        <v>4.4343907123073398</v>
      </c>
      <c r="Z3082">
        <v>3.3748178458034501</v>
      </c>
      <c r="AD3082" s="188">
        <f t="shared" si="99"/>
        <v>10.21056195067013</v>
      </c>
      <c r="AE3082" s="188">
        <f t="shared" si="98"/>
        <v>4.5927514329693579</v>
      </c>
    </row>
    <row r="3083" spans="1:31" x14ac:dyDescent="0.35">
      <c r="A3083" s="11" t="s">
        <v>2770</v>
      </c>
      <c r="B3083" s="11" t="s">
        <v>2516</v>
      </c>
      <c r="C3083" s="11" t="s">
        <v>2766</v>
      </c>
      <c r="D3083" s="188" t="s">
        <v>3022</v>
      </c>
      <c r="G3083" s="11" t="s">
        <v>2767</v>
      </c>
      <c r="H3083" s="11" t="s">
        <v>2768</v>
      </c>
      <c r="I3083" s="11" t="s">
        <v>2771</v>
      </c>
      <c r="J3083" s="188" t="s">
        <v>2561</v>
      </c>
      <c r="K3083" s="260" t="s">
        <v>3049</v>
      </c>
      <c r="L3083" s="265" t="s">
        <v>1937</v>
      </c>
      <c r="M3083" s="265" t="s">
        <v>1937</v>
      </c>
      <c r="N3083" s="258" t="s">
        <v>3023</v>
      </c>
      <c r="P3083" s="258" t="s">
        <v>3025</v>
      </c>
      <c r="Q3083" s="265" t="s">
        <v>2153</v>
      </c>
      <c r="R3083" s="265" t="s">
        <v>3073</v>
      </c>
      <c r="S3083" s="265" t="s">
        <v>3116</v>
      </c>
      <c r="T3083" s="11" t="s">
        <v>2769</v>
      </c>
      <c r="U3083" s="11" t="s">
        <v>2517</v>
      </c>
      <c r="V3083">
        <v>4.4863492921318997</v>
      </c>
      <c r="Z3083">
        <v>2.9023267484390201</v>
      </c>
      <c r="AD3083" s="188">
        <f t="shared" si="99"/>
        <v>10.330201002027302</v>
      </c>
      <c r="AE3083" s="188">
        <f t="shared" si="98"/>
        <v>3.5048004756056224</v>
      </c>
    </row>
    <row r="3084" spans="1:31" x14ac:dyDescent="0.35">
      <c r="A3084" s="11" t="s">
        <v>2770</v>
      </c>
      <c r="B3084" s="11" t="s">
        <v>2516</v>
      </c>
      <c r="C3084" s="11" t="s">
        <v>2766</v>
      </c>
      <c r="D3084" s="188" t="s">
        <v>3022</v>
      </c>
      <c r="G3084" s="11" t="s">
        <v>2767</v>
      </c>
      <c r="H3084" s="11" t="s">
        <v>2768</v>
      </c>
      <c r="I3084" s="11" t="s">
        <v>2771</v>
      </c>
      <c r="J3084" s="188" t="s">
        <v>2561</v>
      </c>
      <c r="K3084" s="260" t="s">
        <v>3049</v>
      </c>
      <c r="L3084" s="265" t="s">
        <v>1937</v>
      </c>
      <c r="M3084" s="265" t="s">
        <v>1937</v>
      </c>
      <c r="N3084" s="258" t="s">
        <v>3023</v>
      </c>
      <c r="P3084" s="258" t="s">
        <v>3025</v>
      </c>
      <c r="Q3084" s="265" t="s">
        <v>2153</v>
      </c>
      <c r="R3084" s="265" t="s">
        <v>3073</v>
      </c>
      <c r="S3084" s="265" t="s">
        <v>3116</v>
      </c>
      <c r="T3084" s="11" t="s">
        <v>2769</v>
      </c>
      <c r="U3084" s="11" t="s">
        <v>2517</v>
      </c>
      <c r="V3084">
        <v>4.4532285926597801</v>
      </c>
      <c r="Z3084">
        <v>2.5021761998050498</v>
      </c>
      <c r="AD3084" s="188">
        <f t="shared" si="99"/>
        <v>10.253937773153265</v>
      </c>
      <c r="AE3084" s="188">
        <f t="shared" si="98"/>
        <v>2.5834197873676534</v>
      </c>
    </row>
    <row r="3085" spans="1:31" x14ac:dyDescent="0.35">
      <c r="A3085" s="11" t="s">
        <v>2770</v>
      </c>
      <c r="B3085" s="11" t="s">
        <v>2516</v>
      </c>
      <c r="C3085" s="11" t="s">
        <v>2766</v>
      </c>
      <c r="D3085" s="188" t="s">
        <v>3022</v>
      </c>
      <c r="G3085" s="11" t="s">
        <v>2767</v>
      </c>
      <c r="H3085" s="11" t="s">
        <v>2768</v>
      </c>
      <c r="I3085" s="11" t="s">
        <v>2771</v>
      </c>
      <c r="J3085" s="188" t="s">
        <v>2561</v>
      </c>
      <c r="K3085" s="260" t="s">
        <v>3049</v>
      </c>
      <c r="L3085" s="265" t="s">
        <v>1937</v>
      </c>
      <c r="M3085" s="265" t="s">
        <v>1937</v>
      </c>
      <c r="N3085" s="258" t="s">
        <v>3023</v>
      </c>
      <c r="P3085" s="258" t="s">
        <v>3025</v>
      </c>
      <c r="Q3085" s="265" t="s">
        <v>2153</v>
      </c>
      <c r="R3085" s="265" t="s">
        <v>3073</v>
      </c>
      <c r="S3085" s="265" t="s">
        <v>3116</v>
      </c>
      <c r="T3085" s="11" t="s">
        <v>2769</v>
      </c>
      <c r="U3085" s="11" t="s">
        <v>2517</v>
      </c>
      <c r="V3085">
        <v>4.5535171442082101</v>
      </c>
      <c r="Z3085">
        <v>3.2662684204939101</v>
      </c>
      <c r="AD3085" s="188">
        <f t="shared" si="99"/>
        <v>10.484860696946644</v>
      </c>
      <c r="AE3085" s="188">
        <f t="shared" si="98"/>
        <v>4.3428071443985399</v>
      </c>
    </row>
    <row r="3086" spans="1:31" x14ac:dyDescent="0.35">
      <c r="A3086" s="11" t="s">
        <v>2770</v>
      </c>
      <c r="B3086" s="11" t="s">
        <v>2516</v>
      </c>
      <c r="C3086" s="11" t="s">
        <v>2766</v>
      </c>
      <c r="D3086" s="188" t="s">
        <v>3022</v>
      </c>
      <c r="G3086" s="11" t="s">
        <v>2767</v>
      </c>
      <c r="H3086" s="11" t="s">
        <v>2768</v>
      </c>
      <c r="I3086" s="11" t="s">
        <v>2771</v>
      </c>
      <c r="J3086" s="188" t="s">
        <v>2561</v>
      </c>
      <c r="K3086" s="260" t="s">
        <v>3049</v>
      </c>
      <c r="L3086" s="265" t="s">
        <v>1937</v>
      </c>
      <c r="M3086" s="265" t="s">
        <v>1937</v>
      </c>
      <c r="N3086" s="258" t="s">
        <v>3023</v>
      </c>
      <c r="P3086" s="258" t="s">
        <v>3025</v>
      </c>
      <c r="Q3086" s="265" t="s">
        <v>2153</v>
      </c>
      <c r="R3086" s="265" t="s">
        <v>3073</v>
      </c>
      <c r="S3086" s="265" t="s">
        <v>3116</v>
      </c>
      <c r="T3086" s="11" t="s">
        <v>2769</v>
      </c>
      <c r="U3086" s="11" t="s">
        <v>2517</v>
      </c>
      <c r="V3086">
        <v>4.4680518427731801</v>
      </c>
      <c r="Z3086">
        <v>3.52042539639648</v>
      </c>
      <c r="AD3086" s="188">
        <f t="shared" si="99"/>
        <v>10.288069567894102</v>
      </c>
      <c r="AE3086" s="188">
        <f t="shared" si="98"/>
        <v>4.9280252083922438</v>
      </c>
    </row>
    <row r="3087" spans="1:31" x14ac:dyDescent="0.35">
      <c r="A3087" s="11" t="s">
        <v>2770</v>
      </c>
      <c r="B3087" s="11" t="s">
        <v>2516</v>
      </c>
      <c r="C3087" s="11" t="s">
        <v>2766</v>
      </c>
      <c r="D3087" s="188" t="s">
        <v>3022</v>
      </c>
      <c r="G3087" s="11" t="s">
        <v>2767</v>
      </c>
      <c r="H3087" s="11" t="s">
        <v>2768</v>
      </c>
      <c r="I3087" s="11" t="s">
        <v>2771</v>
      </c>
      <c r="J3087" s="188" t="s">
        <v>2561</v>
      </c>
      <c r="K3087" s="260" t="s">
        <v>3049</v>
      </c>
      <c r="L3087" s="265" t="s">
        <v>1937</v>
      </c>
      <c r="M3087" s="265" t="s">
        <v>1937</v>
      </c>
      <c r="N3087" s="258" t="s">
        <v>3023</v>
      </c>
      <c r="P3087" s="258" t="s">
        <v>3025</v>
      </c>
      <c r="Q3087" s="265" t="s">
        <v>2153</v>
      </c>
      <c r="R3087" s="265" t="s">
        <v>3073</v>
      </c>
      <c r="S3087" s="265" t="s">
        <v>3116</v>
      </c>
      <c r="T3087" s="11" t="s">
        <v>2769</v>
      </c>
      <c r="U3087" s="11" t="s">
        <v>2517</v>
      </c>
      <c r="V3087">
        <v>4.5186207428995999</v>
      </c>
      <c r="Z3087">
        <v>3.7024734368516001</v>
      </c>
      <c r="AD3087" s="188">
        <f t="shared" si="99"/>
        <v>10.404508763494301</v>
      </c>
      <c r="AE3087" s="188">
        <f t="shared" si="98"/>
        <v>5.3472063125529807</v>
      </c>
    </row>
    <row r="3088" spans="1:31" x14ac:dyDescent="0.35">
      <c r="A3088" s="11" t="s">
        <v>2770</v>
      </c>
      <c r="B3088" s="11" t="s">
        <v>2516</v>
      </c>
      <c r="C3088" s="11" t="s">
        <v>2766</v>
      </c>
      <c r="D3088" s="188" t="s">
        <v>3022</v>
      </c>
      <c r="G3088" s="11" t="s">
        <v>2767</v>
      </c>
      <c r="H3088" s="11" t="s">
        <v>2768</v>
      </c>
      <c r="I3088" s="11" t="s">
        <v>2771</v>
      </c>
      <c r="J3088" s="188" t="s">
        <v>2561</v>
      </c>
      <c r="K3088" s="260" t="s">
        <v>3049</v>
      </c>
      <c r="L3088" s="265" t="s">
        <v>1937</v>
      </c>
      <c r="M3088" s="265" t="s">
        <v>1937</v>
      </c>
      <c r="N3088" s="258" t="s">
        <v>3023</v>
      </c>
      <c r="P3088" s="258" t="s">
        <v>3025</v>
      </c>
      <c r="Q3088" s="265" t="s">
        <v>2153</v>
      </c>
      <c r="R3088" s="265" t="s">
        <v>3073</v>
      </c>
      <c r="S3088" s="265" t="s">
        <v>3116</v>
      </c>
      <c r="T3088" s="11" t="s">
        <v>2769</v>
      </c>
      <c r="U3088" s="11" t="s">
        <v>2517</v>
      </c>
      <c r="V3088">
        <v>4.6547321488887397</v>
      </c>
      <c r="Z3088">
        <v>3.5940012159697301</v>
      </c>
      <c r="AD3088" s="188">
        <f t="shared" si="99"/>
        <v>10.717916857911353</v>
      </c>
      <c r="AE3088" s="188">
        <f t="shared" si="98"/>
        <v>5.09743979374643</v>
      </c>
    </row>
    <row r="3089" spans="1:31" x14ac:dyDescent="0.35">
      <c r="A3089" s="11" t="s">
        <v>2770</v>
      </c>
      <c r="B3089" s="11" t="s">
        <v>2516</v>
      </c>
      <c r="C3089" s="11" t="s">
        <v>2766</v>
      </c>
      <c r="D3089" s="188" t="s">
        <v>3022</v>
      </c>
      <c r="G3089" s="11" t="s">
        <v>2767</v>
      </c>
      <c r="H3089" s="11" t="s">
        <v>2768</v>
      </c>
      <c r="I3089" s="11" t="s">
        <v>2771</v>
      </c>
      <c r="J3089" s="188" t="s">
        <v>2561</v>
      </c>
      <c r="K3089" s="260" t="s">
        <v>3049</v>
      </c>
      <c r="L3089" s="265" t="s">
        <v>1937</v>
      </c>
      <c r="M3089" s="265" t="s">
        <v>1937</v>
      </c>
      <c r="N3089" s="258" t="s">
        <v>3023</v>
      </c>
      <c r="P3089" s="258" t="s">
        <v>3025</v>
      </c>
      <c r="Q3089" s="265" t="s">
        <v>2153</v>
      </c>
      <c r="R3089" s="265" t="s">
        <v>3073</v>
      </c>
      <c r="S3089" s="265" t="s">
        <v>3116</v>
      </c>
      <c r="T3089" s="11" t="s">
        <v>2769</v>
      </c>
      <c r="U3089" s="11" t="s">
        <v>2517</v>
      </c>
      <c r="V3089">
        <v>4.6550409665994303</v>
      </c>
      <c r="Z3089">
        <v>3.44854807423205</v>
      </c>
      <c r="AD3089" s="188">
        <f t="shared" si="99"/>
        <v>10.718627936968442</v>
      </c>
      <c r="AE3089" s="188">
        <f t="shared" si="98"/>
        <v>4.7625215578520974</v>
      </c>
    </row>
    <row r="3090" spans="1:31" x14ac:dyDescent="0.35">
      <c r="A3090" s="11" t="s">
        <v>2770</v>
      </c>
      <c r="B3090" s="11" t="s">
        <v>2516</v>
      </c>
      <c r="C3090" s="11" t="s">
        <v>2766</v>
      </c>
      <c r="D3090" s="188" t="s">
        <v>3022</v>
      </c>
      <c r="G3090" s="11" t="s">
        <v>2767</v>
      </c>
      <c r="H3090" s="11" t="s">
        <v>2768</v>
      </c>
      <c r="I3090" s="11" t="s">
        <v>2771</v>
      </c>
      <c r="J3090" s="188" t="s">
        <v>2561</v>
      </c>
      <c r="K3090" s="260" t="s">
        <v>3049</v>
      </c>
      <c r="L3090" s="265" t="s">
        <v>1937</v>
      </c>
      <c r="M3090" s="265" t="s">
        <v>1937</v>
      </c>
      <c r="N3090" s="258" t="s">
        <v>3023</v>
      </c>
      <c r="P3090" s="258" t="s">
        <v>3025</v>
      </c>
      <c r="Q3090" s="265" t="s">
        <v>2153</v>
      </c>
      <c r="R3090" s="265" t="s">
        <v>3073</v>
      </c>
      <c r="S3090" s="265" t="s">
        <v>3116</v>
      </c>
      <c r="T3090" s="11" t="s">
        <v>2769</v>
      </c>
      <c r="U3090" s="11" t="s">
        <v>2517</v>
      </c>
      <c r="V3090">
        <v>4.7066135242856104</v>
      </c>
      <c r="Z3090">
        <v>3.1578734040397198</v>
      </c>
      <c r="AD3090" s="188">
        <f t="shared" si="99"/>
        <v>10.837378139504217</v>
      </c>
      <c r="AE3090" s="188">
        <f t="shared" si="98"/>
        <v>4.0932183953562769</v>
      </c>
    </row>
    <row r="3091" spans="1:31" x14ac:dyDescent="0.35">
      <c r="A3091" s="11" t="s">
        <v>2770</v>
      </c>
      <c r="B3091" s="11" t="s">
        <v>2516</v>
      </c>
      <c r="C3091" s="11" t="s">
        <v>2766</v>
      </c>
      <c r="D3091" s="188" t="s">
        <v>3022</v>
      </c>
      <c r="G3091" s="11" t="s">
        <v>2767</v>
      </c>
      <c r="H3091" s="11" t="s">
        <v>2768</v>
      </c>
      <c r="I3091" s="11" t="s">
        <v>2771</v>
      </c>
      <c r="J3091" s="188" t="s">
        <v>2561</v>
      </c>
      <c r="K3091" s="260" t="s">
        <v>3049</v>
      </c>
      <c r="L3091" s="265" t="s">
        <v>1937</v>
      </c>
      <c r="M3091" s="265" t="s">
        <v>1937</v>
      </c>
      <c r="N3091" s="258" t="s">
        <v>3023</v>
      </c>
      <c r="P3091" s="258" t="s">
        <v>3025</v>
      </c>
      <c r="Q3091" s="265" t="s">
        <v>2153</v>
      </c>
      <c r="R3091" s="265" t="s">
        <v>3073</v>
      </c>
      <c r="S3091" s="265" t="s">
        <v>3116</v>
      </c>
      <c r="T3091" s="11" t="s">
        <v>2769</v>
      </c>
      <c r="U3091" s="11" t="s">
        <v>2517</v>
      </c>
      <c r="V3091">
        <v>4.7740129896449499</v>
      </c>
      <c r="Z3091">
        <v>3.41272521979135</v>
      </c>
      <c r="AD3091" s="188">
        <f t="shared" si="99"/>
        <v>10.9925711437164</v>
      </c>
      <c r="AE3091" s="188">
        <f t="shared" si="98"/>
        <v>4.6800363872284461</v>
      </c>
    </row>
    <row r="3092" spans="1:31" x14ac:dyDescent="0.35">
      <c r="A3092" s="11" t="s">
        <v>2770</v>
      </c>
      <c r="B3092" s="11" t="s">
        <v>2516</v>
      </c>
      <c r="C3092" s="11" t="s">
        <v>2766</v>
      </c>
      <c r="D3092" s="188" t="s">
        <v>3022</v>
      </c>
      <c r="G3092" s="11" t="s">
        <v>2767</v>
      </c>
      <c r="H3092" s="11" t="s">
        <v>2768</v>
      </c>
      <c r="I3092" s="11" t="s">
        <v>2771</v>
      </c>
      <c r="J3092" s="188" t="s">
        <v>2561</v>
      </c>
      <c r="K3092" s="260" t="s">
        <v>3049</v>
      </c>
      <c r="L3092" s="265" t="s">
        <v>1937</v>
      </c>
      <c r="M3092" s="265" t="s">
        <v>1937</v>
      </c>
      <c r="N3092" s="258" t="s">
        <v>3023</v>
      </c>
      <c r="P3092" s="258" t="s">
        <v>3025</v>
      </c>
      <c r="Q3092" s="265" t="s">
        <v>2153</v>
      </c>
      <c r="R3092" s="265" t="s">
        <v>3073</v>
      </c>
      <c r="S3092" s="265" t="s">
        <v>3116</v>
      </c>
      <c r="T3092" s="11" t="s">
        <v>2769</v>
      </c>
      <c r="U3092" s="11" t="s">
        <v>2517</v>
      </c>
      <c r="V3092">
        <v>4.7395026104747098</v>
      </c>
      <c r="Z3092">
        <v>3.6671138089769402</v>
      </c>
      <c r="AD3092" s="188">
        <f t="shared" si="99"/>
        <v>10.913108059085433</v>
      </c>
      <c r="AE3092" s="188">
        <f t="shared" si="98"/>
        <v>5.2657877605149732</v>
      </c>
    </row>
    <row r="3093" spans="1:31" x14ac:dyDescent="0.35">
      <c r="A3093" s="11" t="s">
        <v>2770</v>
      </c>
      <c r="B3093" s="11" t="s">
        <v>2516</v>
      </c>
      <c r="C3093" s="11" t="s">
        <v>2766</v>
      </c>
      <c r="D3093" s="188" t="s">
        <v>3022</v>
      </c>
      <c r="G3093" s="11" t="s">
        <v>2767</v>
      </c>
      <c r="H3093" s="11" t="s">
        <v>2768</v>
      </c>
      <c r="I3093" s="11" t="s">
        <v>2771</v>
      </c>
      <c r="J3093" s="188" t="s">
        <v>2561</v>
      </c>
      <c r="K3093" s="260" t="s">
        <v>3049</v>
      </c>
      <c r="L3093" s="265" t="s">
        <v>1937</v>
      </c>
      <c r="M3093" s="265" t="s">
        <v>1937</v>
      </c>
      <c r="N3093" s="258" t="s">
        <v>3023</v>
      </c>
      <c r="P3093" s="258" t="s">
        <v>3025</v>
      </c>
      <c r="Q3093" s="265" t="s">
        <v>2153</v>
      </c>
      <c r="R3093" s="265" t="s">
        <v>3073</v>
      </c>
      <c r="S3093" s="265" t="s">
        <v>3116</v>
      </c>
      <c r="T3093" s="11" t="s">
        <v>2769</v>
      </c>
      <c r="U3093" s="11" t="s">
        <v>2517</v>
      </c>
      <c r="V3093">
        <v>4.7902259194564802</v>
      </c>
      <c r="Z3093">
        <v>3.7764352785632198</v>
      </c>
      <c r="AD3093" s="188">
        <f t="shared" si="99"/>
        <v>11.029902794214189</v>
      </c>
      <c r="AE3093" s="188">
        <f t="shared" si="98"/>
        <v>5.5175097467285426</v>
      </c>
    </row>
    <row r="3094" spans="1:31" x14ac:dyDescent="0.35">
      <c r="A3094" s="11" t="s">
        <v>2770</v>
      </c>
      <c r="B3094" s="11" t="s">
        <v>2516</v>
      </c>
      <c r="C3094" s="11" t="s">
        <v>2766</v>
      </c>
      <c r="D3094" s="188" t="s">
        <v>3022</v>
      </c>
      <c r="G3094" s="11" t="s">
        <v>2767</v>
      </c>
      <c r="H3094" s="11" t="s">
        <v>2768</v>
      </c>
      <c r="I3094" s="11" t="s">
        <v>2771</v>
      </c>
      <c r="J3094" s="188" t="s">
        <v>2561</v>
      </c>
      <c r="K3094" s="260" t="s">
        <v>3049</v>
      </c>
      <c r="L3094" s="265" t="s">
        <v>1937</v>
      </c>
      <c r="M3094" s="265" t="s">
        <v>1937</v>
      </c>
      <c r="N3094" s="258" t="s">
        <v>3023</v>
      </c>
      <c r="P3094" s="258" t="s">
        <v>3025</v>
      </c>
      <c r="Q3094" s="265" t="s">
        <v>2153</v>
      </c>
      <c r="R3094" s="265" t="s">
        <v>3073</v>
      </c>
      <c r="S3094" s="265" t="s">
        <v>3116</v>
      </c>
      <c r="T3094" s="11" t="s">
        <v>2769</v>
      </c>
      <c r="U3094" s="11" t="s">
        <v>2517</v>
      </c>
      <c r="V3094">
        <v>4.6710222831279298</v>
      </c>
      <c r="Z3094">
        <v>3.9213479893071801</v>
      </c>
      <c r="AD3094" s="188">
        <f t="shared" si="99"/>
        <v>10.755426278173385</v>
      </c>
      <c r="AE3094" s="188">
        <f t="shared" si="98"/>
        <v>5.8511835942729427</v>
      </c>
    </row>
    <row r="3095" spans="1:31" x14ac:dyDescent="0.35">
      <c r="A3095" s="11" t="s">
        <v>2770</v>
      </c>
      <c r="B3095" s="11" t="s">
        <v>2516</v>
      </c>
      <c r="C3095" s="11" t="s">
        <v>2766</v>
      </c>
      <c r="D3095" s="188" t="s">
        <v>3022</v>
      </c>
      <c r="G3095" s="11" t="s">
        <v>2767</v>
      </c>
      <c r="H3095" s="11" t="s">
        <v>2768</v>
      </c>
      <c r="I3095" s="11" t="s">
        <v>2771</v>
      </c>
      <c r="J3095" s="188" t="s">
        <v>2561</v>
      </c>
      <c r="K3095" s="260" t="s">
        <v>3049</v>
      </c>
      <c r="L3095" s="265" t="s">
        <v>1937</v>
      </c>
      <c r="M3095" s="265" t="s">
        <v>1937</v>
      </c>
      <c r="N3095" s="258" t="s">
        <v>3023</v>
      </c>
      <c r="P3095" s="258" t="s">
        <v>3025</v>
      </c>
      <c r="Q3095" s="265" t="s">
        <v>2153</v>
      </c>
      <c r="R3095" s="265" t="s">
        <v>3073</v>
      </c>
      <c r="S3095" s="265" t="s">
        <v>3116</v>
      </c>
      <c r="T3095" s="11" t="s">
        <v>2769</v>
      </c>
      <c r="U3095" s="11" t="s">
        <v>2517</v>
      </c>
      <c r="V3095">
        <v>5.0114938091699504</v>
      </c>
      <c r="Z3095">
        <v>3.55925922351646</v>
      </c>
      <c r="AD3095" s="188">
        <f t="shared" si="99"/>
        <v>11.539390938626676</v>
      </c>
      <c r="AE3095" s="188">
        <f t="shared" si="98"/>
        <v>5.0174433998226178</v>
      </c>
    </row>
    <row r="3096" spans="1:31" x14ac:dyDescent="0.35">
      <c r="A3096" s="11" t="s">
        <v>2770</v>
      </c>
      <c r="B3096" s="11" t="s">
        <v>2516</v>
      </c>
      <c r="C3096" s="11" t="s">
        <v>2766</v>
      </c>
      <c r="D3096" s="188" t="s">
        <v>3022</v>
      </c>
      <c r="G3096" s="11" t="s">
        <v>2767</v>
      </c>
      <c r="H3096" s="11" t="s">
        <v>2768</v>
      </c>
      <c r="I3096" s="11" t="s">
        <v>2771</v>
      </c>
      <c r="J3096" s="188" t="s">
        <v>2561</v>
      </c>
      <c r="K3096" s="260" t="s">
        <v>3049</v>
      </c>
      <c r="L3096" s="265" t="s">
        <v>1937</v>
      </c>
      <c r="M3096" s="265" t="s">
        <v>1937</v>
      </c>
      <c r="N3096" s="258" t="s">
        <v>3023</v>
      </c>
      <c r="P3096" s="258" t="s">
        <v>3025</v>
      </c>
      <c r="Q3096" s="265" t="s">
        <v>2153</v>
      </c>
      <c r="R3096" s="265" t="s">
        <v>3073</v>
      </c>
      <c r="S3096" s="265" t="s">
        <v>3116</v>
      </c>
      <c r="T3096" s="11" t="s">
        <v>2769</v>
      </c>
      <c r="U3096" s="11" t="s">
        <v>2517</v>
      </c>
      <c r="V3096">
        <v>5.1480684417251297</v>
      </c>
      <c r="Z3096">
        <v>3.23260729002808</v>
      </c>
      <c r="AD3096" s="188">
        <f t="shared" si="99"/>
        <v>11.85386565162937</v>
      </c>
      <c r="AE3096" s="188">
        <f t="shared" si="98"/>
        <v>4.2652995271745917</v>
      </c>
    </row>
    <row r="3097" spans="1:31" x14ac:dyDescent="0.35">
      <c r="A3097" s="11" t="s">
        <v>2770</v>
      </c>
      <c r="B3097" s="11" t="s">
        <v>2516</v>
      </c>
      <c r="C3097" s="11" t="s">
        <v>2766</v>
      </c>
      <c r="D3097" s="188" t="s">
        <v>3022</v>
      </c>
      <c r="G3097" s="11" t="s">
        <v>2767</v>
      </c>
      <c r="H3097" s="11" t="s">
        <v>2768</v>
      </c>
      <c r="I3097" s="11" t="s">
        <v>2771</v>
      </c>
      <c r="J3097" s="188" t="s">
        <v>2561</v>
      </c>
      <c r="K3097" s="260" t="s">
        <v>3049</v>
      </c>
      <c r="L3097" s="265" t="s">
        <v>1937</v>
      </c>
      <c r="M3097" s="265" t="s">
        <v>1937</v>
      </c>
      <c r="N3097" s="258" t="s">
        <v>3023</v>
      </c>
      <c r="P3097" s="258" t="s">
        <v>3025</v>
      </c>
      <c r="Q3097" s="265" t="s">
        <v>2153</v>
      </c>
      <c r="R3097" s="265" t="s">
        <v>3073</v>
      </c>
      <c r="S3097" s="265" t="s">
        <v>3116</v>
      </c>
      <c r="T3097" s="11" t="s">
        <v>2769</v>
      </c>
      <c r="U3097" s="11" t="s">
        <v>2517</v>
      </c>
      <c r="V3097">
        <v>4.9965161502012103</v>
      </c>
      <c r="Z3097">
        <v>2.61373659779388</v>
      </c>
      <c r="AD3097" s="188">
        <f t="shared" si="99"/>
        <v>11.504903604357306</v>
      </c>
      <c r="AE3097" s="188">
        <f t="shared" si="98"/>
        <v>2.8402970967452164</v>
      </c>
    </row>
    <row r="3098" spans="1:31" x14ac:dyDescent="0.35">
      <c r="A3098" s="11" t="s">
        <v>2770</v>
      </c>
      <c r="B3098" s="11" t="s">
        <v>2516</v>
      </c>
      <c r="C3098" s="11" t="s">
        <v>2766</v>
      </c>
      <c r="D3098" s="188" t="s">
        <v>3022</v>
      </c>
      <c r="G3098" s="11" t="s">
        <v>2767</v>
      </c>
      <c r="H3098" s="11" t="s">
        <v>2768</v>
      </c>
      <c r="I3098" s="11" t="s">
        <v>2771</v>
      </c>
      <c r="J3098" s="188" t="s">
        <v>2561</v>
      </c>
      <c r="K3098" s="260" t="s">
        <v>3049</v>
      </c>
      <c r="L3098" s="265" t="s">
        <v>1937</v>
      </c>
      <c r="M3098" s="265" t="s">
        <v>1937</v>
      </c>
      <c r="N3098" s="258" t="s">
        <v>3023</v>
      </c>
      <c r="P3098" s="258" t="s">
        <v>3025</v>
      </c>
      <c r="Q3098" s="265" t="s">
        <v>2153</v>
      </c>
      <c r="R3098" s="265" t="s">
        <v>3073</v>
      </c>
      <c r="S3098" s="265" t="s">
        <v>3116</v>
      </c>
      <c r="T3098" s="11" t="s">
        <v>2769</v>
      </c>
      <c r="U3098" s="11" t="s">
        <v>2517</v>
      </c>
      <c r="V3098">
        <v>5.28255855473311</v>
      </c>
      <c r="Z3098">
        <v>3.88776406326902</v>
      </c>
      <c r="AD3098" s="188">
        <f t="shared" si="99"/>
        <v>12.163540580996631</v>
      </c>
      <c r="AE3098" s="188">
        <f t="shared" si="98"/>
        <v>5.7738537468132609</v>
      </c>
    </row>
    <row r="3099" spans="1:31" x14ac:dyDescent="0.35">
      <c r="A3099" s="11" t="s">
        <v>2770</v>
      </c>
      <c r="B3099" s="11" t="s">
        <v>2516</v>
      </c>
      <c r="C3099" s="11" t="s">
        <v>2766</v>
      </c>
      <c r="D3099" s="188" t="s">
        <v>3022</v>
      </c>
      <c r="G3099" s="11" t="s">
        <v>2767</v>
      </c>
      <c r="H3099" s="11" t="s">
        <v>2768</v>
      </c>
      <c r="I3099" s="11" t="s">
        <v>2771</v>
      </c>
      <c r="J3099" s="188" t="s">
        <v>2561</v>
      </c>
      <c r="K3099" s="260" t="s">
        <v>3049</v>
      </c>
      <c r="L3099" s="265" t="s">
        <v>1937</v>
      </c>
      <c r="M3099" s="265" t="s">
        <v>1937</v>
      </c>
      <c r="N3099" s="258" t="s">
        <v>3023</v>
      </c>
      <c r="P3099" s="258" t="s">
        <v>3025</v>
      </c>
      <c r="Q3099" s="265" t="s">
        <v>2153</v>
      </c>
      <c r="R3099" s="265" t="s">
        <v>3073</v>
      </c>
      <c r="S3099" s="265" t="s">
        <v>3116</v>
      </c>
      <c r="T3099" s="11" t="s">
        <v>2769</v>
      </c>
      <c r="U3099" s="11" t="s">
        <v>2517</v>
      </c>
      <c r="V3099">
        <v>5.4017621910616498</v>
      </c>
      <c r="Z3099">
        <v>3.7428513525250602</v>
      </c>
      <c r="AD3099" s="188">
        <f t="shared" si="99"/>
        <v>12.43801709703741</v>
      </c>
      <c r="AE3099" s="188">
        <f t="shared" si="98"/>
        <v>5.4401798992688608</v>
      </c>
    </row>
    <row r="3100" spans="1:31" x14ac:dyDescent="0.35">
      <c r="A3100" s="11" t="s">
        <v>2770</v>
      </c>
      <c r="B3100" s="11" t="s">
        <v>2516</v>
      </c>
      <c r="C3100" s="11" t="s">
        <v>2766</v>
      </c>
      <c r="D3100" s="188" t="s">
        <v>3022</v>
      </c>
      <c r="G3100" s="11" t="s">
        <v>2767</v>
      </c>
      <c r="H3100" s="11" t="s">
        <v>2768</v>
      </c>
      <c r="I3100" s="11" t="s">
        <v>2771</v>
      </c>
      <c r="J3100" s="188" t="s">
        <v>2561</v>
      </c>
      <c r="K3100" s="260" t="s">
        <v>3049</v>
      </c>
      <c r="L3100" s="265" t="s">
        <v>1937</v>
      </c>
      <c r="M3100" s="265" t="s">
        <v>1937</v>
      </c>
      <c r="N3100" s="258" t="s">
        <v>3023</v>
      </c>
      <c r="P3100" s="258" t="s">
        <v>3025</v>
      </c>
      <c r="Q3100" s="265" t="s">
        <v>2153</v>
      </c>
      <c r="R3100" s="265" t="s">
        <v>3073</v>
      </c>
      <c r="S3100" s="265" t="s">
        <v>3116</v>
      </c>
      <c r="T3100" s="11" t="s">
        <v>2769</v>
      </c>
      <c r="U3100" s="11" t="s">
        <v>2517</v>
      </c>
      <c r="V3100">
        <v>5.5377963926231102</v>
      </c>
      <c r="Z3100">
        <v>3.67074241707761</v>
      </c>
      <c r="AD3100" s="188">
        <f t="shared" si="99"/>
        <v>12.751247421690175</v>
      </c>
      <c r="AE3100" s="188">
        <f t="shared" si="98"/>
        <v>5.2741429394358921</v>
      </c>
    </row>
    <row r="3101" spans="1:31" x14ac:dyDescent="0.35">
      <c r="A3101" s="11" t="s">
        <v>2770</v>
      </c>
      <c r="B3101" s="11" t="s">
        <v>2516</v>
      </c>
      <c r="C3101" s="11" t="s">
        <v>2766</v>
      </c>
      <c r="D3101" s="188" t="s">
        <v>3022</v>
      </c>
      <c r="G3101" s="11" t="s">
        <v>2767</v>
      </c>
      <c r="H3101" s="11" t="s">
        <v>2768</v>
      </c>
      <c r="I3101" s="11" t="s">
        <v>2771</v>
      </c>
      <c r="J3101" s="188" t="s">
        <v>2561</v>
      </c>
      <c r="K3101" s="260" t="s">
        <v>3049</v>
      </c>
      <c r="L3101" s="265" t="s">
        <v>1937</v>
      </c>
      <c r="M3101" s="265" t="s">
        <v>1937</v>
      </c>
      <c r="N3101" s="258" t="s">
        <v>3023</v>
      </c>
      <c r="P3101" s="258" t="s">
        <v>3025</v>
      </c>
      <c r="Q3101" s="265" t="s">
        <v>2153</v>
      </c>
      <c r="R3101" s="265" t="s">
        <v>3073</v>
      </c>
      <c r="S3101" s="265" t="s">
        <v>3116</v>
      </c>
      <c r="T3101" s="11" t="s">
        <v>2769</v>
      </c>
      <c r="U3101" s="11" t="s">
        <v>2517</v>
      </c>
      <c r="V3101">
        <v>5.3989056272377196</v>
      </c>
      <c r="Z3101">
        <v>5.0882929135985897</v>
      </c>
      <c r="AD3101" s="188">
        <f t="shared" si="99"/>
        <v>12.431439615759242</v>
      </c>
      <c r="AE3101" s="188">
        <f t="shared" si="98"/>
        <v>8.5381735812914084</v>
      </c>
    </row>
    <row r="3102" spans="1:31" x14ac:dyDescent="0.35">
      <c r="A3102" s="11" t="s">
        <v>2770</v>
      </c>
      <c r="B3102" s="11" t="s">
        <v>2516</v>
      </c>
      <c r="C3102" s="11" t="s">
        <v>2766</v>
      </c>
      <c r="D3102" s="188" t="s">
        <v>3022</v>
      </c>
      <c r="G3102" s="11" t="s">
        <v>2767</v>
      </c>
      <c r="H3102" s="11" t="s">
        <v>2768</v>
      </c>
      <c r="I3102" s="11" t="s">
        <v>2771</v>
      </c>
      <c r="J3102" s="188" t="s">
        <v>2561</v>
      </c>
      <c r="K3102" s="260" t="s">
        <v>3049</v>
      </c>
      <c r="L3102" s="265" t="s">
        <v>1937</v>
      </c>
      <c r="M3102" s="265" t="s">
        <v>1937</v>
      </c>
      <c r="N3102" s="258" t="s">
        <v>3023</v>
      </c>
      <c r="P3102" s="258" t="s">
        <v>3025</v>
      </c>
      <c r="Q3102" s="265" t="s">
        <v>2153</v>
      </c>
      <c r="R3102" s="265" t="s">
        <v>3073</v>
      </c>
      <c r="S3102" s="265" t="s">
        <v>3116</v>
      </c>
      <c r="T3102" s="11" t="s">
        <v>2769</v>
      </c>
      <c r="U3102" s="11" t="s">
        <v>2517</v>
      </c>
      <c r="V3102">
        <v>5.9445865220370298</v>
      </c>
      <c r="Z3102">
        <v>4.0725914631204096</v>
      </c>
      <c r="AD3102" s="188">
        <f t="shared" si="99"/>
        <v>13.687916309655787</v>
      </c>
      <c r="AE3102" s="188">
        <f t="shared" si="98"/>
        <v>6.1994345624879212</v>
      </c>
    </row>
    <row r="3103" spans="1:31" x14ac:dyDescent="0.35">
      <c r="A3103" s="11" t="s">
        <v>2770</v>
      </c>
      <c r="B3103" s="11" t="s">
        <v>2516</v>
      </c>
      <c r="C3103" s="11" t="s">
        <v>2766</v>
      </c>
      <c r="D3103" s="188" t="s">
        <v>3022</v>
      </c>
      <c r="G3103" s="11" t="s">
        <v>2767</v>
      </c>
      <c r="H3103" s="11" t="s">
        <v>2768</v>
      </c>
      <c r="I3103" s="11" t="s">
        <v>2771</v>
      </c>
      <c r="J3103" s="188" t="s">
        <v>2561</v>
      </c>
      <c r="K3103" s="260" t="s">
        <v>3049</v>
      </c>
      <c r="L3103" s="265" t="s">
        <v>1937</v>
      </c>
      <c r="M3103" s="265" t="s">
        <v>1937</v>
      </c>
      <c r="N3103" s="258" t="s">
        <v>3023</v>
      </c>
      <c r="P3103" s="258" t="s">
        <v>3025</v>
      </c>
      <c r="Q3103" s="265" t="s">
        <v>2153</v>
      </c>
      <c r="R3103" s="265" t="s">
        <v>3073</v>
      </c>
      <c r="S3103" s="265" t="s">
        <v>3116</v>
      </c>
      <c r="T3103" s="11" t="s">
        <v>2769</v>
      </c>
      <c r="U3103" s="11" t="s">
        <v>2517</v>
      </c>
      <c r="V3103">
        <v>5.9419615714961198</v>
      </c>
      <c r="Z3103">
        <v>5.3089431678906696</v>
      </c>
      <c r="AD3103" s="188">
        <f t="shared" si="99"/>
        <v>13.681872137670441</v>
      </c>
      <c r="AE3103" s="188">
        <f t="shared" si="98"/>
        <v>9.0462395675896961</v>
      </c>
    </row>
    <row r="3104" spans="1:31" x14ac:dyDescent="0.35">
      <c r="A3104" s="11" t="s">
        <v>2770</v>
      </c>
      <c r="B3104" s="11" t="s">
        <v>2516</v>
      </c>
      <c r="C3104" s="11" t="s">
        <v>2766</v>
      </c>
      <c r="D3104" s="188" t="s">
        <v>3022</v>
      </c>
      <c r="G3104" s="11" t="s">
        <v>2767</v>
      </c>
      <c r="H3104" s="11" t="s">
        <v>2768</v>
      </c>
      <c r="I3104" s="11" t="s">
        <v>2771</v>
      </c>
      <c r="J3104" s="188" t="s">
        <v>2561</v>
      </c>
      <c r="K3104" s="260" t="s">
        <v>3049</v>
      </c>
      <c r="L3104" s="265" t="s">
        <v>1937</v>
      </c>
      <c r="M3104" s="265" t="s">
        <v>1937</v>
      </c>
      <c r="N3104" s="258" t="s">
        <v>3023</v>
      </c>
      <c r="P3104" s="258" t="s">
        <v>3025</v>
      </c>
      <c r="Q3104" s="265" t="s">
        <v>2153</v>
      </c>
      <c r="R3104" s="265" t="s">
        <v>3073</v>
      </c>
      <c r="S3104" s="265" t="s">
        <v>3116</v>
      </c>
      <c r="T3104" s="11" t="s">
        <v>2769</v>
      </c>
      <c r="U3104" s="11" t="s">
        <v>2517</v>
      </c>
      <c r="V3104">
        <v>6.9778133775972</v>
      </c>
      <c r="Z3104">
        <v>5.4227424942820397</v>
      </c>
      <c r="AD3104" s="188">
        <f t="shared" si="99"/>
        <v>16.067009064949747</v>
      </c>
      <c r="AE3104" s="188">
        <f t="shared" si="98"/>
        <v>9.3082722001312295</v>
      </c>
    </row>
    <row r="3105" spans="1:31" x14ac:dyDescent="0.35">
      <c r="A3105" s="11" t="s">
        <v>2770</v>
      </c>
      <c r="B3105" s="11" t="s">
        <v>2516</v>
      </c>
      <c r="C3105" s="11" t="s">
        <v>2766</v>
      </c>
      <c r="D3105" s="188" t="s">
        <v>3022</v>
      </c>
      <c r="G3105" s="11" t="s">
        <v>2767</v>
      </c>
      <c r="H3105" s="11" t="s">
        <v>2768</v>
      </c>
      <c r="I3105" s="11" t="s">
        <v>2771</v>
      </c>
      <c r="J3105" s="188" t="s">
        <v>2561</v>
      </c>
      <c r="K3105" s="260" t="s">
        <v>3049</v>
      </c>
      <c r="L3105" s="265" t="s">
        <v>1937</v>
      </c>
      <c r="M3105" s="265" t="s">
        <v>1937</v>
      </c>
      <c r="N3105" s="258" t="s">
        <v>3023</v>
      </c>
      <c r="P3105" s="258" t="s">
        <v>3025</v>
      </c>
      <c r="Q3105" s="265" t="s">
        <v>2153</v>
      </c>
      <c r="R3105" s="265" t="s">
        <v>3073</v>
      </c>
      <c r="S3105" s="265" t="s">
        <v>3116</v>
      </c>
      <c r="T3105" s="11" t="s">
        <v>2769</v>
      </c>
      <c r="U3105" s="11" t="s">
        <v>2517</v>
      </c>
      <c r="V3105">
        <v>8.4516459018924692</v>
      </c>
      <c r="Z3105">
        <v>7.2476235512106602</v>
      </c>
      <c r="AD3105" s="188">
        <f t="shared" si="99"/>
        <v>19.460633864961817</v>
      </c>
      <c r="AE3105" s="188">
        <f t="shared" si="98"/>
        <v>13.510216118302289</v>
      </c>
    </row>
    <row r="3106" spans="1:31" hidden="1" x14ac:dyDescent="0.35">
      <c r="A3106" s="11" t="s">
        <v>2773</v>
      </c>
      <c r="B3106" s="11" t="s">
        <v>2516</v>
      </c>
      <c r="C3106" s="11" t="s">
        <v>2552</v>
      </c>
      <c r="D3106" s="188" t="s">
        <v>3022</v>
      </c>
      <c r="G3106" s="11" t="s">
        <v>2749</v>
      </c>
      <c r="H3106" s="11" t="s">
        <v>2640</v>
      </c>
      <c r="I3106" s="11" t="s">
        <v>2781</v>
      </c>
      <c r="J3106" s="258" t="s">
        <v>2561</v>
      </c>
      <c r="K3106" s="258" t="s">
        <v>3017</v>
      </c>
      <c r="L3106" s="265" t="s">
        <v>1937</v>
      </c>
      <c r="M3106" s="265" t="s">
        <v>1941</v>
      </c>
      <c r="N3106" s="258" t="s">
        <v>3027</v>
      </c>
      <c r="O3106" s="258" t="s">
        <v>3040</v>
      </c>
      <c r="P3106" s="258"/>
      <c r="Q3106" s="258"/>
      <c r="R3106" s="258"/>
      <c r="S3106" s="258"/>
      <c r="T3106" s="11" t="s">
        <v>2780</v>
      </c>
      <c r="U3106" s="11" t="s">
        <v>2517</v>
      </c>
      <c r="V3106">
        <v>1.5529817328177999</v>
      </c>
      <c r="Z3106">
        <v>2.8901601830663601</v>
      </c>
      <c r="AD3106" s="188">
        <f t="shared" si="99"/>
        <v>3.5758725876783286</v>
      </c>
    </row>
    <row r="3107" spans="1:31" hidden="1" x14ac:dyDescent="0.35">
      <c r="A3107" s="11" t="s">
        <v>2773</v>
      </c>
      <c r="B3107" s="11" t="s">
        <v>2516</v>
      </c>
      <c r="C3107" s="11" t="s">
        <v>2552</v>
      </c>
      <c r="D3107" s="188" t="s">
        <v>3022</v>
      </c>
      <c r="G3107" s="11" t="s">
        <v>2749</v>
      </c>
      <c r="H3107" s="11" t="s">
        <v>2640</v>
      </c>
      <c r="I3107" s="11" t="s">
        <v>2781</v>
      </c>
      <c r="J3107" s="258" t="s">
        <v>2561</v>
      </c>
      <c r="K3107" s="258" t="s">
        <v>3017</v>
      </c>
      <c r="L3107" s="265" t="s">
        <v>1937</v>
      </c>
      <c r="M3107" s="265" t="s">
        <v>1941</v>
      </c>
      <c r="N3107" s="258" t="s">
        <v>3027</v>
      </c>
      <c r="O3107" s="258" t="s">
        <v>3040</v>
      </c>
      <c r="P3107" s="258"/>
      <c r="Q3107" s="258"/>
      <c r="R3107" s="258"/>
      <c r="S3107" s="258"/>
      <c r="T3107" s="11" t="s">
        <v>2780</v>
      </c>
      <c r="U3107" s="11" t="s">
        <v>2517</v>
      </c>
      <c r="V3107">
        <v>2.1490422551881898</v>
      </c>
      <c r="Z3107">
        <v>1.6659038901601799</v>
      </c>
      <c r="AD3107" s="188">
        <f t="shared" si="99"/>
        <v>4.9483526610106319</v>
      </c>
    </row>
    <row r="3108" spans="1:31" hidden="1" x14ac:dyDescent="0.35">
      <c r="A3108" s="11" t="s">
        <v>2773</v>
      </c>
      <c r="B3108" s="11" t="s">
        <v>2516</v>
      </c>
      <c r="C3108" s="11" t="s">
        <v>2552</v>
      </c>
      <c r="D3108" s="188" t="s">
        <v>3022</v>
      </c>
      <c r="G3108" s="11" t="s">
        <v>2749</v>
      </c>
      <c r="H3108" s="11" t="s">
        <v>2640</v>
      </c>
      <c r="I3108" s="11" t="s">
        <v>2781</v>
      </c>
      <c r="J3108" s="258" t="s">
        <v>2561</v>
      </c>
      <c r="K3108" s="258" t="s">
        <v>3017</v>
      </c>
      <c r="L3108" s="265" t="s">
        <v>1937</v>
      </c>
      <c r="M3108" s="265" t="s">
        <v>1941</v>
      </c>
      <c r="N3108" s="258" t="s">
        <v>3027</v>
      </c>
      <c r="O3108" s="258" t="s">
        <v>3040</v>
      </c>
      <c r="P3108" s="258"/>
      <c r="Q3108" s="258"/>
      <c r="R3108" s="258"/>
      <c r="S3108" s="258"/>
      <c r="T3108" s="11" t="s">
        <v>2780</v>
      </c>
      <c r="U3108" s="11" t="s">
        <v>2517</v>
      </c>
      <c r="V3108">
        <v>2.4734474867829199</v>
      </c>
      <c r="Z3108">
        <v>2.9244851258581201</v>
      </c>
      <c r="AD3108" s="188">
        <f t="shared" si="99"/>
        <v>5.6953233113699389</v>
      </c>
    </row>
    <row r="3109" spans="1:31" hidden="1" x14ac:dyDescent="0.35">
      <c r="A3109" s="11" t="s">
        <v>2773</v>
      </c>
      <c r="B3109" s="11" t="s">
        <v>2516</v>
      </c>
      <c r="C3109" s="11" t="s">
        <v>2552</v>
      </c>
      <c r="D3109" s="188" t="s">
        <v>3022</v>
      </c>
      <c r="G3109" s="11" t="s">
        <v>2749</v>
      </c>
      <c r="H3109" s="11" t="s">
        <v>2640</v>
      </c>
      <c r="I3109" s="11" t="s">
        <v>2781</v>
      </c>
      <c r="J3109" s="258" t="s">
        <v>2561</v>
      </c>
      <c r="K3109" s="258" t="s">
        <v>3017</v>
      </c>
      <c r="L3109" s="265" t="s">
        <v>1937</v>
      </c>
      <c r="M3109" s="265" t="s">
        <v>1941</v>
      </c>
      <c r="N3109" s="258" t="s">
        <v>3027</v>
      </c>
      <c r="O3109" s="258" t="s">
        <v>3040</v>
      </c>
      <c r="P3109" s="258"/>
      <c r="Q3109" s="258"/>
      <c r="R3109" s="258"/>
      <c r="S3109" s="258"/>
      <c r="T3109" s="11" t="s">
        <v>2780</v>
      </c>
      <c r="U3109" s="11" t="s">
        <v>2517</v>
      </c>
      <c r="V3109">
        <v>2.7880484100055201</v>
      </c>
      <c r="Z3109">
        <v>2.5583524027459901</v>
      </c>
      <c r="AD3109" s="188">
        <f t="shared" si="99"/>
        <v>6.4197187074244626</v>
      </c>
    </row>
    <row r="3110" spans="1:31" hidden="1" x14ac:dyDescent="0.35">
      <c r="A3110" s="11" t="s">
        <v>2773</v>
      </c>
      <c r="B3110" s="11" t="s">
        <v>2516</v>
      </c>
      <c r="C3110" s="11" t="s">
        <v>2552</v>
      </c>
      <c r="D3110" s="188" t="s">
        <v>3022</v>
      </c>
      <c r="G3110" s="11" t="s">
        <v>2749</v>
      </c>
      <c r="H3110" s="11" t="s">
        <v>2640</v>
      </c>
      <c r="I3110" s="11" t="s">
        <v>2781</v>
      </c>
      <c r="J3110" s="258" t="s">
        <v>2561</v>
      </c>
      <c r="K3110" s="258" t="s">
        <v>3017</v>
      </c>
      <c r="L3110" s="265" t="s">
        <v>1937</v>
      </c>
      <c r="M3110" s="265" t="s">
        <v>1941</v>
      </c>
      <c r="N3110" s="258" t="s">
        <v>3027</v>
      </c>
      <c r="O3110" s="258" t="s">
        <v>3040</v>
      </c>
      <c r="P3110" s="258"/>
      <c r="Q3110" s="258"/>
      <c r="R3110" s="258"/>
      <c r="S3110" s="258"/>
      <c r="T3110" s="11" t="s">
        <v>2780</v>
      </c>
      <c r="U3110" s="11" t="s">
        <v>2517</v>
      </c>
      <c r="V3110">
        <v>3.0422354612167601</v>
      </c>
      <c r="Z3110">
        <v>2.1807780320366099</v>
      </c>
      <c r="AD3110" s="188">
        <f t="shared" si="99"/>
        <v>7.0050060223755777</v>
      </c>
    </row>
    <row r="3111" spans="1:31" hidden="1" x14ac:dyDescent="0.35">
      <c r="A3111" s="11" t="s">
        <v>2773</v>
      </c>
      <c r="B3111" s="11" t="s">
        <v>2516</v>
      </c>
      <c r="C3111" s="11" t="s">
        <v>2552</v>
      </c>
      <c r="D3111" s="188" t="s">
        <v>3022</v>
      </c>
      <c r="G3111" s="11" t="s">
        <v>2749</v>
      </c>
      <c r="H3111" s="11" t="s">
        <v>2640</v>
      </c>
      <c r="I3111" s="11" t="s">
        <v>2781</v>
      </c>
      <c r="J3111" s="258" t="s">
        <v>2561</v>
      </c>
      <c r="K3111" s="258" t="s">
        <v>3017</v>
      </c>
      <c r="L3111" s="265" t="s">
        <v>1937</v>
      </c>
      <c r="M3111" s="265" t="s">
        <v>1941</v>
      </c>
      <c r="N3111" s="258" t="s">
        <v>3027</v>
      </c>
      <c r="O3111" s="258" t="s">
        <v>3040</v>
      </c>
      <c r="P3111" s="258"/>
      <c r="Q3111" s="258"/>
      <c r="R3111" s="258"/>
      <c r="S3111" s="258"/>
      <c r="T3111" s="11" t="s">
        <v>2780</v>
      </c>
      <c r="U3111" s="11" t="s">
        <v>2517</v>
      </c>
      <c r="V3111">
        <v>3.3460999763276198</v>
      </c>
      <c r="Z3111">
        <v>2.5354691075514801</v>
      </c>
      <c r="AD3111" s="188">
        <f t="shared" si="99"/>
        <v>7.7046799251597076</v>
      </c>
    </row>
    <row r="3112" spans="1:31" hidden="1" x14ac:dyDescent="0.35">
      <c r="A3112" s="11" t="s">
        <v>2773</v>
      </c>
      <c r="B3112" s="11" t="s">
        <v>2516</v>
      </c>
      <c r="C3112" s="11" t="s">
        <v>2552</v>
      </c>
      <c r="D3112" s="188" t="s">
        <v>3022</v>
      </c>
      <c r="G3112" s="11" t="s">
        <v>2749</v>
      </c>
      <c r="H3112" s="11" t="s">
        <v>2640</v>
      </c>
      <c r="I3112" s="11" t="s">
        <v>2781</v>
      </c>
      <c r="J3112" s="258" t="s">
        <v>2561</v>
      </c>
      <c r="K3112" s="258" t="s">
        <v>3017</v>
      </c>
      <c r="L3112" s="265" t="s">
        <v>1937</v>
      </c>
      <c r="M3112" s="265" t="s">
        <v>1941</v>
      </c>
      <c r="N3112" s="258" t="s">
        <v>3027</v>
      </c>
      <c r="O3112" s="258" t="s">
        <v>3040</v>
      </c>
      <c r="P3112" s="258"/>
      <c r="Q3112" s="258"/>
      <c r="R3112" s="258"/>
      <c r="S3112" s="258"/>
      <c r="T3112" s="11" t="s">
        <v>2780</v>
      </c>
      <c r="U3112" s="11" t="s">
        <v>2517</v>
      </c>
      <c r="V3112">
        <v>3.9324597569636199</v>
      </c>
      <c r="Z3112">
        <v>2.2036613272311198</v>
      </c>
      <c r="AD3112" s="188">
        <f t="shared" si="99"/>
        <v>9.0548232151834203</v>
      </c>
    </row>
    <row r="3113" spans="1:31" hidden="1" x14ac:dyDescent="0.35">
      <c r="A3113" s="11" t="s">
        <v>2773</v>
      </c>
      <c r="B3113" s="11" t="s">
        <v>2516</v>
      </c>
      <c r="C3113" s="11" t="s">
        <v>2552</v>
      </c>
      <c r="D3113" s="188" t="s">
        <v>3022</v>
      </c>
      <c r="G3113" s="11" t="s">
        <v>2749</v>
      </c>
      <c r="H3113" s="11" t="s">
        <v>2640</v>
      </c>
      <c r="I3113" s="11" t="s">
        <v>2781</v>
      </c>
      <c r="J3113" s="258" t="s">
        <v>2561</v>
      </c>
      <c r="K3113" s="258" t="s">
        <v>3017</v>
      </c>
      <c r="L3113" s="265" t="s">
        <v>1937</v>
      </c>
      <c r="M3113" s="265" t="s">
        <v>1941</v>
      </c>
      <c r="N3113" s="258" t="s">
        <v>3027</v>
      </c>
      <c r="O3113" s="258" t="s">
        <v>3040</v>
      </c>
      <c r="P3113" s="258"/>
      <c r="Q3113" s="258"/>
      <c r="R3113" s="258"/>
      <c r="S3113" s="258"/>
      <c r="T3113" s="11" t="s">
        <v>2780</v>
      </c>
      <c r="U3113" s="11" t="s">
        <v>2517</v>
      </c>
      <c r="V3113">
        <v>3.6242454430679398</v>
      </c>
      <c r="Z3113">
        <v>1.12814645308924</v>
      </c>
      <c r="AD3113" s="188">
        <f t="shared" si="99"/>
        <v>8.3451335305598402</v>
      </c>
    </row>
    <row r="3114" spans="1:31" hidden="1" x14ac:dyDescent="0.35">
      <c r="A3114" s="11" t="s">
        <v>2773</v>
      </c>
      <c r="B3114" s="11" t="s">
        <v>2516</v>
      </c>
      <c r="C3114" s="11" t="s">
        <v>2552</v>
      </c>
      <c r="D3114" s="188" t="s">
        <v>3022</v>
      </c>
      <c r="G3114" s="11" t="s">
        <v>2749</v>
      </c>
      <c r="H3114" s="11" t="s">
        <v>2640</v>
      </c>
      <c r="I3114" s="11" t="s">
        <v>2781</v>
      </c>
      <c r="J3114" s="258" t="s">
        <v>2561</v>
      </c>
      <c r="K3114" s="258" t="s">
        <v>3017</v>
      </c>
      <c r="L3114" s="265" t="s">
        <v>1937</v>
      </c>
      <c r="M3114" s="265" t="s">
        <v>1941</v>
      </c>
      <c r="N3114" s="258" t="s">
        <v>3027</v>
      </c>
      <c r="O3114" s="258" t="s">
        <v>3040</v>
      </c>
      <c r="P3114" s="258"/>
      <c r="Q3114" s="258"/>
      <c r="R3114" s="258"/>
      <c r="S3114" s="258"/>
      <c r="T3114" s="11" t="s">
        <v>2780</v>
      </c>
      <c r="U3114" s="11" t="s">
        <v>2517</v>
      </c>
      <c r="V3114">
        <v>4.2467845024855899</v>
      </c>
      <c r="Z3114">
        <v>1.7917620137299699</v>
      </c>
      <c r="AD3114" s="188">
        <f t="shared" si="99"/>
        <v>9.7785826885814551</v>
      </c>
    </row>
    <row r="3115" spans="1:31" hidden="1" x14ac:dyDescent="0.35">
      <c r="A3115" s="11" t="s">
        <v>2773</v>
      </c>
      <c r="B3115" s="11" t="s">
        <v>2516</v>
      </c>
      <c r="C3115" s="11" t="s">
        <v>2552</v>
      </c>
      <c r="D3115" s="188" t="s">
        <v>3022</v>
      </c>
      <c r="G3115" s="11" t="s">
        <v>2749</v>
      </c>
      <c r="H3115" s="11" t="s">
        <v>2640</v>
      </c>
      <c r="I3115" s="11" t="s">
        <v>2781</v>
      </c>
      <c r="J3115" s="258" t="s">
        <v>2561</v>
      </c>
      <c r="K3115" s="258" t="s">
        <v>3017</v>
      </c>
      <c r="L3115" s="265" t="s">
        <v>1937</v>
      </c>
      <c r="M3115" s="265" t="s">
        <v>1941</v>
      </c>
      <c r="N3115" s="258" t="s">
        <v>3027</v>
      </c>
      <c r="O3115" s="258" t="s">
        <v>3040</v>
      </c>
      <c r="P3115" s="258"/>
      <c r="Q3115" s="258"/>
      <c r="R3115" s="258"/>
      <c r="S3115" s="258"/>
      <c r="T3115" s="11" t="s">
        <v>2780</v>
      </c>
      <c r="U3115" s="11" t="s">
        <v>2517</v>
      </c>
      <c r="V3115">
        <v>4.5165410715694696</v>
      </c>
      <c r="Z3115">
        <v>1.4942791762013701</v>
      </c>
      <c r="AD3115" s="188">
        <f t="shared" si="99"/>
        <v>10.399720143291216</v>
      </c>
    </row>
    <row r="3116" spans="1:31" hidden="1" x14ac:dyDescent="0.35">
      <c r="A3116" s="11" t="s">
        <v>2773</v>
      </c>
      <c r="B3116" s="11" t="s">
        <v>2516</v>
      </c>
      <c r="C3116" s="11" t="s">
        <v>2552</v>
      </c>
      <c r="D3116" s="188" t="s">
        <v>3022</v>
      </c>
      <c r="G3116" s="11" t="s">
        <v>2749</v>
      </c>
      <c r="H3116" s="11" t="s">
        <v>2640</v>
      </c>
      <c r="I3116" s="11" t="s">
        <v>2781</v>
      </c>
      <c r="J3116" s="258" t="s">
        <v>2561</v>
      </c>
      <c r="K3116" s="258" t="s">
        <v>3017</v>
      </c>
      <c r="L3116" s="265" t="s">
        <v>1937</v>
      </c>
      <c r="M3116" s="265" t="s">
        <v>1941</v>
      </c>
      <c r="N3116" s="258" t="s">
        <v>3027</v>
      </c>
      <c r="O3116" s="258" t="s">
        <v>3040</v>
      </c>
      <c r="P3116" s="258"/>
      <c r="Q3116" s="258"/>
      <c r="R3116" s="258"/>
      <c r="S3116" s="258"/>
      <c r="T3116" s="11" t="s">
        <v>2780</v>
      </c>
      <c r="U3116" s="11" t="s">
        <v>2517</v>
      </c>
      <c r="V3116">
        <v>4.8244446855519598</v>
      </c>
      <c r="Z3116">
        <v>1.83066361556063E-2</v>
      </c>
      <c r="AD3116" s="188">
        <f t="shared" si="99"/>
        <v>11.108694414926291</v>
      </c>
    </row>
    <row r="3117" spans="1:31" hidden="1" x14ac:dyDescent="0.35">
      <c r="A3117" s="11" t="s">
        <v>2773</v>
      </c>
      <c r="B3117" s="11" t="s">
        <v>2516</v>
      </c>
      <c r="C3117" s="11" t="s">
        <v>2552</v>
      </c>
      <c r="D3117" s="188" t="s">
        <v>3022</v>
      </c>
      <c r="G3117" s="11" t="s">
        <v>2749</v>
      </c>
      <c r="H3117" s="11" t="s">
        <v>2640</v>
      </c>
      <c r="I3117" s="11" t="s">
        <v>2781</v>
      </c>
      <c r="J3117" s="258" t="s">
        <v>2561</v>
      </c>
      <c r="K3117" s="258" t="s">
        <v>3017</v>
      </c>
      <c r="L3117" s="265" t="s">
        <v>1937</v>
      </c>
      <c r="M3117" s="265" t="s">
        <v>1941</v>
      </c>
      <c r="N3117" s="258" t="s">
        <v>3027</v>
      </c>
      <c r="O3117" s="258" t="s">
        <v>3040</v>
      </c>
      <c r="P3117" s="258"/>
      <c r="Q3117" s="258"/>
      <c r="R3117" s="258"/>
      <c r="S3117" s="258"/>
      <c r="T3117" s="11" t="s">
        <v>2780</v>
      </c>
      <c r="U3117" s="11" t="s">
        <v>2517</v>
      </c>
      <c r="V3117">
        <v>5.1742582656040401</v>
      </c>
      <c r="Z3117">
        <v>0.48741418764302002</v>
      </c>
      <c r="AD3117" s="188">
        <f t="shared" ref="AD3117:AD3180" si="100">LN(10^(V3117))</f>
        <v>11.914169949681089</v>
      </c>
    </row>
    <row r="3118" spans="1:31" hidden="1" x14ac:dyDescent="0.35">
      <c r="A3118" s="11" t="s">
        <v>2773</v>
      </c>
      <c r="B3118" s="11" t="s">
        <v>2516</v>
      </c>
      <c r="C3118" s="11" t="s">
        <v>2552</v>
      </c>
      <c r="D3118" s="188" t="s">
        <v>3022</v>
      </c>
      <c r="G3118" s="11" t="s">
        <v>2749</v>
      </c>
      <c r="H3118" s="11" t="s">
        <v>2640</v>
      </c>
      <c r="I3118" s="11" t="s">
        <v>2781</v>
      </c>
      <c r="J3118" s="258" t="s">
        <v>2561</v>
      </c>
      <c r="K3118" s="258" t="s">
        <v>3017</v>
      </c>
      <c r="L3118" s="265" t="s">
        <v>1937</v>
      </c>
      <c r="M3118" s="265" t="s">
        <v>1941</v>
      </c>
      <c r="N3118" s="258" t="s">
        <v>3027</v>
      </c>
      <c r="O3118" s="258" t="s">
        <v>3040</v>
      </c>
      <c r="P3118" s="258"/>
      <c r="Q3118" s="258"/>
      <c r="R3118" s="258"/>
      <c r="S3118" s="258"/>
      <c r="T3118" s="11" t="s">
        <v>2780</v>
      </c>
      <c r="U3118" s="11" t="s">
        <v>2517</v>
      </c>
      <c r="V3118">
        <v>6.0952763749703998</v>
      </c>
      <c r="Z3118">
        <v>0.613272311212814</v>
      </c>
      <c r="AD3118" s="188">
        <f t="shared" si="100"/>
        <v>14.034892518685629</v>
      </c>
    </row>
    <row r="3119" spans="1:31" hidden="1" x14ac:dyDescent="0.35">
      <c r="A3119" s="11" t="s">
        <v>2773</v>
      </c>
      <c r="B3119" s="11" t="s">
        <v>2516</v>
      </c>
      <c r="C3119" s="11" t="s">
        <v>2552</v>
      </c>
      <c r="D3119" s="188" t="s">
        <v>3022</v>
      </c>
      <c r="G3119" s="11" t="s">
        <v>2749</v>
      </c>
      <c r="H3119" s="11" t="s">
        <v>2640</v>
      </c>
      <c r="I3119" s="11" t="s">
        <v>2781</v>
      </c>
      <c r="J3119" s="258" t="s">
        <v>2561</v>
      </c>
      <c r="K3119" s="258" t="s">
        <v>3017</v>
      </c>
      <c r="L3119" s="265" t="s">
        <v>1937</v>
      </c>
      <c r="M3119" s="265" t="s">
        <v>1941</v>
      </c>
      <c r="N3119" s="258" t="s">
        <v>3027</v>
      </c>
      <c r="O3119" s="258" t="s">
        <v>3040</v>
      </c>
      <c r="P3119" s="258"/>
      <c r="Q3119" s="258"/>
      <c r="R3119" s="258"/>
      <c r="S3119" s="258"/>
      <c r="T3119" s="11" t="s">
        <v>2780</v>
      </c>
      <c r="U3119" s="11" t="s">
        <v>2517</v>
      </c>
      <c r="V3119">
        <v>5.47052789394776</v>
      </c>
      <c r="Z3119">
        <v>-0.41647597254004598</v>
      </c>
      <c r="AD3119" s="188">
        <f t="shared" si="100"/>
        <v>12.596355979412225</v>
      </c>
    </row>
    <row r="3120" spans="1:31" hidden="1" x14ac:dyDescent="0.35">
      <c r="A3120" s="11" t="s">
        <v>2773</v>
      </c>
      <c r="B3120" s="11" t="s">
        <v>2516</v>
      </c>
      <c r="C3120" s="11" t="s">
        <v>2552</v>
      </c>
      <c r="D3120" s="188" t="s">
        <v>3022</v>
      </c>
      <c r="G3120" s="11" t="s">
        <v>2749</v>
      </c>
      <c r="H3120" s="11" t="s">
        <v>2640</v>
      </c>
      <c r="I3120" s="11" t="s">
        <v>2781</v>
      </c>
      <c r="J3120" s="258" t="s">
        <v>2561</v>
      </c>
      <c r="K3120" s="258" t="s">
        <v>3017</v>
      </c>
      <c r="L3120" s="265" t="s">
        <v>1937</v>
      </c>
      <c r="M3120" s="265" t="s">
        <v>1941</v>
      </c>
      <c r="N3120" s="258" t="s">
        <v>3027</v>
      </c>
      <c r="O3120" s="258" t="s">
        <v>3040</v>
      </c>
      <c r="P3120" s="258"/>
      <c r="Q3120" s="258"/>
      <c r="R3120" s="258"/>
      <c r="S3120" s="258"/>
      <c r="T3120" s="11" t="s">
        <v>2780</v>
      </c>
      <c r="U3120" s="11" t="s">
        <v>2517</v>
      </c>
      <c r="V3120">
        <v>5.7544730924011596</v>
      </c>
      <c r="Z3120">
        <v>-0.86270022883295105</v>
      </c>
      <c r="AD3120" s="188">
        <f t="shared" si="100"/>
        <v>13.250163960598259</v>
      </c>
    </row>
    <row r="3121" spans="1:30" hidden="1" x14ac:dyDescent="0.35">
      <c r="A3121" s="11" t="s">
        <v>2773</v>
      </c>
      <c r="B3121" s="11" t="s">
        <v>2516</v>
      </c>
      <c r="C3121" s="11" t="s">
        <v>2552</v>
      </c>
      <c r="D3121" s="188" t="s">
        <v>3022</v>
      </c>
      <c r="G3121" s="11" t="s">
        <v>2749</v>
      </c>
      <c r="H3121" s="11" t="s">
        <v>2640</v>
      </c>
      <c r="I3121" s="11" t="s">
        <v>2781</v>
      </c>
      <c r="J3121" s="258" t="s">
        <v>2561</v>
      </c>
      <c r="K3121" s="258" t="s">
        <v>3017</v>
      </c>
      <c r="L3121" s="265" t="s">
        <v>1937</v>
      </c>
      <c r="M3121" s="265" t="s">
        <v>1941</v>
      </c>
      <c r="N3121" s="258" t="s">
        <v>3027</v>
      </c>
      <c r="O3121" s="258" t="s">
        <v>3040</v>
      </c>
      <c r="P3121" s="258"/>
      <c r="Q3121" s="258"/>
      <c r="R3121" s="258"/>
      <c r="S3121" s="258"/>
      <c r="T3121" s="11" t="s">
        <v>2780</v>
      </c>
      <c r="U3121" s="11" t="s">
        <v>2517</v>
      </c>
      <c r="V3121">
        <v>6.9500808806123198</v>
      </c>
      <c r="Z3121">
        <v>-0.233409610983981</v>
      </c>
      <c r="AD3121" s="188">
        <f t="shared" si="100"/>
        <v>16.003152630800859</v>
      </c>
    </row>
    <row r="3122" spans="1:30" hidden="1" x14ac:dyDescent="0.35">
      <c r="A3122" s="11" t="s">
        <v>2773</v>
      </c>
      <c r="B3122" s="11" t="s">
        <v>2516</v>
      </c>
      <c r="C3122" s="11" t="s">
        <v>2552</v>
      </c>
      <c r="D3122" s="188" t="s">
        <v>3022</v>
      </c>
      <c r="G3122" s="11" t="s">
        <v>2749</v>
      </c>
      <c r="H3122" s="11" t="s">
        <v>2640</v>
      </c>
      <c r="I3122" s="11" t="s">
        <v>2781</v>
      </c>
      <c r="J3122" s="258" t="s">
        <v>2561</v>
      </c>
      <c r="K3122" s="258" t="s">
        <v>3017</v>
      </c>
      <c r="L3122" s="265" t="s">
        <v>1937</v>
      </c>
      <c r="M3122" s="265" t="s">
        <v>1941</v>
      </c>
      <c r="N3122" s="258" t="s">
        <v>3027</v>
      </c>
      <c r="O3122" s="258" t="s">
        <v>3040</v>
      </c>
      <c r="P3122" s="258"/>
      <c r="Q3122" s="258"/>
      <c r="R3122" s="258"/>
      <c r="S3122" s="258"/>
      <c r="T3122" s="11" t="s">
        <v>2780</v>
      </c>
      <c r="U3122" s="11" t="s">
        <v>2517</v>
      </c>
      <c r="V3122">
        <v>7.2929209737236604</v>
      </c>
      <c r="Z3122">
        <v>-0.919908466819221</v>
      </c>
      <c r="AD3122" s="188">
        <f t="shared" si="100"/>
        <v>16.792571118479721</v>
      </c>
    </row>
    <row r="3123" spans="1:30" hidden="1" x14ac:dyDescent="0.35">
      <c r="A3123" s="11" t="s">
        <v>2773</v>
      </c>
      <c r="B3123" s="11" t="s">
        <v>2516</v>
      </c>
      <c r="C3123" s="11" t="s">
        <v>2552</v>
      </c>
      <c r="D3123" s="188" t="s">
        <v>3022</v>
      </c>
      <c r="G3123" s="11" t="s">
        <v>2749</v>
      </c>
      <c r="H3123" s="11" t="s">
        <v>2640</v>
      </c>
      <c r="I3123" s="11" t="s">
        <v>2782</v>
      </c>
      <c r="J3123" s="258" t="s">
        <v>2561</v>
      </c>
      <c r="K3123" s="258" t="s">
        <v>3017</v>
      </c>
      <c r="L3123" s="265" t="s">
        <v>1937</v>
      </c>
      <c r="M3123" s="265" t="s">
        <v>1941</v>
      </c>
      <c r="N3123" s="258" t="s">
        <v>3027</v>
      </c>
      <c r="O3123" s="258" t="s">
        <v>3040</v>
      </c>
      <c r="P3123" s="258"/>
      <c r="Q3123" s="258"/>
      <c r="R3123" s="258"/>
      <c r="S3123" s="258"/>
      <c r="T3123" s="11" t="s">
        <v>2780</v>
      </c>
      <c r="U3123" s="11" t="s">
        <v>2517</v>
      </c>
      <c r="V3123">
        <v>2.4400990294326501</v>
      </c>
      <c r="Z3123">
        <v>2.3981693363844299</v>
      </c>
      <c r="AD3123" s="188">
        <f t="shared" si="100"/>
        <v>5.6185356506008599</v>
      </c>
    </row>
    <row r="3124" spans="1:30" hidden="1" x14ac:dyDescent="0.35">
      <c r="A3124" s="11" t="s">
        <v>2773</v>
      </c>
      <c r="B3124" s="11" t="s">
        <v>2516</v>
      </c>
      <c r="C3124" s="11" t="s">
        <v>2552</v>
      </c>
      <c r="D3124" s="188" t="s">
        <v>3022</v>
      </c>
      <c r="G3124" s="11" t="s">
        <v>2749</v>
      </c>
      <c r="H3124" s="11" t="s">
        <v>2640</v>
      </c>
      <c r="I3124" s="11" t="s">
        <v>2782</v>
      </c>
      <c r="J3124" s="258" t="s">
        <v>2561</v>
      </c>
      <c r="K3124" s="258" t="s">
        <v>3017</v>
      </c>
      <c r="L3124" s="265" t="s">
        <v>1937</v>
      </c>
      <c r="M3124" s="265" t="s">
        <v>1941</v>
      </c>
      <c r="N3124" s="258" t="s">
        <v>3027</v>
      </c>
      <c r="O3124" s="258" t="s">
        <v>3040</v>
      </c>
      <c r="P3124" s="258"/>
      <c r="Q3124" s="258"/>
      <c r="R3124" s="258"/>
      <c r="S3124" s="258"/>
      <c r="T3124" s="11" t="s">
        <v>2780</v>
      </c>
      <c r="U3124" s="11" t="s">
        <v>2517</v>
      </c>
      <c r="V3124">
        <v>2.72507989426339</v>
      </c>
      <c r="Z3124">
        <v>2.12356979405034</v>
      </c>
      <c r="AD3124" s="188">
        <f t="shared" si="100"/>
        <v>6.2747283417486726</v>
      </c>
    </row>
    <row r="3125" spans="1:30" hidden="1" x14ac:dyDescent="0.35">
      <c r="A3125" s="11" t="s">
        <v>2773</v>
      </c>
      <c r="B3125" s="11" t="s">
        <v>2516</v>
      </c>
      <c r="C3125" s="11" t="s">
        <v>2552</v>
      </c>
      <c r="D3125" s="188" t="s">
        <v>3022</v>
      </c>
      <c r="G3125" s="11" t="s">
        <v>2749</v>
      </c>
      <c r="H3125" s="11" t="s">
        <v>2640</v>
      </c>
      <c r="I3125" s="11" t="s">
        <v>2782</v>
      </c>
      <c r="J3125" s="258" t="s">
        <v>2561</v>
      </c>
      <c r="K3125" s="258" t="s">
        <v>3017</v>
      </c>
      <c r="L3125" s="265" t="s">
        <v>1937</v>
      </c>
      <c r="M3125" s="265" t="s">
        <v>1941</v>
      </c>
      <c r="N3125" s="258" t="s">
        <v>3027</v>
      </c>
      <c r="O3125" s="258" t="s">
        <v>3040</v>
      </c>
      <c r="P3125" s="258"/>
      <c r="Q3125" s="258"/>
      <c r="R3125" s="258"/>
      <c r="S3125" s="258"/>
      <c r="T3125" s="11" t="s">
        <v>2780</v>
      </c>
      <c r="U3125" s="11" t="s">
        <v>2517</v>
      </c>
      <c r="V3125">
        <v>3.03809279570741</v>
      </c>
      <c r="Z3125">
        <v>1.4942791762013701</v>
      </c>
      <c r="AD3125" s="188">
        <f t="shared" si="100"/>
        <v>6.9954671825284871</v>
      </c>
    </row>
    <row r="3126" spans="1:30" hidden="1" x14ac:dyDescent="0.35">
      <c r="A3126" s="11" t="s">
        <v>2773</v>
      </c>
      <c r="B3126" s="11" t="s">
        <v>2516</v>
      </c>
      <c r="C3126" s="11" t="s">
        <v>2552</v>
      </c>
      <c r="D3126" s="188" t="s">
        <v>3022</v>
      </c>
      <c r="G3126" s="11" t="s">
        <v>2749</v>
      </c>
      <c r="H3126" s="11" t="s">
        <v>2640</v>
      </c>
      <c r="I3126" s="11" t="s">
        <v>2782</v>
      </c>
      <c r="J3126" s="258" t="s">
        <v>2561</v>
      </c>
      <c r="K3126" s="258" t="s">
        <v>3017</v>
      </c>
      <c r="L3126" s="265" t="s">
        <v>1937</v>
      </c>
      <c r="M3126" s="265" t="s">
        <v>1941</v>
      </c>
      <c r="N3126" s="258" t="s">
        <v>3027</v>
      </c>
      <c r="O3126" s="258" t="s">
        <v>3040</v>
      </c>
      <c r="P3126" s="258"/>
      <c r="Q3126" s="258"/>
      <c r="R3126" s="258"/>
      <c r="S3126" s="258"/>
      <c r="T3126" s="11" t="s">
        <v>2780</v>
      </c>
      <c r="U3126" s="11" t="s">
        <v>2517</v>
      </c>
      <c r="V3126">
        <v>3.3261806596701602</v>
      </c>
      <c r="Z3126">
        <v>1.7345537757437</v>
      </c>
      <c r="AD3126" s="188">
        <f t="shared" si="100"/>
        <v>7.6588140035616128</v>
      </c>
    </row>
    <row r="3127" spans="1:30" hidden="1" x14ac:dyDescent="0.35">
      <c r="A3127" s="11" t="s">
        <v>2773</v>
      </c>
      <c r="B3127" s="11" t="s">
        <v>2516</v>
      </c>
      <c r="C3127" s="11" t="s">
        <v>2552</v>
      </c>
      <c r="D3127" s="188" t="s">
        <v>3022</v>
      </c>
      <c r="G3127" s="11" t="s">
        <v>2749</v>
      </c>
      <c r="H3127" s="11" t="s">
        <v>2640</v>
      </c>
      <c r="I3127" s="11" t="s">
        <v>2782</v>
      </c>
      <c r="J3127" s="258" t="s">
        <v>2561</v>
      </c>
      <c r="K3127" s="258" t="s">
        <v>3017</v>
      </c>
      <c r="L3127" s="265" t="s">
        <v>1937</v>
      </c>
      <c r="M3127" s="265" t="s">
        <v>1941</v>
      </c>
      <c r="N3127" s="258" t="s">
        <v>3027</v>
      </c>
      <c r="O3127" s="258" t="s">
        <v>3040</v>
      </c>
      <c r="P3127" s="258"/>
      <c r="Q3127" s="258"/>
      <c r="R3127" s="258"/>
      <c r="S3127" s="258"/>
      <c r="T3127" s="11" t="s">
        <v>2780</v>
      </c>
      <c r="U3127" s="11" t="s">
        <v>2517</v>
      </c>
      <c r="V3127">
        <v>3.6528988795076098</v>
      </c>
      <c r="Z3127">
        <v>0.87643020594965604</v>
      </c>
      <c r="AD3127" s="188">
        <f t="shared" si="100"/>
        <v>8.4111105061688765</v>
      </c>
    </row>
    <row r="3128" spans="1:30" hidden="1" x14ac:dyDescent="0.35">
      <c r="A3128" s="11" t="s">
        <v>2773</v>
      </c>
      <c r="B3128" s="11" t="s">
        <v>2516</v>
      </c>
      <c r="C3128" s="11" t="s">
        <v>2552</v>
      </c>
      <c r="D3128" s="188" t="s">
        <v>3022</v>
      </c>
      <c r="G3128" s="11" t="s">
        <v>2749</v>
      </c>
      <c r="H3128" s="11" t="s">
        <v>2640</v>
      </c>
      <c r="I3128" s="11" t="s">
        <v>2782</v>
      </c>
      <c r="J3128" s="258" t="s">
        <v>2561</v>
      </c>
      <c r="K3128" s="258" t="s">
        <v>3017</v>
      </c>
      <c r="L3128" s="265" t="s">
        <v>1937</v>
      </c>
      <c r="M3128" s="265" t="s">
        <v>1941</v>
      </c>
      <c r="N3128" s="258" t="s">
        <v>3027</v>
      </c>
      <c r="O3128" s="258" t="s">
        <v>3040</v>
      </c>
      <c r="P3128" s="258"/>
      <c r="Q3128" s="258"/>
      <c r="R3128" s="258"/>
      <c r="S3128" s="258"/>
      <c r="T3128" s="11" t="s">
        <v>2780</v>
      </c>
      <c r="U3128" s="11" t="s">
        <v>2517</v>
      </c>
      <c r="V3128">
        <v>3.9881095636392301</v>
      </c>
      <c r="Z3128">
        <v>1.4256292906178401</v>
      </c>
      <c r="AD3128" s="188">
        <f t="shared" si="100"/>
        <v>9.18296163046268</v>
      </c>
    </row>
    <row r="3129" spans="1:30" hidden="1" x14ac:dyDescent="0.35">
      <c r="A3129" s="11" t="s">
        <v>2773</v>
      </c>
      <c r="B3129" s="11" t="s">
        <v>2516</v>
      </c>
      <c r="C3129" s="11" t="s">
        <v>2552</v>
      </c>
      <c r="D3129" s="188" t="s">
        <v>3022</v>
      </c>
      <c r="G3129" s="11" t="s">
        <v>2749</v>
      </c>
      <c r="H3129" s="11" t="s">
        <v>2640</v>
      </c>
      <c r="I3129" s="11" t="s">
        <v>2782</v>
      </c>
      <c r="J3129" s="258" t="s">
        <v>2561</v>
      </c>
      <c r="K3129" s="258" t="s">
        <v>3017</v>
      </c>
      <c r="L3129" s="265" t="s">
        <v>1937</v>
      </c>
      <c r="M3129" s="265" t="s">
        <v>1941</v>
      </c>
      <c r="N3129" s="258" t="s">
        <v>3027</v>
      </c>
      <c r="O3129" s="258" t="s">
        <v>3040</v>
      </c>
      <c r="P3129" s="258"/>
      <c r="Q3129" s="258"/>
      <c r="R3129" s="258"/>
      <c r="S3129" s="258"/>
      <c r="T3129" s="11" t="s">
        <v>2780</v>
      </c>
      <c r="U3129" s="11" t="s">
        <v>2517</v>
      </c>
      <c r="V3129">
        <v>4.2265199637023603</v>
      </c>
      <c r="Z3129">
        <v>0.93363844393592699</v>
      </c>
      <c r="AD3129" s="188">
        <f t="shared" si="100"/>
        <v>9.7319218636627909</v>
      </c>
    </row>
    <row r="3130" spans="1:30" hidden="1" x14ac:dyDescent="0.35">
      <c r="A3130" s="11" t="s">
        <v>2773</v>
      </c>
      <c r="B3130" s="11" t="s">
        <v>2516</v>
      </c>
      <c r="C3130" s="11" t="s">
        <v>2552</v>
      </c>
      <c r="D3130" s="188" t="s">
        <v>3022</v>
      </c>
      <c r="G3130" s="11" t="s">
        <v>2749</v>
      </c>
      <c r="H3130" s="11" t="s">
        <v>2640</v>
      </c>
      <c r="I3130" s="11" t="s">
        <v>2782</v>
      </c>
      <c r="J3130" s="258" t="s">
        <v>2561</v>
      </c>
      <c r="K3130" s="258" t="s">
        <v>3017</v>
      </c>
      <c r="L3130" s="265" t="s">
        <v>1937</v>
      </c>
      <c r="M3130" s="265" t="s">
        <v>1941</v>
      </c>
      <c r="N3130" s="258" t="s">
        <v>3027</v>
      </c>
      <c r="O3130" s="258" t="s">
        <v>3040</v>
      </c>
      <c r="P3130" s="258"/>
      <c r="Q3130" s="258"/>
      <c r="R3130" s="258"/>
      <c r="S3130" s="258"/>
      <c r="T3130" s="11" t="s">
        <v>2780</v>
      </c>
      <c r="U3130" s="11" t="s">
        <v>2517</v>
      </c>
      <c r="V3130">
        <v>4.5271393908309001</v>
      </c>
      <c r="Z3130">
        <v>0.75057208237986195</v>
      </c>
      <c r="AD3130" s="188">
        <f t="shared" si="100"/>
        <v>10.424123675233377</v>
      </c>
    </row>
    <row r="3131" spans="1:30" hidden="1" x14ac:dyDescent="0.35">
      <c r="A3131" s="11" t="s">
        <v>2773</v>
      </c>
      <c r="B3131" s="11" t="s">
        <v>2516</v>
      </c>
      <c r="C3131" s="11" t="s">
        <v>2552</v>
      </c>
      <c r="D3131" s="188" t="s">
        <v>3022</v>
      </c>
      <c r="G3131" s="11" t="s">
        <v>2749</v>
      </c>
      <c r="H3131" s="11" t="s">
        <v>2640</v>
      </c>
      <c r="I3131" s="11" t="s">
        <v>2782</v>
      </c>
      <c r="J3131" s="258" t="s">
        <v>2561</v>
      </c>
      <c r="K3131" s="258" t="s">
        <v>3017</v>
      </c>
      <c r="L3131" s="265" t="s">
        <v>1937</v>
      </c>
      <c r="M3131" s="265" t="s">
        <v>1941</v>
      </c>
      <c r="N3131" s="258" t="s">
        <v>3027</v>
      </c>
      <c r="O3131" s="258" t="s">
        <v>3040</v>
      </c>
      <c r="P3131" s="258"/>
      <c r="Q3131" s="258"/>
      <c r="R3131" s="258"/>
      <c r="S3131" s="258"/>
      <c r="T3131" s="11" t="s">
        <v>2780</v>
      </c>
      <c r="U3131" s="11" t="s">
        <v>2517</v>
      </c>
      <c r="V3131">
        <v>4.8520624556142904</v>
      </c>
      <c r="Z3131">
        <v>-0.40503432494279101</v>
      </c>
      <c r="AD3131" s="188">
        <f t="shared" si="100"/>
        <v>11.172286680573549</v>
      </c>
    </row>
    <row r="3132" spans="1:30" hidden="1" x14ac:dyDescent="0.35">
      <c r="A3132" s="11" t="s">
        <v>2773</v>
      </c>
      <c r="B3132" s="11" t="s">
        <v>2516</v>
      </c>
      <c r="C3132" s="11" t="s">
        <v>2552</v>
      </c>
      <c r="D3132" s="188" t="s">
        <v>3022</v>
      </c>
      <c r="G3132" s="11" t="s">
        <v>2749</v>
      </c>
      <c r="H3132" s="11" t="s">
        <v>2640</v>
      </c>
      <c r="I3132" s="11" t="s">
        <v>2782</v>
      </c>
      <c r="J3132" s="258" t="s">
        <v>2561</v>
      </c>
      <c r="K3132" s="258" t="s">
        <v>3017</v>
      </c>
      <c r="L3132" s="265" t="s">
        <v>1937</v>
      </c>
      <c r="M3132" s="265" t="s">
        <v>1941</v>
      </c>
      <c r="N3132" s="258" t="s">
        <v>3027</v>
      </c>
      <c r="O3132" s="258" t="s">
        <v>3040</v>
      </c>
      <c r="P3132" s="258"/>
      <c r="Q3132" s="258"/>
      <c r="R3132" s="258"/>
      <c r="S3132" s="258"/>
      <c r="T3132" s="11" t="s">
        <v>2780</v>
      </c>
      <c r="U3132" s="11" t="s">
        <v>2517</v>
      </c>
      <c r="V3132">
        <v>5.1723250216996703</v>
      </c>
      <c r="Z3132">
        <v>0.16704805491990801</v>
      </c>
      <c r="AD3132" s="188">
        <f t="shared" si="100"/>
        <v>11.909718491085766</v>
      </c>
    </row>
    <row r="3133" spans="1:30" hidden="1" x14ac:dyDescent="0.35">
      <c r="A3133" s="11" t="s">
        <v>2773</v>
      </c>
      <c r="B3133" s="11" t="s">
        <v>2516</v>
      </c>
      <c r="C3133" s="11" t="s">
        <v>2552</v>
      </c>
      <c r="D3133" s="188" t="s">
        <v>3022</v>
      </c>
      <c r="G3133" s="11" t="s">
        <v>2749</v>
      </c>
      <c r="H3133" s="11" t="s">
        <v>2640</v>
      </c>
      <c r="I3133" s="11" t="s">
        <v>2782</v>
      </c>
      <c r="J3133" s="258" t="s">
        <v>2561</v>
      </c>
      <c r="K3133" s="258" t="s">
        <v>3017</v>
      </c>
      <c r="L3133" s="265" t="s">
        <v>1937</v>
      </c>
      <c r="M3133" s="265" t="s">
        <v>1941</v>
      </c>
      <c r="N3133" s="258" t="s">
        <v>3027</v>
      </c>
      <c r="O3133" s="258" t="s">
        <v>3040</v>
      </c>
      <c r="P3133" s="258"/>
      <c r="Q3133" s="258"/>
      <c r="R3133" s="258"/>
      <c r="S3133" s="258"/>
      <c r="T3133" s="11" t="s">
        <v>2780</v>
      </c>
      <c r="U3133" s="11" t="s">
        <v>2517</v>
      </c>
      <c r="V3133">
        <v>5.4836118125147904</v>
      </c>
      <c r="Z3133">
        <v>-0.74828375286041204</v>
      </c>
      <c r="AD3133" s="188">
        <f t="shared" si="100"/>
        <v>12.626482815262618</v>
      </c>
    </row>
    <row r="3134" spans="1:30" hidden="1" x14ac:dyDescent="0.35">
      <c r="A3134" s="11" t="s">
        <v>2775</v>
      </c>
      <c r="B3134" s="11" t="s">
        <v>2516</v>
      </c>
      <c r="C3134" s="11" t="s">
        <v>2552</v>
      </c>
      <c r="D3134" s="188" t="s">
        <v>3022</v>
      </c>
      <c r="G3134" s="11" t="s">
        <v>2749</v>
      </c>
      <c r="H3134" s="11" t="s">
        <v>2640</v>
      </c>
      <c r="I3134" s="11" t="s">
        <v>2781</v>
      </c>
      <c r="J3134" s="258" t="s">
        <v>2561</v>
      </c>
      <c r="K3134" s="258" t="s">
        <v>3017</v>
      </c>
      <c r="L3134" s="265" t="s">
        <v>1937</v>
      </c>
      <c r="M3134" s="265" t="s">
        <v>1941</v>
      </c>
      <c r="N3134" s="258" t="s">
        <v>3027</v>
      </c>
      <c r="O3134" s="258" t="s">
        <v>3040</v>
      </c>
      <c r="P3134" s="258"/>
      <c r="Q3134" s="258"/>
      <c r="R3134" s="258"/>
      <c r="S3134" s="258"/>
      <c r="T3134" s="11" t="s">
        <v>2783</v>
      </c>
      <c r="U3134" s="11" t="s">
        <v>2517</v>
      </c>
      <c r="V3134">
        <v>-0.26916948905641103</v>
      </c>
      <c r="Z3134">
        <v>4.5420353982300803</v>
      </c>
      <c r="AD3134" s="188">
        <f t="shared" si="100"/>
        <v>-0.61978565299011601</v>
      </c>
    </row>
    <row r="3135" spans="1:30" hidden="1" x14ac:dyDescent="0.35">
      <c r="A3135" s="11" t="s">
        <v>2775</v>
      </c>
      <c r="B3135" s="11" t="s">
        <v>2516</v>
      </c>
      <c r="C3135" s="11" t="s">
        <v>2552</v>
      </c>
      <c r="D3135" s="188" t="s">
        <v>3022</v>
      </c>
      <c r="G3135" s="11" t="s">
        <v>2749</v>
      </c>
      <c r="H3135" s="11" t="s">
        <v>2640</v>
      </c>
      <c r="I3135" s="11" t="s">
        <v>2781</v>
      </c>
      <c r="J3135" s="258" t="s">
        <v>2561</v>
      </c>
      <c r="K3135" s="258" t="s">
        <v>3017</v>
      </c>
      <c r="L3135" s="265" t="s">
        <v>1937</v>
      </c>
      <c r="M3135" s="265" t="s">
        <v>1941</v>
      </c>
      <c r="N3135" s="258" t="s">
        <v>3027</v>
      </c>
      <c r="O3135" s="258" t="s">
        <v>3040</v>
      </c>
      <c r="P3135" s="258"/>
      <c r="Q3135" s="258"/>
      <c r="R3135" s="258"/>
      <c r="S3135" s="258"/>
      <c r="T3135" s="11" t="s">
        <v>2783</v>
      </c>
      <c r="U3135" s="11" t="s">
        <v>2517</v>
      </c>
      <c r="V3135">
        <v>7.5744746713281602E-2</v>
      </c>
      <c r="Z3135">
        <v>4.2765486725663697</v>
      </c>
      <c r="AD3135" s="188">
        <f t="shared" si="100"/>
        <v>0.17440872465461196</v>
      </c>
    </row>
    <row r="3136" spans="1:30" hidden="1" x14ac:dyDescent="0.35">
      <c r="A3136" s="11" t="s">
        <v>2775</v>
      </c>
      <c r="B3136" s="11" t="s">
        <v>2516</v>
      </c>
      <c r="C3136" s="11" t="s">
        <v>2552</v>
      </c>
      <c r="D3136" s="188" t="s">
        <v>3022</v>
      </c>
      <c r="G3136" s="11" t="s">
        <v>2749</v>
      </c>
      <c r="H3136" s="11" t="s">
        <v>2640</v>
      </c>
      <c r="I3136" s="11" t="s">
        <v>2781</v>
      </c>
      <c r="J3136" s="258" t="s">
        <v>2561</v>
      </c>
      <c r="K3136" s="258" t="s">
        <v>3017</v>
      </c>
      <c r="L3136" s="265" t="s">
        <v>1937</v>
      </c>
      <c r="M3136" s="265" t="s">
        <v>1941</v>
      </c>
      <c r="N3136" s="258" t="s">
        <v>3027</v>
      </c>
      <c r="O3136" s="258" t="s">
        <v>3040</v>
      </c>
      <c r="P3136" s="258"/>
      <c r="Q3136" s="258"/>
      <c r="R3136" s="258"/>
      <c r="S3136" s="258"/>
      <c r="T3136" s="11" t="s">
        <v>2783</v>
      </c>
      <c r="U3136" s="11" t="s">
        <v>2517</v>
      </c>
      <c r="V3136">
        <v>0.31910302633016502</v>
      </c>
      <c r="Z3136">
        <v>3.75663716814159</v>
      </c>
      <c r="AD3136" s="188">
        <f t="shared" si="100"/>
        <v>0.73476187155712458</v>
      </c>
    </row>
    <row r="3137" spans="1:30" hidden="1" x14ac:dyDescent="0.35">
      <c r="A3137" s="11" t="s">
        <v>2775</v>
      </c>
      <c r="B3137" s="11" t="s">
        <v>2516</v>
      </c>
      <c r="C3137" s="11" t="s">
        <v>2552</v>
      </c>
      <c r="D3137" s="188" t="s">
        <v>3022</v>
      </c>
      <c r="G3137" s="11" t="s">
        <v>2749</v>
      </c>
      <c r="H3137" s="11" t="s">
        <v>2640</v>
      </c>
      <c r="I3137" s="11" t="s">
        <v>2781</v>
      </c>
      <c r="J3137" s="258" t="s">
        <v>2561</v>
      </c>
      <c r="K3137" s="258" t="s">
        <v>3017</v>
      </c>
      <c r="L3137" s="265" t="s">
        <v>1937</v>
      </c>
      <c r="M3137" s="265" t="s">
        <v>1941</v>
      </c>
      <c r="N3137" s="258" t="s">
        <v>3027</v>
      </c>
      <c r="O3137" s="258" t="s">
        <v>3040</v>
      </c>
      <c r="P3137" s="258"/>
      <c r="Q3137" s="258"/>
      <c r="R3137" s="258"/>
      <c r="S3137" s="258"/>
      <c r="T3137" s="11" t="s">
        <v>2783</v>
      </c>
      <c r="U3137" s="11" t="s">
        <v>2517</v>
      </c>
      <c r="V3137">
        <v>0.62039313157798803</v>
      </c>
      <c r="Z3137">
        <v>3.3473451327433601</v>
      </c>
      <c r="AD3137" s="188">
        <f t="shared" si="100"/>
        <v>1.4285079765673689</v>
      </c>
    </row>
    <row r="3138" spans="1:30" hidden="1" x14ac:dyDescent="0.35">
      <c r="A3138" s="11" t="s">
        <v>2775</v>
      </c>
      <c r="B3138" s="11" t="s">
        <v>2516</v>
      </c>
      <c r="C3138" s="11" t="s">
        <v>2552</v>
      </c>
      <c r="D3138" s="188" t="s">
        <v>3022</v>
      </c>
      <c r="G3138" s="11" t="s">
        <v>2749</v>
      </c>
      <c r="H3138" s="11" t="s">
        <v>2640</v>
      </c>
      <c r="I3138" s="11" t="s">
        <v>2781</v>
      </c>
      <c r="J3138" s="258" t="s">
        <v>2561</v>
      </c>
      <c r="K3138" s="258" t="s">
        <v>3017</v>
      </c>
      <c r="L3138" s="265" t="s">
        <v>1937</v>
      </c>
      <c r="M3138" s="265" t="s">
        <v>1941</v>
      </c>
      <c r="N3138" s="258" t="s">
        <v>3027</v>
      </c>
      <c r="O3138" s="258" t="s">
        <v>3040</v>
      </c>
      <c r="P3138" s="258"/>
      <c r="Q3138" s="258"/>
      <c r="R3138" s="258"/>
      <c r="S3138" s="258"/>
      <c r="T3138" s="11" t="s">
        <v>2783</v>
      </c>
      <c r="U3138" s="11" t="s">
        <v>2517</v>
      </c>
      <c r="V3138">
        <v>0.93697876834553295</v>
      </c>
      <c r="Z3138">
        <v>3.2477876106194601</v>
      </c>
      <c r="AD3138" s="188">
        <f t="shared" si="100"/>
        <v>2.1574733444443455</v>
      </c>
    </row>
    <row r="3139" spans="1:30" hidden="1" x14ac:dyDescent="0.35">
      <c r="A3139" s="11" t="s">
        <v>2775</v>
      </c>
      <c r="B3139" s="11" t="s">
        <v>2516</v>
      </c>
      <c r="C3139" s="11" t="s">
        <v>2552</v>
      </c>
      <c r="D3139" s="188" t="s">
        <v>3022</v>
      </c>
      <c r="G3139" s="11" t="s">
        <v>2749</v>
      </c>
      <c r="H3139" s="11" t="s">
        <v>2640</v>
      </c>
      <c r="I3139" s="11" t="s">
        <v>2781</v>
      </c>
      <c r="J3139" s="258" t="s">
        <v>2561</v>
      </c>
      <c r="K3139" s="258" t="s">
        <v>3017</v>
      </c>
      <c r="L3139" s="265" t="s">
        <v>1937</v>
      </c>
      <c r="M3139" s="265" t="s">
        <v>1941</v>
      </c>
      <c r="N3139" s="258" t="s">
        <v>3027</v>
      </c>
      <c r="O3139" s="258" t="s">
        <v>3040</v>
      </c>
      <c r="P3139" s="258"/>
      <c r="Q3139" s="258"/>
      <c r="R3139" s="258"/>
      <c r="S3139" s="258"/>
      <c r="T3139" s="11" t="s">
        <v>2783</v>
      </c>
      <c r="U3139" s="11" t="s">
        <v>2517</v>
      </c>
      <c r="V3139">
        <v>1.2092392293965499</v>
      </c>
      <c r="Z3139">
        <v>2.7610619469026498</v>
      </c>
      <c r="AD3139" s="188">
        <f t="shared" si="100"/>
        <v>2.7843762234721035</v>
      </c>
    </row>
    <row r="3140" spans="1:30" hidden="1" x14ac:dyDescent="0.35">
      <c r="A3140" s="11" t="s">
        <v>2775</v>
      </c>
      <c r="B3140" s="11" t="s">
        <v>2516</v>
      </c>
      <c r="C3140" s="11" t="s">
        <v>2552</v>
      </c>
      <c r="D3140" s="188" t="s">
        <v>3022</v>
      </c>
      <c r="G3140" s="11" t="s">
        <v>2749</v>
      </c>
      <c r="H3140" s="11" t="s">
        <v>2640</v>
      </c>
      <c r="I3140" s="11" t="s">
        <v>2781</v>
      </c>
      <c r="J3140" s="258" t="s">
        <v>2561</v>
      </c>
      <c r="K3140" s="258" t="s">
        <v>3017</v>
      </c>
      <c r="L3140" s="265" t="s">
        <v>1937</v>
      </c>
      <c r="M3140" s="265" t="s">
        <v>1941</v>
      </c>
      <c r="N3140" s="258" t="s">
        <v>3027</v>
      </c>
      <c r="O3140" s="258" t="s">
        <v>3040</v>
      </c>
      <c r="P3140" s="258"/>
      <c r="Q3140" s="258"/>
      <c r="R3140" s="258"/>
      <c r="S3140" s="258"/>
      <c r="T3140" s="11" t="s">
        <v>2783</v>
      </c>
      <c r="U3140" s="11" t="s">
        <v>2517</v>
      </c>
      <c r="V3140">
        <v>1.5110710513857</v>
      </c>
      <c r="Z3140">
        <v>2.5398230088495501</v>
      </c>
      <c r="AD3140" s="188">
        <f t="shared" si="100"/>
        <v>3.4793696773755527</v>
      </c>
    </row>
    <row r="3141" spans="1:30" hidden="1" x14ac:dyDescent="0.35">
      <c r="A3141" s="11" t="s">
        <v>2775</v>
      </c>
      <c r="B3141" s="11" t="s">
        <v>2516</v>
      </c>
      <c r="C3141" s="11" t="s">
        <v>2552</v>
      </c>
      <c r="D3141" s="188" t="s">
        <v>3022</v>
      </c>
      <c r="G3141" s="11" t="s">
        <v>2749</v>
      </c>
      <c r="H3141" s="11" t="s">
        <v>2640</v>
      </c>
      <c r="I3141" s="11" t="s">
        <v>2781</v>
      </c>
      <c r="J3141" s="258" t="s">
        <v>2561</v>
      </c>
      <c r="K3141" s="258" t="s">
        <v>3017</v>
      </c>
      <c r="L3141" s="265" t="s">
        <v>1937</v>
      </c>
      <c r="M3141" s="265" t="s">
        <v>1941</v>
      </c>
      <c r="N3141" s="258" t="s">
        <v>3027</v>
      </c>
      <c r="O3141" s="258" t="s">
        <v>3040</v>
      </c>
      <c r="P3141" s="258"/>
      <c r="Q3141" s="258"/>
      <c r="R3141" s="258"/>
      <c r="S3141" s="258"/>
      <c r="T3141" s="11" t="s">
        <v>2783</v>
      </c>
      <c r="U3141" s="11" t="s">
        <v>2517</v>
      </c>
      <c r="V3141">
        <v>1.81280727630285</v>
      </c>
      <c r="Z3141">
        <v>2.2853982300884899</v>
      </c>
      <c r="AD3141" s="188">
        <f t="shared" si="100"/>
        <v>4.1741430108860813</v>
      </c>
    </row>
    <row r="3142" spans="1:30" hidden="1" x14ac:dyDescent="0.35">
      <c r="A3142" s="11" t="s">
        <v>2775</v>
      </c>
      <c r="B3142" s="11" t="s">
        <v>2516</v>
      </c>
      <c r="C3142" s="11" t="s">
        <v>2552</v>
      </c>
      <c r="D3142" s="188" t="s">
        <v>3022</v>
      </c>
      <c r="G3142" s="11" t="s">
        <v>2749</v>
      </c>
      <c r="H3142" s="11" t="s">
        <v>2640</v>
      </c>
      <c r="I3142" s="11" t="s">
        <v>2781</v>
      </c>
      <c r="J3142" s="258" t="s">
        <v>2561</v>
      </c>
      <c r="K3142" s="258" t="s">
        <v>3017</v>
      </c>
      <c r="L3142" s="265" t="s">
        <v>1937</v>
      </c>
      <c r="M3142" s="265" t="s">
        <v>1941</v>
      </c>
      <c r="N3142" s="258" t="s">
        <v>3027</v>
      </c>
      <c r="O3142" s="258" t="s">
        <v>3040</v>
      </c>
      <c r="P3142" s="258"/>
      <c r="Q3142" s="258"/>
      <c r="R3142" s="258"/>
      <c r="S3142" s="258"/>
      <c r="T3142" s="11" t="s">
        <v>2783</v>
      </c>
      <c r="U3142" s="11" t="s">
        <v>2517</v>
      </c>
      <c r="V3142">
        <v>2.1738136858589101</v>
      </c>
      <c r="Z3142">
        <v>2.6061946902654798</v>
      </c>
      <c r="AD3142" s="188">
        <f t="shared" si="100"/>
        <v>5.0053909880051686</v>
      </c>
    </row>
    <row r="3143" spans="1:30" hidden="1" x14ac:dyDescent="0.35">
      <c r="A3143" s="11" t="s">
        <v>2775</v>
      </c>
      <c r="B3143" s="11" t="s">
        <v>2516</v>
      </c>
      <c r="C3143" s="11" t="s">
        <v>2552</v>
      </c>
      <c r="D3143" s="188" t="s">
        <v>3022</v>
      </c>
      <c r="G3143" s="11" t="s">
        <v>2749</v>
      </c>
      <c r="H3143" s="11" t="s">
        <v>2640</v>
      </c>
      <c r="I3143" s="11" t="s">
        <v>2781</v>
      </c>
      <c r="J3143" s="258" t="s">
        <v>2561</v>
      </c>
      <c r="K3143" s="258" t="s">
        <v>3017</v>
      </c>
      <c r="L3143" s="265" t="s">
        <v>1937</v>
      </c>
      <c r="M3143" s="265" t="s">
        <v>1941</v>
      </c>
      <c r="N3143" s="258" t="s">
        <v>3027</v>
      </c>
      <c r="O3143" s="258" t="s">
        <v>3040</v>
      </c>
      <c r="P3143" s="258"/>
      <c r="Q3143" s="258"/>
      <c r="R3143" s="258"/>
      <c r="S3143" s="258"/>
      <c r="T3143" s="11" t="s">
        <v>2783</v>
      </c>
      <c r="U3143" s="11" t="s">
        <v>2517</v>
      </c>
      <c r="V3143">
        <v>2.4744346116027498</v>
      </c>
      <c r="Z3143">
        <v>1.9646017699114999</v>
      </c>
      <c r="AD3143" s="188">
        <f t="shared" si="100"/>
        <v>5.6975962502650033</v>
      </c>
    </row>
    <row r="3144" spans="1:30" hidden="1" x14ac:dyDescent="0.35">
      <c r="A3144" s="11" t="s">
        <v>2775</v>
      </c>
      <c r="B3144" s="11" t="s">
        <v>2516</v>
      </c>
      <c r="C3144" s="11" t="s">
        <v>2552</v>
      </c>
      <c r="D3144" s="188" t="s">
        <v>3022</v>
      </c>
      <c r="G3144" s="11" t="s">
        <v>2749</v>
      </c>
      <c r="H3144" s="11" t="s">
        <v>2640</v>
      </c>
      <c r="I3144" s="11" t="s">
        <v>2781</v>
      </c>
      <c r="J3144" s="258" t="s">
        <v>2561</v>
      </c>
      <c r="K3144" s="258" t="s">
        <v>3017</v>
      </c>
      <c r="L3144" s="265" t="s">
        <v>1937</v>
      </c>
      <c r="M3144" s="265" t="s">
        <v>1941</v>
      </c>
      <c r="N3144" s="258" t="s">
        <v>3027</v>
      </c>
      <c r="O3144" s="258" t="s">
        <v>3040</v>
      </c>
      <c r="P3144" s="258"/>
      <c r="Q3144" s="258"/>
      <c r="R3144" s="258"/>
      <c r="S3144" s="258"/>
      <c r="T3144" s="11" t="s">
        <v>2783</v>
      </c>
      <c r="U3144" s="11" t="s">
        <v>2517</v>
      </c>
      <c r="V3144">
        <v>2.7627235150588101</v>
      </c>
      <c r="Z3144">
        <v>2.0420353982300798</v>
      </c>
      <c r="AD3144" s="188">
        <f t="shared" si="100"/>
        <v>6.3614059818385273</v>
      </c>
    </row>
    <row r="3145" spans="1:30" hidden="1" x14ac:dyDescent="0.35">
      <c r="A3145" s="11" t="s">
        <v>2775</v>
      </c>
      <c r="B3145" s="11" t="s">
        <v>2516</v>
      </c>
      <c r="C3145" s="11" t="s">
        <v>2552</v>
      </c>
      <c r="D3145" s="188" t="s">
        <v>3022</v>
      </c>
      <c r="G3145" s="11" t="s">
        <v>2749</v>
      </c>
      <c r="H3145" s="11" t="s">
        <v>2640</v>
      </c>
      <c r="I3145" s="11" t="s">
        <v>2781</v>
      </c>
      <c r="J3145" s="258" t="s">
        <v>2561</v>
      </c>
      <c r="K3145" s="258" t="s">
        <v>3017</v>
      </c>
      <c r="L3145" s="265" t="s">
        <v>1937</v>
      </c>
      <c r="M3145" s="265" t="s">
        <v>1941</v>
      </c>
      <c r="N3145" s="258" t="s">
        <v>3027</v>
      </c>
      <c r="O3145" s="258" t="s">
        <v>3040</v>
      </c>
      <c r="P3145" s="258"/>
      <c r="Q3145" s="258"/>
      <c r="R3145" s="258"/>
      <c r="S3145" s="258"/>
      <c r="T3145" s="11" t="s">
        <v>2783</v>
      </c>
      <c r="U3145" s="11" t="s">
        <v>2517</v>
      </c>
      <c r="V3145">
        <v>3.0070696310863401</v>
      </c>
      <c r="Z3145">
        <v>1.8650442477876099</v>
      </c>
      <c r="AD3145" s="188">
        <f t="shared" si="100"/>
        <v>6.9240337061345114</v>
      </c>
    </row>
    <row r="3146" spans="1:30" hidden="1" x14ac:dyDescent="0.35">
      <c r="A3146" s="11" t="s">
        <v>2775</v>
      </c>
      <c r="B3146" s="11" t="s">
        <v>2516</v>
      </c>
      <c r="C3146" s="11" t="s">
        <v>2552</v>
      </c>
      <c r="D3146" s="188" t="s">
        <v>3022</v>
      </c>
      <c r="G3146" s="11" t="s">
        <v>2749</v>
      </c>
      <c r="H3146" s="11" t="s">
        <v>2640</v>
      </c>
      <c r="I3146" s="11" t="s">
        <v>2781</v>
      </c>
      <c r="J3146" s="258" t="s">
        <v>2561</v>
      </c>
      <c r="K3146" s="258" t="s">
        <v>3017</v>
      </c>
      <c r="L3146" s="265" t="s">
        <v>1937</v>
      </c>
      <c r="M3146" s="265" t="s">
        <v>1941</v>
      </c>
      <c r="N3146" s="258" t="s">
        <v>3027</v>
      </c>
      <c r="O3146" s="258" t="s">
        <v>3040</v>
      </c>
      <c r="P3146" s="258"/>
      <c r="Q3146" s="258"/>
      <c r="R3146" s="258"/>
      <c r="S3146" s="258"/>
      <c r="T3146" s="11" t="s">
        <v>2783</v>
      </c>
      <c r="U3146" s="11" t="s">
        <v>2517</v>
      </c>
      <c r="V3146">
        <v>3.3509322990640502</v>
      </c>
      <c r="Z3146">
        <v>1.2345132743362801</v>
      </c>
      <c r="AD3146" s="188">
        <f t="shared" si="100"/>
        <v>7.7158067594571484</v>
      </c>
    </row>
    <row r="3147" spans="1:30" hidden="1" x14ac:dyDescent="0.35">
      <c r="A3147" s="11" t="s">
        <v>2775</v>
      </c>
      <c r="B3147" s="11" t="s">
        <v>2516</v>
      </c>
      <c r="C3147" s="11" t="s">
        <v>2552</v>
      </c>
      <c r="D3147" s="188" t="s">
        <v>3022</v>
      </c>
      <c r="G3147" s="11" t="s">
        <v>2749</v>
      </c>
      <c r="H3147" s="11" t="s">
        <v>2640</v>
      </c>
      <c r="I3147" s="11" t="s">
        <v>2781</v>
      </c>
      <c r="J3147" s="258" t="s">
        <v>2561</v>
      </c>
      <c r="K3147" s="258" t="s">
        <v>3017</v>
      </c>
      <c r="L3147" s="265" t="s">
        <v>1937</v>
      </c>
      <c r="M3147" s="265" t="s">
        <v>1941</v>
      </c>
      <c r="N3147" s="258" t="s">
        <v>3027</v>
      </c>
      <c r="O3147" s="258" t="s">
        <v>3040</v>
      </c>
      <c r="P3147" s="258"/>
      <c r="Q3147" s="258"/>
      <c r="R3147" s="258"/>
      <c r="S3147" s="258"/>
      <c r="T3147" s="11" t="s">
        <v>2783</v>
      </c>
      <c r="U3147" s="11" t="s">
        <v>2517</v>
      </c>
      <c r="V3147">
        <v>3.5945773698969301</v>
      </c>
      <c r="Z3147">
        <v>0.81415929203539705</v>
      </c>
      <c r="AD3147" s="188">
        <f t="shared" si="100"/>
        <v>8.2768202675384153</v>
      </c>
    </row>
    <row r="3148" spans="1:30" hidden="1" x14ac:dyDescent="0.35">
      <c r="A3148" s="11" t="s">
        <v>2775</v>
      </c>
      <c r="B3148" s="11" t="s">
        <v>2516</v>
      </c>
      <c r="C3148" s="11" t="s">
        <v>2552</v>
      </c>
      <c r="D3148" s="188" t="s">
        <v>3022</v>
      </c>
      <c r="G3148" s="11" t="s">
        <v>2749</v>
      </c>
      <c r="H3148" s="11" t="s">
        <v>2640</v>
      </c>
      <c r="I3148" s="11" t="s">
        <v>2781</v>
      </c>
      <c r="J3148" s="258" t="s">
        <v>2561</v>
      </c>
      <c r="K3148" s="258" t="s">
        <v>3017</v>
      </c>
      <c r="L3148" s="265" t="s">
        <v>1937</v>
      </c>
      <c r="M3148" s="265" t="s">
        <v>1941</v>
      </c>
      <c r="N3148" s="258" t="s">
        <v>3027</v>
      </c>
      <c r="O3148" s="258" t="s">
        <v>3040</v>
      </c>
      <c r="P3148" s="258"/>
      <c r="Q3148" s="258"/>
      <c r="R3148" s="258"/>
      <c r="S3148" s="258"/>
      <c r="T3148" s="11" t="s">
        <v>2783</v>
      </c>
      <c r="U3148" s="11" t="s">
        <v>2517</v>
      </c>
      <c r="V3148">
        <v>3.955679376525</v>
      </c>
      <c r="Z3148">
        <v>1.16814159292035</v>
      </c>
      <c r="AD3148" s="188">
        <f t="shared" si="100"/>
        <v>9.1082883650504467</v>
      </c>
    </row>
    <row r="3149" spans="1:30" hidden="1" x14ac:dyDescent="0.35">
      <c r="A3149" s="11" t="s">
        <v>2775</v>
      </c>
      <c r="B3149" s="11" t="s">
        <v>2516</v>
      </c>
      <c r="C3149" s="11" t="s">
        <v>2552</v>
      </c>
      <c r="D3149" s="188" t="s">
        <v>3022</v>
      </c>
      <c r="G3149" s="11" t="s">
        <v>2749</v>
      </c>
      <c r="H3149" s="11" t="s">
        <v>2640</v>
      </c>
      <c r="I3149" s="11" t="s">
        <v>2781</v>
      </c>
      <c r="J3149" s="258" t="s">
        <v>2561</v>
      </c>
      <c r="K3149" s="258" t="s">
        <v>3017</v>
      </c>
      <c r="L3149" s="265" t="s">
        <v>1937</v>
      </c>
      <c r="M3149" s="265" t="s">
        <v>1941</v>
      </c>
      <c r="N3149" s="258" t="s">
        <v>3027</v>
      </c>
      <c r="O3149" s="258" t="s">
        <v>3040</v>
      </c>
      <c r="P3149" s="258"/>
      <c r="Q3149" s="258"/>
      <c r="R3149" s="258"/>
      <c r="S3149" s="258"/>
      <c r="T3149" s="11" t="s">
        <v>2783</v>
      </c>
      <c r="U3149" s="11" t="s">
        <v>2517</v>
      </c>
      <c r="V3149">
        <v>4.2563003022688299</v>
      </c>
      <c r="Z3149">
        <v>0.52654867256637095</v>
      </c>
      <c r="AD3149" s="188">
        <f t="shared" si="100"/>
        <v>9.8004936273102601</v>
      </c>
    </row>
    <row r="3150" spans="1:30" hidden="1" x14ac:dyDescent="0.35">
      <c r="A3150" s="11" t="s">
        <v>2775</v>
      </c>
      <c r="B3150" s="11" t="s">
        <v>2516</v>
      </c>
      <c r="C3150" s="11" t="s">
        <v>2552</v>
      </c>
      <c r="D3150" s="188" t="s">
        <v>3022</v>
      </c>
      <c r="G3150" s="11" t="s">
        <v>2749</v>
      </c>
      <c r="H3150" s="11" t="s">
        <v>2640</v>
      </c>
      <c r="I3150" s="11" t="s">
        <v>2781</v>
      </c>
      <c r="J3150" s="258" t="s">
        <v>2561</v>
      </c>
      <c r="K3150" s="258" t="s">
        <v>3017</v>
      </c>
      <c r="L3150" s="265" t="s">
        <v>1937</v>
      </c>
      <c r="M3150" s="265" t="s">
        <v>1941</v>
      </c>
      <c r="N3150" s="258" t="s">
        <v>3027</v>
      </c>
      <c r="O3150" s="258" t="s">
        <v>3040</v>
      </c>
      <c r="P3150" s="258"/>
      <c r="Q3150" s="258"/>
      <c r="R3150" s="258"/>
      <c r="S3150" s="258"/>
      <c r="T3150" s="11" t="s">
        <v>2783</v>
      </c>
      <c r="U3150" s="11" t="s">
        <v>2517</v>
      </c>
      <c r="V3150">
        <v>4.4713618485742304</v>
      </c>
      <c r="Z3150">
        <v>0.18362831858407</v>
      </c>
      <c r="AD3150" s="188">
        <f t="shared" si="100"/>
        <v>10.295691137909323</v>
      </c>
    </row>
    <row r="3151" spans="1:30" hidden="1" x14ac:dyDescent="0.35">
      <c r="A3151" s="11" t="s">
        <v>2775</v>
      </c>
      <c r="B3151" s="11" t="s">
        <v>2516</v>
      </c>
      <c r="C3151" s="11" t="s">
        <v>2552</v>
      </c>
      <c r="D3151" s="188" t="s">
        <v>3022</v>
      </c>
      <c r="G3151" s="11" t="s">
        <v>2749</v>
      </c>
      <c r="H3151" s="11" t="s">
        <v>2640</v>
      </c>
      <c r="I3151" s="11" t="s">
        <v>2781</v>
      </c>
      <c r="J3151" s="258" t="s">
        <v>2561</v>
      </c>
      <c r="K3151" s="258" t="s">
        <v>3017</v>
      </c>
      <c r="L3151" s="265" t="s">
        <v>1937</v>
      </c>
      <c r="M3151" s="265" t="s">
        <v>1941</v>
      </c>
      <c r="N3151" s="258" t="s">
        <v>3027</v>
      </c>
      <c r="O3151" s="258" t="s">
        <v>3040</v>
      </c>
      <c r="P3151" s="258"/>
      <c r="Q3151" s="258"/>
      <c r="R3151" s="258"/>
      <c r="S3151" s="258"/>
      <c r="T3151" s="11" t="s">
        <v>2783</v>
      </c>
      <c r="U3151" s="11" t="s">
        <v>2517</v>
      </c>
      <c r="V3151">
        <v>4.8603782002257896</v>
      </c>
      <c r="Z3151">
        <v>0.22787610619469001</v>
      </c>
      <c r="AD3151" s="188">
        <f t="shared" si="100"/>
        <v>11.191434390153134</v>
      </c>
    </row>
    <row r="3152" spans="1:30" hidden="1" x14ac:dyDescent="0.35">
      <c r="A3152" s="11" t="s">
        <v>2775</v>
      </c>
      <c r="B3152" s="11" t="s">
        <v>2516</v>
      </c>
      <c r="C3152" s="11" t="s">
        <v>2552</v>
      </c>
      <c r="D3152" s="188" t="s">
        <v>3022</v>
      </c>
      <c r="G3152" s="11" t="s">
        <v>2749</v>
      </c>
      <c r="H3152" s="11" t="s">
        <v>2640</v>
      </c>
      <c r="I3152" s="11" t="s">
        <v>2781</v>
      </c>
      <c r="J3152" s="258" t="s">
        <v>2561</v>
      </c>
      <c r="K3152" s="258" t="s">
        <v>3017</v>
      </c>
      <c r="L3152" s="265" t="s">
        <v>1937</v>
      </c>
      <c r="M3152" s="265" t="s">
        <v>1941</v>
      </c>
      <c r="N3152" s="258" t="s">
        <v>3027</v>
      </c>
      <c r="O3152" s="258" t="s">
        <v>3040</v>
      </c>
      <c r="P3152" s="258"/>
      <c r="Q3152" s="258"/>
      <c r="R3152" s="258"/>
      <c r="S3152" s="258"/>
      <c r="T3152" s="11" t="s">
        <v>2783</v>
      </c>
      <c r="U3152" s="11" t="s">
        <v>2517</v>
      </c>
      <c r="V3152">
        <v>5.1185858916930602</v>
      </c>
      <c r="Z3152">
        <v>-0.13716814159292001</v>
      </c>
      <c r="AD3152" s="188">
        <f t="shared" si="100"/>
        <v>11.785979571422077</v>
      </c>
    </row>
    <row r="3153" spans="1:30" hidden="1" x14ac:dyDescent="0.35">
      <c r="A3153" s="11" t="s">
        <v>2775</v>
      </c>
      <c r="B3153" s="11" t="s">
        <v>2516</v>
      </c>
      <c r="C3153" s="11" t="s">
        <v>2552</v>
      </c>
      <c r="D3153" s="188" t="s">
        <v>3022</v>
      </c>
      <c r="G3153" s="11" t="s">
        <v>2749</v>
      </c>
      <c r="H3153" s="11" t="s">
        <v>2640</v>
      </c>
      <c r="I3153" s="11" t="s">
        <v>2781</v>
      </c>
      <c r="J3153" s="258" t="s">
        <v>2561</v>
      </c>
      <c r="K3153" s="258" t="s">
        <v>3017</v>
      </c>
      <c r="L3153" s="265" t="s">
        <v>1937</v>
      </c>
      <c r="M3153" s="265" t="s">
        <v>1941</v>
      </c>
      <c r="N3153" s="258" t="s">
        <v>3027</v>
      </c>
      <c r="O3153" s="258" t="s">
        <v>3040</v>
      </c>
      <c r="P3153" s="258"/>
      <c r="Q3153" s="258"/>
      <c r="R3153" s="258"/>
      <c r="S3153" s="258"/>
      <c r="T3153" s="11" t="s">
        <v>2783</v>
      </c>
      <c r="U3153" s="11" t="s">
        <v>2517</v>
      </c>
      <c r="V3153">
        <v>5.4344386175752897</v>
      </c>
      <c r="Z3153">
        <v>-0.49115044247787498</v>
      </c>
      <c r="AD3153" s="188">
        <f t="shared" si="100"/>
        <v>12.513257349620032</v>
      </c>
    </row>
    <row r="3154" spans="1:30" hidden="1" x14ac:dyDescent="0.35">
      <c r="A3154" s="11" t="s">
        <v>2775</v>
      </c>
      <c r="B3154" s="11" t="s">
        <v>2516</v>
      </c>
      <c r="C3154" s="11" t="s">
        <v>2552</v>
      </c>
      <c r="D3154" s="188" t="s">
        <v>3022</v>
      </c>
      <c r="G3154" s="11" t="s">
        <v>2749</v>
      </c>
      <c r="H3154" s="11" t="s">
        <v>2640</v>
      </c>
      <c r="I3154" s="11" t="s">
        <v>2781</v>
      </c>
      <c r="J3154" s="258" t="s">
        <v>2561</v>
      </c>
      <c r="K3154" s="258" t="s">
        <v>3017</v>
      </c>
      <c r="L3154" s="265" t="s">
        <v>1937</v>
      </c>
      <c r="M3154" s="265" t="s">
        <v>1941</v>
      </c>
      <c r="N3154" s="258" t="s">
        <v>3027</v>
      </c>
      <c r="O3154" s="258" t="s">
        <v>3040</v>
      </c>
      <c r="P3154" s="258"/>
      <c r="Q3154" s="258"/>
      <c r="R3154" s="258"/>
      <c r="S3154" s="258"/>
      <c r="T3154" s="11" t="s">
        <v>2783</v>
      </c>
      <c r="U3154" s="11" t="s">
        <v>2517</v>
      </c>
      <c r="V3154">
        <v>5.7085472886849402</v>
      </c>
      <c r="Z3154">
        <v>-0.33628318584070799</v>
      </c>
      <c r="AD3154" s="188">
        <f t="shared" si="100"/>
        <v>13.144415889577521</v>
      </c>
    </row>
    <row r="3155" spans="1:30" hidden="1" x14ac:dyDescent="0.35">
      <c r="A3155" s="11" t="s">
        <v>2775</v>
      </c>
      <c r="B3155" s="11" t="s">
        <v>2516</v>
      </c>
      <c r="C3155" s="11" t="s">
        <v>2552</v>
      </c>
      <c r="D3155" s="188" t="s">
        <v>3022</v>
      </c>
      <c r="G3155" s="11" t="s">
        <v>2749</v>
      </c>
      <c r="H3155" s="11" t="s">
        <v>2640</v>
      </c>
      <c r="I3155" s="11" t="s">
        <v>2781</v>
      </c>
      <c r="J3155" s="258" t="s">
        <v>2561</v>
      </c>
      <c r="K3155" s="258" t="s">
        <v>3017</v>
      </c>
      <c r="L3155" s="265" t="s">
        <v>1937</v>
      </c>
      <c r="M3155" s="265" t="s">
        <v>1941</v>
      </c>
      <c r="N3155" s="258" t="s">
        <v>3027</v>
      </c>
      <c r="O3155" s="258" t="s">
        <v>3040</v>
      </c>
      <c r="P3155" s="258"/>
      <c r="Q3155" s="258"/>
      <c r="R3155" s="258"/>
      <c r="S3155" s="258"/>
      <c r="T3155" s="11" t="s">
        <v>2783</v>
      </c>
      <c r="U3155" s="11" t="s">
        <v>2517</v>
      </c>
      <c r="V3155">
        <v>5.9822098401252699</v>
      </c>
      <c r="Z3155">
        <v>-0.33628318584070799</v>
      </c>
      <c r="AD3155" s="188">
        <f t="shared" si="100"/>
        <v>13.774547201034741</v>
      </c>
    </row>
    <row r="3156" spans="1:30" hidden="1" x14ac:dyDescent="0.35">
      <c r="A3156" s="11" t="s">
        <v>2775</v>
      </c>
      <c r="B3156" s="11" t="s">
        <v>2516</v>
      </c>
      <c r="C3156" s="11" t="s">
        <v>2552</v>
      </c>
      <c r="D3156" s="188" t="s">
        <v>3022</v>
      </c>
      <c r="G3156" s="11" t="s">
        <v>2749</v>
      </c>
      <c r="H3156" s="11" t="s">
        <v>2640</v>
      </c>
      <c r="I3156" s="11" t="s">
        <v>2782</v>
      </c>
      <c r="J3156" s="258" t="s">
        <v>2561</v>
      </c>
      <c r="K3156" s="258" t="s">
        <v>3017</v>
      </c>
      <c r="L3156" s="265" t="s">
        <v>1937</v>
      </c>
      <c r="M3156" s="265" t="s">
        <v>1941</v>
      </c>
      <c r="N3156" s="258" t="s">
        <v>3027</v>
      </c>
      <c r="O3156" s="258" t="s">
        <v>3040</v>
      </c>
      <c r="P3156" s="258"/>
      <c r="Q3156" s="258"/>
      <c r="R3156" s="258"/>
      <c r="S3156" s="258"/>
      <c r="T3156" s="11" t="s">
        <v>2783</v>
      </c>
      <c r="U3156" s="11" t="s">
        <v>2517</v>
      </c>
      <c r="V3156">
        <v>-0.242338577515568</v>
      </c>
      <c r="Z3156">
        <v>3.8561946902654798</v>
      </c>
      <c r="AD3156" s="188">
        <f t="shared" si="100"/>
        <v>-0.55800519604472898</v>
      </c>
    </row>
    <row r="3157" spans="1:30" hidden="1" x14ac:dyDescent="0.35">
      <c r="A3157" s="11" t="s">
        <v>2775</v>
      </c>
      <c r="B3157" s="11" t="s">
        <v>2516</v>
      </c>
      <c r="C3157" s="11" t="s">
        <v>2552</v>
      </c>
      <c r="D3157" s="188" t="s">
        <v>3022</v>
      </c>
      <c r="G3157" s="11" t="s">
        <v>2749</v>
      </c>
      <c r="H3157" s="11" t="s">
        <v>2640</v>
      </c>
      <c r="I3157" s="11" t="s">
        <v>2782</v>
      </c>
      <c r="J3157" s="258" t="s">
        <v>2561</v>
      </c>
      <c r="K3157" s="258" t="s">
        <v>3017</v>
      </c>
      <c r="L3157" s="265" t="s">
        <v>1937</v>
      </c>
      <c r="M3157" s="265" t="s">
        <v>1941</v>
      </c>
      <c r="N3157" s="258" t="s">
        <v>3027</v>
      </c>
      <c r="O3157" s="258" t="s">
        <v>3040</v>
      </c>
      <c r="P3157" s="258"/>
      <c r="Q3157" s="258"/>
      <c r="R3157" s="258"/>
      <c r="S3157" s="258"/>
      <c r="T3157" s="11" t="s">
        <v>2783</v>
      </c>
      <c r="U3157" s="11" t="s">
        <v>2517</v>
      </c>
      <c r="V3157">
        <v>5.9748169998907301E-2</v>
      </c>
      <c r="Z3157">
        <v>3.7234513274336201</v>
      </c>
      <c r="AD3157" s="188">
        <f t="shared" si="100"/>
        <v>0.13757524557315806</v>
      </c>
    </row>
    <row r="3158" spans="1:30" hidden="1" x14ac:dyDescent="0.35">
      <c r="A3158" s="11" t="s">
        <v>2775</v>
      </c>
      <c r="B3158" s="11" t="s">
        <v>2516</v>
      </c>
      <c r="C3158" s="11" t="s">
        <v>2552</v>
      </c>
      <c r="D3158" s="188" t="s">
        <v>3022</v>
      </c>
      <c r="G3158" s="11" t="s">
        <v>2749</v>
      </c>
      <c r="H3158" s="11" t="s">
        <v>2640</v>
      </c>
      <c r="I3158" s="11" t="s">
        <v>2782</v>
      </c>
      <c r="J3158" s="258" t="s">
        <v>2561</v>
      </c>
      <c r="K3158" s="258" t="s">
        <v>3017</v>
      </c>
      <c r="L3158" s="265" t="s">
        <v>1937</v>
      </c>
      <c r="M3158" s="265" t="s">
        <v>1941</v>
      </c>
      <c r="N3158" s="258" t="s">
        <v>3027</v>
      </c>
      <c r="O3158" s="258" t="s">
        <v>3040</v>
      </c>
      <c r="P3158" s="258"/>
      <c r="Q3158" s="258"/>
      <c r="R3158" s="258"/>
      <c r="S3158" s="258"/>
      <c r="T3158" s="11" t="s">
        <v>2783</v>
      </c>
      <c r="U3158" s="11" t="s">
        <v>2517</v>
      </c>
      <c r="V3158">
        <v>0.361484394916056</v>
      </c>
      <c r="Z3158">
        <v>3.4690265486725602</v>
      </c>
      <c r="AD3158" s="188">
        <f t="shared" si="100"/>
        <v>0.83234857908368309</v>
      </c>
    </row>
    <row r="3159" spans="1:30" hidden="1" x14ac:dyDescent="0.35">
      <c r="A3159" s="11" t="s">
        <v>2775</v>
      </c>
      <c r="B3159" s="11" t="s">
        <v>2516</v>
      </c>
      <c r="C3159" s="11" t="s">
        <v>2552</v>
      </c>
      <c r="D3159" s="188" t="s">
        <v>3022</v>
      </c>
      <c r="G3159" s="11" t="s">
        <v>2749</v>
      </c>
      <c r="H3159" s="11" t="s">
        <v>2640</v>
      </c>
      <c r="I3159" s="11" t="s">
        <v>2782</v>
      </c>
      <c r="J3159" s="258" t="s">
        <v>2561</v>
      </c>
      <c r="K3159" s="258" t="s">
        <v>3017</v>
      </c>
      <c r="L3159" s="265" t="s">
        <v>1937</v>
      </c>
      <c r="M3159" s="265" t="s">
        <v>1941</v>
      </c>
      <c r="N3159" s="258" t="s">
        <v>3027</v>
      </c>
      <c r="O3159" s="258" t="s">
        <v>3040</v>
      </c>
      <c r="P3159" s="258"/>
      <c r="Q3159" s="258"/>
      <c r="R3159" s="258"/>
      <c r="S3159" s="258"/>
      <c r="T3159" s="11" t="s">
        <v>2783</v>
      </c>
      <c r="U3159" s="11" t="s">
        <v>2517</v>
      </c>
      <c r="V3159">
        <v>0.64821187952947901</v>
      </c>
      <c r="Z3159">
        <v>3.0044247787610598</v>
      </c>
      <c r="AD3159" s="188">
        <f t="shared" si="100"/>
        <v>1.4925630109062307</v>
      </c>
    </row>
    <row r="3160" spans="1:30" hidden="1" x14ac:dyDescent="0.35">
      <c r="A3160" s="11" t="s">
        <v>2775</v>
      </c>
      <c r="B3160" s="11" t="s">
        <v>2516</v>
      </c>
      <c r="C3160" s="11" t="s">
        <v>2552</v>
      </c>
      <c r="D3160" s="188" t="s">
        <v>3022</v>
      </c>
      <c r="G3160" s="11" t="s">
        <v>2749</v>
      </c>
      <c r="H3160" s="11" t="s">
        <v>2640</v>
      </c>
      <c r="I3160" s="11" t="s">
        <v>2782</v>
      </c>
      <c r="J3160" s="258" t="s">
        <v>2561</v>
      </c>
      <c r="K3160" s="258" t="s">
        <v>3017</v>
      </c>
      <c r="L3160" s="265" t="s">
        <v>1937</v>
      </c>
      <c r="M3160" s="265" t="s">
        <v>1941</v>
      </c>
      <c r="N3160" s="258" t="s">
        <v>3027</v>
      </c>
      <c r="O3160" s="258" t="s">
        <v>3040</v>
      </c>
      <c r="P3160" s="258"/>
      <c r="Q3160" s="258"/>
      <c r="R3160" s="258"/>
      <c r="S3160" s="258"/>
      <c r="T3160" s="11" t="s">
        <v>2783</v>
      </c>
      <c r="U3160" s="11" t="s">
        <v>2517</v>
      </c>
      <c r="V3160">
        <v>0.93595906624421799</v>
      </c>
      <c r="Z3160">
        <v>2.89380530973451</v>
      </c>
      <c r="AD3160" s="188">
        <f t="shared" si="100"/>
        <v>2.1551253935865629</v>
      </c>
    </row>
    <row r="3161" spans="1:30" hidden="1" x14ac:dyDescent="0.35">
      <c r="A3161" s="11" t="s">
        <v>2775</v>
      </c>
      <c r="B3161" s="11" t="s">
        <v>2516</v>
      </c>
      <c r="C3161" s="11" t="s">
        <v>2552</v>
      </c>
      <c r="D3161" s="188" t="s">
        <v>3022</v>
      </c>
      <c r="G3161" s="11" t="s">
        <v>2749</v>
      </c>
      <c r="H3161" s="11" t="s">
        <v>2640</v>
      </c>
      <c r="I3161" s="11" t="s">
        <v>2782</v>
      </c>
      <c r="J3161" s="258" t="s">
        <v>2561</v>
      </c>
      <c r="K3161" s="258" t="s">
        <v>3017</v>
      </c>
      <c r="L3161" s="265" t="s">
        <v>1937</v>
      </c>
      <c r="M3161" s="265" t="s">
        <v>1941</v>
      </c>
      <c r="N3161" s="258" t="s">
        <v>3027</v>
      </c>
      <c r="O3161" s="258" t="s">
        <v>3040</v>
      </c>
      <c r="P3161" s="258"/>
      <c r="Q3161" s="258"/>
      <c r="R3161" s="258"/>
      <c r="S3161" s="258"/>
      <c r="T3161" s="11" t="s">
        <v>2783</v>
      </c>
      <c r="U3161" s="11" t="s">
        <v>2517</v>
      </c>
      <c r="V3161">
        <v>1.5391447248625201</v>
      </c>
      <c r="Z3161">
        <v>2.2853982300884899</v>
      </c>
      <c r="AD3161" s="188">
        <f t="shared" si="100"/>
        <v>3.5440116994288609</v>
      </c>
    </row>
    <row r="3162" spans="1:30" hidden="1" x14ac:dyDescent="0.35">
      <c r="A3162" s="11" t="s">
        <v>2775</v>
      </c>
      <c r="B3162" s="11" t="s">
        <v>2516</v>
      </c>
      <c r="C3162" s="11" t="s">
        <v>2552</v>
      </c>
      <c r="D3162" s="188" t="s">
        <v>3022</v>
      </c>
      <c r="G3162" s="11" t="s">
        <v>2749</v>
      </c>
      <c r="H3162" s="11" t="s">
        <v>2640</v>
      </c>
      <c r="I3162" s="11" t="s">
        <v>2782</v>
      </c>
      <c r="J3162" s="258" t="s">
        <v>2561</v>
      </c>
      <c r="K3162" s="258" t="s">
        <v>3017</v>
      </c>
      <c r="L3162" s="265" t="s">
        <v>1937</v>
      </c>
      <c r="M3162" s="265" t="s">
        <v>1941</v>
      </c>
      <c r="N3162" s="258" t="s">
        <v>3027</v>
      </c>
      <c r="O3162" s="258" t="s">
        <v>3040</v>
      </c>
      <c r="P3162" s="258"/>
      <c r="Q3162" s="258"/>
      <c r="R3162" s="258"/>
      <c r="S3162" s="258"/>
      <c r="T3162" s="11" t="s">
        <v>2783</v>
      </c>
      <c r="U3162" s="11" t="s">
        <v>2517</v>
      </c>
      <c r="V3162">
        <v>1.84030736734768</v>
      </c>
      <c r="Z3162">
        <v>1.83185840707964</v>
      </c>
      <c r="AD3162" s="188">
        <f t="shared" si="100"/>
        <v>4.2374643105818857</v>
      </c>
    </row>
    <row r="3163" spans="1:30" hidden="1" x14ac:dyDescent="0.35">
      <c r="A3163" s="11" t="s">
        <v>2775</v>
      </c>
      <c r="B3163" s="11" t="s">
        <v>2516</v>
      </c>
      <c r="C3163" s="11" t="s">
        <v>2552</v>
      </c>
      <c r="D3163" s="188" t="s">
        <v>3022</v>
      </c>
      <c r="G3163" s="11" t="s">
        <v>2749</v>
      </c>
      <c r="H3163" s="11" t="s">
        <v>2640</v>
      </c>
      <c r="I3163" s="11" t="s">
        <v>2782</v>
      </c>
      <c r="J3163" s="258" t="s">
        <v>2561</v>
      </c>
      <c r="K3163" s="258" t="s">
        <v>3017</v>
      </c>
      <c r="L3163" s="265" t="s">
        <v>1937</v>
      </c>
      <c r="M3163" s="265" t="s">
        <v>1941</v>
      </c>
      <c r="N3163" s="258" t="s">
        <v>3027</v>
      </c>
      <c r="O3163" s="258" t="s">
        <v>3040</v>
      </c>
      <c r="P3163" s="258"/>
      <c r="Q3163" s="258"/>
      <c r="R3163" s="258"/>
      <c r="S3163" s="258"/>
      <c r="T3163" s="11" t="s">
        <v>2783</v>
      </c>
      <c r="U3163" s="11" t="s">
        <v>2517</v>
      </c>
      <c r="V3163">
        <v>2.1283413452784101</v>
      </c>
      <c r="Z3163">
        <v>1.8207964601769899</v>
      </c>
      <c r="AD3163" s="188">
        <f t="shared" si="100"/>
        <v>4.9006870544409606</v>
      </c>
    </row>
    <row r="3164" spans="1:30" hidden="1" x14ac:dyDescent="0.35">
      <c r="A3164" s="11" t="s">
        <v>2775</v>
      </c>
      <c r="B3164" s="11" t="s">
        <v>2516</v>
      </c>
      <c r="C3164" s="11" t="s">
        <v>2552</v>
      </c>
      <c r="D3164" s="188" t="s">
        <v>3022</v>
      </c>
      <c r="G3164" s="11" t="s">
        <v>2749</v>
      </c>
      <c r="H3164" s="11" t="s">
        <v>2640</v>
      </c>
      <c r="I3164" s="11" t="s">
        <v>2782</v>
      </c>
      <c r="J3164" s="258" t="s">
        <v>2561</v>
      </c>
      <c r="K3164" s="258" t="s">
        <v>3017</v>
      </c>
      <c r="L3164" s="265" t="s">
        <v>1937</v>
      </c>
      <c r="M3164" s="265" t="s">
        <v>1941</v>
      </c>
      <c r="N3164" s="258" t="s">
        <v>3027</v>
      </c>
      <c r="O3164" s="258" t="s">
        <v>3040</v>
      </c>
      <c r="P3164" s="258"/>
      <c r="Q3164" s="258"/>
      <c r="R3164" s="258"/>
      <c r="S3164" s="258"/>
      <c r="T3164" s="11" t="s">
        <v>2783</v>
      </c>
      <c r="U3164" s="11" t="s">
        <v>2517</v>
      </c>
      <c r="V3164">
        <v>2.4305236898648799</v>
      </c>
      <c r="Z3164">
        <v>1.7212389380530899</v>
      </c>
      <c r="AD3164" s="188">
        <f t="shared" si="100"/>
        <v>5.5964876164517561</v>
      </c>
    </row>
    <row r="3165" spans="1:30" hidden="1" x14ac:dyDescent="0.35">
      <c r="A3165" s="11" t="s">
        <v>2775</v>
      </c>
      <c r="B3165" s="11" t="s">
        <v>2516</v>
      </c>
      <c r="C3165" s="11" t="s">
        <v>2552</v>
      </c>
      <c r="D3165" s="188" t="s">
        <v>3022</v>
      </c>
      <c r="G3165" s="11" t="s">
        <v>2749</v>
      </c>
      <c r="H3165" s="11" t="s">
        <v>2640</v>
      </c>
      <c r="I3165" s="11" t="s">
        <v>2782</v>
      </c>
      <c r="J3165" s="258" t="s">
        <v>2561</v>
      </c>
      <c r="K3165" s="258" t="s">
        <v>3017</v>
      </c>
      <c r="L3165" s="265" t="s">
        <v>1937</v>
      </c>
      <c r="M3165" s="265" t="s">
        <v>1941</v>
      </c>
      <c r="N3165" s="258" t="s">
        <v>3027</v>
      </c>
      <c r="O3165" s="258" t="s">
        <v>3040</v>
      </c>
      <c r="P3165" s="258"/>
      <c r="Q3165" s="258"/>
      <c r="R3165" s="258"/>
      <c r="S3165" s="258"/>
      <c r="T3165" s="11" t="s">
        <v>2783</v>
      </c>
      <c r="U3165" s="11" t="s">
        <v>2517</v>
      </c>
      <c r="V3165">
        <v>2.7610027677628399</v>
      </c>
      <c r="Z3165">
        <v>1.44469026548672</v>
      </c>
      <c r="AD3165" s="188">
        <f t="shared" si="100"/>
        <v>6.3574438147660173</v>
      </c>
    </row>
    <row r="3166" spans="1:30" hidden="1" x14ac:dyDescent="0.35">
      <c r="A3166" s="11" t="s">
        <v>2775</v>
      </c>
      <c r="B3166" s="11" t="s">
        <v>2516</v>
      </c>
      <c r="C3166" s="11" t="s">
        <v>2552</v>
      </c>
      <c r="D3166" s="188" t="s">
        <v>3022</v>
      </c>
      <c r="G3166" s="11" t="s">
        <v>2749</v>
      </c>
      <c r="H3166" s="11" t="s">
        <v>2640</v>
      </c>
      <c r="I3166" s="11" t="s">
        <v>2782</v>
      </c>
      <c r="J3166" s="258" t="s">
        <v>2561</v>
      </c>
      <c r="K3166" s="258" t="s">
        <v>3017</v>
      </c>
      <c r="L3166" s="265" t="s">
        <v>1937</v>
      </c>
      <c r="M3166" s="265" t="s">
        <v>1941</v>
      </c>
      <c r="N3166" s="258" t="s">
        <v>3027</v>
      </c>
      <c r="O3166" s="258" t="s">
        <v>3040</v>
      </c>
      <c r="P3166" s="258"/>
      <c r="Q3166" s="258"/>
      <c r="R3166" s="258"/>
      <c r="S3166" s="258"/>
      <c r="T3166" s="11" t="s">
        <v>2783</v>
      </c>
      <c r="U3166" s="11" t="s">
        <v>2517</v>
      </c>
      <c r="V3166">
        <v>3.0186687424888001</v>
      </c>
      <c r="Z3166">
        <v>0.89159292035398197</v>
      </c>
      <c r="AD3166" s="188">
        <f t="shared" si="100"/>
        <v>6.9507416471417933</v>
      </c>
    </row>
    <row r="3167" spans="1:30" hidden="1" x14ac:dyDescent="0.35">
      <c r="A3167" s="11" t="s">
        <v>2775</v>
      </c>
      <c r="B3167" s="11" t="s">
        <v>2516</v>
      </c>
      <c r="C3167" s="11" t="s">
        <v>2552</v>
      </c>
      <c r="D3167" s="188" t="s">
        <v>3022</v>
      </c>
      <c r="G3167" s="11" t="s">
        <v>2749</v>
      </c>
      <c r="H3167" s="11" t="s">
        <v>2640</v>
      </c>
      <c r="I3167" s="11" t="s">
        <v>2782</v>
      </c>
      <c r="J3167" s="258" t="s">
        <v>2561</v>
      </c>
      <c r="K3167" s="258" t="s">
        <v>3017</v>
      </c>
      <c r="L3167" s="265" t="s">
        <v>1937</v>
      </c>
      <c r="M3167" s="265" t="s">
        <v>1941</v>
      </c>
      <c r="N3167" s="258" t="s">
        <v>3027</v>
      </c>
      <c r="O3167" s="258" t="s">
        <v>3040</v>
      </c>
      <c r="P3167" s="258"/>
      <c r="Q3167" s="258"/>
      <c r="R3167" s="258"/>
      <c r="S3167" s="258"/>
      <c r="T3167" s="11" t="s">
        <v>2783</v>
      </c>
      <c r="U3167" s="11" t="s">
        <v>2517</v>
      </c>
      <c r="V3167">
        <v>3.30641592920353</v>
      </c>
      <c r="Z3167">
        <v>0.78097345132743301</v>
      </c>
      <c r="AD3167" s="188">
        <f t="shared" si="100"/>
        <v>7.6133040298221051</v>
      </c>
    </row>
    <row r="3168" spans="1:30" hidden="1" x14ac:dyDescent="0.35">
      <c r="A3168" s="11" t="s">
        <v>2775</v>
      </c>
      <c r="B3168" s="11" t="s">
        <v>2516</v>
      </c>
      <c r="C3168" s="11" t="s">
        <v>2552</v>
      </c>
      <c r="D3168" s="188" t="s">
        <v>3022</v>
      </c>
      <c r="G3168" s="11" t="s">
        <v>2749</v>
      </c>
      <c r="H3168" s="11" t="s">
        <v>2640</v>
      </c>
      <c r="I3168" s="11" t="s">
        <v>2782</v>
      </c>
      <c r="J3168" s="258" t="s">
        <v>2561</v>
      </c>
      <c r="K3168" s="258" t="s">
        <v>3017</v>
      </c>
      <c r="L3168" s="265" t="s">
        <v>1937</v>
      </c>
      <c r="M3168" s="265" t="s">
        <v>1941</v>
      </c>
      <c r="N3168" s="258" t="s">
        <v>3027</v>
      </c>
      <c r="O3168" s="258" t="s">
        <v>3040</v>
      </c>
      <c r="P3168" s="258"/>
      <c r="Q3168" s="258"/>
      <c r="R3168" s="258"/>
      <c r="S3168" s="258"/>
      <c r="T3168" s="11" t="s">
        <v>2783</v>
      </c>
      <c r="U3168" s="11" t="s">
        <v>2517</v>
      </c>
      <c r="V3168">
        <v>3.6367038129574998</v>
      </c>
      <c r="Z3168">
        <v>0.43805309734513198</v>
      </c>
      <c r="AD3168" s="188">
        <f t="shared" si="100"/>
        <v>8.3738199873505454</v>
      </c>
    </row>
    <row r="3169" spans="1:30" hidden="1" x14ac:dyDescent="0.35">
      <c r="A3169" s="11" t="s">
        <v>2775</v>
      </c>
      <c r="B3169" s="11" t="s">
        <v>2516</v>
      </c>
      <c r="C3169" s="11" t="s">
        <v>2552</v>
      </c>
      <c r="D3169" s="188" t="s">
        <v>3022</v>
      </c>
      <c r="G3169" s="11" t="s">
        <v>2749</v>
      </c>
      <c r="H3169" s="11" t="s">
        <v>2640</v>
      </c>
      <c r="I3169" s="11" t="s">
        <v>2782</v>
      </c>
      <c r="J3169" s="258" t="s">
        <v>2561</v>
      </c>
      <c r="K3169" s="258" t="s">
        <v>3017</v>
      </c>
      <c r="L3169" s="265" t="s">
        <v>1937</v>
      </c>
      <c r="M3169" s="265" t="s">
        <v>1941</v>
      </c>
      <c r="N3169" s="258" t="s">
        <v>3027</v>
      </c>
      <c r="O3169" s="258" t="s">
        <v>3040</v>
      </c>
      <c r="P3169" s="258"/>
      <c r="Q3169" s="258"/>
      <c r="R3169" s="258"/>
      <c r="S3169" s="258"/>
      <c r="T3169" s="11" t="s">
        <v>2783</v>
      </c>
      <c r="U3169" s="11" t="s">
        <v>2517</v>
      </c>
      <c r="V3169">
        <v>3.9394597399759599</v>
      </c>
      <c r="Z3169">
        <v>0.537610619469027</v>
      </c>
      <c r="AD3169" s="188">
        <f t="shared" si="100"/>
        <v>9.070941271718846</v>
      </c>
    </row>
    <row r="3170" spans="1:30" hidden="1" x14ac:dyDescent="0.35">
      <c r="A3170" s="11" t="s">
        <v>2775</v>
      </c>
      <c r="B3170" s="11" t="s">
        <v>2516</v>
      </c>
      <c r="C3170" s="11" t="s">
        <v>2552</v>
      </c>
      <c r="D3170" s="188" t="s">
        <v>3022</v>
      </c>
      <c r="G3170" s="11" t="s">
        <v>2749</v>
      </c>
      <c r="H3170" s="11" t="s">
        <v>2640</v>
      </c>
      <c r="I3170" s="11" t="s">
        <v>2782</v>
      </c>
      <c r="J3170" s="258" t="s">
        <v>2561</v>
      </c>
      <c r="K3170" s="258" t="s">
        <v>3017</v>
      </c>
      <c r="L3170" s="265" t="s">
        <v>1937</v>
      </c>
      <c r="M3170" s="265" t="s">
        <v>1941</v>
      </c>
      <c r="N3170" s="258" t="s">
        <v>3027</v>
      </c>
      <c r="O3170" s="258" t="s">
        <v>3040</v>
      </c>
      <c r="P3170" s="258"/>
      <c r="Q3170" s="258"/>
      <c r="R3170" s="258"/>
      <c r="S3170" s="258"/>
      <c r="T3170" s="11" t="s">
        <v>2783</v>
      </c>
      <c r="U3170" s="11" t="s">
        <v>2517</v>
      </c>
      <c r="V3170">
        <v>4.21152900688298</v>
      </c>
      <c r="Z3170">
        <v>-1.5486725663716699E-2</v>
      </c>
      <c r="AD3170" s="188">
        <f t="shared" si="100"/>
        <v>9.6974039099607676</v>
      </c>
    </row>
    <row r="3171" spans="1:30" hidden="1" x14ac:dyDescent="0.35">
      <c r="A3171" s="11" t="s">
        <v>2775</v>
      </c>
      <c r="B3171" s="11" t="s">
        <v>2516</v>
      </c>
      <c r="C3171" s="11" t="s">
        <v>2552</v>
      </c>
      <c r="D3171" s="188" t="s">
        <v>3022</v>
      </c>
      <c r="G3171" s="11" t="s">
        <v>2749</v>
      </c>
      <c r="H3171" s="11" t="s">
        <v>2640</v>
      </c>
      <c r="I3171" s="11" t="s">
        <v>2782</v>
      </c>
      <c r="J3171" s="258" t="s">
        <v>2561</v>
      </c>
      <c r="K3171" s="258" t="s">
        <v>3017</v>
      </c>
      <c r="L3171" s="265" t="s">
        <v>1937</v>
      </c>
      <c r="M3171" s="265" t="s">
        <v>1941</v>
      </c>
      <c r="N3171" s="258" t="s">
        <v>3027</v>
      </c>
      <c r="O3171" s="258" t="s">
        <v>3040</v>
      </c>
      <c r="P3171" s="258"/>
      <c r="Q3171" s="258"/>
      <c r="R3171" s="258"/>
      <c r="S3171" s="258"/>
      <c r="T3171" s="11" t="s">
        <v>2783</v>
      </c>
      <c r="U3171" s="11" t="s">
        <v>2517</v>
      </c>
      <c r="V3171">
        <v>4.5269037474052203</v>
      </c>
      <c r="Z3171">
        <v>-0.53539823008849496</v>
      </c>
      <c r="AD3171" s="188">
        <f t="shared" si="100"/>
        <v>10.423581086194144</v>
      </c>
    </row>
    <row r="3172" spans="1:30" hidden="1" x14ac:dyDescent="0.35">
      <c r="A3172" s="11" t="s">
        <v>2775</v>
      </c>
      <c r="B3172" s="11" t="s">
        <v>2516</v>
      </c>
      <c r="C3172" s="11" t="s">
        <v>2552</v>
      </c>
      <c r="D3172" s="188" t="s">
        <v>3022</v>
      </c>
      <c r="G3172" s="11" t="s">
        <v>2749</v>
      </c>
      <c r="H3172" s="11" t="s">
        <v>2640</v>
      </c>
      <c r="I3172" s="11" t="s">
        <v>2782</v>
      </c>
      <c r="J3172" s="258" t="s">
        <v>2561</v>
      </c>
      <c r="K3172" s="258" t="s">
        <v>3017</v>
      </c>
      <c r="L3172" s="265" t="s">
        <v>1937</v>
      </c>
      <c r="M3172" s="265" t="s">
        <v>1941</v>
      </c>
      <c r="N3172" s="258" t="s">
        <v>3027</v>
      </c>
      <c r="O3172" s="258" t="s">
        <v>3040</v>
      </c>
      <c r="P3172" s="258"/>
      <c r="Q3172" s="258"/>
      <c r="R3172" s="258"/>
      <c r="S3172" s="258"/>
      <c r="T3172" s="11" t="s">
        <v>2783</v>
      </c>
      <c r="U3172" s="11" t="s">
        <v>2517</v>
      </c>
      <c r="V3172">
        <v>4.8445090862740798</v>
      </c>
      <c r="Z3172">
        <v>-0.28097345132743301</v>
      </c>
      <c r="AD3172" s="188">
        <f t="shared" si="100"/>
        <v>11.154894404928902</v>
      </c>
    </row>
    <row r="3173" spans="1:30" hidden="1" x14ac:dyDescent="0.35">
      <c r="A3173" s="11" t="s">
        <v>2775</v>
      </c>
      <c r="B3173" s="11" t="s">
        <v>2516</v>
      </c>
      <c r="C3173" s="11" t="s">
        <v>2552</v>
      </c>
      <c r="D3173" s="188" t="s">
        <v>3022</v>
      </c>
      <c r="G3173" s="11" t="s">
        <v>2749</v>
      </c>
      <c r="H3173" s="11" t="s">
        <v>2640</v>
      </c>
      <c r="I3173" s="11" t="s">
        <v>2782</v>
      </c>
      <c r="J3173" s="258" t="s">
        <v>2561</v>
      </c>
      <c r="K3173" s="258" t="s">
        <v>3017</v>
      </c>
      <c r="L3173" s="265" t="s">
        <v>1937</v>
      </c>
      <c r="M3173" s="265" t="s">
        <v>1941</v>
      </c>
      <c r="N3173" s="258" t="s">
        <v>3027</v>
      </c>
      <c r="O3173" s="258" t="s">
        <v>3040</v>
      </c>
      <c r="P3173" s="258"/>
      <c r="Q3173" s="258"/>
      <c r="R3173" s="258"/>
      <c r="S3173" s="258"/>
      <c r="T3173" s="11" t="s">
        <v>2783</v>
      </c>
      <c r="U3173" s="11" t="s">
        <v>2517</v>
      </c>
      <c r="V3173">
        <v>5.1462453111912296</v>
      </c>
      <c r="Z3173">
        <v>-0.53539823008849496</v>
      </c>
      <c r="AD3173" s="188">
        <f t="shared" si="100"/>
        <v>11.849667738439431</v>
      </c>
    </row>
    <row r="3174" spans="1:30" hidden="1" x14ac:dyDescent="0.35">
      <c r="A3174" s="11" t="s">
        <v>2775</v>
      </c>
      <c r="B3174" s="11" t="s">
        <v>2516</v>
      </c>
      <c r="C3174" s="11" t="s">
        <v>2552</v>
      </c>
      <c r="D3174" s="188" t="s">
        <v>3022</v>
      </c>
      <c r="G3174" s="11" t="s">
        <v>2749</v>
      </c>
      <c r="H3174" s="11" t="s">
        <v>2640</v>
      </c>
      <c r="I3174" s="11" t="s">
        <v>2782</v>
      </c>
      <c r="J3174" s="258" t="s">
        <v>2561</v>
      </c>
      <c r="K3174" s="258" t="s">
        <v>3017</v>
      </c>
      <c r="L3174" s="265" t="s">
        <v>1937</v>
      </c>
      <c r="M3174" s="265" t="s">
        <v>1941</v>
      </c>
      <c r="N3174" s="258" t="s">
        <v>3027</v>
      </c>
      <c r="O3174" s="258" t="s">
        <v>3040</v>
      </c>
      <c r="P3174" s="258"/>
      <c r="Q3174" s="258"/>
      <c r="R3174" s="258"/>
      <c r="S3174" s="258"/>
      <c r="T3174" s="11" t="s">
        <v>2783</v>
      </c>
      <c r="U3174" s="11" t="s">
        <v>2517</v>
      </c>
      <c r="V3174">
        <v>5.7080055719436196</v>
      </c>
      <c r="Z3174">
        <v>-0.52433628318584002</v>
      </c>
      <c r="AD3174" s="188">
        <f t="shared" si="100"/>
        <v>13.143168540684332</v>
      </c>
    </row>
    <row r="3175" spans="1:30" hidden="1" x14ac:dyDescent="0.35">
      <c r="A3175" s="11" t="s">
        <v>2774</v>
      </c>
      <c r="B3175" s="11" t="s">
        <v>2516</v>
      </c>
      <c r="C3175" s="11" t="s">
        <v>2552</v>
      </c>
      <c r="D3175" s="188" t="s">
        <v>3022</v>
      </c>
      <c r="G3175" s="11" t="s">
        <v>2749</v>
      </c>
      <c r="H3175" s="11" t="s">
        <v>2640</v>
      </c>
      <c r="I3175" s="11" t="s">
        <v>2781</v>
      </c>
      <c r="J3175" s="258" t="s">
        <v>2561</v>
      </c>
      <c r="K3175" s="258" t="s">
        <v>3017</v>
      </c>
      <c r="L3175" s="265" t="s">
        <v>1937</v>
      </c>
      <c r="M3175" s="265" t="s">
        <v>1941</v>
      </c>
      <c r="N3175" s="258" t="s">
        <v>3027</v>
      </c>
      <c r="O3175" s="258" t="s">
        <v>3040</v>
      </c>
      <c r="P3175" s="258"/>
      <c r="Q3175" s="258"/>
      <c r="R3175" s="258"/>
      <c r="S3175" s="258"/>
      <c r="T3175" s="11" t="s">
        <v>2784</v>
      </c>
      <c r="U3175" s="11" t="s">
        <v>2517</v>
      </c>
      <c r="V3175">
        <v>1.49213210113489</v>
      </c>
      <c r="Z3175">
        <v>2.30570026181528</v>
      </c>
      <c r="AD3175" s="188">
        <f t="shared" si="100"/>
        <v>3.435761132851082</v>
      </c>
    </row>
    <row r="3176" spans="1:30" hidden="1" x14ac:dyDescent="0.35">
      <c r="A3176" s="11" t="s">
        <v>2774</v>
      </c>
      <c r="B3176" s="11" t="s">
        <v>2516</v>
      </c>
      <c r="C3176" s="11" t="s">
        <v>2552</v>
      </c>
      <c r="D3176" s="188" t="s">
        <v>3022</v>
      </c>
      <c r="G3176" s="11" t="s">
        <v>2749</v>
      </c>
      <c r="H3176" s="11" t="s">
        <v>2640</v>
      </c>
      <c r="I3176" s="11" t="s">
        <v>2781</v>
      </c>
      <c r="J3176" s="258" t="s">
        <v>2561</v>
      </c>
      <c r="K3176" s="258" t="s">
        <v>3017</v>
      </c>
      <c r="L3176" s="265" t="s">
        <v>1937</v>
      </c>
      <c r="M3176" s="265" t="s">
        <v>1941</v>
      </c>
      <c r="N3176" s="258" t="s">
        <v>3027</v>
      </c>
      <c r="O3176" s="258" t="s">
        <v>3040</v>
      </c>
      <c r="P3176" s="258"/>
      <c r="Q3176" s="258"/>
      <c r="R3176" s="258"/>
      <c r="S3176" s="258"/>
      <c r="T3176" s="11" t="s">
        <v>2784</v>
      </c>
      <c r="U3176" s="11" t="s">
        <v>2517</v>
      </c>
      <c r="V3176">
        <v>2.1023068776242</v>
      </c>
      <c r="Z3176">
        <v>1.2541113602030001</v>
      </c>
      <c r="AD3176" s="188">
        <f t="shared" si="100"/>
        <v>4.8407404773163405</v>
      </c>
    </row>
    <row r="3177" spans="1:30" hidden="1" x14ac:dyDescent="0.35">
      <c r="A3177" s="11" t="s">
        <v>2774</v>
      </c>
      <c r="B3177" s="11" t="s">
        <v>2516</v>
      </c>
      <c r="C3177" s="11" t="s">
        <v>2552</v>
      </c>
      <c r="D3177" s="188" t="s">
        <v>3022</v>
      </c>
      <c r="G3177" s="11" t="s">
        <v>2749</v>
      </c>
      <c r="H3177" s="11" t="s">
        <v>2640</v>
      </c>
      <c r="I3177" s="11" t="s">
        <v>2781</v>
      </c>
      <c r="J3177" s="258" t="s">
        <v>2561</v>
      </c>
      <c r="K3177" s="258" t="s">
        <v>3017</v>
      </c>
      <c r="L3177" s="265" t="s">
        <v>1937</v>
      </c>
      <c r="M3177" s="265" t="s">
        <v>1941</v>
      </c>
      <c r="N3177" s="258" t="s">
        <v>3027</v>
      </c>
      <c r="O3177" s="258" t="s">
        <v>3040</v>
      </c>
      <c r="P3177" s="258"/>
      <c r="Q3177" s="258"/>
      <c r="R3177" s="258"/>
      <c r="S3177" s="258"/>
      <c r="T3177" s="11" t="s">
        <v>2784</v>
      </c>
      <c r="U3177" s="11" t="s">
        <v>2517</v>
      </c>
      <c r="V3177">
        <v>2.4020880710073098</v>
      </c>
      <c r="Z3177">
        <v>1.5417049712648301</v>
      </c>
      <c r="AD3177" s="188">
        <f t="shared" si="100"/>
        <v>5.5310121843602547</v>
      </c>
    </row>
    <row r="3178" spans="1:30" hidden="1" x14ac:dyDescent="0.35">
      <c r="A3178" s="11" t="s">
        <v>2774</v>
      </c>
      <c r="B3178" s="11" t="s">
        <v>2516</v>
      </c>
      <c r="C3178" s="11" t="s">
        <v>2552</v>
      </c>
      <c r="D3178" s="188" t="s">
        <v>3022</v>
      </c>
      <c r="G3178" s="11" t="s">
        <v>2749</v>
      </c>
      <c r="H3178" s="11" t="s">
        <v>2640</v>
      </c>
      <c r="I3178" s="11" t="s">
        <v>2781</v>
      </c>
      <c r="J3178" s="258" t="s">
        <v>2561</v>
      </c>
      <c r="K3178" s="258" t="s">
        <v>3017</v>
      </c>
      <c r="L3178" s="265" t="s">
        <v>1937</v>
      </c>
      <c r="M3178" s="265" t="s">
        <v>1941</v>
      </c>
      <c r="N3178" s="258" t="s">
        <v>3027</v>
      </c>
      <c r="O3178" s="258" t="s">
        <v>3040</v>
      </c>
      <c r="P3178" s="258"/>
      <c r="Q3178" s="258"/>
      <c r="R3178" s="258"/>
      <c r="S3178" s="258"/>
      <c r="T3178" s="11" t="s">
        <v>2784</v>
      </c>
      <c r="U3178" s="11" t="s">
        <v>2517</v>
      </c>
      <c r="V3178">
        <v>2.7188039288421502</v>
      </c>
      <c r="Z3178">
        <v>2.2121026401948298</v>
      </c>
      <c r="AD3178" s="188">
        <f t="shared" si="100"/>
        <v>6.2602773973255799</v>
      </c>
    </row>
    <row r="3179" spans="1:30" hidden="1" x14ac:dyDescent="0.35">
      <c r="A3179" s="11" t="s">
        <v>2774</v>
      </c>
      <c r="B3179" s="11" t="s">
        <v>2516</v>
      </c>
      <c r="C3179" s="11" t="s">
        <v>2552</v>
      </c>
      <c r="D3179" s="188" t="s">
        <v>3022</v>
      </c>
      <c r="G3179" s="11" t="s">
        <v>2749</v>
      </c>
      <c r="H3179" s="11" t="s">
        <v>2640</v>
      </c>
      <c r="I3179" s="11" t="s">
        <v>2781</v>
      </c>
      <c r="J3179" s="258" t="s">
        <v>2561</v>
      </c>
      <c r="K3179" s="258" t="s">
        <v>3017</v>
      </c>
      <c r="L3179" s="265" t="s">
        <v>1937</v>
      </c>
      <c r="M3179" s="265" t="s">
        <v>1941</v>
      </c>
      <c r="N3179" s="258" t="s">
        <v>3027</v>
      </c>
      <c r="O3179" s="258" t="s">
        <v>3040</v>
      </c>
      <c r="P3179" s="258"/>
      <c r="Q3179" s="258"/>
      <c r="R3179" s="258"/>
      <c r="S3179" s="258"/>
      <c r="T3179" s="11" t="s">
        <v>2784</v>
      </c>
      <c r="U3179" s="11" t="s">
        <v>2517</v>
      </c>
      <c r="V3179">
        <v>3.0290846141853298</v>
      </c>
      <c r="Z3179">
        <v>0.83703476713492297</v>
      </c>
      <c r="AD3179" s="188">
        <f t="shared" si="100"/>
        <v>6.9747250780407617</v>
      </c>
    </row>
    <row r="3180" spans="1:30" hidden="1" x14ac:dyDescent="0.35">
      <c r="A3180" s="11" t="s">
        <v>2774</v>
      </c>
      <c r="B3180" s="11" t="s">
        <v>2516</v>
      </c>
      <c r="C3180" s="11" t="s">
        <v>2552</v>
      </c>
      <c r="D3180" s="188" t="s">
        <v>3022</v>
      </c>
      <c r="G3180" s="11" t="s">
        <v>2749</v>
      </c>
      <c r="H3180" s="11" t="s">
        <v>2640</v>
      </c>
      <c r="I3180" s="11" t="s">
        <v>2781</v>
      </c>
      <c r="J3180" s="258" t="s">
        <v>2561</v>
      </c>
      <c r="K3180" s="258" t="s">
        <v>3017</v>
      </c>
      <c r="L3180" s="265" t="s">
        <v>1937</v>
      </c>
      <c r="M3180" s="265" t="s">
        <v>1941</v>
      </c>
      <c r="N3180" s="258" t="s">
        <v>3027</v>
      </c>
      <c r="O3180" s="258" t="s">
        <v>3040</v>
      </c>
      <c r="P3180" s="258"/>
      <c r="Q3180" s="258"/>
      <c r="R3180" s="258"/>
      <c r="S3180" s="258"/>
      <c r="T3180" s="11" t="s">
        <v>2784</v>
      </c>
      <c r="U3180" s="11" t="s">
        <v>2517</v>
      </c>
      <c r="V3180">
        <v>3.32845184910407</v>
      </c>
      <c r="Z3180">
        <v>0.99304872344886597</v>
      </c>
      <c r="AD3180" s="188">
        <f t="shared" si="100"/>
        <v>7.664043610495499</v>
      </c>
    </row>
    <row r="3181" spans="1:30" hidden="1" x14ac:dyDescent="0.35">
      <c r="A3181" s="11" t="s">
        <v>2774</v>
      </c>
      <c r="B3181" s="11" t="s">
        <v>2516</v>
      </c>
      <c r="C3181" s="11" t="s">
        <v>2552</v>
      </c>
      <c r="D3181" s="188" t="s">
        <v>3022</v>
      </c>
      <c r="G3181" s="11" t="s">
        <v>2749</v>
      </c>
      <c r="H3181" s="11" t="s">
        <v>2640</v>
      </c>
      <c r="I3181" s="11" t="s">
        <v>2781</v>
      </c>
      <c r="J3181" s="258" t="s">
        <v>2561</v>
      </c>
      <c r="K3181" s="258" t="s">
        <v>3017</v>
      </c>
      <c r="L3181" s="265" t="s">
        <v>1937</v>
      </c>
      <c r="M3181" s="265" t="s">
        <v>1941</v>
      </c>
      <c r="N3181" s="258" t="s">
        <v>3027</v>
      </c>
      <c r="O3181" s="258" t="s">
        <v>3040</v>
      </c>
      <c r="P3181" s="258"/>
      <c r="Q3181" s="258"/>
      <c r="R3181" s="258"/>
      <c r="S3181" s="258"/>
      <c r="T3181" s="11" t="s">
        <v>2784</v>
      </c>
      <c r="U3181" s="11" t="s">
        <v>2517</v>
      </c>
      <c r="V3181">
        <v>3.6120133972012098</v>
      </c>
      <c r="Z3181">
        <v>1.1251122257525099</v>
      </c>
      <c r="AD3181" s="188">
        <f t="shared" ref="AD3181:AD3244" si="101">LN(10^(V3181))</f>
        <v>8.316968204090287</v>
      </c>
    </row>
    <row r="3182" spans="1:30" hidden="1" x14ac:dyDescent="0.35">
      <c r="A3182" s="11" t="s">
        <v>2774</v>
      </c>
      <c r="B3182" s="11" t="s">
        <v>2516</v>
      </c>
      <c r="C3182" s="11" t="s">
        <v>2552</v>
      </c>
      <c r="D3182" s="188" t="s">
        <v>3022</v>
      </c>
      <c r="G3182" s="11" t="s">
        <v>2749</v>
      </c>
      <c r="H3182" s="11" t="s">
        <v>2640</v>
      </c>
      <c r="I3182" s="11" t="s">
        <v>2781</v>
      </c>
      <c r="J3182" s="258" t="s">
        <v>2561</v>
      </c>
      <c r="K3182" s="258" t="s">
        <v>3017</v>
      </c>
      <c r="L3182" s="265" t="s">
        <v>1937</v>
      </c>
      <c r="M3182" s="265" t="s">
        <v>1941</v>
      </c>
      <c r="N3182" s="258" t="s">
        <v>3027</v>
      </c>
      <c r="O3182" s="258" t="s">
        <v>3040</v>
      </c>
      <c r="P3182" s="258"/>
      <c r="Q3182" s="258"/>
      <c r="R3182" s="258"/>
      <c r="S3182" s="258"/>
      <c r="T3182" s="11" t="s">
        <v>2784</v>
      </c>
      <c r="U3182" s="11" t="s">
        <v>2517</v>
      </c>
      <c r="V3182">
        <v>3.9252670569703598</v>
      </c>
      <c r="Z3182">
        <v>0.69502550951835695</v>
      </c>
      <c r="AD3182" s="188">
        <f t="shared" si="101"/>
        <v>9.0382614114005602</v>
      </c>
    </row>
    <row r="3183" spans="1:30" hidden="1" x14ac:dyDescent="0.35">
      <c r="A3183" s="11" t="s">
        <v>2774</v>
      </c>
      <c r="B3183" s="11" t="s">
        <v>2516</v>
      </c>
      <c r="C3183" s="11" t="s">
        <v>2552</v>
      </c>
      <c r="D3183" s="188" t="s">
        <v>3022</v>
      </c>
      <c r="G3183" s="11" t="s">
        <v>2749</v>
      </c>
      <c r="H3183" s="11" t="s">
        <v>2640</v>
      </c>
      <c r="I3183" s="11" t="s">
        <v>2781</v>
      </c>
      <c r="J3183" s="258" t="s">
        <v>2561</v>
      </c>
      <c r="K3183" s="258" t="s">
        <v>3017</v>
      </c>
      <c r="L3183" s="265" t="s">
        <v>1937</v>
      </c>
      <c r="M3183" s="265" t="s">
        <v>1941</v>
      </c>
      <c r="N3183" s="258" t="s">
        <v>3027</v>
      </c>
      <c r="O3183" s="258" t="s">
        <v>3040</v>
      </c>
      <c r="P3183" s="258"/>
      <c r="Q3183" s="258"/>
      <c r="R3183" s="258"/>
      <c r="S3183" s="258"/>
      <c r="T3183" s="11" t="s">
        <v>2784</v>
      </c>
      <c r="U3183" s="11" t="s">
        <v>2517</v>
      </c>
      <c r="V3183">
        <v>4.1454929600180597</v>
      </c>
      <c r="Z3183">
        <v>0.69540183539506195</v>
      </c>
      <c r="AD3183" s="188">
        <f t="shared" si="101"/>
        <v>9.5453502928493457</v>
      </c>
    </row>
    <row r="3184" spans="1:30" hidden="1" x14ac:dyDescent="0.35">
      <c r="A3184" s="11" t="s">
        <v>2774</v>
      </c>
      <c r="B3184" s="11" t="s">
        <v>2516</v>
      </c>
      <c r="C3184" s="11" t="s">
        <v>2552</v>
      </c>
      <c r="D3184" s="188" t="s">
        <v>3022</v>
      </c>
      <c r="G3184" s="11" t="s">
        <v>2749</v>
      </c>
      <c r="H3184" s="11" t="s">
        <v>2640</v>
      </c>
      <c r="I3184" s="11" t="s">
        <v>2781</v>
      </c>
      <c r="J3184" s="258" t="s">
        <v>2561</v>
      </c>
      <c r="K3184" s="258" t="s">
        <v>3017</v>
      </c>
      <c r="L3184" s="265" t="s">
        <v>1937</v>
      </c>
      <c r="M3184" s="265" t="s">
        <v>1941</v>
      </c>
      <c r="N3184" s="258" t="s">
        <v>3027</v>
      </c>
      <c r="O3184" s="258" t="s">
        <v>3040</v>
      </c>
      <c r="P3184" s="258"/>
      <c r="Q3184" s="258"/>
      <c r="R3184" s="258"/>
      <c r="S3184" s="258"/>
      <c r="T3184" s="11" t="s">
        <v>2784</v>
      </c>
      <c r="U3184" s="11" t="s">
        <v>2517</v>
      </c>
      <c r="V3184">
        <v>4.5359686896870501</v>
      </c>
      <c r="Z3184">
        <v>-0.189098376960253</v>
      </c>
      <c r="AD3184" s="188">
        <f t="shared" si="101"/>
        <v>10.444453887161137</v>
      </c>
    </row>
    <row r="3185" spans="1:30" hidden="1" x14ac:dyDescent="0.35">
      <c r="A3185" s="11" t="s">
        <v>2774</v>
      </c>
      <c r="B3185" s="11" t="s">
        <v>2516</v>
      </c>
      <c r="C3185" s="11" t="s">
        <v>2552</v>
      </c>
      <c r="D3185" s="188" t="s">
        <v>3022</v>
      </c>
      <c r="G3185" s="11" t="s">
        <v>2749</v>
      </c>
      <c r="H3185" s="11" t="s">
        <v>2640</v>
      </c>
      <c r="I3185" s="11" t="s">
        <v>2781</v>
      </c>
      <c r="J3185" s="258" t="s">
        <v>2561</v>
      </c>
      <c r="K3185" s="258" t="s">
        <v>3017</v>
      </c>
      <c r="L3185" s="265" t="s">
        <v>1937</v>
      </c>
      <c r="M3185" s="265" t="s">
        <v>1941</v>
      </c>
      <c r="N3185" s="258" t="s">
        <v>3027</v>
      </c>
      <c r="O3185" s="258" t="s">
        <v>3040</v>
      </c>
      <c r="P3185" s="258"/>
      <c r="Q3185" s="258"/>
      <c r="R3185" s="258"/>
      <c r="S3185" s="258"/>
      <c r="T3185" s="11" t="s">
        <v>2784</v>
      </c>
      <c r="U3185" s="11" t="s">
        <v>2517</v>
      </c>
      <c r="V3185">
        <v>4.7858114392314297</v>
      </c>
      <c r="Z3185">
        <v>-0.77479584321188799</v>
      </c>
      <c r="AD3185" s="188">
        <f t="shared" si="101"/>
        <v>11.019738077854671</v>
      </c>
    </row>
    <row r="3186" spans="1:30" hidden="1" x14ac:dyDescent="0.35">
      <c r="A3186" s="11" t="s">
        <v>2774</v>
      </c>
      <c r="B3186" s="11" t="s">
        <v>2516</v>
      </c>
      <c r="C3186" s="11" t="s">
        <v>2552</v>
      </c>
      <c r="D3186" s="188" t="s">
        <v>3022</v>
      </c>
      <c r="G3186" s="11" t="s">
        <v>2749</v>
      </c>
      <c r="H3186" s="11" t="s">
        <v>2640</v>
      </c>
      <c r="I3186" s="11" t="s">
        <v>2781</v>
      </c>
      <c r="J3186" s="258" t="s">
        <v>2561</v>
      </c>
      <c r="K3186" s="258" t="s">
        <v>3017</v>
      </c>
      <c r="L3186" s="265" t="s">
        <v>1937</v>
      </c>
      <c r="M3186" s="265" t="s">
        <v>1941</v>
      </c>
      <c r="N3186" s="258" t="s">
        <v>3027</v>
      </c>
      <c r="O3186" s="258" t="s">
        <v>3040</v>
      </c>
      <c r="P3186" s="258"/>
      <c r="Q3186" s="258"/>
      <c r="R3186" s="258"/>
      <c r="S3186" s="258"/>
      <c r="T3186" s="11" t="s">
        <v>2784</v>
      </c>
      <c r="U3186" s="11" t="s">
        <v>2517</v>
      </c>
      <c r="V3186">
        <v>5.1328215301410101</v>
      </c>
      <c r="Z3186">
        <v>-0.47515980409550002</v>
      </c>
      <c r="AD3186" s="188">
        <f t="shared" si="101"/>
        <v>11.818758340301578</v>
      </c>
    </row>
    <row r="3187" spans="1:30" hidden="1" x14ac:dyDescent="0.35">
      <c r="A3187" s="11" t="s">
        <v>2774</v>
      </c>
      <c r="B3187" s="11" t="s">
        <v>2516</v>
      </c>
      <c r="C3187" s="11" t="s">
        <v>2552</v>
      </c>
      <c r="D3187" s="188" t="s">
        <v>3022</v>
      </c>
      <c r="G3187" s="11" t="s">
        <v>2749</v>
      </c>
      <c r="H3187" s="11" t="s">
        <v>2640</v>
      </c>
      <c r="I3187" s="11" t="s">
        <v>2781</v>
      </c>
      <c r="J3187" s="258" t="s">
        <v>2561</v>
      </c>
      <c r="K3187" s="258" t="s">
        <v>3017</v>
      </c>
      <c r="L3187" s="265" t="s">
        <v>1937</v>
      </c>
      <c r="M3187" s="265" t="s">
        <v>1941</v>
      </c>
      <c r="N3187" s="258" t="s">
        <v>3027</v>
      </c>
      <c r="O3187" s="258" t="s">
        <v>3040</v>
      </c>
      <c r="P3187" s="258"/>
      <c r="Q3187" s="258"/>
      <c r="R3187" s="258"/>
      <c r="S3187" s="258"/>
      <c r="T3187" s="11" t="s">
        <v>2784</v>
      </c>
      <c r="U3187" s="11" t="s">
        <v>2517</v>
      </c>
      <c r="V3187">
        <v>5.4450967426307297</v>
      </c>
      <c r="Z3187">
        <v>-1.2162529770064801</v>
      </c>
      <c r="AD3187" s="188">
        <f t="shared" si="101"/>
        <v>12.537798589491956</v>
      </c>
    </row>
    <row r="3188" spans="1:30" hidden="1" x14ac:dyDescent="0.35">
      <c r="A3188" s="11" t="s">
        <v>2774</v>
      </c>
      <c r="B3188" s="11" t="s">
        <v>2516</v>
      </c>
      <c r="C3188" s="11" t="s">
        <v>2552</v>
      </c>
      <c r="D3188" s="188" t="s">
        <v>3022</v>
      </c>
      <c r="G3188" s="11" t="s">
        <v>2749</v>
      </c>
      <c r="H3188" s="11" t="s">
        <v>2640</v>
      </c>
      <c r="I3188" s="11" t="s">
        <v>2781</v>
      </c>
      <c r="J3188" s="258" t="s">
        <v>2561</v>
      </c>
      <c r="K3188" s="258" t="s">
        <v>3017</v>
      </c>
      <c r="L3188" s="265" t="s">
        <v>1937</v>
      </c>
      <c r="M3188" s="265" t="s">
        <v>1941</v>
      </c>
      <c r="N3188" s="258" t="s">
        <v>3027</v>
      </c>
      <c r="O3188" s="258" t="s">
        <v>3040</v>
      </c>
      <c r="P3188" s="258"/>
      <c r="Q3188" s="258"/>
      <c r="R3188" s="258"/>
      <c r="S3188" s="258"/>
      <c r="T3188" s="11" t="s">
        <v>2784</v>
      </c>
      <c r="U3188" s="11" t="s">
        <v>2517</v>
      </c>
      <c r="V3188">
        <v>5.7267013961690001</v>
      </c>
      <c r="Z3188">
        <v>-1.70620238805649</v>
      </c>
      <c r="AD3188" s="188">
        <f t="shared" si="101"/>
        <v>13.18621726684693</v>
      </c>
    </row>
    <row r="3189" spans="1:30" hidden="1" x14ac:dyDescent="0.35">
      <c r="A3189" s="11" t="s">
        <v>2774</v>
      </c>
      <c r="B3189" s="11" t="s">
        <v>2516</v>
      </c>
      <c r="C3189" s="11" t="s">
        <v>2552</v>
      </c>
      <c r="D3189" s="188" t="s">
        <v>3022</v>
      </c>
      <c r="G3189" s="11" t="s">
        <v>2749</v>
      </c>
      <c r="H3189" s="11" t="s">
        <v>2640</v>
      </c>
      <c r="I3189" s="11" t="s">
        <v>2781</v>
      </c>
      <c r="J3189" s="258" t="s">
        <v>2561</v>
      </c>
      <c r="K3189" s="258" t="s">
        <v>3017</v>
      </c>
      <c r="L3189" s="265" t="s">
        <v>1937</v>
      </c>
      <c r="M3189" s="265" t="s">
        <v>1941</v>
      </c>
      <c r="N3189" s="258" t="s">
        <v>3027</v>
      </c>
      <c r="O3189" s="258" t="s">
        <v>3040</v>
      </c>
      <c r="P3189" s="258"/>
      <c r="Q3189" s="258"/>
      <c r="R3189" s="258"/>
      <c r="S3189" s="258"/>
      <c r="T3189" s="11" t="s">
        <v>2784</v>
      </c>
      <c r="U3189" s="11" t="s">
        <v>2517</v>
      </c>
      <c r="V3189">
        <v>6.9527711024735304</v>
      </c>
      <c r="Z3189">
        <v>-1.9911885984011499</v>
      </c>
      <c r="AD3189" s="188">
        <f t="shared" si="101"/>
        <v>16.009347095555327</v>
      </c>
    </row>
    <row r="3190" spans="1:30" hidden="1" x14ac:dyDescent="0.35">
      <c r="A3190" s="11" t="s">
        <v>2774</v>
      </c>
      <c r="B3190" s="11" t="s">
        <v>2516</v>
      </c>
      <c r="C3190" s="11" t="s">
        <v>2552</v>
      </c>
      <c r="D3190" s="188" t="s">
        <v>3022</v>
      </c>
      <c r="G3190" s="11" t="s">
        <v>2749</v>
      </c>
      <c r="H3190" s="11" t="s">
        <v>2640</v>
      </c>
      <c r="I3190" s="11" t="s">
        <v>2782</v>
      </c>
      <c r="J3190" s="258" t="s">
        <v>2561</v>
      </c>
      <c r="K3190" s="258" t="s">
        <v>3017</v>
      </c>
      <c r="L3190" s="265" t="s">
        <v>1937</v>
      </c>
      <c r="M3190" s="265" t="s">
        <v>1941</v>
      </c>
      <c r="N3190" s="258" t="s">
        <v>3027</v>
      </c>
      <c r="O3190" s="258" t="s">
        <v>3040</v>
      </c>
      <c r="P3190" s="258"/>
      <c r="Q3190" s="258"/>
      <c r="R3190" s="258"/>
      <c r="S3190" s="258"/>
      <c r="T3190" s="11" t="s">
        <v>2784</v>
      </c>
      <c r="U3190" s="11" t="s">
        <v>2517</v>
      </c>
      <c r="V3190">
        <v>2.1006510437667001</v>
      </c>
      <c r="Z3190">
        <v>0.72779274121144699</v>
      </c>
      <c r="AD3190" s="188">
        <f t="shared" si="101"/>
        <v>4.8369277789595868</v>
      </c>
    </row>
    <row r="3191" spans="1:30" hidden="1" x14ac:dyDescent="0.35">
      <c r="A3191" s="11" t="s">
        <v>2774</v>
      </c>
      <c r="B3191" s="11" t="s">
        <v>2516</v>
      </c>
      <c r="C3191" s="11" t="s">
        <v>2552</v>
      </c>
      <c r="D3191" s="188" t="s">
        <v>3022</v>
      </c>
      <c r="G3191" s="11" t="s">
        <v>2749</v>
      </c>
      <c r="H3191" s="11" t="s">
        <v>2640</v>
      </c>
      <c r="I3191" s="11" t="s">
        <v>2782</v>
      </c>
      <c r="J3191" s="258" t="s">
        <v>2561</v>
      </c>
      <c r="K3191" s="258" t="s">
        <v>3017</v>
      </c>
      <c r="L3191" s="265" t="s">
        <v>1937</v>
      </c>
      <c r="M3191" s="265" t="s">
        <v>1941</v>
      </c>
      <c r="N3191" s="258" t="s">
        <v>3027</v>
      </c>
      <c r="O3191" s="258" t="s">
        <v>3040</v>
      </c>
      <c r="P3191" s="258"/>
      <c r="Q3191" s="258"/>
      <c r="R3191" s="258"/>
      <c r="S3191" s="258"/>
      <c r="T3191" s="11" t="s">
        <v>2784</v>
      </c>
      <c r="U3191" s="11" t="s">
        <v>2517</v>
      </c>
      <c r="V3191">
        <v>2.3847770806788899</v>
      </c>
      <c r="Z3191">
        <v>1.0392830454440301</v>
      </c>
      <c r="AD3191" s="188">
        <f t="shared" si="101"/>
        <v>5.4911521560850707</v>
      </c>
    </row>
    <row r="3192" spans="1:30" hidden="1" x14ac:dyDescent="0.35">
      <c r="A3192" s="11" t="s">
        <v>2774</v>
      </c>
      <c r="B3192" s="11" t="s">
        <v>2516</v>
      </c>
      <c r="C3192" s="11" t="s">
        <v>2552</v>
      </c>
      <c r="D3192" s="188" t="s">
        <v>3022</v>
      </c>
      <c r="G3192" s="11" t="s">
        <v>2749</v>
      </c>
      <c r="H3192" s="11" t="s">
        <v>2640</v>
      </c>
      <c r="I3192" s="11" t="s">
        <v>2782</v>
      </c>
      <c r="J3192" s="258" t="s">
        <v>2561</v>
      </c>
      <c r="K3192" s="258" t="s">
        <v>3017</v>
      </c>
      <c r="L3192" s="265" t="s">
        <v>1937</v>
      </c>
      <c r="M3192" s="265" t="s">
        <v>1941</v>
      </c>
      <c r="N3192" s="258" t="s">
        <v>3027</v>
      </c>
      <c r="O3192" s="258" t="s">
        <v>3040</v>
      </c>
      <c r="P3192" s="258"/>
      <c r="Q3192" s="258"/>
      <c r="R3192" s="258"/>
      <c r="S3192" s="258"/>
      <c r="T3192" s="11" t="s">
        <v>2784</v>
      </c>
      <c r="U3192" s="11" t="s">
        <v>2517</v>
      </c>
      <c r="V3192">
        <v>2.7469907370073399</v>
      </c>
      <c r="Z3192">
        <v>1.17148094984651</v>
      </c>
      <c r="AD3192" s="188">
        <f t="shared" si="101"/>
        <v>6.3251799216258284</v>
      </c>
    </row>
    <row r="3193" spans="1:30" hidden="1" x14ac:dyDescent="0.35">
      <c r="A3193" s="11" t="s">
        <v>2774</v>
      </c>
      <c r="B3193" s="11" t="s">
        <v>2516</v>
      </c>
      <c r="C3193" s="11" t="s">
        <v>2552</v>
      </c>
      <c r="D3193" s="188" t="s">
        <v>3022</v>
      </c>
      <c r="G3193" s="11" t="s">
        <v>2749</v>
      </c>
      <c r="H3193" s="11" t="s">
        <v>2640</v>
      </c>
      <c r="I3193" s="11" t="s">
        <v>2782</v>
      </c>
      <c r="J3193" s="258" t="s">
        <v>2561</v>
      </c>
      <c r="K3193" s="258" t="s">
        <v>3017</v>
      </c>
      <c r="L3193" s="265" t="s">
        <v>1937</v>
      </c>
      <c r="M3193" s="265" t="s">
        <v>1941</v>
      </c>
      <c r="N3193" s="258" t="s">
        <v>3027</v>
      </c>
      <c r="O3193" s="258" t="s">
        <v>3040</v>
      </c>
      <c r="P3193" s="258"/>
      <c r="Q3193" s="258"/>
      <c r="R3193" s="258"/>
      <c r="S3193" s="258"/>
      <c r="T3193" s="11" t="s">
        <v>2784</v>
      </c>
      <c r="U3193" s="11" t="s">
        <v>2517</v>
      </c>
      <c r="V3193">
        <v>3.0125262756103099</v>
      </c>
      <c r="Z3193">
        <v>0.57384857721938198</v>
      </c>
      <c r="AD3193" s="188">
        <f t="shared" si="101"/>
        <v>6.9365980944731724</v>
      </c>
    </row>
    <row r="3194" spans="1:30" hidden="1" x14ac:dyDescent="0.35">
      <c r="A3194" s="11" t="s">
        <v>2774</v>
      </c>
      <c r="B3194" s="11" t="s">
        <v>2516</v>
      </c>
      <c r="C3194" s="11" t="s">
        <v>2552</v>
      </c>
      <c r="D3194" s="188" t="s">
        <v>3022</v>
      </c>
      <c r="G3194" s="11" t="s">
        <v>2749</v>
      </c>
      <c r="H3194" s="11" t="s">
        <v>2640</v>
      </c>
      <c r="I3194" s="11" t="s">
        <v>2782</v>
      </c>
      <c r="J3194" s="258" t="s">
        <v>2561</v>
      </c>
      <c r="K3194" s="258" t="s">
        <v>3017</v>
      </c>
      <c r="L3194" s="265" t="s">
        <v>1937</v>
      </c>
      <c r="M3194" s="265" t="s">
        <v>1941</v>
      </c>
      <c r="N3194" s="258" t="s">
        <v>3027</v>
      </c>
      <c r="O3194" s="258" t="s">
        <v>3040</v>
      </c>
      <c r="P3194" s="258"/>
      <c r="Q3194" s="258"/>
      <c r="R3194" s="258"/>
      <c r="S3194" s="258"/>
      <c r="T3194" s="11" t="s">
        <v>2784</v>
      </c>
      <c r="U3194" s="11" t="s">
        <v>2517</v>
      </c>
      <c r="V3194">
        <v>3.31012477890854</v>
      </c>
      <c r="Z3194">
        <v>0.16765855415598099</v>
      </c>
      <c r="AD3194" s="188">
        <f t="shared" si="101"/>
        <v>7.6218439718650162</v>
      </c>
    </row>
    <row r="3195" spans="1:30" hidden="1" x14ac:dyDescent="0.35">
      <c r="A3195" s="11" t="s">
        <v>2774</v>
      </c>
      <c r="B3195" s="11" t="s">
        <v>2516</v>
      </c>
      <c r="C3195" s="11" t="s">
        <v>2552</v>
      </c>
      <c r="D3195" s="188" t="s">
        <v>3022</v>
      </c>
      <c r="G3195" s="11" t="s">
        <v>2749</v>
      </c>
      <c r="H3195" s="11" t="s">
        <v>2640</v>
      </c>
      <c r="I3195" s="11" t="s">
        <v>2782</v>
      </c>
      <c r="J3195" s="258" t="s">
        <v>2561</v>
      </c>
      <c r="K3195" s="258" t="s">
        <v>3017</v>
      </c>
      <c r="L3195" s="265" t="s">
        <v>1937</v>
      </c>
      <c r="M3195" s="265" t="s">
        <v>1941</v>
      </c>
      <c r="N3195" s="258" t="s">
        <v>3027</v>
      </c>
      <c r="O3195" s="258" t="s">
        <v>3040</v>
      </c>
      <c r="P3195" s="258"/>
      <c r="Q3195" s="258"/>
      <c r="R3195" s="258"/>
      <c r="S3195" s="258"/>
      <c r="T3195" s="11" t="s">
        <v>2784</v>
      </c>
      <c r="U3195" s="11" t="s">
        <v>2517</v>
      </c>
      <c r="V3195">
        <v>3.6250719051228701</v>
      </c>
      <c r="Z3195">
        <v>0.27585224370863798</v>
      </c>
      <c r="AD3195" s="188">
        <f t="shared" si="101"/>
        <v>8.3470365297674469</v>
      </c>
    </row>
    <row r="3196" spans="1:30" hidden="1" x14ac:dyDescent="0.35">
      <c r="A3196" s="11" t="s">
        <v>2774</v>
      </c>
      <c r="B3196" s="11" t="s">
        <v>2516</v>
      </c>
      <c r="C3196" s="11" t="s">
        <v>2552</v>
      </c>
      <c r="D3196" s="188" t="s">
        <v>3022</v>
      </c>
      <c r="G3196" s="11" t="s">
        <v>2749</v>
      </c>
      <c r="H3196" s="11" t="s">
        <v>2640</v>
      </c>
      <c r="I3196" s="11" t="s">
        <v>2782</v>
      </c>
      <c r="J3196" s="258" t="s">
        <v>2561</v>
      </c>
      <c r="K3196" s="258" t="s">
        <v>3017</v>
      </c>
      <c r="L3196" s="265" t="s">
        <v>1937</v>
      </c>
      <c r="M3196" s="265" t="s">
        <v>1941</v>
      </c>
      <c r="N3196" s="258" t="s">
        <v>3027</v>
      </c>
      <c r="O3196" s="258" t="s">
        <v>3040</v>
      </c>
      <c r="P3196" s="258"/>
      <c r="Q3196" s="258"/>
      <c r="R3196" s="258"/>
      <c r="S3196" s="258"/>
      <c r="T3196" s="11" t="s">
        <v>2784</v>
      </c>
      <c r="U3196" s="11" t="s">
        <v>2517</v>
      </c>
      <c r="V3196">
        <v>3.8594100285469999</v>
      </c>
      <c r="Z3196">
        <v>-0.23810138219118299</v>
      </c>
      <c r="AD3196" s="188">
        <f t="shared" si="101"/>
        <v>8.8866199994840471</v>
      </c>
    </row>
    <row r="3197" spans="1:30" hidden="1" x14ac:dyDescent="0.35">
      <c r="A3197" s="11" t="s">
        <v>2774</v>
      </c>
      <c r="B3197" s="11" t="s">
        <v>2516</v>
      </c>
      <c r="C3197" s="11" t="s">
        <v>2552</v>
      </c>
      <c r="D3197" s="188" t="s">
        <v>3022</v>
      </c>
      <c r="G3197" s="11" t="s">
        <v>2749</v>
      </c>
      <c r="H3197" s="11" t="s">
        <v>2640</v>
      </c>
      <c r="I3197" s="11" t="s">
        <v>2782</v>
      </c>
      <c r="J3197" s="258" t="s">
        <v>2561</v>
      </c>
      <c r="K3197" s="258" t="s">
        <v>3017</v>
      </c>
      <c r="L3197" s="265" t="s">
        <v>1937</v>
      </c>
      <c r="M3197" s="265" t="s">
        <v>1941</v>
      </c>
      <c r="N3197" s="258" t="s">
        <v>3027</v>
      </c>
      <c r="O3197" s="258" t="s">
        <v>3040</v>
      </c>
      <c r="P3197" s="258"/>
      <c r="Q3197" s="258"/>
      <c r="R3197" s="258"/>
      <c r="S3197" s="258"/>
      <c r="T3197" s="11" t="s">
        <v>2784</v>
      </c>
      <c r="U3197" s="11" t="s">
        <v>2517</v>
      </c>
      <c r="V3197">
        <v>4.2369401480573501</v>
      </c>
      <c r="Z3197">
        <v>-0.237456252116832</v>
      </c>
      <c r="AD3197" s="188">
        <f t="shared" si="101"/>
        <v>9.7559152248248395</v>
      </c>
    </row>
    <row r="3198" spans="1:30" hidden="1" x14ac:dyDescent="0.35">
      <c r="A3198" s="11" t="s">
        <v>2774</v>
      </c>
      <c r="B3198" s="11" t="s">
        <v>2516</v>
      </c>
      <c r="C3198" s="11" t="s">
        <v>2552</v>
      </c>
      <c r="D3198" s="188" t="s">
        <v>3022</v>
      </c>
      <c r="G3198" s="11" t="s">
        <v>2749</v>
      </c>
      <c r="H3198" s="11" t="s">
        <v>2640</v>
      </c>
      <c r="I3198" s="11" t="s">
        <v>2782</v>
      </c>
      <c r="J3198" s="258" t="s">
        <v>2561</v>
      </c>
      <c r="K3198" s="258" t="s">
        <v>3017</v>
      </c>
      <c r="L3198" s="265" t="s">
        <v>1937</v>
      </c>
      <c r="M3198" s="265" t="s">
        <v>1941</v>
      </c>
      <c r="N3198" s="258" t="s">
        <v>3027</v>
      </c>
      <c r="O3198" s="258" t="s">
        <v>3040</v>
      </c>
      <c r="P3198" s="258"/>
      <c r="Q3198" s="258"/>
      <c r="R3198" s="258"/>
      <c r="S3198" s="258"/>
      <c r="T3198" s="11" t="s">
        <v>2784</v>
      </c>
      <c r="U3198" s="11" t="s">
        <v>2517</v>
      </c>
      <c r="V3198">
        <v>4.47135353665682</v>
      </c>
      <c r="Z3198">
        <v>-0.72748630442613005</v>
      </c>
      <c r="AD3198" s="188">
        <f t="shared" si="101"/>
        <v>10.2956719990122</v>
      </c>
    </row>
    <row r="3199" spans="1:30" hidden="1" x14ac:dyDescent="0.35">
      <c r="A3199" s="11" t="s">
        <v>2774</v>
      </c>
      <c r="B3199" s="11" t="s">
        <v>2516</v>
      </c>
      <c r="C3199" s="11" t="s">
        <v>2552</v>
      </c>
      <c r="D3199" s="188" t="s">
        <v>3022</v>
      </c>
      <c r="G3199" s="11" t="s">
        <v>2749</v>
      </c>
      <c r="H3199" s="11" t="s">
        <v>2640</v>
      </c>
      <c r="I3199" s="11" t="s">
        <v>2782</v>
      </c>
      <c r="J3199" s="258" t="s">
        <v>2561</v>
      </c>
      <c r="K3199" s="258" t="s">
        <v>3017</v>
      </c>
      <c r="L3199" s="265" t="s">
        <v>1937</v>
      </c>
      <c r="M3199" s="265" t="s">
        <v>1941</v>
      </c>
      <c r="N3199" s="258" t="s">
        <v>3027</v>
      </c>
      <c r="O3199" s="258" t="s">
        <v>3040</v>
      </c>
      <c r="P3199" s="258"/>
      <c r="Q3199" s="258"/>
      <c r="R3199" s="258"/>
      <c r="S3199" s="258"/>
      <c r="T3199" s="11" t="s">
        <v>2784</v>
      </c>
      <c r="U3199" s="11" t="s">
        <v>2517</v>
      </c>
      <c r="V3199">
        <v>4.8635227327709902</v>
      </c>
      <c r="Z3199">
        <v>-1.07370611099462</v>
      </c>
      <c r="AD3199" s="188">
        <f t="shared" si="101"/>
        <v>11.198674943916147</v>
      </c>
    </row>
    <row r="3200" spans="1:30" hidden="1" x14ac:dyDescent="0.35">
      <c r="A3200" s="11" t="s">
        <v>2774</v>
      </c>
      <c r="B3200" s="11" t="s">
        <v>2516</v>
      </c>
      <c r="C3200" s="11" t="s">
        <v>2552</v>
      </c>
      <c r="D3200" s="188" t="s">
        <v>3022</v>
      </c>
      <c r="G3200" s="11" t="s">
        <v>2749</v>
      </c>
      <c r="H3200" s="11" t="s">
        <v>2640</v>
      </c>
      <c r="I3200" s="11" t="s">
        <v>2782</v>
      </c>
      <c r="J3200" s="258" t="s">
        <v>2561</v>
      </c>
      <c r="K3200" s="258" t="s">
        <v>3017</v>
      </c>
      <c r="L3200" s="265" t="s">
        <v>1937</v>
      </c>
      <c r="M3200" s="265" t="s">
        <v>1941</v>
      </c>
      <c r="N3200" s="258" t="s">
        <v>3027</v>
      </c>
      <c r="O3200" s="258" t="s">
        <v>3040</v>
      </c>
      <c r="P3200" s="258"/>
      <c r="Q3200" s="258"/>
      <c r="R3200" s="258"/>
      <c r="S3200" s="258"/>
      <c r="T3200" s="11" t="s">
        <v>2784</v>
      </c>
      <c r="U3200" s="11" t="s">
        <v>2517</v>
      </c>
      <c r="V3200">
        <v>5.1159244982769598</v>
      </c>
      <c r="Z3200">
        <v>-0.84600207516840498</v>
      </c>
      <c r="AD3200" s="188">
        <f t="shared" si="101"/>
        <v>11.779851486615572</v>
      </c>
    </row>
    <row r="3201" spans="1:30" hidden="1" x14ac:dyDescent="0.35">
      <c r="A3201" s="11" t="s">
        <v>2776</v>
      </c>
      <c r="B3201" s="11" t="s">
        <v>2516</v>
      </c>
      <c r="C3201" s="11" t="s">
        <v>2552</v>
      </c>
      <c r="D3201" s="188" t="s">
        <v>3022</v>
      </c>
      <c r="G3201" s="11" t="s">
        <v>2749</v>
      </c>
      <c r="H3201" s="11" t="s">
        <v>2640</v>
      </c>
      <c r="I3201" s="11" t="s">
        <v>2781</v>
      </c>
      <c r="J3201" s="258" t="s">
        <v>2561</v>
      </c>
      <c r="K3201" s="258" t="s">
        <v>3017</v>
      </c>
      <c r="L3201" s="265" t="s">
        <v>1937</v>
      </c>
      <c r="M3201" s="265" t="s">
        <v>1941</v>
      </c>
      <c r="N3201" s="258" t="s">
        <v>3027</v>
      </c>
      <c r="O3201" s="258" t="s">
        <v>3040</v>
      </c>
      <c r="P3201" s="258"/>
      <c r="Q3201" s="258"/>
      <c r="R3201" s="258"/>
      <c r="S3201" s="258"/>
      <c r="T3201" s="11" t="s">
        <v>2785</v>
      </c>
      <c r="U3201" s="11" t="s">
        <v>2517</v>
      </c>
      <c r="V3201">
        <v>0.58706579785409796</v>
      </c>
      <c r="Z3201">
        <v>3.1983244329038198</v>
      </c>
      <c r="AD3201" s="188">
        <f t="shared" si="101"/>
        <v>1.3517689547455018</v>
      </c>
    </row>
    <row r="3202" spans="1:30" hidden="1" x14ac:dyDescent="0.35">
      <c r="A3202" s="11" t="s">
        <v>2776</v>
      </c>
      <c r="B3202" s="11" t="s">
        <v>2516</v>
      </c>
      <c r="C3202" s="11" t="s">
        <v>2552</v>
      </c>
      <c r="D3202" s="188" t="s">
        <v>3022</v>
      </c>
      <c r="G3202" s="11" t="s">
        <v>2749</v>
      </c>
      <c r="H3202" s="11" t="s">
        <v>2640</v>
      </c>
      <c r="I3202" s="11" t="s">
        <v>2781</v>
      </c>
      <c r="J3202" s="258" t="s">
        <v>2561</v>
      </c>
      <c r="K3202" s="258" t="s">
        <v>3017</v>
      </c>
      <c r="L3202" s="265" t="s">
        <v>1937</v>
      </c>
      <c r="M3202" s="265" t="s">
        <v>1941</v>
      </c>
      <c r="N3202" s="258" t="s">
        <v>3027</v>
      </c>
      <c r="O3202" s="258" t="s">
        <v>3040</v>
      </c>
      <c r="P3202" s="258"/>
      <c r="Q3202" s="258"/>
      <c r="R3202" s="258"/>
      <c r="S3202" s="258"/>
      <c r="T3202" s="11" t="s">
        <v>2785</v>
      </c>
      <c r="U3202" s="11" t="s">
        <v>2517</v>
      </c>
      <c r="V3202">
        <v>0.89812356082504496</v>
      </c>
      <c r="Z3202">
        <v>2.4672235559257198</v>
      </c>
      <c r="AD3202" s="188">
        <f t="shared" si="101"/>
        <v>2.0680059228224796</v>
      </c>
    </row>
    <row r="3203" spans="1:30" hidden="1" x14ac:dyDescent="0.35">
      <c r="A3203" s="11" t="s">
        <v>2776</v>
      </c>
      <c r="B3203" s="11" t="s">
        <v>2516</v>
      </c>
      <c r="C3203" s="11" t="s">
        <v>2552</v>
      </c>
      <c r="D3203" s="188" t="s">
        <v>3022</v>
      </c>
      <c r="G3203" s="11" t="s">
        <v>2749</v>
      </c>
      <c r="H3203" s="11" t="s">
        <v>2640</v>
      </c>
      <c r="I3203" s="11" t="s">
        <v>2781</v>
      </c>
      <c r="J3203" s="258" t="s">
        <v>2561</v>
      </c>
      <c r="K3203" s="258" t="s">
        <v>3017</v>
      </c>
      <c r="L3203" s="265" t="s">
        <v>1937</v>
      </c>
      <c r="M3203" s="265" t="s">
        <v>1941</v>
      </c>
      <c r="N3203" s="258" t="s">
        <v>3027</v>
      </c>
      <c r="O3203" s="258" t="s">
        <v>3040</v>
      </c>
      <c r="P3203" s="258"/>
      <c r="Q3203" s="258"/>
      <c r="R3203" s="258"/>
      <c r="S3203" s="258"/>
      <c r="T3203" s="11" t="s">
        <v>2785</v>
      </c>
      <c r="U3203" s="11" t="s">
        <v>2517</v>
      </c>
      <c r="V3203">
        <v>1.5101562882759201</v>
      </c>
      <c r="Z3203">
        <v>1.82695605310861</v>
      </c>
      <c r="AD3203" s="188">
        <f t="shared" si="101"/>
        <v>3.4772633574753526</v>
      </c>
    </row>
    <row r="3204" spans="1:30" hidden="1" x14ac:dyDescent="0.35">
      <c r="A3204" s="11" t="s">
        <v>2776</v>
      </c>
      <c r="B3204" s="11" t="s">
        <v>2516</v>
      </c>
      <c r="C3204" s="11" t="s">
        <v>2552</v>
      </c>
      <c r="D3204" s="188" t="s">
        <v>3022</v>
      </c>
      <c r="G3204" s="11" t="s">
        <v>2749</v>
      </c>
      <c r="H3204" s="11" t="s">
        <v>2640</v>
      </c>
      <c r="I3204" s="11" t="s">
        <v>2781</v>
      </c>
      <c r="J3204" s="258" t="s">
        <v>2561</v>
      </c>
      <c r="K3204" s="258" t="s">
        <v>3017</v>
      </c>
      <c r="L3204" s="265" t="s">
        <v>1937</v>
      </c>
      <c r="M3204" s="265" t="s">
        <v>1941</v>
      </c>
      <c r="N3204" s="258" t="s">
        <v>3027</v>
      </c>
      <c r="O3204" s="258" t="s">
        <v>3040</v>
      </c>
      <c r="P3204" s="258"/>
      <c r="Q3204" s="258"/>
      <c r="R3204" s="258"/>
      <c r="S3204" s="258"/>
      <c r="T3204" s="11" t="s">
        <v>2785</v>
      </c>
      <c r="U3204" s="11" t="s">
        <v>2517</v>
      </c>
      <c r="V3204">
        <v>1.83067953554455</v>
      </c>
      <c r="Z3204">
        <v>2.6711822056734098</v>
      </c>
      <c r="AD3204" s="188">
        <f t="shared" si="101"/>
        <v>4.2152954085941445</v>
      </c>
    </row>
    <row r="3205" spans="1:30" hidden="1" x14ac:dyDescent="0.35">
      <c r="A3205" s="11" t="s">
        <v>2776</v>
      </c>
      <c r="B3205" s="11" t="s">
        <v>2516</v>
      </c>
      <c r="C3205" s="11" t="s">
        <v>2552</v>
      </c>
      <c r="D3205" s="188" t="s">
        <v>3022</v>
      </c>
      <c r="G3205" s="11" t="s">
        <v>2749</v>
      </c>
      <c r="H3205" s="11" t="s">
        <v>2640</v>
      </c>
      <c r="I3205" s="11" t="s">
        <v>2781</v>
      </c>
      <c r="J3205" s="258" t="s">
        <v>2561</v>
      </c>
      <c r="K3205" s="258" t="s">
        <v>3017</v>
      </c>
      <c r="L3205" s="265" t="s">
        <v>1937</v>
      </c>
      <c r="M3205" s="265" t="s">
        <v>1941</v>
      </c>
      <c r="N3205" s="258" t="s">
        <v>3027</v>
      </c>
      <c r="O3205" s="258" t="s">
        <v>3040</v>
      </c>
      <c r="P3205" s="258"/>
      <c r="Q3205" s="258"/>
      <c r="R3205" s="258"/>
      <c r="S3205" s="258"/>
      <c r="T3205" s="11" t="s">
        <v>2785</v>
      </c>
      <c r="U3205" s="11" t="s">
        <v>2517</v>
      </c>
      <c r="V3205">
        <v>2.1235608250453102</v>
      </c>
      <c r="Z3205">
        <v>1.41499681544265</v>
      </c>
      <c r="AD3205" s="188">
        <f t="shared" si="101"/>
        <v>4.8896794998154682</v>
      </c>
    </row>
    <row r="3206" spans="1:30" hidden="1" x14ac:dyDescent="0.35">
      <c r="A3206" s="11" t="s">
        <v>2776</v>
      </c>
      <c r="B3206" s="11" t="s">
        <v>2516</v>
      </c>
      <c r="C3206" s="11" t="s">
        <v>2552</v>
      </c>
      <c r="D3206" s="188" t="s">
        <v>3022</v>
      </c>
      <c r="G3206" s="11" t="s">
        <v>2749</v>
      </c>
      <c r="H3206" s="11" t="s">
        <v>2640</v>
      </c>
      <c r="I3206" s="11" t="s">
        <v>2781</v>
      </c>
      <c r="J3206" s="258" t="s">
        <v>2561</v>
      </c>
      <c r="K3206" s="258" t="s">
        <v>3017</v>
      </c>
      <c r="L3206" s="265" t="s">
        <v>1937</v>
      </c>
      <c r="M3206" s="265" t="s">
        <v>1941</v>
      </c>
      <c r="N3206" s="258" t="s">
        <v>3027</v>
      </c>
      <c r="O3206" s="258" t="s">
        <v>3040</v>
      </c>
      <c r="P3206" s="258"/>
      <c r="Q3206" s="258"/>
      <c r="R3206" s="258"/>
      <c r="S3206" s="258"/>
      <c r="T3206" s="11" t="s">
        <v>2785</v>
      </c>
      <c r="U3206" s="11" t="s">
        <v>2517</v>
      </c>
      <c r="V3206">
        <v>2.4196658664445598</v>
      </c>
      <c r="Z3206">
        <v>0.69533584831708495</v>
      </c>
      <c r="AD3206" s="188">
        <f t="shared" si="101"/>
        <v>5.5714865541017655</v>
      </c>
    </row>
    <row r="3207" spans="1:30" hidden="1" x14ac:dyDescent="0.35">
      <c r="A3207" s="11" t="s">
        <v>2776</v>
      </c>
      <c r="B3207" s="11" t="s">
        <v>2516</v>
      </c>
      <c r="C3207" s="11" t="s">
        <v>2552</v>
      </c>
      <c r="D3207" s="188" t="s">
        <v>3022</v>
      </c>
      <c r="G3207" s="11" t="s">
        <v>2749</v>
      </c>
      <c r="H3207" s="11" t="s">
        <v>2640</v>
      </c>
      <c r="I3207" s="11" t="s">
        <v>2781</v>
      </c>
      <c r="J3207" s="258" t="s">
        <v>2561</v>
      </c>
      <c r="K3207" s="258" t="s">
        <v>3017</v>
      </c>
      <c r="L3207" s="265" t="s">
        <v>1937</v>
      </c>
      <c r="M3207" s="265" t="s">
        <v>1941</v>
      </c>
      <c r="N3207" s="258" t="s">
        <v>3027</v>
      </c>
      <c r="O3207" s="258" t="s">
        <v>3040</v>
      </c>
      <c r="P3207" s="258"/>
      <c r="Q3207" s="258"/>
      <c r="R3207" s="258"/>
      <c r="S3207" s="258"/>
      <c r="T3207" s="11" t="s">
        <v>2785</v>
      </c>
      <c r="U3207" s="11" t="s">
        <v>2517</v>
      </c>
      <c r="V3207">
        <v>2.7032188525794898</v>
      </c>
      <c r="Z3207">
        <v>0.386654255058548</v>
      </c>
      <c r="AD3207" s="188">
        <f t="shared" si="101"/>
        <v>6.2243914330500028</v>
      </c>
    </row>
    <row r="3208" spans="1:30" hidden="1" x14ac:dyDescent="0.35">
      <c r="A3208" s="11" t="s">
        <v>2776</v>
      </c>
      <c r="B3208" s="11" t="s">
        <v>2516</v>
      </c>
      <c r="C3208" s="11" t="s">
        <v>2552</v>
      </c>
      <c r="D3208" s="188" t="s">
        <v>3022</v>
      </c>
      <c r="G3208" s="11" t="s">
        <v>2749</v>
      </c>
      <c r="H3208" s="11" t="s">
        <v>2640</v>
      </c>
      <c r="I3208" s="11" t="s">
        <v>2781</v>
      </c>
      <c r="J3208" s="258" t="s">
        <v>2561</v>
      </c>
      <c r="K3208" s="258" t="s">
        <v>3017</v>
      </c>
      <c r="L3208" s="265" t="s">
        <v>1937</v>
      </c>
      <c r="M3208" s="265" t="s">
        <v>1941</v>
      </c>
      <c r="N3208" s="258" t="s">
        <v>3027</v>
      </c>
      <c r="O3208" s="258" t="s">
        <v>3040</v>
      </c>
      <c r="P3208" s="258"/>
      <c r="Q3208" s="258"/>
      <c r="R3208" s="258"/>
      <c r="S3208" s="258"/>
      <c r="T3208" s="11" t="s">
        <v>2785</v>
      </c>
      <c r="U3208" s="11" t="s">
        <v>2517</v>
      </c>
      <c r="V3208">
        <v>3.0235363284503398</v>
      </c>
      <c r="Z3208">
        <v>1.19663416785066</v>
      </c>
      <c r="AD3208" s="188">
        <f t="shared" si="101"/>
        <v>6.961949678015702</v>
      </c>
    </row>
    <row r="3209" spans="1:30" hidden="1" x14ac:dyDescent="0.35">
      <c r="A3209" s="11" t="s">
        <v>2776</v>
      </c>
      <c r="B3209" s="11" t="s">
        <v>2516</v>
      </c>
      <c r="C3209" s="11" t="s">
        <v>2552</v>
      </c>
      <c r="D3209" s="188" t="s">
        <v>3022</v>
      </c>
      <c r="G3209" s="11" t="s">
        <v>2749</v>
      </c>
      <c r="H3209" s="11" t="s">
        <v>2640</v>
      </c>
      <c r="I3209" s="11" t="s">
        <v>2781</v>
      </c>
      <c r="J3209" s="258" t="s">
        <v>2561</v>
      </c>
      <c r="K3209" s="258" t="s">
        <v>3017</v>
      </c>
      <c r="L3209" s="265" t="s">
        <v>1937</v>
      </c>
      <c r="M3209" s="265" t="s">
        <v>1941</v>
      </c>
      <c r="N3209" s="258" t="s">
        <v>3027</v>
      </c>
      <c r="O3209" s="258" t="s">
        <v>3040</v>
      </c>
      <c r="P3209" s="258"/>
      <c r="Q3209" s="258"/>
      <c r="R3209" s="258"/>
      <c r="S3209" s="258"/>
      <c r="T3209" s="11" t="s">
        <v>2785</v>
      </c>
      <c r="U3209" s="11" t="s">
        <v>2517</v>
      </c>
      <c r="V3209">
        <v>3.3321934251138998</v>
      </c>
      <c r="Z3209">
        <v>6.59938268580679E-2</v>
      </c>
      <c r="AD3209" s="188">
        <f t="shared" si="101"/>
        <v>7.6726589076400371</v>
      </c>
    </row>
    <row r="3210" spans="1:30" hidden="1" x14ac:dyDescent="0.35">
      <c r="A3210" s="11" t="s">
        <v>2776</v>
      </c>
      <c r="B3210" s="11" t="s">
        <v>2516</v>
      </c>
      <c r="C3210" s="11" t="s">
        <v>2552</v>
      </c>
      <c r="D3210" s="188" t="s">
        <v>3022</v>
      </c>
      <c r="G3210" s="11" t="s">
        <v>2749</v>
      </c>
      <c r="H3210" s="11" t="s">
        <v>2640</v>
      </c>
      <c r="I3210" s="11" t="s">
        <v>2781</v>
      </c>
      <c r="J3210" s="258" t="s">
        <v>2561</v>
      </c>
      <c r="K3210" s="258" t="s">
        <v>3017</v>
      </c>
      <c r="L3210" s="265" t="s">
        <v>1937</v>
      </c>
      <c r="M3210" s="265" t="s">
        <v>1941</v>
      </c>
      <c r="N3210" s="258" t="s">
        <v>3027</v>
      </c>
      <c r="O3210" s="258" t="s">
        <v>3040</v>
      </c>
      <c r="P3210" s="258"/>
      <c r="Q3210" s="258"/>
      <c r="R3210" s="258"/>
      <c r="S3210" s="258"/>
      <c r="T3210" s="11" t="s">
        <v>2785</v>
      </c>
      <c r="U3210" s="11" t="s">
        <v>2517</v>
      </c>
      <c r="V3210">
        <v>3.5871441869580099</v>
      </c>
      <c r="Z3210">
        <v>-2.91509480182128E-3</v>
      </c>
      <c r="AD3210" s="188">
        <f t="shared" si="101"/>
        <v>8.2597047313097605</v>
      </c>
    </row>
    <row r="3211" spans="1:30" hidden="1" x14ac:dyDescent="0.35">
      <c r="A3211" s="11" t="s">
        <v>2776</v>
      </c>
      <c r="B3211" s="11" t="s">
        <v>2516</v>
      </c>
      <c r="C3211" s="11" t="s">
        <v>2552</v>
      </c>
      <c r="D3211" s="188" t="s">
        <v>3022</v>
      </c>
      <c r="G3211" s="11" t="s">
        <v>2749</v>
      </c>
      <c r="H3211" s="11" t="s">
        <v>2640</v>
      </c>
      <c r="I3211" s="11" t="s">
        <v>2781</v>
      </c>
      <c r="J3211" s="258" t="s">
        <v>2561</v>
      </c>
      <c r="K3211" s="258" t="s">
        <v>3017</v>
      </c>
      <c r="L3211" s="265" t="s">
        <v>1937</v>
      </c>
      <c r="M3211" s="265" t="s">
        <v>1941</v>
      </c>
      <c r="N3211" s="258" t="s">
        <v>3027</v>
      </c>
      <c r="O3211" s="258" t="s">
        <v>3040</v>
      </c>
      <c r="P3211" s="258"/>
      <c r="Q3211" s="258"/>
      <c r="R3211" s="258"/>
      <c r="S3211" s="258"/>
      <c r="T3211" s="11" t="s">
        <v>2785</v>
      </c>
      <c r="U3211" s="11" t="s">
        <v>2517</v>
      </c>
      <c r="V3211">
        <v>3.89010827494978</v>
      </c>
      <c r="Z3211">
        <v>0.41896526382832799</v>
      </c>
      <c r="AD3211" s="188">
        <f t="shared" si="101"/>
        <v>8.9573053240321467</v>
      </c>
    </row>
    <row r="3212" spans="1:30" hidden="1" x14ac:dyDescent="0.35">
      <c r="A3212" s="11" t="s">
        <v>2776</v>
      </c>
      <c r="B3212" s="11" t="s">
        <v>2516</v>
      </c>
      <c r="C3212" s="11" t="s">
        <v>2552</v>
      </c>
      <c r="D3212" s="188" t="s">
        <v>3022</v>
      </c>
      <c r="G3212" s="11" t="s">
        <v>2749</v>
      </c>
      <c r="H3212" s="11" t="s">
        <v>2640</v>
      </c>
      <c r="I3212" s="11" t="s">
        <v>2781</v>
      </c>
      <c r="J3212" s="258" t="s">
        <v>2561</v>
      </c>
      <c r="K3212" s="258" t="s">
        <v>3017</v>
      </c>
      <c r="L3212" s="265" t="s">
        <v>1937</v>
      </c>
      <c r="M3212" s="265" t="s">
        <v>1941</v>
      </c>
      <c r="N3212" s="258" t="s">
        <v>3027</v>
      </c>
      <c r="O3212" s="258" t="s">
        <v>3040</v>
      </c>
      <c r="P3212" s="258"/>
      <c r="Q3212" s="258"/>
      <c r="R3212" s="258"/>
      <c r="S3212" s="258"/>
      <c r="T3212" s="11" t="s">
        <v>2785</v>
      </c>
      <c r="U3212" s="11" t="s">
        <v>2517</v>
      </c>
      <c r="V3212">
        <v>4.2014403997844303</v>
      </c>
      <c r="Z3212">
        <v>-0.266473960119542</v>
      </c>
      <c r="AD3212" s="188">
        <f t="shared" si="101"/>
        <v>9.6741740336465742</v>
      </c>
    </row>
    <row r="3213" spans="1:30" hidden="1" x14ac:dyDescent="0.35">
      <c r="A3213" s="11" t="s">
        <v>2776</v>
      </c>
      <c r="B3213" s="11" t="s">
        <v>2516</v>
      </c>
      <c r="C3213" s="11" t="s">
        <v>2552</v>
      </c>
      <c r="D3213" s="188" t="s">
        <v>3022</v>
      </c>
      <c r="G3213" s="11" t="s">
        <v>2749</v>
      </c>
      <c r="H3213" s="11" t="s">
        <v>2640</v>
      </c>
      <c r="I3213" s="11" t="s">
        <v>2781</v>
      </c>
      <c r="J3213" s="258" t="s">
        <v>2561</v>
      </c>
      <c r="K3213" s="258" t="s">
        <v>3017</v>
      </c>
      <c r="L3213" s="265" t="s">
        <v>1937</v>
      </c>
      <c r="M3213" s="265" t="s">
        <v>1941</v>
      </c>
      <c r="N3213" s="258" t="s">
        <v>3027</v>
      </c>
      <c r="O3213" s="258" t="s">
        <v>3040</v>
      </c>
      <c r="P3213" s="258"/>
      <c r="Q3213" s="258"/>
      <c r="R3213" s="258"/>
      <c r="S3213" s="258"/>
      <c r="T3213" s="11" t="s">
        <v>2785</v>
      </c>
      <c r="U3213" s="11" t="s">
        <v>2517</v>
      </c>
      <c r="V3213">
        <v>4.48526774778305</v>
      </c>
      <c r="Z3213">
        <v>-0.52949390034785004</v>
      </c>
      <c r="AD3213" s="188">
        <f t="shared" si="101"/>
        <v>10.327710654132229</v>
      </c>
    </row>
    <row r="3214" spans="1:30" hidden="1" x14ac:dyDescent="0.35">
      <c r="A3214" s="11" t="s">
        <v>2776</v>
      </c>
      <c r="B3214" s="11" t="s">
        <v>2516</v>
      </c>
      <c r="C3214" s="11" t="s">
        <v>2552</v>
      </c>
      <c r="D3214" s="188" t="s">
        <v>3022</v>
      </c>
      <c r="G3214" s="11" t="s">
        <v>2749</v>
      </c>
      <c r="H3214" s="11" t="s">
        <v>2640</v>
      </c>
      <c r="I3214" s="11" t="s">
        <v>2781</v>
      </c>
      <c r="J3214" s="258" t="s">
        <v>2561</v>
      </c>
      <c r="K3214" s="258" t="s">
        <v>3017</v>
      </c>
      <c r="L3214" s="265" t="s">
        <v>1937</v>
      </c>
      <c r="M3214" s="265" t="s">
        <v>1941</v>
      </c>
      <c r="N3214" s="258" t="s">
        <v>3027</v>
      </c>
      <c r="O3214" s="258" t="s">
        <v>3040</v>
      </c>
      <c r="P3214" s="258"/>
      <c r="Q3214" s="258"/>
      <c r="R3214" s="258"/>
      <c r="S3214" s="258"/>
      <c r="T3214" s="11" t="s">
        <v>2785</v>
      </c>
      <c r="U3214" s="11" t="s">
        <v>2517</v>
      </c>
      <c r="V3214">
        <v>4.8019499289598704</v>
      </c>
      <c r="Z3214">
        <v>-0.32453089020626003</v>
      </c>
      <c r="AD3214" s="188">
        <f t="shared" si="101"/>
        <v>11.056898323726815</v>
      </c>
    </row>
    <row r="3215" spans="1:30" hidden="1" x14ac:dyDescent="0.35">
      <c r="A3215" s="11" t="s">
        <v>2776</v>
      </c>
      <c r="B3215" s="11" t="s">
        <v>2516</v>
      </c>
      <c r="C3215" s="11" t="s">
        <v>2552</v>
      </c>
      <c r="D3215" s="188" t="s">
        <v>3022</v>
      </c>
      <c r="G3215" s="11" t="s">
        <v>2749</v>
      </c>
      <c r="H3215" s="11" t="s">
        <v>2640</v>
      </c>
      <c r="I3215" s="11" t="s">
        <v>2781</v>
      </c>
      <c r="J3215" s="258" t="s">
        <v>2561</v>
      </c>
      <c r="K3215" s="258" t="s">
        <v>3017</v>
      </c>
      <c r="L3215" s="265" t="s">
        <v>1937</v>
      </c>
      <c r="M3215" s="265" t="s">
        <v>1941</v>
      </c>
      <c r="N3215" s="258" t="s">
        <v>3027</v>
      </c>
      <c r="O3215" s="258" t="s">
        <v>3040</v>
      </c>
      <c r="P3215" s="258"/>
      <c r="Q3215" s="258"/>
      <c r="R3215" s="258"/>
      <c r="S3215" s="258"/>
      <c r="T3215" s="11" t="s">
        <v>2785</v>
      </c>
      <c r="U3215" s="11" t="s">
        <v>2517</v>
      </c>
      <c r="V3215">
        <v>5.0977120180294904</v>
      </c>
      <c r="Z3215">
        <v>-1.10126892361961</v>
      </c>
      <c r="AD3215" s="188">
        <f t="shared" si="101"/>
        <v>11.7379157010913</v>
      </c>
    </row>
    <row r="3216" spans="1:30" hidden="1" x14ac:dyDescent="0.35">
      <c r="A3216" s="11" t="s">
        <v>2776</v>
      </c>
      <c r="B3216" s="11" t="s">
        <v>2516</v>
      </c>
      <c r="C3216" s="11" t="s">
        <v>2552</v>
      </c>
      <c r="D3216" s="188" t="s">
        <v>3022</v>
      </c>
      <c r="G3216" s="11" t="s">
        <v>2749</v>
      </c>
      <c r="H3216" s="11" t="s">
        <v>2640</v>
      </c>
      <c r="I3216" s="11" t="s">
        <v>2781</v>
      </c>
      <c r="J3216" s="258" t="s">
        <v>2561</v>
      </c>
      <c r="K3216" s="258" t="s">
        <v>3017</v>
      </c>
      <c r="L3216" s="265" t="s">
        <v>1937</v>
      </c>
      <c r="M3216" s="265" t="s">
        <v>1941</v>
      </c>
      <c r="N3216" s="258" t="s">
        <v>3027</v>
      </c>
      <c r="O3216" s="258" t="s">
        <v>3040</v>
      </c>
      <c r="P3216" s="258"/>
      <c r="Q3216" s="258"/>
      <c r="R3216" s="258"/>
      <c r="S3216" s="258"/>
      <c r="T3216" s="11" t="s">
        <v>2785</v>
      </c>
      <c r="U3216" s="11" t="s">
        <v>2517</v>
      </c>
      <c r="V3216">
        <v>6.0253980696683103</v>
      </c>
      <c r="Z3216">
        <v>-1.70780461515849</v>
      </c>
      <c r="AD3216" s="188">
        <f t="shared" si="101"/>
        <v>13.873991774573351</v>
      </c>
    </row>
    <row r="3217" spans="1:30" hidden="1" x14ac:dyDescent="0.35">
      <c r="A3217" s="11" t="s">
        <v>2776</v>
      </c>
      <c r="B3217" s="11" t="s">
        <v>2516</v>
      </c>
      <c r="C3217" s="11" t="s">
        <v>2552</v>
      </c>
      <c r="D3217" s="188" t="s">
        <v>3022</v>
      </c>
      <c r="G3217" s="11" t="s">
        <v>2749</v>
      </c>
      <c r="H3217" s="11" t="s">
        <v>2640</v>
      </c>
      <c r="I3217" s="11" t="s">
        <v>2782</v>
      </c>
      <c r="J3217" s="258" t="s">
        <v>2561</v>
      </c>
      <c r="K3217" s="258" t="s">
        <v>3017</v>
      </c>
      <c r="L3217" s="265" t="s">
        <v>1937</v>
      </c>
      <c r="M3217" s="265" t="s">
        <v>1941</v>
      </c>
      <c r="N3217" s="258" t="s">
        <v>3027</v>
      </c>
      <c r="O3217" s="258" t="s">
        <v>3040</v>
      </c>
      <c r="P3217" s="258"/>
      <c r="Q3217" s="258"/>
      <c r="R3217" s="258"/>
      <c r="S3217" s="258"/>
      <c r="T3217" s="11" t="s">
        <v>2785</v>
      </c>
      <c r="U3217" s="11" t="s">
        <v>2517</v>
      </c>
      <c r="V3217">
        <v>0.925628337661065</v>
      </c>
      <c r="Z3217">
        <v>2.0448042722061599</v>
      </c>
      <c r="AD3217" s="188">
        <f t="shared" si="101"/>
        <v>2.1313380119512275</v>
      </c>
    </row>
    <row r="3218" spans="1:30" hidden="1" x14ac:dyDescent="0.35">
      <c r="A3218" s="11" t="s">
        <v>2776</v>
      </c>
      <c r="B3218" s="11" t="s">
        <v>2516</v>
      </c>
      <c r="C3218" s="11" t="s">
        <v>2552</v>
      </c>
      <c r="D3218" s="188" t="s">
        <v>3022</v>
      </c>
      <c r="G3218" s="11" t="s">
        <v>2749</v>
      </c>
      <c r="H3218" s="11" t="s">
        <v>2640</v>
      </c>
      <c r="I3218" s="11" t="s">
        <v>2782</v>
      </c>
      <c r="J3218" s="258" t="s">
        <v>2561</v>
      </c>
      <c r="K3218" s="258" t="s">
        <v>3017</v>
      </c>
      <c r="L3218" s="265" t="s">
        <v>1937</v>
      </c>
      <c r="M3218" s="265" t="s">
        <v>1941</v>
      </c>
      <c r="N3218" s="258" t="s">
        <v>3027</v>
      </c>
      <c r="O3218" s="258" t="s">
        <v>3040</v>
      </c>
      <c r="P3218" s="258"/>
      <c r="Q3218" s="258"/>
      <c r="R3218" s="258"/>
      <c r="S3218" s="258"/>
      <c r="T3218" s="11" t="s">
        <v>2785</v>
      </c>
      <c r="U3218" s="11" t="s">
        <v>2517</v>
      </c>
      <c r="V3218">
        <v>1.4910195482827799</v>
      </c>
      <c r="Z3218">
        <v>1.1420557542501599</v>
      </c>
      <c r="AD3218" s="188">
        <f t="shared" si="101"/>
        <v>3.4331993852386451</v>
      </c>
    </row>
    <row r="3219" spans="1:30" hidden="1" x14ac:dyDescent="0.35">
      <c r="A3219" s="11" t="s">
        <v>2776</v>
      </c>
      <c r="B3219" s="11" t="s">
        <v>2516</v>
      </c>
      <c r="C3219" s="11" t="s">
        <v>2552</v>
      </c>
      <c r="D3219" s="188" t="s">
        <v>3022</v>
      </c>
      <c r="G3219" s="11" t="s">
        <v>2749</v>
      </c>
      <c r="H3219" s="11" t="s">
        <v>2640</v>
      </c>
      <c r="I3219" s="11" t="s">
        <v>2782</v>
      </c>
      <c r="J3219" s="258" t="s">
        <v>2561</v>
      </c>
      <c r="K3219" s="258" t="s">
        <v>3017</v>
      </c>
      <c r="L3219" s="265" t="s">
        <v>1937</v>
      </c>
      <c r="M3219" s="265" t="s">
        <v>1941</v>
      </c>
      <c r="N3219" s="258" t="s">
        <v>3027</v>
      </c>
      <c r="O3219" s="258" t="s">
        <v>3040</v>
      </c>
      <c r="P3219" s="258"/>
      <c r="Q3219" s="258"/>
      <c r="R3219" s="258"/>
      <c r="S3219" s="258"/>
      <c r="T3219" s="11" t="s">
        <v>2785</v>
      </c>
      <c r="U3219" s="11" t="s">
        <v>2517</v>
      </c>
      <c r="V3219">
        <v>2.1344667091274299</v>
      </c>
      <c r="Z3219">
        <v>0.73004752339424805</v>
      </c>
      <c r="AD3219" s="188">
        <f t="shared" si="101"/>
        <v>4.9147912259288784</v>
      </c>
    </row>
    <row r="3220" spans="1:30" hidden="1" x14ac:dyDescent="0.35">
      <c r="A3220" s="11" t="s">
        <v>2776</v>
      </c>
      <c r="B3220" s="11" t="s">
        <v>2516</v>
      </c>
      <c r="C3220" s="11" t="s">
        <v>2552</v>
      </c>
      <c r="D3220" s="188" t="s">
        <v>3022</v>
      </c>
      <c r="G3220" s="11" t="s">
        <v>2749</v>
      </c>
      <c r="H3220" s="11" t="s">
        <v>2640</v>
      </c>
      <c r="I3220" s="11" t="s">
        <v>2782</v>
      </c>
      <c r="J3220" s="258" t="s">
        <v>2561</v>
      </c>
      <c r="K3220" s="258" t="s">
        <v>3017</v>
      </c>
      <c r="L3220" s="265" t="s">
        <v>1937</v>
      </c>
      <c r="M3220" s="265" t="s">
        <v>1941</v>
      </c>
      <c r="N3220" s="258" t="s">
        <v>3027</v>
      </c>
      <c r="O3220" s="258" t="s">
        <v>3040</v>
      </c>
      <c r="P3220" s="258"/>
      <c r="Q3220" s="258"/>
      <c r="R3220" s="258"/>
      <c r="S3220" s="258"/>
      <c r="T3220" s="11" t="s">
        <v>2785</v>
      </c>
      <c r="U3220" s="11" t="s">
        <v>2517</v>
      </c>
      <c r="V3220">
        <v>2.4012150311106701</v>
      </c>
      <c r="Z3220">
        <v>0.124589682034199</v>
      </c>
      <c r="AD3220" s="188">
        <f t="shared" si="101"/>
        <v>5.5290019357086635</v>
      </c>
    </row>
    <row r="3221" spans="1:30" hidden="1" x14ac:dyDescent="0.35">
      <c r="A3221" s="11" t="s">
        <v>2776</v>
      </c>
      <c r="B3221" s="11" t="s">
        <v>2516</v>
      </c>
      <c r="C3221" s="11" t="s">
        <v>2552</v>
      </c>
      <c r="D3221" s="188" t="s">
        <v>3022</v>
      </c>
      <c r="G3221" s="11" t="s">
        <v>2749</v>
      </c>
      <c r="H3221" s="11" t="s">
        <v>2640</v>
      </c>
      <c r="I3221" s="11" t="s">
        <v>2782</v>
      </c>
      <c r="J3221" s="258" t="s">
        <v>2561</v>
      </c>
      <c r="K3221" s="258" t="s">
        <v>3017</v>
      </c>
      <c r="L3221" s="265" t="s">
        <v>1937</v>
      </c>
      <c r="M3221" s="265" t="s">
        <v>1941</v>
      </c>
      <c r="N3221" s="258" t="s">
        <v>3027</v>
      </c>
      <c r="O3221" s="258" t="s">
        <v>3040</v>
      </c>
      <c r="P3221" s="258"/>
      <c r="Q3221" s="258"/>
      <c r="R3221" s="258"/>
      <c r="S3221" s="258"/>
      <c r="T3221" s="11" t="s">
        <v>2785</v>
      </c>
      <c r="U3221" s="11" t="s">
        <v>2517</v>
      </c>
      <c r="V3221">
        <v>2.7150164127186298</v>
      </c>
      <c r="Z3221">
        <v>-0.14989466464161399</v>
      </c>
      <c r="AD3221" s="188">
        <f t="shared" si="101"/>
        <v>6.2515563191600867</v>
      </c>
    </row>
    <row r="3222" spans="1:30" hidden="1" x14ac:dyDescent="0.35">
      <c r="A3222" s="11" t="s">
        <v>2776</v>
      </c>
      <c r="B3222" s="11" t="s">
        <v>2516</v>
      </c>
      <c r="C3222" s="11" t="s">
        <v>2552</v>
      </c>
      <c r="D3222" s="188" t="s">
        <v>3022</v>
      </c>
      <c r="G3222" s="11" t="s">
        <v>2749</v>
      </c>
      <c r="H3222" s="11" t="s">
        <v>2640</v>
      </c>
      <c r="I3222" s="11" t="s">
        <v>2782</v>
      </c>
      <c r="J3222" s="258" t="s">
        <v>2561</v>
      </c>
      <c r="K3222" s="258" t="s">
        <v>3017</v>
      </c>
      <c r="L3222" s="265" t="s">
        <v>1937</v>
      </c>
      <c r="M3222" s="265" t="s">
        <v>1941</v>
      </c>
      <c r="N3222" s="258" t="s">
        <v>3027</v>
      </c>
      <c r="O3222" s="258" t="s">
        <v>3040</v>
      </c>
      <c r="P3222" s="258"/>
      <c r="Q3222" s="258"/>
      <c r="R3222" s="258"/>
      <c r="S3222" s="258"/>
      <c r="T3222" s="11" t="s">
        <v>2785</v>
      </c>
      <c r="U3222" s="11" t="s">
        <v>2517</v>
      </c>
      <c r="V3222">
        <v>3.0336191269413502</v>
      </c>
      <c r="Z3222">
        <v>0.37469991671157798</v>
      </c>
      <c r="AD3222" s="188">
        <f t="shared" si="101"/>
        <v>6.9851661795167654</v>
      </c>
    </row>
    <row r="3223" spans="1:30" hidden="1" x14ac:dyDescent="0.35">
      <c r="A3223" s="11" t="s">
        <v>2776</v>
      </c>
      <c r="B3223" s="11" t="s">
        <v>2516</v>
      </c>
      <c r="C3223" s="11" t="s">
        <v>2552</v>
      </c>
      <c r="D3223" s="188" t="s">
        <v>3022</v>
      </c>
      <c r="G3223" s="11" t="s">
        <v>2749</v>
      </c>
      <c r="H3223" s="11" t="s">
        <v>2640</v>
      </c>
      <c r="I3223" s="11" t="s">
        <v>2782</v>
      </c>
      <c r="J3223" s="258" t="s">
        <v>2561</v>
      </c>
      <c r="K3223" s="258" t="s">
        <v>3017</v>
      </c>
      <c r="L3223" s="265" t="s">
        <v>1937</v>
      </c>
      <c r="M3223" s="265" t="s">
        <v>1941</v>
      </c>
      <c r="N3223" s="258" t="s">
        <v>3027</v>
      </c>
      <c r="O3223" s="258" t="s">
        <v>3040</v>
      </c>
      <c r="P3223" s="258"/>
      <c r="Q3223" s="258"/>
      <c r="R3223" s="258"/>
      <c r="S3223" s="258"/>
      <c r="T3223" s="11" t="s">
        <v>2785</v>
      </c>
      <c r="U3223" s="11" t="s">
        <v>2517</v>
      </c>
      <c r="V3223">
        <v>3.2686786536671399</v>
      </c>
      <c r="Z3223">
        <v>-0.50467884963989895</v>
      </c>
      <c r="AD3223" s="188">
        <f t="shared" si="101"/>
        <v>7.5264107417218042</v>
      </c>
    </row>
    <row r="3224" spans="1:30" hidden="1" x14ac:dyDescent="0.35">
      <c r="A3224" s="11" t="s">
        <v>2776</v>
      </c>
      <c r="B3224" s="11" t="s">
        <v>2516</v>
      </c>
      <c r="C3224" s="11" t="s">
        <v>2552</v>
      </c>
      <c r="D3224" s="188" t="s">
        <v>3022</v>
      </c>
      <c r="G3224" s="11" t="s">
        <v>2749</v>
      </c>
      <c r="H3224" s="11" t="s">
        <v>2640</v>
      </c>
      <c r="I3224" s="11" t="s">
        <v>2782</v>
      </c>
      <c r="J3224" s="258" t="s">
        <v>2561</v>
      </c>
      <c r="K3224" s="258" t="s">
        <v>3017</v>
      </c>
      <c r="L3224" s="265" t="s">
        <v>1937</v>
      </c>
      <c r="M3224" s="265" t="s">
        <v>1941</v>
      </c>
      <c r="N3224" s="258" t="s">
        <v>3027</v>
      </c>
      <c r="O3224" s="258" t="s">
        <v>3040</v>
      </c>
      <c r="P3224" s="258"/>
      <c r="Q3224" s="258"/>
      <c r="R3224" s="258"/>
      <c r="S3224" s="258"/>
      <c r="T3224" s="11" t="s">
        <v>2785</v>
      </c>
      <c r="U3224" s="11" t="s">
        <v>2517</v>
      </c>
      <c r="V3224">
        <v>3.59955906129048</v>
      </c>
      <c r="Z3224">
        <v>-0.43672529518396702</v>
      </c>
      <c r="AD3224" s="188">
        <f t="shared" si="101"/>
        <v>8.2882910358790998</v>
      </c>
    </row>
    <row r="3225" spans="1:30" hidden="1" x14ac:dyDescent="0.35">
      <c r="A3225" s="11" t="s">
        <v>2776</v>
      </c>
      <c r="B3225" s="11" t="s">
        <v>2516</v>
      </c>
      <c r="C3225" s="11" t="s">
        <v>2552</v>
      </c>
      <c r="D3225" s="188" t="s">
        <v>3022</v>
      </c>
      <c r="G3225" s="11" t="s">
        <v>2749</v>
      </c>
      <c r="H3225" s="11" t="s">
        <v>2640</v>
      </c>
      <c r="I3225" s="11" t="s">
        <v>2782</v>
      </c>
      <c r="J3225" s="258" t="s">
        <v>2561</v>
      </c>
      <c r="K3225" s="258" t="s">
        <v>3017</v>
      </c>
      <c r="L3225" s="265" t="s">
        <v>1937</v>
      </c>
      <c r="M3225" s="265" t="s">
        <v>1941</v>
      </c>
      <c r="N3225" s="258" t="s">
        <v>3027</v>
      </c>
      <c r="O3225" s="258" t="s">
        <v>3040</v>
      </c>
      <c r="P3225" s="258"/>
      <c r="Q3225" s="258"/>
      <c r="R3225" s="258"/>
      <c r="S3225" s="258"/>
      <c r="T3225" s="11" t="s">
        <v>2785</v>
      </c>
      <c r="U3225" s="11" t="s">
        <v>2517</v>
      </c>
      <c r="V3225">
        <v>3.8856498946646401</v>
      </c>
      <c r="Z3225">
        <v>-0.32303659791288902</v>
      </c>
      <c r="AD3225" s="188">
        <f t="shared" si="101"/>
        <v>8.9470395240486855</v>
      </c>
    </row>
    <row r="3226" spans="1:30" hidden="1" x14ac:dyDescent="0.35">
      <c r="A3226" s="11" t="s">
        <v>2776</v>
      </c>
      <c r="B3226" s="11" t="s">
        <v>2516</v>
      </c>
      <c r="C3226" s="11" t="s">
        <v>2552</v>
      </c>
      <c r="D3226" s="188" t="s">
        <v>3022</v>
      </c>
      <c r="G3226" s="11" t="s">
        <v>2749</v>
      </c>
      <c r="H3226" s="11" t="s">
        <v>2640</v>
      </c>
      <c r="I3226" s="11" t="s">
        <v>2782</v>
      </c>
      <c r="J3226" s="258" t="s">
        <v>2561</v>
      </c>
      <c r="K3226" s="258" t="s">
        <v>3017</v>
      </c>
      <c r="L3226" s="265" t="s">
        <v>1937</v>
      </c>
      <c r="M3226" s="265" t="s">
        <v>1941</v>
      </c>
      <c r="N3226" s="258" t="s">
        <v>3027</v>
      </c>
      <c r="O3226" s="258" t="s">
        <v>3040</v>
      </c>
      <c r="P3226" s="258"/>
      <c r="Q3226" s="258"/>
      <c r="R3226" s="258"/>
      <c r="S3226" s="258"/>
      <c r="T3226" s="11" t="s">
        <v>2785</v>
      </c>
      <c r="U3226" s="11" t="s">
        <v>2517</v>
      </c>
      <c r="V3226">
        <v>4.2135809122531898</v>
      </c>
      <c r="Z3226">
        <v>-0.74594581353191702</v>
      </c>
      <c r="AD3226" s="188">
        <f t="shared" si="101"/>
        <v>9.7021285966784472</v>
      </c>
    </row>
    <row r="3227" spans="1:30" hidden="1" x14ac:dyDescent="0.35">
      <c r="A3227" s="11" t="s">
        <v>2776</v>
      </c>
      <c r="B3227" s="11" t="s">
        <v>2516</v>
      </c>
      <c r="C3227" s="11" t="s">
        <v>2552</v>
      </c>
      <c r="D3227" s="188" t="s">
        <v>3022</v>
      </c>
      <c r="G3227" s="11" t="s">
        <v>2749</v>
      </c>
      <c r="H3227" s="11" t="s">
        <v>2640</v>
      </c>
      <c r="I3227" s="11" t="s">
        <v>2782</v>
      </c>
      <c r="J3227" s="258" t="s">
        <v>2561</v>
      </c>
      <c r="K3227" s="258" t="s">
        <v>3017</v>
      </c>
      <c r="L3227" s="265" t="s">
        <v>1937</v>
      </c>
      <c r="M3227" s="265" t="s">
        <v>1941</v>
      </c>
      <c r="N3227" s="258" t="s">
        <v>3027</v>
      </c>
      <c r="O3227" s="258" t="s">
        <v>3040</v>
      </c>
      <c r="P3227" s="258"/>
      <c r="Q3227" s="258"/>
      <c r="R3227" s="258"/>
      <c r="S3227" s="258"/>
      <c r="T3227" s="11" t="s">
        <v>2785</v>
      </c>
      <c r="U3227" s="11" t="s">
        <v>2517</v>
      </c>
      <c r="V3227">
        <v>4.4529616383322699</v>
      </c>
      <c r="Z3227">
        <v>-0.90615354465729103</v>
      </c>
      <c r="AD3227" s="188">
        <f t="shared" si="101"/>
        <v>10.253323088098229</v>
      </c>
    </row>
    <row r="3228" spans="1:30" hidden="1" x14ac:dyDescent="0.35">
      <c r="A3228" s="11" t="s">
        <v>2776</v>
      </c>
      <c r="B3228" s="11" t="s">
        <v>2516</v>
      </c>
      <c r="C3228" s="11" t="s">
        <v>2552</v>
      </c>
      <c r="D3228" s="188" t="s">
        <v>3022</v>
      </c>
      <c r="G3228" s="11" t="s">
        <v>2749</v>
      </c>
      <c r="H3228" s="11" t="s">
        <v>2640</v>
      </c>
      <c r="I3228" s="11" t="s">
        <v>2782</v>
      </c>
      <c r="J3228" s="258" t="s">
        <v>2561</v>
      </c>
      <c r="K3228" s="258" t="s">
        <v>3017</v>
      </c>
      <c r="L3228" s="265" t="s">
        <v>1937</v>
      </c>
      <c r="M3228" s="265" t="s">
        <v>1941</v>
      </c>
      <c r="N3228" s="258" t="s">
        <v>3027</v>
      </c>
      <c r="O3228" s="258" t="s">
        <v>3040</v>
      </c>
      <c r="P3228" s="258"/>
      <c r="Q3228" s="258"/>
      <c r="R3228" s="258"/>
      <c r="S3228" s="258"/>
      <c r="T3228" s="11" t="s">
        <v>2785</v>
      </c>
      <c r="U3228" s="11" t="s">
        <v>2517</v>
      </c>
      <c r="V3228">
        <v>4.8143648032923396</v>
      </c>
      <c r="Z3228">
        <v>-0.75834109058840604</v>
      </c>
      <c r="AD3228" s="188">
        <f t="shared" si="101"/>
        <v>11.085484628296154</v>
      </c>
    </row>
    <row r="3229" spans="1:30" hidden="1" x14ac:dyDescent="0.35">
      <c r="A3229" s="11" t="s">
        <v>2776</v>
      </c>
      <c r="B3229" s="11" t="s">
        <v>2516</v>
      </c>
      <c r="C3229" s="11" t="s">
        <v>2552</v>
      </c>
      <c r="D3229" s="188" t="s">
        <v>3022</v>
      </c>
      <c r="G3229" s="11" t="s">
        <v>2749</v>
      </c>
      <c r="H3229" s="11" t="s">
        <v>2640</v>
      </c>
      <c r="I3229" s="11" t="s">
        <v>2782</v>
      </c>
      <c r="J3229" s="258" t="s">
        <v>2561</v>
      </c>
      <c r="K3229" s="258" t="s">
        <v>3017</v>
      </c>
      <c r="L3229" s="265" t="s">
        <v>1937</v>
      </c>
      <c r="M3229" s="265" t="s">
        <v>1941</v>
      </c>
      <c r="N3229" s="258" t="s">
        <v>3027</v>
      </c>
      <c r="O3229" s="258" t="s">
        <v>3040</v>
      </c>
      <c r="P3229" s="258"/>
      <c r="Q3229" s="258"/>
      <c r="R3229" s="258"/>
      <c r="S3229" s="258"/>
      <c r="T3229" s="11" t="s">
        <v>2785</v>
      </c>
      <c r="U3229" s="11" t="s">
        <v>2517</v>
      </c>
      <c r="V3229">
        <v>5.0965459801087603</v>
      </c>
      <c r="Z3229">
        <v>-1.29533094899808</v>
      </c>
      <c r="AD3229" s="188">
        <f t="shared" si="101"/>
        <v>11.735230799557161</v>
      </c>
    </row>
    <row r="3230" spans="1:30" hidden="1" x14ac:dyDescent="0.35">
      <c r="A3230" s="11" t="s">
        <v>2776</v>
      </c>
      <c r="B3230" s="11" t="s">
        <v>2516</v>
      </c>
      <c r="C3230" s="11" t="s">
        <v>2552</v>
      </c>
      <c r="D3230" s="188" t="s">
        <v>3022</v>
      </c>
      <c r="G3230" s="11" t="s">
        <v>2749</v>
      </c>
      <c r="H3230" s="11" t="s">
        <v>2640</v>
      </c>
      <c r="I3230" s="11" t="s">
        <v>2782</v>
      </c>
      <c r="J3230" s="258" t="s">
        <v>2561</v>
      </c>
      <c r="K3230" s="258" t="s">
        <v>3017</v>
      </c>
      <c r="L3230" s="265" t="s">
        <v>1937</v>
      </c>
      <c r="M3230" s="265" t="s">
        <v>1941</v>
      </c>
      <c r="N3230" s="258" t="s">
        <v>3027</v>
      </c>
      <c r="O3230" s="258" t="s">
        <v>3040</v>
      </c>
      <c r="P3230" s="258"/>
      <c r="Q3230" s="258"/>
      <c r="R3230" s="258"/>
      <c r="S3230" s="258"/>
      <c r="T3230" s="11" t="s">
        <v>2785</v>
      </c>
      <c r="U3230" s="11" t="s">
        <v>2517</v>
      </c>
      <c r="V3230">
        <v>5.4541766694429397</v>
      </c>
      <c r="Z3230">
        <v>-1.77536622409484</v>
      </c>
      <c r="AD3230" s="188">
        <f t="shared" si="101"/>
        <v>12.558705893615226</v>
      </c>
    </row>
    <row r="3231" spans="1:30" hidden="1" x14ac:dyDescent="0.35">
      <c r="A3231" s="11" t="s">
        <v>2776</v>
      </c>
      <c r="B3231" s="11" t="s">
        <v>2516</v>
      </c>
      <c r="C3231" s="11" t="s">
        <v>2552</v>
      </c>
      <c r="D3231" s="188" t="s">
        <v>3022</v>
      </c>
      <c r="G3231" s="11" t="s">
        <v>2749</v>
      </c>
      <c r="H3231" s="11" t="s">
        <v>2640</v>
      </c>
      <c r="I3231" s="11" t="s">
        <v>2782</v>
      </c>
      <c r="J3231" s="258" t="s">
        <v>2561</v>
      </c>
      <c r="K3231" s="258" t="s">
        <v>3017</v>
      </c>
      <c r="L3231" s="265" t="s">
        <v>1937</v>
      </c>
      <c r="M3231" s="265" t="s">
        <v>1941</v>
      </c>
      <c r="N3231" s="258" t="s">
        <v>3027</v>
      </c>
      <c r="O3231" s="258" t="s">
        <v>3040</v>
      </c>
      <c r="P3231" s="258"/>
      <c r="Q3231" s="258"/>
      <c r="R3231" s="258"/>
      <c r="S3231" s="258"/>
      <c r="T3231" s="11" t="s">
        <v>2785</v>
      </c>
      <c r="U3231" s="11" t="s">
        <v>2517</v>
      </c>
      <c r="V3231">
        <v>5.7098819264122298</v>
      </c>
      <c r="Z3231">
        <v>-1.7187055999216001</v>
      </c>
      <c r="AD3231" s="188">
        <f t="shared" si="101"/>
        <v>13.147489006512926</v>
      </c>
    </row>
    <row r="3232" spans="1:30" hidden="1" x14ac:dyDescent="0.35">
      <c r="A3232" s="11" t="s">
        <v>2777</v>
      </c>
      <c r="B3232" s="11" t="s">
        <v>2516</v>
      </c>
      <c r="C3232" s="11" t="s">
        <v>2552</v>
      </c>
      <c r="D3232" s="188" t="s">
        <v>3022</v>
      </c>
      <c r="G3232" s="11" t="s">
        <v>2749</v>
      </c>
      <c r="H3232" s="11" t="s">
        <v>2640</v>
      </c>
      <c r="I3232" s="11" t="s">
        <v>2781</v>
      </c>
      <c r="J3232" s="258" t="s">
        <v>2561</v>
      </c>
      <c r="K3232" s="258" t="s">
        <v>3017</v>
      </c>
      <c r="L3232" s="265" t="s">
        <v>1937</v>
      </c>
      <c r="M3232" s="265" t="s">
        <v>1941</v>
      </c>
      <c r="N3232" s="258" t="s">
        <v>3027</v>
      </c>
      <c r="O3232" s="258" t="s">
        <v>3040</v>
      </c>
      <c r="P3232" s="258"/>
      <c r="Q3232" s="258"/>
      <c r="R3232" s="258"/>
      <c r="S3232" s="258"/>
      <c r="T3232" s="11" t="s">
        <v>2786</v>
      </c>
      <c r="U3232" s="11" t="s">
        <v>2517</v>
      </c>
      <c r="V3232">
        <v>0.58768899828324395</v>
      </c>
      <c r="Z3232">
        <v>3.44905233692542</v>
      </c>
      <c r="AD3232" s="188">
        <f t="shared" si="101"/>
        <v>1.3532039267636009</v>
      </c>
    </row>
    <row r="3233" spans="1:30" hidden="1" x14ac:dyDescent="0.35">
      <c r="A3233" s="11" t="s">
        <v>2777</v>
      </c>
      <c r="B3233" s="11" t="s">
        <v>2516</v>
      </c>
      <c r="C3233" s="11" t="s">
        <v>2552</v>
      </c>
      <c r="D3233" s="188" t="s">
        <v>3022</v>
      </c>
      <c r="G3233" s="11" t="s">
        <v>2749</v>
      </c>
      <c r="H3233" s="11" t="s">
        <v>2640</v>
      </c>
      <c r="I3233" s="11" t="s">
        <v>2781</v>
      </c>
      <c r="J3233" s="258" t="s">
        <v>2561</v>
      </c>
      <c r="K3233" s="258" t="s">
        <v>3017</v>
      </c>
      <c r="L3233" s="265" t="s">
        <v>1937</v>
      </c>
      <c r="M3233" s="265" t="s">
        <v>1941</v>
      </c>
      <c r="N3233" s="258" t="s">
        <v>3027</v>
      </c>
      <c r="O3233" s="258" t="s">
        <v>3040</v>
      </c>
      <c r="P3233" s="258"/>
      <c r="Q3233" s="258"/>
      <c r="R3233" s="258"/>
      <c r="S3233" s="258"/>
      <c r="T3233" s="11" t="s">
        <v>2786</v>
      </c>
      <c r="U3233" s="11" t="s">
        <v>2517</v>
      </c>
      <c r="V3233">
        <v>0.90906709137416297</v>
      </c>
      <c r="Z3233">
        <v>3.4631862714680599</v>
      </c>
      <c r="AD3233" s="188">
        <f t="shared" si="101"/>
        <v>2.093204333129604</v>
      </c>
    </row>
    <row r="3234" spans="1:30" hidden="1" x14ac:dyDescent="0.35">
      <c r="A3234" s="11" t="s">
        <v>2777</v>
      </c>
      <c r="B3234" s="11" t="s">
        <v>2516</v>
      </c>
      <c r="C3234" s="11" t="s">
        <v>2552</v>
      </c>
      <c r="D3234" s="188" t="s">
        <v>3022</v>
      </c>
      <c r="G3234" s="11" t="s">
        <v>2749</v>
      </c>
      <c r="H3234" s="11" t="s">
        <v>2640</v>
      </c>
      <c r="I3234" s="11" t="s">
        <v>2781</v>
      </c>
      <c r="J3234" s="258" t="s">
        <v>2561</v>
      </c>
      <c r="K3234" s="258" t="s">
        <v>3017</v>
      </c>
      <c r="L3234" s="265" t="s">
        <v>1937</v>
      </c>
      <c r="M3234" s="265" t="s">
        <v>1941</v>
      </c>
      <c r="N3234" s="258" t="s">
        <v>3027</v>
      </c>
      <c r="O3234" s="258" t="s">
        <v>3040</v>
      </c>
      <c r="P3234" s="258"/>
      <c r="Q3234" s="258"/>
      <c r="R3234" s="258"/>
      <c r="S3234" s="258"/>
      <c r="T3234" s="11" t="s">
        <v>2786</v>
      </c>
      <c r="U3234" s="11" t="s">
        <v>2517</v>
      </c>
      <c r="V3234">
        <v>1.48502837128811</v>
      </c>
      <c r="Z3234">
        <v>2.1940278955605601</v>
      </c>
      <c r="AD3234" s="188">
        <f t="shared" si="101"/>
        <v>3.4194041904012296</v>
      </c>
    </row>
    <row r="3235" spans="1:30" hidden="1" x14ac:dyDescent="0.35">
      <c r="A3235" s="11" t="s">
        <v>2777</v>
      </c>
      <c r="B3235" s="11" t="s">
        <v>2516</v>
      </c>
      <c r="C3235" s="11" t="s">
        <v>2552</v>
      </c>
      <c r="D3235" s="188" t="s">
        <v>3022</v>
      </c>
      <c r="G3235" s="11" t="s">
        <v>2749</v>
      </c>
      <c r="H3235" s="11" t="s">
        <v>2640</v>
      </c>
      <c r="I3235" s="11" t="s">
        <v>2781</v>
      </c>
      <c r="J3235" s="258" t="s">
        <v>2561</v>
      </c>
      <c r="K3235" s="258" t="s">
        <v>3017</v>
      </c>
      <c r="L3235" s="265" t="s">
        <v>1937</v>
      </c>
      <c r="M3235" s="265" t="s">
        <v>1941</v>
      </c>
      <c r="N3235" s="258" t="s">
        <v>3027</v>
      </c>
      <c r="O3235" s="258" t="s">
        <v>3040</v>
      </c>
      <c r="P3235" s="258"/>
      <c r="Q3235" s="258"/>
      <c r="R3235" s="258"/>
      <c r="S3235" s="258"/>
      <c r="T3235" s="11" t="s">
        <v>2786</v>
      </c>
      <c r="U3235" s="11" t="s">
        <v>2517</v>
      </c>
      <c r="V3235">
        <v>1.7857019739246101</v>
      </c>
      <c r="Z3235">
        <v>3.0054191573417102</v>
      </c>
      <c r="AD3235" s="188">
        <f t="shared" si="101"/>
        <v>4.1117307456888499</v>
      </c>
    </row>
    <row r="3236" spans="1:30" hidden="1" x14ac:dyDescent="0.35">
      <c r="A3236" s="11" t="s">
        <v>2777</v>
      </c>
      <c r="B3236" s="11" t="s">
        <v>2516</v>
      </c>
      <c r="C3236" s="11" t="s">
        <v>2552</v>
      </c>
      <c r="D3236" s="188" t="s">
        <v>3022</v>
      </c>
      <c r="G3236" s="11" t="s">
        <v>2749</v>
      </c>
      <c r="H3236" s="11" t="s">
        <v>2640</v>
      </c>
      <c r="I3236" s="11" t="s">
        <v>2781</v>
      </c>
      <c r="J3236" s="258" t="s">
        <v>2561</v>
      </c>
      <c r="K3236" s="258" t="s">
        <v>3017</v>
      </c>
      <c r="L3236" s="265" t="s">
        <v>1937</v>
      </c>
      <c r="M3236" s="265" t="s">
        <v>1941</v>
      </c>
      <c r="N3236" s="258" t="s">
        <v>3027</v>
      </c>
      <c r="O3236" s="258" t="s">
        <v>3040</v>
      </c>
      <c r="P3236" s="258"/>
      <c r="Q3236" s="258"/>
      <c r="R3236" s="258"/>
      <c r="S3236" s="258"/>
      <c r="T3236" s="11" t="s">
        <v>2786</v>
      </c>
      <c r="U3236" s="11" t="s">
        <v>2517</v>
      </c>
      <c r="V3236">
        <v>2.04255348487668</v>
      </c>
      <c r="Z3236">
        <v>1.08699609076054</v>
      </c>
      <c r="AD3236" s="188">
        <f t="shared" si="101"/>
        <v>4.7031532059200831</v>
      </c>
    </row>
    <row r="3237" spans="1:30" hidden="1" x14ac:dyDescent="0.35">
      <c r="A3237" s="11" t="s">
        <v>2777</v>
      </c>
      <c r="B3237" s="11" t="s">
        <v>2516</v>
      </c>
      <c r="C3237" s="11" t="s">
        <v>2552</v>
      </c>
      <c r="D3237" s="188" t="s">
        <v>3022</v>
      </c>
      <c r="G3237" s="11" t="s">
        <v>2749</v>
      </c>
      <c r="H3237" s="11" t="s">
        <v>2640</v>
      </c>
      <c r="I3237" s="11" t="s">
        <v>2781</v>
      </c>
      <c r="J3237" s="258" t="s">
        <v>2561</v>
      </c>
      <c r="K3237" s="258" t="s">
        <v>3017</v>
      </c>
      <c r="L3237" s="265" t="s">
        <v>1937</v>
      </c>
      <c r="M3237" s="265" t="s">
        <v>1941</v>
      </c>
      <c r="N3237" s="258" t="s">
        <v>3027</v>
      </c>
      <c r="O3237" s="258" t="s">
        <v>3040</v>
      </c>
      <c r="P3237" s="258"/>
      <c r="Q3237" s="258"/>
      <c r="R3237" s="258"/>
      <c r="S3237" s="258"/>
      <c r="T3237" s="11" t="s">
        <v>2786</v>
      </c>
      <c r="U3237" s="11" t="s">
        <v>2517</v>
      </c>
      <c r="V3237">
        <v>2.3836225618962898</v>
      </c>
      <c r="Z3237">
        <v>0.587654525272165</v>
      </c>
      <c r="AD3237" s="188">
        <f t="shared" si="101"/>
        <v>5.4884937783466743</v>
      </c>
    </row>
    <row r="3238" spans="1:30" hidden="1" x14ac:dyDescent="0.35">
      <c r="A3238" s="11" t="s">
        <v>2777</v>
      </c>
      <c r="B3238" s="11" t="s">
        <v>2516</v>
      </c>
      <c r="C3238" s="11" t="s">
        <v>2552</v>
      </c>
      <c r="D3238" s="188" t="s">
        <v>3022</v>
      </c>
      <c r="G3238" s="11" t="s">
        <v>2749</v>
      </c>
      <c r="H3238" s="11" t="s">
        <v>2640</v>
      </c>
      <c r="I3238" s="11" t="s">
        <v>2781</v>
      </c>
      <c r="J3238" s="258" t="s">
        <v>2561</v>
      </c>
      <c r="K3238" s="258" t="s">
        <v>3017</v>
      </c>
      <c r="L3238" s="265" t="s">
        <v>1937</v>
      </c>
      <c r="M3238" s="265" t="s">
        <v>1941</v>
      </c>
      <c r="N3238" s="258" t="s">
        <v>3027</v>
      </c>
      <c r="O3238" s="258" t="s">
        <v>3040</v>
      </c>
      <c r="P3238" s="258"/>
      <c r="Q3238" s="258"/>
      <c r="R3238" s="258"/>
      <c r="S3238" s="258"/>
      <c r="T3238" s="11" t="s">
        <v>2786</v>
      </c>
      <c r="U3238" s="11" t="s">
        <v>2517</v>
      </c>
      <c r="V3238">
        <v>2.6682731089829699</v>
      </c>
      <c r="Z3238">
        <v>0.88550134100013</v>
      </c>
      <c r="AD3238" s="188">
        <f t="shared" si="101"/>
        <v>6.1439258847810638</v>
      </c>
    </row>
    <row r="3239" spans="1:30" hidden="1" x14ac:dyDescent="0.35">
      <c r="A3239" s="11" t="s">
        <v>2777</v>
      </c>
      <c r="B3239" s="11" t="s">
        <v>2516</v>
      </c>
      <c r="C3239" s="11" t="s">
        <v>2552</v>
      </c>
      <c r="D3239" s="188" t="s">
        <v>3022</v>
      </c>
      <c r="G3239" s="11" t="s">
        <v>2749</v>
      </c>
      <c r="H3239" s="11" t="s">
        <v>2640</v>
      </c>
      <c r="I3239" s="11" t="s">
        <v>2781</v>
      </c>
      <c r="J3239" s="258" t="s">
        <v>2561</v>
      </c>
      <c r="K3239" s="258" t="s">
        <v>3017</v>
      </c>
      <c r="L3239" s="265" t="s">
        <v>1937</v>
      </c>
      <c r="M3239" s="265" t="s">
        <v>1941</v>
      </c>
      <c r="N3239" s="258" t="s">
        <v>3027</v>
      </c>
      <c r="O3239" s="258" t="s">
        <v>3040</v>
      </c>
      <c r="P3239" s="258"/>
      <c r="Q3239" s="258"/>
      <c r="R3239" s="258"/>
      <c r="S3239" s="258"/>
      <c r="T3239" s="11" t="s">
        <v>2786</v>
      </c>
      <c r="U3239" s="11" t="s">
        <v>2517</v>
      </c>
      <c r="V3239">
        <v>3.0239173750870401</v>
      </c>
      <c r="Z3239">
        <v>1.3051068318613299</v>
      </c>
      <c r="AD3239" s="188">
        <f t="shared" si="101"/>
        <v>6.9628270703211035</v>
      </c>
    </row>
    <row r="3240" spans="1:30" hidden="1" x14ac:dyDescent="0.35">
      <c r="A3240" s="11" t="s">
        <v>2777</v>
      </c>
      <c r="B3240" s="11" t="s">
        <v>2516</v>
      </c>
      <c r="C3240" s="11" t="s">
        <v>2552</v>
      </c>
      <c r="D3240" s="188" t="s">
        <v>3022</v>
      </c>
      <c r="G3240" s="11" t="s">
        <v>2749</v>
      </c>
      <c r="H3240" s="11" t="s">
        <v>2640</v>
      </c>
      <c r="I3240" s="11" t="s">
        <v>2781</v>
      </c>
      <c r="J3240" s="258" t="s">
        <v>2561</v>
      </c>
      <c r="K3240" s="258" t="s">
        <v>3017</v>
      </c>
      <c r="L3240" s="265" t="s">
        <v>1937</v>
      </c>
      <c r="M3240" s="265" t="s">
        <v>1941</v>
      </c>
      <c r="N3240" s="258" t="s">
        <v>3027</v>
      </c>
      <c r="O3240" s="258" t="s">
        <v>3040</v>
      </c>
      <c r="P3240" s="258"/>
      <c r="Q3240" s="258"/>
      <c r="R3240" s="258"/>
      <c r="S3240" s="258"/>
      <c r="T3240" s="11" t="s">
        <v>2786</v>
      </c>
      <c r="U3240" s="11" t="s">
        <v>2517</v>
      </c>
      <c r="V3240">
        <v>3.27724574430678</v>
      </c>
      <c r="Z3240">
        <v>0.37316345033473303</v>
      </c>
      <c r="AD3240" s="188">
        <f t="shared" si="101"/>
        <v>7.5461371969189681</v>
      </c>
    </row>
    <row r="3241" spans="1:30" hidden="1" x14ac:dyDescent="0.35">
      <c r="A3241" s="11" t="s">
        <v>2777</v>
      </c>
      <c r="B3241" s="11" t="s">
        <v>2516</v>
      </c>
      <c r="C3241" s="11" t="s">
        <v>2552</v>
      </c>
      <c r="D3241" s="188" t="s">
        <v>3022</v>
      </c>
      <c r="G3241" s="11" t="s">
        <v>2749</v>
      </c>
      <c r="H3241" s="11" t="s">
        <v>2640</v>
      </c>
      <c r="I3241" s="11" t="s">
        <v>2781</v>
      </c>
      <c r="J3241" s="258" t="s">
        <v>2561</v>
      </c>
      <c r="K3241" s="258" t="s">
        <v>3017</v>
      </c>
      <c r="L3241" s="265" t="s">
        <v>1937</v>
      </c>
      <c r="M3241" s="265" t="s">
        <v>1941</v>
      </c>
      <c r="N3241" s="258" t="s">
        <v>3027</v>
      </c>
      <c r="O3241" s="258" t="s">
        <v>3040</v>
      </c>
      <c r="P3241" s="258"/>
      <c r="Q3241" s="258"/>
      <c r="R3241" s="258"/>
      <c r="S3241" s="258"/>
      <c r="T3241" s="11" t="s">
        <v>2786</v>
      </c>
      <c r="U3241" s="11" t="s">
        <v>2517</v>
      </c>
      <c r="V3241">
        <v>3.5641646155225</v>
      </c>
      <c r="Z3241">
        <v>3.5879509931675102E-2</v>
      </c>
      <c r="AD3241" s="188">
        <f t="shared" si="101"/>
        <v>8.2067923126789637</v>
      </c>
    </row>
    <row r="3242" spans="1:30" hidden="1" x14ac:dyDescent="0.35">
      <c r="A3242" s="11" t="s">
        <v>2777</v>
      </c>
      <c r="B3242" s="11" t="s">
        <v>2516</v>
      </c>
      <c r="C3242" s="11" t="s">
        <v>2552</v>
      </c>
      <c r="D3242" s="188" t="s">
        <v>3022</v>
      </c>
      <c r="G3242" s="11" t="s">
        <v>2749</v>
      </c>
      <c r="H3242" s="11" t="s">
        <v>2640</v>
      </c>
      <c r="I3242" s="11" t="s">
        <v>2781</v>
      </c>
      <c r="J3242" s="258" t="s">
        <v>2561</v>
      </c>
      <c r="K3242" s="258" t="s">
        <v>3017</v>
      </c>
      <c r="L3242" s="265" t="s">
        <v>1937</v>
      </c>
      <c r="M3242" s="265" t="s">
        <v>1941</v>
      </c>
      <c r="N3242" s="258" t="s">
        <v>3027</v>
      </c>
      <c r="O3242" s="258" t="s">
        <v>3040</v>
      </c>
      <c r="P3242" s="258"/>
      <c r="Q3242" s="258"/>
      <c r="R3242" s="258"/>
      <c r="S3242" s="258"/>
      <c r="T3242" s="11" t="s">
        <v>2786</v>
      </c>
      <c r="U3242" s="11" t="s">
        <v>2517</v>
      </c>
      <c r="V3242">
        <v>3.8857840196909801</v>
      </c>
      <c r="Z3242">
        <v>-1.7553657241745801E-2</v>
      </c>
      <c r="AD3242" s="188">
        <f t="shared" si="101"/>
        <v>8.9473483583349331</v>
      </c>
    </row>
    <row r="3243" spans="1:30" hidden="1" x14ac:dyDescent="0.35">
      <c r="A3243" s="11" t="s">
        <v>2777</v>
      </c>
      <c r="B3243" s="11" t="s">
        <v>2516</v>
      </c>
      <c r="C3243" s="11" t="s">
        <v>2552</v>
      </c>
      <c r="D3243" s="188" t="s">
        <v>3022</v>
      </c>
      <c r="G3243" s="11" t="s">
        <v>2749</v>
      </c>
      <c r="H3243" s="11" t="s">
        <v>2640</v>
      </c>
      <c r="I3243" s="11" t="s">
        <v>2781</v>
      </c>
      <c r="J3243" s="258" t="s">
        <v>2561</v>
      </c>
      <c r="K3243" s="258" t="s">
        <v>3017</v>
      </c>
      <c r="L3243" s="265" t="s">
        <v>1937</v>
      </c>
      <c r="M3243" s="265" t="s">
        <v>1941</v>
      </c>
      <c r="N3243" s="258" t="s">
        <v>3027</v>
      </c>
      <c r="O3243" s="258" t="s">
        <v>3040</v>
      </c>
      <c r="P3243" s="258"/>
      <c r="Q3243" s="258"/>
      <c r="R3243" s="258"/>
      <c r="S3243" s="258"/>
      <c r="T3243" s="11" t="s">
        <v>2786</v>
      </c>
      <c r="U3243" s="11" t="s">
        <v>2517</v>
      </c>
      <c r="V3243">
        <v>4.2081756193076396</v>
      </c>
      <c r="Z3243">
        <v>-0.28720154990657598</v>
      </c>
      <c r="AD3243" s="188">
        <f t="shared" si="101"/>
        <v>9.6896824497187577</v>
      </c>
    </row>
    <row r="3244" spans="1:30" hidden="1" x14ac:dyDescent="0.35">
      <c r="A3244" s="11" t="s">
        <v>2777</v>
      </c>
      <c r="B3244" s="11" t="s">
        <v>2516</v>
      </c>
      <c r="C3244" s="11" t="s">
        <v>2552</v>
      </c>
      <c r="D3244" s="188" t="s">
        <v>3022</v>
      </c>
      <c r="G3244" s="11" t="s">
        <v>2749</v>
      </c>
      <c r="H3244" s="11" t="s">
        <v>2640</v>
      </c>
      <c r="I3244" s="11" t="s">
        <v>2781</v>
      </c>
      <c r="J3244" s="258" t="s">
        <v>2561</v>
      </c>
      <c r="K3244" s="258" t="s">
        <v>3017</v>
      </c>
      <c r="L3244" s="265" t="s">
        <v>1937</v>
      </c>
      <c r="M3244" s="265" t="s">
        <v>1941</v>
      </c>
      <c r="N3244" s="258" t="s">
        <v>3027</v>
      </c>
      <c r="O3244" s="258" t="s">
        <v>3040</v>
      </c>
      <c r="P3244" s="258"/>
      <c r="Q3244" s="258"/>
      <c r="R3244" s="258"/>
      <c r="S3244" s="258"/>
      <c r="T3244" s="11" t="s">
        <v>2786</v>
      </c>
      <c r="U3244" s="11" t="s">
        <v>2517</v>
      </c>
      <c r="V3244">
        <v>4.4940327217821103</v>
      </c>
      <c r="Z3244">
        <v>-0.32719024275894298</v>
      </c>
      <c r="AD3244" s="188">
        <f t="shared" si="101"/>
        <v>10.347892752602945</v>
      </c>
    </row>
    <row r="3245" spans="1:30" hidden="1" x14ac:dyDescent="0.35">
      <c r="A3245" s="11" t="s">
        <v>2777</v>
      </c>
      <c r="B3245" s="11" t="s">
        <v>2516</v>
      </c>
      <c r="C3245" s="11" t="s">
        <v>2552</v>
      </c>
      <c r="D3245" s="188" t="s">
        <v>3022</v>
      </c>
      <c r="G3245" s="11" t="s">
        <v>2749</v>
      </c>
      <c r="H3245" s="11" t="s">
        <v>2640</v>
      </c>
      <c r="I3245" s="11" t="s">
        <v>2781</v>
      </c>
      <c r="J3245" s="258" t="s">
        <v>2561</v>
      </c>
      <c r="K3245" s="258" t="s">
        <v>3017</v>
      </c>
      <c r="L3245" s="265" t="s">
        <v>1937</v>
      </c>
      <c r="M3245" s="265" t="s">
        <v>1941</v>
      </c>
      <c r="N3245" s="258" t="s">
        <v>3027</v>
      </c>
      <c r="O3245" s="258" t="s">
        <v>3040</v>
      </c>
      <c r="P3245" s="258"/>
      <c r="Q3245" s="258"/>
      <c r="R3245" s="258"/>
      <c r="S3245" s="258"/>
      <c r="T3245" s="11" t="s">
        <v>2786</v>
      </c>
      <c r="U3245" s="11" t="s">
        <v>2517</v>
      </c>
      <c r="V3245">
        <v>4.7971194351941797</v>
      </c>
      <c r="Z3245">
        <v>-0.191469998138456</v>
      </c>
      <c r="AD3245" s="188">
        <f t="shared" ref="AD3245:AD3308" si="102">LN(10^(V3245))</f>
        <v>11.045775700790136</v>
      </c>
    </row>
    <row r="3246" spans="1:30" hidden="1" x14ac:dyDescent="0.35">
      <c r="A3246" s="11" t="s">
        <v>2777</v>
      </c>
      <c r="B3246" s="11" t="s">
        <v>2516</v>
      </c>
      <c r="C3246" s="11" t="s">
        <v>2552</v>
      </c>
      <c r="D3246" s="188" t="s">
        <v>3022</v>
      </c>
      <c r="G3246" s="11" t="s">
        <v>2749</v>
      </c>
      <c r="H3246" s="11" t="s">
        <v>2640</v>
      </c>
      <c r="I3246" s="11" t="s">
        <v>2781</v>
      </c>
      <c r="J3246" s="258" t="s">
        <v>2561</v>
      </c>
      <c r="K3246" s="258" t="s">
        <v>3017</v>
      </c>
      <c r="L3246" s="265" t="s">
        <v>1937</v>
      </c>
      <c r="M3246" s="265" t="s">
        <v>1941</v>
      </c>
      <c r="N3246" s="258" t="s">
        <v>3027</v>
      </c>
      <c r="O3246" s="258" t="s">
        <v>3040</v>
      </c>
      <c r="P3246" s="258"/>
      <c r="Q3246" s="258"/>
      <c r="R3246" s="258"/>
      <c r="S3246" s="258"/>
      <c r="T3246" s="11" t="s">
        <v>2786</v>
      </c>
      <c r="U3246" s="11" t="s">
        <v>2517</v>
      </c>
      <c r="V3246">
        <v>5.1223585055260203</v>
      </c>
      <c r="Z3246">
        <v>-1.2584096910528699</v>
      </c>
      <c r="AD3246" s="188">
        <f t="shared" si="102"/>
        <v>11.794666335795474</v>
      </c>
    </row>
    <row r="3247" spans="1:30" hidden="1" x14ac:dyDescent="0.35">
      <c r="A3247" s="11" t="s">
        <v>2777</v>
      </c>
      <c r="B3247" s="11" t="s">
        <v>2516</v>
      </c>
      <c r="C3247" s="11" t="s">
        <v>2552</v>
      </c>
      <c r="D3247" s="188" t="s">
        <v>3022</v>
      </c>
      <c r="G3247" s="11" t="s">
        <v>2749</v>
      </c>
      <c r="H3247" s="11" t="s">
        <v>2640</v>
      </c>
      <c r="I3247" s="11" t="s">
        <v>2781</v>
      </c>
      <c r="J3247" s="258" t="s">
        <v>2561</v>
      </c>
      <c r="K3247" s="258" t="s">
        <v>3017</v>
      </c>
      <c r="L3247" s="265" t="s">
        <v>1937</v>
      </c>
      <c r="M3247" s="265" t="s">
        <v>1941</v>
      </c>
      <c r="N3247" s="258" t="s">
        <v>3027</v>
      </c>
      <c r="O3247" s="258" t="s">
        <v>3040</v>
      </c>
      <c r="P3247" s="258"/>
      <c r="Q3247" s="258"/>
      <c r="R3247" s="258"/>
      <c r="S3247" s="258"/>
      <c r="T3247" s="11" t="s">
        <v>2786</v>
      </c>
      <c r="U3247" s="11" t="s">
        <v>2517</v>
      </c>
      <c r="V3247">
        <v>6.0346591653394501</v>
      </c>
      <c r="Z3247">
        <v>-1.7025944388138501</v>
      </c>
      <c r="AD3247" s="188">
        <f t="shared" si="102"/>
        <v>13.89531623541051</v>
      </c>
    </row>
    <row r="3248" spans="1:30" hidden="1" x14ac:dyDescent="0.35">
      <c r="A3248" s="11" t="s">
        <v>2777</v>
      </c>
      <c r="B3248" s="11" t="s">
        <v>2516</v>
      </c>
      <c r="C3248" s="11" t="s">
        <v>2552</v>
      </c>
      <c r="D3248" s="188" t="s">
        <v>3022</v>
      </c>
      <c r="G3248" s="11" t="s">
        <v>2749</v>
      </c>
      <c r="H3248" s="11" t="s">
        <v>2640</v>
      </c>
      <c r="I3248" s="11" t="s">
        <v>2782</v>
      </c>
      <c r="J3248" s="258" t="s">
        <v>2561</v>
      </c>
      <c r="K3248" s="258" t="s">
        <v>3017</v>
      </c>
      <c r="L3248" s="265" t="s">
        <v>1937</v>
      </c>
      <c r="M3248" s="265" t="s">
        <v>1941</v>
      </c>
      <c r="N3248" s="258" t="s">
        <v>3027</v>
      </c>
      <c r="O3248" s="258" t="s">
        <v>3040</v>
      </c>
      <c r="P3248" s="258"/>
      <c r="Q3248" s="258"/>
      <c r="R3248" s="258"/>
      <c r="S3248" s="258"/>
      <c r="T3248" s="11" t="s">
        <v>2786</v>
      </c>
      <c r="U3248" s="11" t="s">
        <v>2517</v>
      </c>
      <c r="V3248">
        <v>0.86075661364717504</v>
      </c>
      <c r="Z3248">
        <v>1.99012003502457</v>
      </c>
      <c r="AD3248" s="188">
        <f t="shared" si="102"/>
        <v>1.9819653472800205</v>
      </c>
    </row>
    <row r="3249" spans="1:30" hidden="1" x14ac:dyDescent="0.35">
      <c r="A3249" s="11" t="s">
        <v>2777</v>
      </c>
      <c r="B3249" s="11" t="s">
        <v>2516</v>
      </c>
      <c r="C3249" s="11" t="s">
        <v>2552</v>
      </c>
      <c r="D3249" s="188" t="s">
        <v>3022</v>
      </c>
      <c r="G3249" s="11" t="s">
        <v>2749</v>
      </c>
      <c r="H3249" s="11" t="s">
        <v>2640</v>
      </c>
      <c r="I3249" s="11" t="s">
        <v>2782</v>
      </c>
      <c r="J3249" s="258" t="s">
        <v>2561</v>
      </c>
      <c r="K3249" s="258" t="s">
        <v>3017</v>
      </c>
      <c r="L3249" s="265" t="s">
        <v>1937</v>
      </c>
      <c r="M3249" s="265" t="s">
        <v>1941</v>
      </c>
      <c r="N3249" s="258" t="s">
        <v>3027</v>
      </c>
      <c r="O3249" s="258" t="s">
        <v>3040</v>
      </c>
      <c r="P3249" s="258"/>
      <c r="Q3249" s="258"/>
      <c r="R3249" s="258"/>
      <c r="S3249" s="258"/>
      <c r="T3249" s="11" t="s">
        <v>2786</v>
      </c>
      <c r="U3249" s="11" t="s">
        <v>2517</v>
      </c>
      <c r="V3249">
        <v>1.46779876035052</v>
      </c>
      <c r="Z3249">
        <v>2.0183189580877099</v>
      </c>
      <c r="AD3249" s="188">
        <f t="shared" si="102"/>
        <v>3.3797315450982475</v>
      </c>
    </row>
    <row r="3250" spans="1:30" hidden="1" x14ac:dyDescent="0.35">
      <c r="A3250" s="11" t="s">
        <v>2777</v>
      </c>
      <c r="B3250" s="11" t="s">
        <v>2516</v>
      </c>
      <c r="C3250" s="11" t="s">
        <v>2552</v>
      </c>
      <c r="D3250" s="188" t="s">
        <v>3022</v>
      </c>
      <c r="G3250" s="11" t="s">
        <v>2749</v>
      </c>
      <c r="H3250" s="11" t="s">
        <v>2640</v>
      </c>
      <c r="I3250" s="11" t="s">
        <v>2782</v>
      </c>
      <c r="J3250" s="258" t="s">
        <v>2561</v>
      </c>
      <c r="K3250" s="258" t="s">
        <v>3017</v>
      </c>
      <c r="L3250" s="265" t="s">
        <v>1937</v>
      </c>
      <c r="M3250" s="265" t="s">
        <v>1941</v>
      </c>
      <c r="N3250" s="258" t="s">
        <v>3027</v>
      </c>
      <c r="O3250" s="258" t="s">
        <v>3040</v>
      </c>
      <c r="P3250" s="258"/>
      <c r="Q3250" s="258"/>
      <c r="R3250" s="258"/>
      <c r="S3250" s="258"/>
      <c r="T3250" s="11" t="s">
        <v>2786</v>
      </c>
      <c r="U3250" s="11" t="s">
        <v>2517</v>
      </c>
      <c r="V3250">
        <v>1.8083369529994899</v>
      </c>
      <c r="Z3250">
        <v>1.66762501637468</v>
      </c>
      <c r="AD3250" s="188">
        <f t="shared" si="102"/>
        <v>4.1638497110869004</v>
      </c>
    </row>
    <row r="3251" spans="1:30" hidden="1" x14ac:dyDescent="0.35">
      <c r="A3251" s="11" t="s">
        <v>2777</v>
      </c>
      <c r="B3251" s="11" t="s">
        <v>2516</v>
      </c>
      <c r="C3251" s="11" t="s">
        <v>2552</v>
      </c>
      <c r="D3251" s="188" t="s">
        <v>3022</v>
      </c>
      <c r="G3251" s="11" t="s">
        <v>2749</v>
      </c>
      <c r="H3251" s="11" t="s">
        <v>2640</v>
      </c>
      <c r="I3251" s="11" t="s">
        <v>2782</v>
      </c>
      <c r="J3251" s="258" t="s">
        <v>2561</v>
      </c>
      <c r="K3251" s="258" t="s">
        <v>3017</v>
      </c>
      <c r="L3251" s="265" t="s">
        <v>1937</v>
      </c>
      <c r="M3251" s="265" t="s">
        <v>1941</v>
      </c>
      <c r="N3251" s="258" t="s">
        <v>3027</v>
      </c>
      <c r="O3251" s="258" t="s">
        <v>3040</v>
      </c>
      <c r="P3251" s="258"/>
      <c r="Q3251" s="258"/>
      <c r="R3251" s="258"/>
      <c r="S3251" s="258"/>
      <c r="T3251" s="11" t="s">
        <v>2786</v>
      </c>
      <c r="U3251" s="11" t="s">
        <v>2517</v>
      </c>
      <c r="V3251">
        <v>2.0444839734971398</v>
      </c>
      <c r="Z3251">
        <v>0.54645927703201203</v>
      </c>
      <c r="AD3251" s="188">
        <f t="shared" si="102"/>
        <v>4.7075983202397484</v>
      </c>
    </row>
    <row r="3252" spans="1:30" hidden="1" x14ac:dyDescent="0.35">
      <c r="A3252" s="11" t="s">
        <v>2777</v>
      </c>
      <c r="B3252" s="11" t="s">
        <v>2516</v>
      </c>
      <c r="C3252" s="11" t="s">
        <v>2552</v>
      </c>
      <c r="D3252" s="188" t="s">
        <v>3022</v>
      </c>
      <c r="G3252" s="11" t="s">
        <v>2749</v>
      </c>
      <c r="H3252" s="11" t="s">
        <v>2640</v>
      </c>
      <c r="I3252" s="11" t="s">
        <v>2782</v>
      </c>
      <c r="J3252" s="258" t="s">
        <v>2561</v>
      </c>
      <c r="K3252" s="258" t="s">
        <v>3017</v>
      </c>
      <c r="L3252" s="265" t="s">
        <v>1937</v>
      </c>
      <c r="M3252" s="265" t="s">
        <v>1941</v>
      </c>
      <c r="N3252" s="258" t="s">
        <v>3027</v>
      </c>
      <c r="O3252" s="258" t="s">
        <v>3040</v>
      </c>
      <c r="P3252" s="258"/>
      <c r="Q3252" s="258"/>
      <c r="R3252" s="258"/>
      <c r="S3252" s="258"/>
      <c r="T3252" s="11" t="s">
        <v>2786</v>
      </c>
      <c r="U3252" s="11" t="s">
        <v>2517</v>
      </c>
      <c r="V3252">
        <v>2.4384001765018102</v>
      </c>
      <c r="Z3252">
        <v>0.249922435725072</v>
      </c>
      <c r="AD3252" s="188">
        <f t="shared" si="102"/>
        <v>5.6146238971671183</v>
      </c>
    </row>
    <row r="3253" spans="1:30" hidden="1" x14ac:dyDescent="0.35">
      <c r="A3253" s="11" t="s">
        <v>2777</v>
      </c>
      <c r="B3253" s="11" t="s">
        <v>2516</v>
      </c>
      <c r="C3253" s="11" t="s">
        <v>2552</v>
      </c>
      <c r="D3253" s="188" t="s">
        <v>3022</v>
      </c>
      <c r="G3253" s="11" t="s">
        <v>2749</v>
      </c>
      <c r="H3253" s="11" t="s">
        <v>2640</v>
      </c>
      <c r="I3253" s="11" t="s">
        <v>2782</v>
      </c>
      <c r="J3253" s="258" t="s">
        <v>2561</v>
      </c>
      <c r="K3253" s="258" t="s">
        <v>3017</v>
      </c>
      <c r="L3253" s="265" t="s">
        <v>1937</v>
      </c>
      <c r="M3253" s="265" t="s">
        <v>1941</v>
      </c>
      <c r="N3253" s="258" t="s">
        <v>3027</v>
      </c>
      <c r="O3253" s="258" t="s">
        <v>3040</v>
      </c>
      <c r="P3253" s="258"/>
      <c r="Q3253" s="258"/>
      <c r="R3253" s="258"/>
      <c r="S3253" s="258"/>
      <c r="T3253" s="11" t="s">
        <v>2786</v>
      </c>
      <c r="U3253" s="11" t="s">
        <v>2517</v>
      </c>
      <c r="V3253">
        <v>2.7413421032673502</v>
      </c>
      <c r="Z3253">
        <v>0.42618294137519802</v>
      </c>
      <c r="AD3253" s="188">
        <f t="shared" si="102"/>
        <v>6.3121734617803451</v>
      </c>
    </row>
    <row r="3254" spans="1:30" hidden="1" x14ac:dyDescent="0.35">
      <c r="A3254" s="11" t="s">
        <v>2777</v>
      </c>
      <c r="B3254" s="11" t="s">
        <v>2516</v>
      </c>
      <c r="C3254" s="11" t="s">
        <v>2552</v>
      </c>
      <c r="D3254" s="188" t="s">
        <v>3022</v>
      </c>
      <c r="G3254" s="11" t="s">
        <v>2749</v>
      </c>
      <c r="H3254" s="11" t="s">
        <v>2640</v>
      </c>
      <c r="I3254" s="11" t="s">
        <v>2782</v>
      </c>
      <c r="J3254" s="258" t="s">
        <v>2561</v>
      </c>
      <c r="K3254" s="258" t="s">
        <v>3017</v>
      </c>
      <c r="L3254" s="265" t="s">
        <v>1937</v>
      </c>
      <c r="M3254" s="265" t="s">
        <v>1941</v>
      </c>
      <c r="N3254" s="258" t="s">
        <v>3027</v>
      </c>
      <c r="O3254" s="258" t="s">
        <v>3040</v>
      </c>
      <c r="P3254" s="258"/>
      <c r="Q3254" s="258"/>
      <c r="R3254" s="258"/>
      <c r="S3254" s="258"/>
      <c r="T3254" s="11" t="s">
        <v>2786</v>
      </c>
      <c r="U3254" s="11" t="s">
        <v>2517</v>
      </c>
      <c r="V3254">
        <v>2.9736764087395899</v>
      </c>
      <c r="Z3254">
        <v>0.37257740914637999</v>
      </c>
      <c r="AD3254" s="188">
        <f t="shared" si="102"/>
        <v>6.8471429701518494</v>
      </c>
    </row>
    <row r="3255" spans="1:30" hidden="1" x14ac:dyDescent="0.35">
      <c r="A3255" s="11" t="s">
        <v>2777</v>
      </c>
      <c r="B3255" s="11" t="s">
        <v>2516</v>
      </c>
      <c r="C3255" s="11" t="s">
        <v>2552</v>
      </c>
      <c r="D3255" s="188" t="s">
        <v>3022</v>
      </c>
      <c r="G3255" s="11" t="s">
        <v>2749</v>
      </c>
      <c r="H3255" s="11" t="s">
        <v>2640</v>
      </c>
      <c r="I3255" s="11" t="s">
        <v>2782</v>
      </c>
      <c r="J3255" s="258" t="s">
        <v>2561</v>
      </c>
      <c r="K3255" s="258" t="s">
        <v>3017</v>
      </c>
      <c r="L3255" s="265" t="s">
        <v>1937</v>
      </c>
      <c r="M3255" s="265" t="s">
        <v>1941</v>
      </c>
      <c r="N3255" s="258" t="s">
        <v>3027</v>
      </c>
      <c r="O3255" s="258" t="s">
        <v>3040</v>
      </c>
      <c r="P3255" s="258"/>
      <c r="Q3255" s="258"/>
      <c r="R3255" s="258"/>
      <c r="S3255" s="258"/>
      <c r="T3255" s="11" t="s">
        <v>2786</v>
      </c>
      <c r="U3255" s="11" t="s">
        <v>2517</v>
      </c>
      <c r="V3255">
        <v>3.2971297770975099</v>
      </c>
      <c r="Z3255">
        <v>-0.19436573106914501</v>
      </c>
      <c r="AD3255" s="188">
        <f t="shared" si="102"/>
        <v>7.5919218744115078</v>
      </c>
    </row>
    <row r="3256" spans="1:30" hidden="1" x14ac:dyDescent="0.35">
      <c r="A3256" s="11" t="s">
        <v>2777</v>
      </c>
      <c r="B3256" s="11" t="s">
        <v>2516</v>
      </c>
      <c r="C3256" s="11" t="s">
        <v>2552</v>
      </c>
      <c r="D3256" s="188" t="s">
        <v>3022</v>
      </c>
      <c r="G3256" s="11" t="s">
        <v>2749</v>
      </c>
      <c r="H3256" s="11" t="s">
        <v>2640</v>
      </c>
      <c r="I3256" s="11" t="s">
        <v>2782</v>
      </c>
      <c r="J3256" s="258" t="s">
        <v>2561</v>
      </c>
      <c r="K3256" s="258" t="s">
        <v>3017</v>
      </c>
      <c r="L3256" s="265" t="s">
        <v>1937</v>
      </c>
      <c r="M3256" s="265" t="s">
        <v>1941</v>
      </c>
      <c r="N3256" s="258" t="s">
        <v>3027</v>
      </c>
      <c r="O3256" s="258" t="s">
        <v>3040</v>
      </c>
      <c r="P3256" s="258"/>
      <c r="Q3256" s="258"/>
      <c r="R3256" s="258"/>
      <c r="S3256" s="258"/>
      <c r="T3256" s="11" t="s">
        <v>2786</v>
      </c>
      <c r="U3256" s="11" t="s">
        <v>2517</v>
      </c>
      <c r="V3256">
        <v>3.5834695017270901</v>
      </c>
      <c r="Z3256">
        <v>-0.36948862735364402</v>
      </c>
      <c r="AD3256" s="188">
        <f t="shared" si="102"/>
        <v>8.2512434558755992</v>
      </c>
    </row>
    <row r="3257" spans="1:30" hidden="1" x14ac:dyDescent="0.35">
      <c r="A3257" s="11" t="s">
        <v>2777</v>
      </c>
      <c r="B3257" s="11" t="s">
        <v>2516</v>
      </c>
      <c r="C3257" s="11" t="s">
        <v>2552</v>
      </c>
      <c r="D3257" s="188" t="s">
        <v>3022</v>
      </c>
      <c r="G3257" s="11" t="s">
        <v>2749</v>
      </c>
      <c r="H3257" s="11" t="s">
        <v>2640</v>
      </c>
      <c r="I3257" s="11" t="s">
        <v>2782</v>
      </c>
      <c r="J3257" s="258" t="s">
        <v>2561</v>
      </c>
      <c r="K3257" s="258" t="s">
        <v>3017</v>
      </c>
      <c r="L3257" s="265" t="s">
        <v>1937</v>
      </c>
      <c r="M3257" s="265" t="s">
        <v>1941</v>
      </c>
      <c r="N3257" s="258" t="s">
        <v>3027</v>
      </c>
      <c r="O3257" s="258" t="s">
        <v>3040</v>
      </c>
      <c r="P3257" s="258"/>
      <c r="Q3257" s="258"/>
      <c r="R3257" s="258"/>
      <c r="S3257" s="258"/>
      <c r="T3257" s="11" t="s">
        <v>2786</v>
      </c>
      <c r="U3257" s="11" t="s">
        <v>2517</v>
      </c>
      <c r="V3257">
        <v>3.9237663832985099</v>
      </c>
      <c r="Z3257">
        <v>-0.65261546735061005</v>
      </c>
      <c r="AD3257" s="188">
        <f t="shared" si="102"/>
        <v>9.0348059825743103</v>
      </c>
    </row>
    <row r="3258" spans="1:30" hidden="1" x14ac:dyDescent="0.35">
      <c r="A3258" s="11" t="s">
        <v>2777</v>
      </c>
      <c r="B3258" s="11" t="s">
        <v>2516</v>
      </c>
      <c r="C3258" s="11" t="s">
        <v>2552</v>
      </c>
      <c r="D3258" s="188" t="s">
        <v>3022</v>
      </c>
      <c r="G3258" s="11" t="s">
        <v>2749</v>
      </c>
      <c r="H3258" s="11" t="s">
        <v>2640</v>
      </c>
      <c r="I3258" s="11" t="s">
        <v>2782</v>
      </c>
      <c r="J3258" s="258" t="s">
        <v>2561</v>
      </c>
      <c r="K3258" s="258" t="s">
        <v>3017</v>
      </c>
      <c r="L3258" s="265" t="s">
        <v>1937</v>
      </c>
      <c r="M3258" s="265" t="s">
        <v>1941</v>
      </c>
      <c r="N3258" s="258" t="s">
        <v>3027</v>
      </c>
      <c r="O3258" s="258" t="s">
        <v>3040</v>
      </c>
      <c r="P3258" s="258"/>
      <c r="Q3258" s="258"/>
      <c r="R3258" s="258"/>
      <c r="S3258" s="258"/>
      <c r="T3258" s="11" t="s">
        <v>2786</v>
      </c>
      <c r="U3258" s="11" t="s">
        <v>2517</v>
      </c>
      <c r="V3258">
        <v>4.1564385242793396</v>
      </c>
      <c r="Z3258">
        <v>-0.80081494198192205</v>
      </c>
      <c r="AD3258" s="188">
        <f t="shared" si="102"/>
        <v>9.5705533859517775</v>
      </c>
    </row>
    <row r="3259" spans="1:30" hidden="1" x14ac:dyDescent="0.35">
      <c r="A3259" s="11" t="s">
        <v>2777</v>
      </c>
      <c r="B3259" s="11" t="s">
        <v>2516</v>
      </c>
      <c r="C3259" s="11" t="s">
        <v>2552</v>
      </c>
      <c r="D3259" s="188" t="s">
        <v>3022</v>
      </c>
      <c r="G3259" s="11" t="s">
        <v>2749</v>
      </c>
      <c r="H3259" s="11" t="s">
        <v>2640</v>
      </c>
      <c r="I3259" s="11" t="s">
        <v>2782</v>
      </c>
      <c r="J3259" s="258" t="s">
        <v>2561</v>
      </c>
      <c r="K3259" s="258" t="s">
        <v>3017</v>
      </c>
      <c r="L3259" s="265" t="s">
        <v>1937</v>
      </c>
      <c r="M3259" s="265" t="s">
        <v>1941</v>
      </c>
      <c r="N3259" s="258" t="s">
        <v>3027</v>
      </c>
      <c r="O3259" s="258" t="s">
        <v>3040</v>
      </c>
      <c r="P3259" s="258"/>
      <c r="Q3259" s="258"/>
      <c r="R3259" s="258"/>
      <c r="S3259" s="258"/>
      <c r="T3259" s="11" t="s">
        <v>2786</v>
      </c>
      <c r="U3259" s="11" t="s">
        <v>2517</v>
      </c>
      <c r="V3259">
        <v>4.5314359388035097</v>
      </c>
      <c r="Z3259">
        <v>-0.80009100874924999</v>
      </c>
      <c r="AD3259" s="188">
        <f t="shared" si="102"/>
        <v>10.434016842546441</v>
      </c>
    </row>
    <row r="3260" spans="1:30" hidden="1" x14ac:dyDescent="0.35">
      <c r="A3260" s="11" t="s">
        <v>2777</v>
      </c>
      <c r="B3260" s="11" t="s">
        <v>2516</v>
      </c>
      <c r="C3260" s="11" t="s">
        <v>2552</v>
      </c>
      <c r="D3260" s="188" t="s">
        <v>3022</v>
      </c>
      <c r="G3260" s="11" t="s">
        <v>2749</v>
      </c>
      <c r="H3260" s="11" t="s">
        <v>2640</v>
      </c>
      <c r="I3260" s="11" t="s">
        <v>2782</v>
      </c>
      <c r="J3260" s="258" t="s">
        <v>2561</v>
      </c>
      <c r="K3260" s="258" t="s">
        <v>3017</v>
      </c>
      <c r="L3260" s="265" t="s">
        <v>1937</v>
      </c>
      <c r="M3260" s="265" t="s">
        <v>1941</v>
      </c>
      <c r="N3260" s="258" t="s">
        <v>3027</v>
      </c>
      <c r="O3260" s="258" t="s">
        <v>3040</v>
      </c>
      <c r="P3260" s="258"/>
      <c r="Q3260" s="258"/>
      <c r="R3260" s="258"/>
      <c r="S3260" s="258"/>
      <c r="T3260" s="11" t="s">
        <v>2786</v>
      </c>
      <c r="U3260" s="11" t="s">
        <v>2517</v>
      </c>
      <c r="V3260">
        <v>4.8161347481057</v>
      </c>
      <c r="Z3260">
        <v>-0.51575761336449599</v>
      </c>
      <c r="AD3260" s="188">
        <f t="shared" si="102"/>
        <v>11.089560076838819</v>
      </c>
    </row>
    <row r="3261" spans="1:30" hidden="1" x14ac:dyDescent="0.35">
      <c r="A3261" s="11" t="s">
        <v>2777</v>
      </c>
      <c r="B3261" s="11" t="s">
        <v>2516</v>
      </c>
      <c r="C3261" s="11" t="s">
        <v>2552</v>
      </c>
      <c r="D3261" s="188" t="s">
        <v>3022</v>
      </c>
      <c r="G3261" s="11" t="s">
        <v>2749</v>
      </c>
      <c r="H3261" s="11" t="s">
        <v>2640</v>
      </c>
      <c r="I3261" s="11" t="s">
        <v>2782</v>
      </c>
      <c r="J3261" s="258" t="s">
        <v>2561</v>
      </c>
      <c r="K3261" s="258" t="s">
        <v>3017</v>
      </c>
      <c r="L3261" s="265" t="s">
        <v>1937</v>
      </c>
      <c r="M3261" s="265" t="s">
        <v>1941</v>
      </c>
      <c r="N3261" s="258" t="s">
        <v>3027</v>
      </c>
      <c r="O3261" s="258" t="s">
        <v>3040</v>
      </c>
      <c r="P3261" s="258"/>
      <c r="Q3261" s="258"/>
      <c r="R3261" s="258"/>
      <c r="S3261" s="258"/>
      <c r="T3261" s="11" t="s">
        <v>2786</v>
      </c>
      <c r="U3261" s="11" t="s">
        <v>2517</v>
      </c>
      <c r="V3261">
        <v>5.1587964782371802</v>
      </c>
      <c r="Z3261">
        <v>-1.4610420501789101</v>
      </c>
      <c r="AD3261" s="188">
        <f t="shared" si="102"/>
        <v>11.878567868579115</v>
      </c>
    </row>
    <row r="3262" spans="1:30" hidden="1" x14ac:dyDescent="0.35">
      <c r="A3262" s="11" t="s">
        <v>2778</v>
      </c>
      <c r="B3262" s="11" t="s">
        <v>2516</v>
      </c>
      <c r="C3262" s="11" t="s">
        <v>2552</v>
      </c>
      <c r="D3262" s="188" t="s">
        <v>3022</v>
      </c>
      <c r="G3262" s="11" t="s">
        <v>2749</v>
      </c>
      <c r="H3262" s="11" t="s">
        <v>2640</v>
      </c>
      <c r="I3262" s="11" t="s">
        <v>2781</v>
      </c>
      <c r="J3262" s="258" t="s">
        <v>2561</v>
      </c>
      <c r="K3262" s="258" t="s">
        <v>3017</v>
      </c>
      <c r="L3262" s="265" t="s">
        <v>1937</v>
      </c>
      <c r="M3262" s="265" t="s">
        <v>1941</v>
      </c>
      <c r="N3262" s="258" t="s">
        <v>3027</v>
      </c>
      <c r="O3262" s="258" t="s">
        <v>3040</v>
      </c>
      <c r="P3262" s="258"/>
      <c r="Q3262" s="258"/>
      <c r="R3262" s="258"/>
      <c r="S3262" s="258"/>
      <c r="T3262" s="11" t="s">
        <v>2787</v>
      </c>
      <c r="U3262" s="11" t="s">
        <v>2517</v>
      </c>
      <c r="V3262">
        <v>0.63187802479856003</v>
      </c>
      <c r="Z3262">
        <v>3.0776519262938802</v>
      </c>
      <c r="AD3262" s="188">
        <f t="shared" si="102"/>
        <v>1.4549529204916865</v>
      </c>
    </row>
    <row r="3263" spans="1:30" hidden="1" x14ac:dyDescent="0.35">
      <c r="A3263" s="11" t="s">
        <v>2778</v>
      </c>
      <c r="B3263" s="11" t="s">
        <v>2516</v>
      </c>
      <c r="C3263" s="11" t="s">
        <v>2552</v>
      </c>
      <c r="D3263" s="188" t="s">
        <v>3022</v>
      </c>
      <c r="G3263" s="11" t="s">
        <v>2749</v>
      </c>
      <c r="H3263" s="11" t="s">
        <v>2640</v>
      </c>
      <c r="I3263" s="11" t="s">
        <v>2781</v>
      </c>
      <c r="J3263" s="258" t="s">
        <v>2561</v>
      </c>
      <c r="K3263" s="258" t="s">
        <v>3017</v>
      </c>
      <c r="L3263" s="265" t="s">
        <v>1937</v>
      </c>
      <c r="M3263" s="265" t="s">
        <v>1941</v>
      </c>
      <c r="N3263" s="258" t="s">
        <v>3027</v>
      </c>
      <c r="O3263" s="258" t="s">
        <v>3040</v>
      </c>
      <c r="P3263" s="258"/>
      <c r="Q3263" s="258"/>
      <c r="R3263" s="258"/>
      <c r="S3263" s="258"/>
      <c r="T3263" s="11" t="s">
        <v>2787</v>
      </c>
      <c r="U3263" s="11" t="s">
        <v>2517</v>
      </c>
      <c r="V3263">
        <v>1.4972800755960201</v>
      </c>
      <c r="Z3263">
        <v>1.51682394555043</v>
      </c>
      <c r="AD3263" s="188">
        <f t="shared" si="102"/>
        <v>3.4476147821043939</v>
      </c>
    </row>
    <row r="3264" spans="1:30" hidden="1" x14ac:dyDescent="0.35">
      <c r="A3264" s="11" t="s">
        <v>2778</v>
      </c>
      <c r="B3264" s="11" t="s">
        <v>2516</v>
      </c>
      <c r="C3264" s="11" t="s">
        <v>2552</v>
      </c>
      <c r="D3264" s="188" t="s">
        <v>3022</v>
      </c>
      <c r="G3264" s="11" t="s">
        <v>2749</v>
      </c>
      <c r="H3264" s="11" t="s">
        <v>2640</v>
      </c>
      <c r="I3264" s="11" t="s">
        <v>2781</v>
      </c>
      <c r="J3264" s="258" t="s">
        <v>2561</v>
      </c>
      <c r="K3264" s="258" t="s">
        <v>3017</v>
      </c>
      <c r="L3264" s="265" t="s">
        <v>1937</v>
      </c>
      <c r="M3264" s="265" t="s">
        <v>1941</v>
      </c>
      <c r="N3264" s="258" t="s">
        <v>3027</v>
      </c>
      <c r="O3264" s="258" t="s">
        <v>3040</v>
      </c>
      <c r="P3264" s="258"/>
      <c r="Q3264" s="258"/>
      <c r="R3264" s="258"/>
      <c r="S3264" s="258"/>
      <c r="T3264" s="11" t="s">
        <v>2787</v>
      </c>
      <c r="U3264" s="11" t="s">
        <v>2517</v>
      </c>
      <c r="V3264">
        <v>1.8245265671489299</v>
      </c>
      <c r="Z3264">
        <v>2.35329647176003</v>
      </c>
      <c r="AD3264" s="188">
        <f t="shared" si="102"/>
        <v>4.2011276752887259</v>
      </c>
    </row>
    <row r="3265" spans="1:30" hidden="1" x14ac:dyDescent="0.35">
      <c r="A3265" s="11" t="s">
        <v>2778</v>
      </c>
      <c r="B3265" s="11" t="s">
        <v>2516</v>
      </c>
      <c r="C3265" s="11" t="s">
        <v>2552</v>
      </c>
      <c r="D3265" s="188" t="s">
        <v>3022</v>
      </c>
      <c r="G3265" s="11" t="s">
        <v>2749</v>
      </c>
      <c r="H3265" s="11" t="s">
        <v>2640</v>
      </c>
      <c r="I3265" s="11" t="s">
        <v>2781</v>
      </c>
      <c r="J3265" s="258" t="s">
        <v>2561</v>
      </c>
      <c r="K3265" s="258" t="s">
        <v>3017</v>
      </c>
      <c r="L3265" s="265" t="s">
        <v>1937</v>
      </c>
      <c r="M3265" s="265" t="s">
        <v>1941</v>
      </c>
      <c r="N3265" s="258" t="s">
        <v>3027</v>
      </c>
      <c r="O3265" s="258" t="s">
        <v>3040</v>
      </c>
      <c r="P3265" s="258"/>
      <c r="Q3265" s="258"/>
      <c r="R3265" s="258"/>
      <c r="S3265" s="258"/>
      <c r="T3265" s="11" t="s">
        <v>2787</v>
      </c>
      <c r="U3265" s="11" t="s">
        <v>2517</v>
      </c>
      <c r="V3265">
        <v>2.1429684207837898</v>
      </c>
      <c r="Z3265">
        <v>0.61126789339939502</v>
      </c>
      <c r="AD3265" s="188">
        <f t="shared" si="102"/>
        <v>4.9343671404537464</v>
      </c>
    </row>
    <row r="3266" spans="1:30" hidden="1" x14ac:dyDescent="0.35">
      <c r="A3266" s="11" t="s">
        <v>2778</v>
      </c>
      <c r="B3266" s="11" t="s">
        <v>2516</v>
      </c>
      <c r="C3266" s="11" t="s">
        <v>2552</v>
      </c>
      <c r="D3266" s="188" t="s">
        <v>3022</v>
      </c>
      <c r="G3266" s="11" t="s">
        <v>2749</v>
      </c>
      <c r="H3266" s="11" t="s">
        <v>2640</v>
      </c>
      <c r="I3266" s="11" t="s">
        <v>2781</v>
      </c>
      <c r="J3266" s="258" t="s">
        <v>2561</v>
      </c>
      <c r="K3266" s="258" t="s">
        <v>3017</v>
      </c>
      <c r="L3266" s="265" t="s">
        <v>1937</v>
      </c>
      <c r="M3266" s="265" t="s">
        <v>1941</v>
      </c>
      <c r="N3266" s="258" t="s">
        <v>3027</v>
      </c>
      <c r="O3266" s="258" t="s">
        <v>3040</v>
      </c>
      <c r="P3266" s="258"/>
      <c r="Q3266" s="258"/>
      <c r="R3266" s="258"/>
      <c r="S3266" s="258"/>
      <c r="T3266" s="11" t="s">
        <v>2787</v>
      </c>
      <c r="U3266" s="11" t="s">
        <v>2517</v>
      </c>
      <c r="V3266">
        <v>2.3818556780018101</v>
      </c>
      <c r="Z3266">
        <v>0.57110750724674797</v>
      </c>
      <c r="AD3266" s="188">
        <f t="shared" si="102"/>
        <v>5.4844253778301937</v>
      </c>
    </row>
    <row r="3267" spans="1:30" hidden="1" x14ac:dyDescent="0.35">
      <c r="A3267" s="11" t="s">
        <v>2778</v>
      </c>
      <c r="B3267" s="11" t="s">
        <v>2516</v>
      </c>
      <c r="C3267" s="11" t="s">
        <v>2552</v>
      </c>
      <c r="D3267" s="188" t="s">
        <v>3022</v>
      </c>
      <c r="G3267" s="11" t="s">
        <v>2749</v>
      </c>
      <c r="H3267" s="11" t="s">
        <v>2640</v>
      </c>
      <c r="I3267" s="11" t="s">
        <v>2781</v>
      </c>
      <c r="J3267" s="258" t="s">
        <v>2561</v>
      </c>
      <c r="K3267" s="258" t="s">
        <v>3017</v>
      </c>
      <c r="L3267" s="265" t="s">
        <v>1937</v>
      </c>
      <c r="M3267" s="265" t="s">
        <v>1941</v>
      </c>
      <c r="N3267" s="258" t="s">
        <v>3027</v>
      </c>
      <c r="O3267" s="258" t="s">
        <v>3040</v>
      </c>
      <c r="P3267" s="258"/>
      <c r="Q3267" s="258"/>
      <c r="R3267" s="258"/>
      <c r="S3267" s="258"/>
      <c r="T3267" s="11" t="s">
        <v>2787</v>
      </c>
      <c r="U3267" s="11" t="s">
        <v>2517</v>
      </c>
      <c r="V3267">
        <v>2.7209906654237601</v>
      </c>
      <c r="Z3267">
        <v>-0.11078903346911501</v>
      </c>
      <c r="AD3267" s="188">
        <f t="shared" si="102"/>
        <v>6.2653125443806994</v>
      </c>
    </row>
    <row r="3268" spans="1:30" hidden="1" x14ac:dyDescent="0.35">
      <c r="A3268" s="11" t="s">
        <v>2778</v>
      </c>
      <c r="B3268" s="11" t="s">
        <v>2516</v>
      </c>
      <c r="C3268" s="11" t="s">
        <v>2552</v>
      </c>
      <c r="D3268" s="188" t="s">
        <v>3022</v>
      </c>
      <c r="G3268" s="11" t="s">
        <v>2749</v>
      </c>
      <c r="H3268" s="11" t="s">
        <v>2640</v>
      </c>
      <c r="I3268" s="11" t="s">
        <v>2781</v>
      </c>
      <c r="J3268" s="258" t="s">
        <v>2561</v>
      </c>
      <c r="K3268" s="258" t="s">
        <v>3017</v>
      </c>
      <c r="L3268" s="265" t="s">
        <v>1937</v>
      </c>
      <c r="M3268" s="265" t="s">
        <v>1941</v>
      </c>
      <c r="N3268" s="258" t="s">
        <v>3027</v>
      </c>
      <c r="O3268" s="258" t="s">
        <v>3040</v>
      </c>
      <c r="P3268" s="258"/>
      <c r="Q3268" s="258"/>
      <c r="R3268" s="258"/>
      <c r="S3268" s="258"/>
      <c r="T3268" s="11" t="s">
        <v>2787</v>
      </c>
      <c r="U3268" s="11" t="s">
        <v>2517</v>
      </c>
      <c r="V3268">
        <v>3.02861666943341</v>
      </c>
      <c r="Z3268">
        <v>-2.0316430641926699E-2</v>
      </c>
      <c r="AD3268" s="188">
        <f t="shared" si="102"/>
        <v>6.9736475954306458</v>
      </c>
    </row>
    <row r="3269" spans="1:30" hidden="1" x14ac:dyDescent="0.35">
      <c r="A3269" s="11" t="s">
        <v>2778</v>
      </c>
      <c r="B3269" s="11" t="s">
        <v>2516</v>
      </c>
      <c r="C3269" s="11" t="s">
        <v>2552</v>
      </c>
      <c r="D3269" s="188" t="s">
        <v>3022</v>
      </c>
      <c r="G3269" s="11" t="s">
        <v>2749</v>
      </c>
      <c r="H3269" s="11" t="s">
        <v>2640</v>
      </c>
      <c r="I3269" s="11" t="s">
        <v>2781</v>
      </c>
      <c r="J3269" s="258" t="s">
        <v>2561</v>
      </c>
      <c r="K3269" s="258" t="s">
        <v>3017</v>
      </c>
      <c r="L3269" s="265" t="s">
        <v>1937</v>
      </c>
      <c r="M3269" s="265" t="s">
        <v>1941</v>
      </c>
      <c r="N3269" s="258" t="s">
        <v>3027</v>
      </c>
      <c r="O3269" s="258" t="s">
        <v>3040</v>
      </c>
      <c r="P3269" s="258"/>
      <c r="Q3269" s="258"/>
      <c r="R3269" s="258"/>
      <c r="S3269" s="258"/>
      <c r="T3269" s="11" t="s">
        <v>2787</v>
      </c>
      <c r="U3269" s="11" t="s">
        <v>2517</v>
      </c>
      <c r="V3269">
        <v>3.30026433068151</v>
      </c>
      <c r="Z3269">
        <v>-0.46635849369820198</v>
      </c>
      <c r="AD3269" s="188">
        <f t="shared" si="102"/>
        <v>7.5991394507672174</v>
      </c>
    </row>
    <row r="3270" spans="1:30" hidden="1" x14ac:dyDescent="0.35">
      <c r="A3270" s="11" t="s">
        <v>2778</v>
      </c>
      <c r="B3270" s="11" t="s">
        <v>2516</v>
      </c>
      <c r="C3270" s="11" t="s">
        <v>2552</v>
      </c>
      <c r="D3270" s="188" t="s">
        <v>3022</v>
      </c>
      <c r="G3270" s="11" t="s">
        <v>2749</v>
      </c>
      <c r="H3270" s="11" t="s">
        <v>2640</v>
      </c>
      <c r="I3270" s="11" t="s">
        <v>2781</v>
      </c>
      <c r="J3270" s="258" t="s">
        <v>2561</v>
      </c>
      <c r="K3270" s="258" t="s">
        <v>3017</v>
      </c>
      <c r="L3270" s="265" t="s">
        <v>1937</v>
      </c>
      <c r="M3270" s="265" t="s">
        <v>1941</v>
      </c>
      <c r="N3270" s="258" t="s">
        <v>3027</v>
      </c>
      <c r="O3270" s="258" t="s">
        <v>3040</v>
      </c>
      <c r="P3270" s="258"/>
      <c r="Q3270" s="258"/>
      <c r="R3270" s="258"/>
      <c r="S3270" s="258"/>
      <c r="T3270" s="11" t="s">
        <v>2787</v>
      </c>
      <c r="U3270" s="11" t="s">
        <v>2517</v>
      </c>
      <c r="V3270">
        <v>3.5909961563509598</v>
      </c>
      <c r="Z3270">
        <v>-0.323466690503249</v>
      </c>
      <c r="AD3270" s="188">
        <f t="shared" si="102"/>
        <v>8.2685742186126365</v>
      </c>
    </row>
    <row r="3271" spans="1:30" hidden="1" x14ac:dyDescent="0.35">
      <c r="A3271" s="11" t="s">
        <v>2778</v>
      </c>
      <c r="B3271" s="11" t="s">
        <v>2516</v>
      </c>
      <c r="C3271" s="11" t="s">
        <v>2552</v>
      </c>
      <c r="D3271" s="188" t="s">
        <v>3022</v>
      </c>
      <c r="G3271" s="11" t="s">
        <v>2749</v>
      </c>
      <c r="H3271" s="11" t="s">
        <v>2640</v>
      </c>
      <c r="I3271" s="11" t="s">
        <v>2781</v>
      </c>
      <c r="J3271" s="258" t="s">
        <v>2561</v>
      </c>
      <c r="K3271" s="258" t="s">
        <v>3017</v>
      </c>
      <c r="L3271" s="265" t="s">
        <v>1937</v>
      </c>
      <c r="M3271" s="265" t="s">
        <v>1941</v>
      </c>
      <c r="N3271" s="258" t="s">
        <v>3027</v>
      </c>
      <c r="O3271" s="258" t="s">
        <v>3040</v>
      </c>
      <c r="P3271" s="258"/>
      <c r="Q3271" s="258"/>
      <c r="R3271" s="258"/>
      <c r="S3271" s="258"/>
      <c r="T3271" s="11" t="s">
        <v>2787</v>
      </c>
      <c r="U3271" s="11" t="s">
        <v>2517</v>
      </c>
      <c r="V3271">
        <v>3.9130134974652302</v>
      </c>
      <c r="Z3271">
        <v>-1.01838822132267</v>
      </c>
      <c r="AD3271" s="188">
        <f t="shared" si="102"/>
        <v>9.0100465479479332</v>
      </c>
    </row>
    <row r="3272" spans="1:30" hidden="1" x14ac:dyDescent="0.35">
      <c r="A3272" s="11" t="s">
        <v>2778</v>
      </c>
      <c r="B3272" s="11" t="s">
        <v>2516</v>
      </c>
      <c r="C3272" s="11" t="s">
        <v>2552</v>
      </c>
      <c r="D3272" s="188" t="s">
        <v>3022</v>
      </c>
      <c r="G3272" s="11" t="s">
        <v>2749</v>
      </c>
      <c r="H3272" s="11" t="s">
        <v>2640</v>
      </c>
      <c r="I3272" s="11" t="s">
        <v>2781</v>
      </c>
      <c r="J3272" s="258" t="s">
        <v>2561</v>
      </c>
      <c r="K3272" s="258" t="s">
        <v>3017</v>
      </c>
      <c r="L3272" s="265" t="s">
        <v>1937</v>
      </c>
      <c r="M3272" s="265" t="s">
        <v>1941</v>
      </c>
      <c r="N3272" s="258" t="s">
        <v>3027</v>
      </c>
      <c r="O3272" s="258" t="s">
        <v>3040</v>
      </c>
      <c r="P3272" s="258"/>
      <c r="Q3272" s="258"/>
      <c r="R3272" s="258"/>
      <c r="S3272" s="258"/>
      <c r="T3272" s="11" t="s">
        <v>2787</v>
      </c>
      <c r="U3272" s="11" t="s">
        <v>2517</v>
      </c>
      <c r="V3272">
        <v>4.2210417438163201</v>
      </c>
      <c r="Z3272">
        <v>-0.81011607564709798</v>
      </c>
      <c r="AD3272" s="188">
        <f t="shared" si="102"/>
        <v>9.719307796217052</v>
      </c>
    </row>
    <row r="3273" spans="1:30" hidden="1" x14ac:dyDescent="0.35">
      <c r="A3273" s="11" t="s">
        <v>2778</v>
      </c>
      <c r="B3273" s="11" t="s">
        <v>2516</v>
      </c>
      <c r="C3273" s="11" t="s">
        <v>2552</v>
      </c>
      <c r="D3273" s="188" t="s">
        <v>3022</v>
      </c>
      <c r="G3273" s="11" t="s">
        <v>2749</v>
      </c>
      <c r="H3273" s="11" t="s">
        <v>2640</v>
      </c>
      <c r="I3273" s="11" t="s">
        <v>2781</v>
      </c>
      <c r="J3273" s="258" t="s">
        <v>2561</v>
      </c>
      <c r="K3273" s="258" t="s">
        <v>3017</v>
      </c>
      <c r="L3273" s="265" t="s">
        <v>1937</v>
      </c>
      <c r="M3273" s="265" t="s">
        <v>1941</v>
      </c>
      <c r="N3273" s="258" t="s">
        <v>3027</v>
      </c>
      <c r="O3273" s="258" t="s">
        <v>3040</v>
      </c>
      <c r="P3273" s="258"/>
      <c r="Q3273" s="258"/>
      <c r="R3273" s="258"/>
      <c r="S3273" s="258"/>
      <c r="T3273" s="11" t="s">
        <v>2787</v>
      </c>
      <c r="U3273" s="11" t="s">
        <v>2517</v>
      </c>
      <c r="V3273">
        <v>4.5094048090306602</v>
      </c>
      <c r="Z3273">
        <v>-1.3609326914481901</v>
      </c>
      <c r="AD3273" s="188">
        <f t="shared" si="102"/>
        <v>10.383288291549661</v>
      </c>
    </row>
    <row r="3274" spans="1:30" hidden="1" x14ac:dyDescent="0.35">
      <c r="A3274" s="11" t="s">
        <v>2778</v>
      </c>
      <c r="B3274" s="11" t="s">
        <v>2516</v>
      </c>
      <c r="C3274" s="11" t="s">
        <v>2552</v>
      </c>
      <c r="D3274" s="188" t="s">
        <v>3022</v>
      </c>
      <c r="G3274" s="11" t="s">
        <v>2749</v>
      </c>
      <c r="H3274" s="11" t="s">
        <v>2640</v>
      </c>
      <c r="I3274" s="11" t="s">
        <v>2781</v>
      </c>
      <c r="J3274" s="258" t="s">
        <v>2561</v>
      </c>
      <c r="K3274" s="258" t="s">
        <v>3017</v>
      </c>
      <c r="L3274" s="265" t="s">
        <v>1937</v>
      </c>
      <c r="M3274" s="265" t="s">
        <v>1941</v>
      </c>
      <c r="N3274" s="258" t="s">
        <v>3027</v>
      </c>
      <c r="O3274" s="258" t="s">
        <v>3040</v>
      </c>
      <c r="P3274" s="258"/>
      <c r="Q3274" s="258"/>
      <c r="R3274" s="258"/>
      <c r="S3274" s="258"/>
      <c r="T3274" s="11" t="s">
        <v>2787</v>
      </c>
      <c r="U3274" s="11" t="s">
        <v>2517</v>
      </c>
      <c r="V3274">
        <v>4.7654990997433302</v>
      </c>
      <c r="Z3274">
        <v>-1.36189041130875</v>
      </c>
      <c r="AD3274" s="188">
        <f t="shared" si="102"/>
        <v>10.972967187745539</v>
      </c>
    </row>
    <row r="3275" spans="1:30" hidden="1" x14ac:dyDescent="0.35">
      <c r="A3275" s="11" t="s">
        <v>2778</v>
      </c>
      <c r="B3275" s="11" t="s">
        <v>2516</v>
      </c>
      <c r="C3275" s="11" t="s">
        <v>2552</v>
      </c>
      <c r="D3275" s="188" t="s">
        <v>3022</v>
      </c>
      <c r="G3275" s="11" t="s">
        <v>2749</v>
      </c>
      <c r="H3275" s="11" t="s">
        <v>2640</v>
      </c>
      <c r="I3275" s="11" t="s">
        <v>2781</v>
      </c>
      <c r="J3275" s="258" t="s">
        <v>2561</v>
      </c>
      <c r="K3275" s="258" t="s">
        <v>3017</v>
      </c>
      <c r="L3275" s="265" t="s">
        <v>1937</v>
      </c>
      <c r="M3275" s="265" t="s">
        <v>1941</v>
      </c>
      <c r="N3275" s="258" t="s">
        <v>3027</v>
      </c>
      <c r="O3275" s="258" t="s">
        <v>3040</v>
      </c>
      <c r="P3275" s="258"/>
      <c r="Q3275" s="258"/>
      <c r="R3275" s="258"/>
      <c r="S3275" s="258"/>
      <c r="T3275" s="11" t="s">
        <v>2787</v>
      </c>
      <c r="U3275" s="11" t="s">
        <v>2517</v>
      </c>
      <c r="V3275">
        <v>5.08908071662984</v>
      </c>
      <c r="Z3275">
        <v>-1.59870260882889</v>
      </c>
      <c r="AD3275" s="188">
        <f t="shared" si="102"/>
        <v>11.718041395155327</v>
      </c>
    </row>
    <row r="3276" spans="1:30" hidden="1" x14ac:dyDescent="0.35">
      <c r="A3276" s="11" t="s">
        <v>2778</v>
      </c>
      <c r="B3276" s="11" t="s">
        <v>2516</v>
      </c>
      <c r="C3276" s="11" t="s">
        <v>2552</v>
      </c>
      <c r="D3276" s="188" t="s">
        <v>3022</v>
      </c>
      <c r="G3276" s="11" t="s">
        <v>2749</v>
      </c>
      <c r="H3276" s="11" t="s">
        <v>2640</v>
      </c>
      <c r="I3276" s="11" t="s">
        <v>2782</v>
      </c>
      <c r="J3276" s="258" t="s">
        <v>2561</v>
      </c>
      <c r="K3276" s="258" t="s">
        <v>3017</v>
      </c>
      <c r="L3276" s="265" t="s">
        <v>1937</v>
      </c>
      <c r="M3276" s="265" t="s">
        <v>1941</v>
      </c>
      <c r="N3276" s="258" t="s">
        <v>3027</v>
      </c>
      <c r="O3276" s="258" t="s">
        <v>3040</v>
      </c>
      <c r="P3276" s="258"/>
      <c r="Q3276" s="258"/>
      <c r="R3276" s="258"/>
      <c r="S3276" s="258"/>
      <c r="T3276" s="11" t="s">
        <v>2787</v>
      </c>
      <c r="U3276" s="11" t="s">
        <v>2517</v>
      </c>
      <c r="V3276">
        <v>1.4621062175173301</v>
      </c>
      <c r="Z3276">
        <v>1.2159083653637399</v>
      </c>
      <c r="AD3276" s="188">
        <f t="shared" si="102"/>
        <v>3.3666239808293139</v>
      </c>
    </row>
    <row r="3277" spans="1:30" hidden="1" x14ac:dyDescent="0.35">
      <c r="A3277" s="11" t="s">
        <v>2778</v>
      </c>
      <c r="B3277" s="11" t="s">
        <v>2516</v>
      </c>
      <c r="C3277" s="11" t="s">
        <v>2552</v>
      </c>
      <c r="D3277" s="188" t="s">
        <v>3022</v>
      </c>
      <c r="G3277" s="11" t="s">
        <v>2749</v>
      </c>
      <c r="H3277" s="11" t="s">
        <v>2640</v>
      </c>
      <c r="I3277" s="11" t="s">
        <v>2782</v>
      </c>
      <c r="J3277" s="258" t="s">
        <v>2561</v>
      </c>
      <c r="K3277" s="258" t="s">
        <v>3017</v>
      </c>
      <c r="L3277" s="265" t="s">
        <v>1937</v>
      </c>
      <c r="M3277" s="265" t="s">
        <v>1941</v>
      </c>
      <c r="N3277" s="258" t="s">
        <v>3027</v>
      </c>
      <c r="O3277" s="258" t="s">
        <v>3040</v>
      </c>
      <c r="P3277" s="258"/>
      <c r="Q3277" s="258"/>
      <c r="R3277" s="258"/>
      <c r="S3277" s="258"/>
      <c r="T3277" s="11" t="s">
        <v>2787</v>
      </c>
      <c r="U3277" s="11" t="s">
        <v>2517</v>
      </c>
      <c r="V3277">
        <v>1.8006154946303801</v>
      </c>
      <c r="Z3277">
        <v>0.350768091328166</v>
      </c>
      <c r="AD3277" s="188">
        <f t="shared" si="102"/>
        <v>4.146070396150014</v>
      </c>
    </row>
    <row r="3278" spans="1:30" hidden="1" x14ac:dyDescent="0.35">
      <c r="A3278" s="11" t="s">
        <v>2778</v>
      </c>
      <c r="B3278" s="11" t="s">
        <v>2516</v>
      </c>
      <c r="C3278" s="11" t="s">
        <v>2552</v>
      </c>
      <c r="D3278" s="188" t="s">
        <v>3022</v>
      </c>
      <c r="G3278" s="11" t="s">
        <v>2749</v>
      </c>
      <c r="H3278" s="11" t="s">
        <v>2640</v>
      </c>
      <c r="I3278" s="11" t="s">
        <v>2782</v>
      </c>
      <c r="J3278" s="258" t="s">
        <v>2561</v>
      </c>
      <c r="K3278" s="258" t="s">
        <v>3017</v>
      </c>
      <c r="L3278" s="265" t="s">
        <v>1937</v>
      </c>
      <c r="M3278" s="265" t="s">
        <v>1941</v>
      </c>
      <c r="N3278" s="258" t="s">
        <v>3027</v>
      </c>
      <c r="O3278" s="258" t="s">
        <v>3040</v>
      </c>
      <c r="P3278" s="258"/>
      <c r="Q3278" s="258"/>
      <c r="R3278" s="258"/>
      <c r="S3278" s="258"/>
      <c r="T3278" s="11" t="s">
        <v>2787</v>
      </c>
      <c r="U3278" s="11" t="s">
        <v>2517</v>
      </c>
      <c r="V3278">
        <v>2.07284417259388</v>
      </c>
      <c r="Z3278">
        <v>7.4880923497338395E-2</v>
      </c>
      <c r="AD3278" s="188">
        <f t="shared" si="102"/>
        <v>4.772900091914245</v>
      </c>
    </row>
    <row r="3279" spans="1:30" hidden="1" x14ac:dyDescent="0.35">
      <c r="A3279" s="11" t="s">
        <v>2778</v>
      </c>
      <c r="B3279" s="11" t="s">
        <v>2516</v>
      </c>
      <c r="C3279" s="11" t="s">
        <v>2552</v>
      </c>
      <c r="D3279" s="188" t="s">
        <v>3022</v>
      </c>
      <c r="G3279" s="11" t="s">
        <v>2749</v>
      </c>
      <c r="H3279" s="11" t="s">
        <v>2640</v>
      </c>
      <c r="I3279" s="11" t="s">
        <v>2782</v>
      </c>
      <c r="J3279" s="258" t="s">
        <v>2561</v>
      </c>
      <c r="K3279" s="258" t="s">
        <v>3017</v>
      </c>
      <c r="L3279" s="265" t="s">
        <v>1937</v>
      </c>
      <c r="M3279" s="265" t="s">
        <v>1941</v>
      </c>
      <c r="N3279" s="258" t="s">
        <v>3027</v>
      </c>
      <c r="O3279" s="258" t="s">
        <v>3040</v>
      </c>
      <c r="P3279" s="258"/>
      <c r="Q3279" s="258"/>
      <c r="R3279" s="258"/>
      <c r="S3279" s="258"/>
      <c r="T3279" s="11" t="s">
        <v>2787</v>
      </c>
      <c r="U3279" s="11" t="s">
        <v>2517</v>
      </c>
      <c r="V3279">
        <v>2.3802467086360699</v>
      </c>
      <c r="Z3279">
        <v>9.9909335853201497E-2</v>
      </c>
      <c r="AD3279" s="188">
        <f t="shared" si="102"/>
        <v>5.4807205889535568</v>
      </c>
    </row>
    <row r="3280" spans="1:30" hidden="1" x14ac:dyDescent="0.35">
      <c r="A3280" s="11" t="s">
        <v>2778</v>
      </c>
      <c r="B3280" s="11" t="s">
        <v>2516</v>
      </c>
      <c r="C3280" s="11" t="s">
        <v>2552</v>
      </c>
      <c r="D3280" s="188" t="s">
        <v>3022</v>
      </c>
      <c r="G3280" s="11" t="s">
        <v>2749</v>
      </c>
      <c r="H3280" s="11" t="s">
        <v>2640</v>
      </c>
      <c r="I3280" s="11" t="s">
        <v>2782</v>
      </c>
      <c r="J3280" s="258" t="s">
        <v>2561</v>
      </c>
      <c r="K3280" s="258" t="s">
        <v>3017</v>
      </c>
      <c r="L3280" s="265" t="s">
        <v>1937</v>
      </c>
      <c r="M3280" s="265" t="s">
        <v>1941</v>
      </c>
      <c r="N3280" s="258" t="s">
        <v>3027</v>
      </c>
      <c r="O3280" s="258" t="s">
        <v>3040</v>
      </c>
      <c r="P3280" s="258"/>
      <c r="Q3280" s="258"/>
      <c r="R3280" s="258"/>
      <c r="S3280" s="258"/>
      <c r="T3280" s="11" t="s">
        <v>2787</v>
      </c>
      <c r="U3280" s="11" t="s">
        <v>2517</v>
      </c>
      <c r="V3280">
        <v>2.6850123226622</v>
      </c>
      <c r="Z3280">
        <v>-0.64730369935258003</v>
      </c>
      <c r="AD3280" s="188">
        <f t="shared" si="102"/>
        <v>6.1824693486673006</v>
      </c>
    </row>
    <row r="3281" spans="1:31" hidden="1" x14ac:dyDescent="0.35">
      <c r="A3281" s="11" t="s">
        <v>2778</v>
      </c>
      <c r="B3281" s="11" t="s">
        <v>2516</v>
      </c>
      <c r="C3281" s="11" t="s">
        <v>2552</v>
      </c>
      <c r="D3281" s="188" t="s">
        <v>3022</v>
      </c>
      <c r="G3281" s="11" t="s">
        <v>2749</v>
      </c>
      <c r="H3281" s="11" t="s">
        <v>2640</v>
      </c>
      <c r="I3281" s="11" t="s">
        <v>2782</v>
      </c>
      <c r="J3281" s="258" t="s">
        <v>2561</v>
      </c>
      <c r="K3281" s="258" t="s">
        <v>3017</v>
      </c>
      <c r="L3281" s="265" t="s">
        <v>1937</v>
      </c>
      <c r="M3281" s="265" t="s">
        <v>1941</v>
      </c>
      <c r="N3281" s="258" t="s">
        <v>3027</v>
      </c>
      <c r="O3281" s="258" t="s">
        <v>3040</v>
      </c>
      <c r="P3281" s="258"/>
      <c r="Q3281" s="258"/>
      <c r="R3281" s="258"/>
      <c r="S3281" s="258"/>
      <c r="T3281" s="11" t="s">
        <v>2787</v>
      </c>
      <c r="U3281" s="11" t="s">
        <v>2517</v>
      </c>
      <c r="V3281">
        <v>2.9752525188032299</v>
      </c>
      <c r="Z3281">
        <v>-0.64838911519454301</v>
      </c>
      <c r="AD3281" s="188">
        <f t="shared" si="102"/>
        <v>6.8507720976893047</v>
      </c>
    </row>
    <row r="3282" spans="1:31" hidden="1" x14ac:dyDescent="0.35">
      <c r="A3282" s="11" t="s">
        <v>2778</v>
      </c>
      <c r="B3282" s="11" t="s">
        <v>2516</v>
      </c>
      <c r="C3282" s="11" t="s">
        <v>2552</v>
      </c>
      <c r="D3282" s="188" t="s">
        <v>3022</v>
      </c>
      <c r="G3282" s="11" t="s">
        <v>2749</v>
      </c>
      <c r="H3282" s="11" t="s">
        <v>2640</v>
      </c>
      <c r="I3282" s="11" t="s">
        <v>2782</v>
      </c>
      <c r="J3282" s="258" t="s">
        <v>2561</v>
      </c>
      <c r="K3282" s="258" t="s">
        <v>3017</v>
      </c>
      <c r="L3282" s="265" t="s">
        <v>1937</v>
      </c>
      <c r="M3282" s="265" t="s">
        <v>1941</v>
      </c>
      <c r="N3282" s="258" t="s">
        <v>3027</v>
      </c>
      <c r="O3282" s="258" t="s">
        <v>3040</v>
      </c>
      <c r="P3282" s="258"/>
      <c r="Q3282" s="258"/>
      <c r="R3282" s="258"/>
      <c r="S3282" s="258"/>
      <c r="T3282" s="11" t="s">
        <v>2787</v>
      </c>
      <c r="U3282" s="11" t="s">
        <v>2517</v>
      </c>
      <c r="V3282">
        <v>3.3163540243388501</v>
      </c>
      <c r="Z3282">
        <v>-0.75437677976273898</v>
      </c>
      <c r="AD3282" s="188">
        <f t="shared" si="102"/>
        <v>7.6361873395334499</v>
      </c>
    </row>
    <row r="3283" spans="1:31" hidden="1" x14ac:dyDescent="0.35">
      <c r="A3283" s="11" t="s">
        <v>2778</v>
      </c>
      <c r="B3283" s="11" t="s">
        <v>2516</v>
      </c>
      <c r="C3283" s="11" t="s">
        <v>2552</v>
      </c>
      <c r="D3283" s="188" t="s">
        <v>3022</v>
      </c>
      <c r="G3283" s="11" t="s">
        <v>2749</v>
      </c>
      <c r="H3283" s="11" t="s">
        <v>2640</v>
      </c>
      <c r="I3283" s="11" t="s">
        <v>2782</v>
      </c>
      <c r="J3283" s="258" t="s">
        <v>2561</v>
      </c>
      <c r="K3283" s="258" t="s">
        <v>3017</v>
      </c>
      <c r="L3283" s="265" t="s">
        <v>1937</v>
      </c>
      <c r="M3283" s="265" t="s">
        <v>1941</v>
      </c>
      <c r="N3283" s="258" t="s">
        <v>3027</v>
      </c>
      <c r="O3283" s="258" t="s">
        <v>3040</v>
      </c>
      <c r="P3283" s="258"/>
      <c r="Q3283" s="258"/>
      <c r="R3283" s="258"/>
      <c r="S3283" s="258"/>
      <c r="T3283" s="11" t="s">
        <v>2787</v>
      </c>
      <c r="U3283" s="11" t="s">
        <v>2517</v>
      </c>
      <c r="V3283">
        <v>3.6068623820408301</v>
      </c>
      <c r="Z3283">
        <v>-0.67692916703911099</v>
      </c>
      <c r="AD3283" s="188">
        <f t="shared" si="102"/>
        <v>8.3051075533682113</v>
      </c>
    </row>
    <row r="3284" spans="1:31" hidden="1" x14ac:dyDescent="0.35">
      <c r="A3284" s="11" t="s">
        <v>2778</v>
      </c>
      <c r="B3284" s="11" t="s">
        <v>2516</v>
      </c>
      <c r="C3284" s="11" t="s">
        <v>2552</v>
      </c>
      <c r="D3284" s="188" t="s">
        <v>3022</v>
      </c>
      <c r="G3284" s="11" t="s">
        <v>2749</v>
      </c>
      <c r="H3284" s="11" t="s">
        <v>2640</v>
      </c>
      <c r="I3284" s="11" t="s">
        <v>2782</v>
      </c>
      <c r="J3284" s="258" t="s">
        <v>2561</v>
      </c>
      <c r="K3284" s="258" t="s">
        <v>3017</v>
      </c>
      <c r="L3284" s="265" t="s">
        <v>1937</v>
      </c>
      <c r="M3284" s="265" t="s">
        <v>1941</v>
      </c>
      <c r="N3284" s="258" t="s">
        <v>3027</v>
      </c>
      <c r="O3284" s="258" t="s">
        <v>3040</v>
      </c>
      <c r="P3284" s="258"/>
      <c r="Q3284" s="258"/>
      <c r="R3284" s="258"/>
      <c r="S3284" s="258"/>
      <c r="T3284" s="11" t="s">
        <v>2787</v>
      </c>
      <c r="U3284" s="11" t="s">
        <v>2517</v>
      </c>
      <c r="V3284">
        <v>3.91203023840839</v>
      </c>
      <c r="Z3284">
        <v>-1.3063426593965</v>
      </c>
      <c r="AD3284" s="188">
        <f t="shared" si="102"/>
        <v>9.0077825103011016</v>
      </c>
    </row>
    <row r="3285" spans="1:31" hidden="1" x14ac:dyDescent="0.35">
      <c r="A3285" s="11" t="s">
        <v>2778</v>
      </c>
      <c r="B3285" s="11" t="s">
        <v>2516</v>
      </c>
      <c r="C3285" s="11" t="s">
        <v>2552</v>
      </c>
      <c r="D3285" s="188" t="s">
        <v>3022</v>
      </c>
      <c r="G3285" s="11" t="s">
        <v>2749</v>
      </c>
      <c r="H3285" s="11" t="s">
        <v>2640</v>
      </c>
      <c r="I3285" s="11" t="s">
        <v>2782</v>
      </c>
      <c r="J3285" s="258" t="s">
        <v>2561</v>
      </c>
      <c r="K3285" s="258" t="s">
        <v>3017</v>
      </c>
      <c r="L3285" s="265" t="s">
        <v>1937</v>
      </c>
      <c r="M3285" s="265" t="s">
        <v>1941</v>
      </c>
      <c r="N3285" s="258" t="s">
        <v>3027</v>
      </c>
      <c r="O3285" s="258" t="s">
        <v>3040</v>
      </c>
      <c r="P3285" s="258"/>
      <c r="Q3285" s="258"/>
      <c r="R3285" s="258"/>
      <c r="S3285" s="258"/>
      <c r="T3285" s="11" t="s">
        <v>2787</v>
      </c>
      <c r="U3285" s="11" t="s">
        <v>2517</v>
      </c>
      <c r="V3285">
        <v>4.25415969659434</v>
      </c>
      <c r="Z3285">
        <v>-1.1112870477965999</v>
      </c>
      <c r="AD3285" s="188">
        <f t="shared" si="102"/>
        <v>9.7955647005942001</v>
      </c>
    </row>
    <row r="3286" spans="1:31" hidden="1" x14ac:dyDescent="0.35">
      <c r="A3286" s="11" t="s">
        <v>2778</v>
      </c>
      <c r="B3286" s="11" t="s">
        <v>2516</v>
      </c>
      <c r="C3286" s="11" t="s">
        <v>2552</v>
      </c>
      <c r="D3286" s="188" t="s">
        <v>3022</v>
      </c>
      <c r="G3286" s="11" t="s">
        <v>2749</v>
      </c>
      <c r="H3286" s="11" t="s">
        <v>2640</v>
      </c>
      <c r="I3286" s="11" t="s">
        <v>2782</v>
      </c>
      <c r="J3286" s="258" t="s">
        <v>2561</v>
      </c>
      <c r="K3286" s="258" t="s">
        <v>3017</v>
      </c>
      <c r="L3286" s="265" t="s">
        <v>1937</v>
      </c>
      <c r="M3286" s="265" t="s">
        <v>1941</v>
      </c>
      <c r="N3286" s="258" t="s">
        <v>3027</v>
      </c>
      <c r="O3286" s="258" t="s">
        <v>3040</v>
      </c>
      <c r="P3286" s="258"/>
      <c r="Q3286" s="258"/>
      <c r="R3286" s="258"/>
      <c r="S3286" s="258"/>
      <c r="T3286" s="11" t="s">
        <v>2787</v>
      </c>
      <c r="U3286" s="11" t="s">
        <v>2517</v>
      </c>
      <c r="V3286">
        <v>5.1397632516504697</v>
      </c>
      <c r="Z3286">
        <v>-1.75596020993219</v>
      </c>
      <c r="AD3286" s="188">
        <f t="shared" si="102"/>
        <v>11.834742244768977</v>
      </c>
    </row>
    <row r="3287" spans="1:31" hidden="1" x14ac:dyDescent="0.35">
      <c r="A3287" s="11" t="s">
        <v>2788</v>
      </c>
      <c r="B3287" s="11" t="s">
        <v>2516</v>
      </c>
      <c r="C3287" s="11" t="s">
        <v>2552</v>
      </c>
      <c r="D3287" s="188" t="s">
        <v>3022</v>
      </c>
      <c r="G3287" s="11" t="s">
        <v>2789</v>
      </c>
      <c r="H3287" s="11" t="s">
        <v>2790</v>
      </c>
      <c r="I3287" s="11" t="s">
        <v>2779</v>
      </c>
      <c r="J3287" s="258" t="s">
        <v>2561</v>
      </c>
      <c r="K3287" s="258" t="s">
        <v>3019</v>
      </c>
      <c r="L3287" s="265" t="s">
        <v>1937</v>
      </c>
      <c r="M3287" s="265" t="s">
        <v>1941</v>
      </c>
      <c r="N3287" s="258" t="s">
        <v>3027</v>
      </c>
      <c r="O3287" s="258" t="s">
        <v>3032</v>
      </c>
      <c r="P3287" s="258"/>
      <c r="Q3287" s="265" t="s">
        <v>3072</v>
      </c>
      <c r="R3287" s="265" t="s">
        <v>3072</v>
      </c>
      <c r="S3287" s="265"/>
      <c r="U3287" s="11" t="s">
        <v>2517</v>
      </c>
      <c r="V3287">
        <v>1.8201438848920799</v>
      </c>
      <c r="Z3287">
        <v>-1.0524913402611301E-2</v>
      </c>
      <c r="AD3287" s="188">
        <f t="shared" si="102"/>
        <v>4.1910361764567741</v>
      </c>
      <c r="AE3287" s="265" t="s">
        <v>3072</v>
      </c>
    </row>
    <row r="3288" spans="1:31" hidden="1" x14ac:dyDescent="0.35">
      <c r="A3288" s="11" t="s">
        <v>2788</v>
      </c>
      <c r="B3288" s="11" t="s">
        <v>2516</v>
      </c>
      <c r="C3288" s="11" t="s">
        <v>2552</v>
      </c>
      <c r="D3288" s="188" t="s">
        <v>3022</v>
      </c>
      <c r="G3288" s="11" t="s">
        <v>2789</v>
      </c>
      <c r="H3288" s="11" t="s">
        <v>2790</v>
      </c>
      <c r="I3288" s="11" t="s">
        <v>2779</v>
      </c>
      <c r="J3288" s="258" t="s">
        <v>2561</v>
      </c>
      <c r="K3288" s="258" t="s">
        <v>3019</v>
      </c>
      <c r="L3288" s="265" t="s">
        <v>1937</v>
      </c>
      <c r="M3288" s="265" t="s">
        <v>1941</v>
      </c>
      <c r="N3288" s="258" t="s">
        <v>3027</v>
      </c>
      <c r="O3288" s="258" t="s">
        <v>3032</v>
      </c>
      <c r="P3288" s="258"/>
      <c r="Q3288" s="265" t="s">
        <v>3072</v>
      </c>
      <c r="R3288" s="265" t="s">
        <v>3072</v>
      </c>
      <c r="S3288" s="265"/>
      <c r="U3288" s="11" t="s">
        <v>2517</v>
      </c>
      <c r="V3288">
        <v>2.1223021582733801</v>
      </c>
      <c r="Z3288">
        <v>0.24904520827782101</v>
      </c>
      <c r="AD3288" s="188">
        <f t="shared" si="102"/>
        <v>4.8867813124693749</v>
      </c>
      <c r="AE3288" s="265" t="s">
        <v>3072</v>
      </c>
    </row>
    <row r="3289" spans="1:31" hidden="1" x14ac:dyDescent="0.35">
      <c r="A3289" s="11" t="s">
        <v>2788</v>
      </c>
      <c r="B3289" s="11" t="s">
        <v>2516</v>
      </c>
      <c r="C3289" s="11" t="s">
        <v>2552</v>
      </c>
      <c r="D3289" s="188" t="s">
        <v>3022</v>
      </c>
      <c r="G3289" s="11" t="s">
        <v>2789</v>
      </c>
      <c r="H3289" s="11" t="s">
        <v>2790</v>
      </c>
      <c r="I3289" s="11" t="s">
        <v>2779</v>
      </c>
      <c r="J3289" s="258" t="s">
        <v>2561</v>
      </c>
      <c r="K3289" s="258" t="s">
        <v>3019</v>
      </c>
      <c r="L3289" s="265" t="s">
        <v>1937</v>
      </c>
      <c r="M3289" s="265" t="s">
        <v>1941</v>
      </c>
      <c r="N3289" s="258" t="s">
        <v>3027</v>
      </c>
      <c r="O3289" s="258" t="s">
        <v>3032</v>
      </c>
      <c r="P3289" s="258"/>
      <c r="Q3289" s="265" t="s">
        <v>3072</v>
      </c>
      <c r="R3289" s="265" t="s">
        <v>3072</v>
      </c>
      <c r="S3289" s="265"/>
      <c r="U3289" s="11" t="s">
        <v>2517</v>
      </c>
      <c r="V3289">
        <v>2.3812949640287702</v>
      </c>
      <c r="Z3289">
        <v>0.62585487165822795</v>
      </c>
      <c r="AD3289" s="188">
        <f t="shared" si="102"/>
        <v>5.4831342861944385</v>
      </c>
      <c r="AE3289" s="265" t="s">
        <v>3072</v>
      </c>
    </row>
    <row r="3290" spans="1:31" hidden="1" x14ac:dyDescent="0.35">
      <c r="A3290" s="11" t="s">
        <v>2788</v>
      </c>
      <c r="B3290" s="11" t="s">
        <v>2516</v>
      </c>
      <c r="C3290" s="11" t="s">
        <v>2552</v>
      </c>
      <c r="D3290" s="188" t="s">
        <v>3022</v>
      </c>
      <c r="G3290" s="11" t="s">
        <v>2789</v>
      </c>
      <c r="H3290" s="11" t="s">
        <v>2790</v>
      </c>
      <c r="I3290" s="11" t="s">
        <v>2779</v>
      </c>
      <c r="J3290" s="258" t="s">
        <v>2561</v>
      </c>
      <c r="K3290" s="258" t="s">
        <v>3019</v>
      </c>
      <c r="L3290" s="265" t="s">
        <v>1937</v>
      </c>
      <c r="M3290" s="265" t="s">
        <v>1941</v>
      </c>
      <c r="N3290" s="258" t="s">
        <v>3027</v>
      </c>
      <c r="O3290" s="258" t="s">
        <v>3032</v>
      </c>
      <c r="P3290" s="258"/>
      <c r="Q3290" s="265" t="s">
        <v>3072</v>
      </c>
      <c r="R3290" s="265" t="s">
        <v>3072</v>
      </c>
      <c r="S3290" s="265"/>
      <c r="U3290" s="11" t="s">
        <v>2517</v>
      </c>
      <c r="V3290">
        <v>2.6834532374100699</v>
      </c>
      <c r="Z3290">
        <v>0.35456079580779698</v>
      </c>
      <c r="AD3290" s="188">
        <f t="shared" si="102"/>
        <v>6.1788794222070393</v>
      </c>
      <c r="AE3290" s="265" t="s">
        <v>3072</v>
      </c>
    </row>
    <row r="3291" spans="1:31" hidden="1" x14ac:dyDescent="0.35">
      <c r="A3291" s="11" t="s">
        <v>2788</v>
      </c>
      <c r="B3291" s="11" t="s">
        <v>2516</v>
      </c>
      <c r="C3291" s="11" t="s">
        <v>2552</v>
      </c>
      <c r="D3291" s="188" t="s">
        <v>3022</v>
      </c>
      <c r="G3291" s="11" t="s">
        <v>2789</v>
      </c>
      <c r="H3291" s="11" t="s">
        <v>2790</v>
      </c>
      <c r="I3291" s="11" t="s">
        <v>2779</v>
      </c>
      <c r="J3291" s="258" t="s">
        <v>2561</v>
      </c>
      <c r="K3291" s="258" t="s">
        <v>3019</v>
      </c>
      <c r="L3291" s="265" t="s">
        <v>1937</v>
      </c>
      <c r="M3291" s="265" t="s">
        <v>1941</v>
      </c>
      <c r="N3291" s="258" t="s">
        <v>3027</v>
      </c>
      <c r="O3291" s="258" t="s">
        <v>3032</v>
      </c>
      <c r="P3291" s="258"/>
      <c r="Q3291" s="265" t="s">
        <v>3072</v>
      </c>
      <c r="R3291" s="265" t="s">
        <v>3072</v>
      </c>
      <c r="S3291" s="265"/>
      <c r="U3291" s="11" t="s">
        <v>2517</v>
      </c>
      <c r="V3291">
        <v>3.0287769784172598</v>
      </c>
      <c r="Z3291">
        <v>0.58331112887467695</v>
      </c>
      <c r="AD3291" s="188">
        <f t="shared" si="102"/>
        <v>6.9740167205071311</v>
      </c>
      <c r="AE3291" s="265" t="s">
        <v>3072</v>
      </c>
    </row>
    <row r="3292" spans="1:31" hidden="1" x14ac:dyDescent="0.35">
      <c r="A3292" s="11" t="s">
        <v>2788</v>
      </c>
      <c r="B3292" s="11" t="s">
        <v>2516</v>
      </c>
      <c r="C3292" s="11" t="s">
        <v>2552</v>
      </c>
      <c r="D3292" s="188" t="s">
        <v>3022</v>
      </c>
      <c r="G3292" s="11" t="s">
        <v>2789</v>
      </c>
      <c r="H3292" s="11" t="s">
        <v>2790</v>
      </c>
      <c r="I3292" s="11" t="s">
        <v>2779</v>
      </c>
      <c r="J3292" s="258" t="s">
        <v>2561</v>
      </c>
      <c r="K3292" s="258" t="s">
        <v>3019</v>
      </c>
      <c r="L3292" s="265" t="s">
        <v>1937</v>
      </c>
      <c r="M3292" s="265" t="s">
        <v>1941</v>
      </c>
      <c r="N3292" s="258" t="s">
        <v>3027</v>
      </c>
      <c r="O3292" s="258" t="s">
        <v>3032</v>
      </c>
      <c r="P3292" s="258"/>
      <c r="Q3292" s="265" t="s">
        <v>3072</v>
      </c>
      <c r="R3292" s="265" t="s">
        <v>3072</v>
      </c>
      <c r="S3292" s="265"/>
      <c r="U3292" s="11" t="s">
        <v>2517</v>
      </c>
      <c r="V3292">
        <v>3.5035971223021498</v>
      </c>
      <c r="Z3292">
        <v>0.73812061461941503</v>
      </c>
      <c r="AD3292" s="188">
        <f t="shared" si="102"/>
        <v>8.0673305056697675</v>
      </c>
      <c r="AE3292" s="265" t="s">
        <v>3072</v>
      </c>
    </row>
    <row r="3293" spans="1:31" hidden="1" x14ac:dyDescent="0.35">
      <c r="A3293" s="11" t="s">
        <v>2788</v>
      </c>
      <c r="B3293" s="11" t="s">
        <v>2516</v>
      </c>
      <c r="C3293" s="11" t="s">
        <v>2552</v>
      </c>
      <c r="D3293" s="188" t="s">
        <v>3022</v>
      </c>
      <c r="G3293" s="11" t="s">
        <v>2789</v>
      </c>
      <c r="H3293" s="11" t="s">
        <v>2790</v>
      </c>
      <c r="I3293" s="11" t="s">
        <v>2779</v>
      </c>
      <c r="J3293" s="258" t="s">
        <v>2561</v>
      </c>
      <c r="K3293" s="258" t="s">
        <v>3019</v>
      </c>
      <c r="L3293" s="265" t="s">
        <v>1937</v>
      </c>
      <c r="M3293" s="265" t="s">
        <v>1941</v>
      </c>
      <c r="N3293" s="258" t="s">
        <v>3027</v>
      </c>
      <c r="O3293" s="258" t="s">
        <v>3032</v>
      </c>
      <c r="P3293" s="258"/>
      <c r="Q3293" s="265" t="s">
        <v>3072</v>
      </c>
      <c r="R3293" s="265" t="s">
        <v>3072</v>
      </c>
      <c r="S3293" s="265"/>
      <c r="U3293" s="11" t="s">
        <v>2517</v>
      </c>
      <c r="V3293">
        <v>3.63309352517985</v>
      </c>
      <c r="Z3293">
        <v>0.21356248334665501</v>
      </c>
      <c r="AD3293" s="188">
        <f t="shared" si="102"/>
        <v>8.3655069925323104</v>
      </c>
      <c r="AE3293" s="265" t="s">
        <v>3072</v>
      </c>
    </row>
    <row r="3294" spans="1:31" hidden="1" x14ac:dyDescent="0.35">
      <c r="A3294" s="11" t="s">
        <v>2788</v>
      </c>
      <c r="B3294" s="11" t="s">
        <v>2516</v>
      </c>
      <c r="C3294" s="11" t="s">
        <v>2552</v>
      </c>
      <c r="D3294" s="188" t="s">
        <v>3022</v>
      </c>
      <c r="G3294" s="11" t="s">
        <v>2789</v>
      </c>
      <c r="H3294" s="11" t="s">
        <v>2790</v>
      </c>
      <c r="I3294" s="11" t="s">
        <v>2779</v>
      </c>
      <c r="J3294" s="258" t="s">
        <v>2561</v>
      </c>
      <c r="K3294" s="258" t="s">
        <v>3019</v>
      </c>
      <c r="L3294" s="265" t="s">
        <v>1937</v>
      </c>
      <c r="M3294" s="265" t="s">
        <v>1941</v>
      </c>
      <c r="N3294" s="258" t="s">
        <v>3027</v>
      </c>
      <c r="O3294" s="258" t="s">
        <v>3032</v>
      </c>
      <c r="P3294" s="258"/>
      <c r="Q3294" s="265" t="s">
        <v>3072</v>
      </c>
      <c r="R3294" s="265" t="s">
        <v>3072</v>
      </c>
      <c r="S3294" s="265"/>
      <c r="U3294" s="11" t="s">
        <v>2517</v>
      </c>
      <c r="V3294">
        <v>3.8920863309352498</v>
      </c>
      <c r="Z3294">
        <v>0.53481659117150704</v>
      </c>
      <c r="AD3294" s="188">
        <f t="shared" si="102"/>
        <v>8.9618599662573963</v>
      </c>
      <c r="AE3294" s="265" t="s">
        <v>3072</v>
      </c>
    </row>
    <row r="3295" spans="1:31" hidden="1" x14ac:dyDescent="0.35">
      <c r="A3295" s="11" t="s">
        <v>2788</v>
      </c>
      <c r="B3295" s="11" t="s">
        <v>2516</v>
      </c>
      <c r="C3295" s="11" t="s">
        <v>2552</v>
      </c>
      <c r="D3295" s="188" t="s">
        <v>3022</v>
      </c>
      <c r="G3295" s="11" t="s">
        <v>2789</v>
      </c>
      <c r="H3295" s="11" t="s">
        <v>2790</v>
      </c>
      <c r="I3295" s="11" t="s">
        <v>2779</v>
      </c>
      <c r="J3295" s="258" t="s">
        <v>2561</v>
      </c>
      <c r="K3295" s="258" t="s">
        <v>3019</v>
      </c>
      <c r="L3295" s="265" t="s">
        <v>1937</v>
      </c>
      <c r="M3295" s="265" t="s">
        <v>1941</v>
      </c>
      <c r="N3295" s="258" t="s">
        <v>3027</v>
      </c>
      <c r="O3295" s="258" t="s">
        <v>3032</v>
      </c>
      <c r="P3295" s="258"/>
      <c r="Q3295" s="265" t="s">
        <v>3072</v>
      </c>
      <c r="R3295" s="265" t="s">
        <v>3072</v>
      </c>
      <c r="S3295" s="265"/>
      <c r="U3295" s="11" t="s">
        <v>2517</v>
      </c>
      <c r="V3295">
        <v>4.28057553956834</v>
      </c>
      <c r="Z3295">
        <v>0.83151256772359805</v>
      </c>
      <c r="AD3295" s="188">
        <f t="shared" si="102"/>
        <v>9.8563894268450039</v>
      </c>
      <c r="AE3295" s="265" t="s">
        <v>3072</v>
      </c>
    </row>
    <row r="3296" spans="1:31" hidden="1" x14ac:dyDescent="0.35">
      <c r="A3296" s="11" t="s">
        <v>2788</v>
      </c>
      <c r="B3296" s="11" t="s">
        <v>2516</v>
      </c>
      <c r="C3296" s="11" t="s">
        <v>2552</v>
      </c>
      <c r="D3296" s="188" t="s">
        <v>3022</v>
      </c>
      <c r="G3296" s="11" t="s">
        <v>2789</v>
      </c>
      <c r="H3296" s="11" t="s">
        <v>2790</v>
      </c>
      <c r="I3296" s="11" t="s">
        <v>2779</v>
      </c>
      <c r="J3296" s="258" t="s">
        <v>2561</v>
      </c>
      <c r="K3296" s="258" t="s">
        <v>3019</v>
      </c>
      <c r="L3296" s="265" t="s">
        <v>1937</v>
      </c>
      <c r="M3296" s="265" t="s">
        <v>1941</v>
      </c>
      <c r="N3296" s="258" t="s">
        <v>3027</v>
      </c>
      <c r="O3296" s="258" t="s">
        <v>3032</v>
      </c>
      <c r="P3296" s="258"/>
      <c r="Q3296" s="265" t="s">
        <v>3072</v>
      </c>
      <c r="R3296" s="265" t="s">
        <v>3072</v>
      </c>
      <c r="S3296" s="265"/>
      <c r="U3296" s="11" t="s">
        <v>2517</v>
      </c>
      <c r="V3296">
        <v>4.4964028776978404</v>
      </c>
      <c r="Z3296">
        <v>0.424327204902744</v>
      </c>
      <c r="AD3296" s="188">
        <f t="shared" si="102"/>
        <v>10.353350238282577</v>
      </c>
      <c r="AE3296" s="265" t="s">
        <v>3072</v>
      </c>
    </row>
    <row r="3297" spans="1:31" hidden="1" x14ac:dyDescent="0.35">
      <c r="A3297" s="11" t="s">
        <v>2788</v>
      </c>
      <c r="B3297" s="11" t="s">
        <v>2516</v>
      </c>
      <c r="C3297" s="11" t="s">
        <v>2552</v>
      </c>
      <c r="D3297" s="188" t="s">
        <v>3022</v>
      </c>
      <c r="G3297" s="11" t="s">
        <v>2789</v>
      </c>
      <c r="H3297" s="11" t="s">
        <v>2790</v>
      </c>
      <c r="I3297" s="11" t="s">
        <v>2779</v>
      </c>
      <c r="J3297" s="258" t="s">
        <v>2561</v>
      </c>
      <c r="K3297" s="258" t="s">
        <v>3019</v>
      </c>
      <c r="L3297" s="265" t="s">
        <v>1937</v>
      </c>
      <c r="M3297" s="265" t="s">
        <v>1941</v>
      </c>
      <c r="N3297" s="258" t="s">
        <v>3027</v>
      </c>
      <c r="O3297" s="258" t="s">
        <v>3032</v>
      </c>
      <c r="P3297" s="258"/>
      <c r="Q3297" s="265" t="s">
        <v>3072</v>
      </c>
      <c r="R3297" s="265" t="s">
        <v>3072</v>
      </c>
      <c r="S3297" s="265"/>
      <c r="U3297" s="11" t="s">
        <v>2517</v>
      </c>
      <c r="V3297">
        <v>4.75539568345323</v>
      </c>
      <c r="Z3297">
        <v>0.36903810285105199</v>
      </c>
      <c r="AD3297" s="188">
        <f t="shared" si="102"/>
        <v>10.949703212007639</v>
      </c>
      <c r="AE3297" s="265" t="s">
        <v>3072</v>
      </c>
    </row>
    <row r="3298" spans="1:31" hidden="1" x14ac:dyDescent="0.35">
      <c r="A3298" s="11" t="s">
        <v>2788</v>
      </c>
      <c r="B3298" s="11" t="s">
        <v>2516</v>
      </c>
      <c r="C3298" s="11" t="s">
        <v>2552</v>
      </c>
      <c r="D3298" s="188" t="s">
        <v>3022</v>
      </c>
      <c r="G3298" s="11" t="s">
        <v>2789</v>
      </c>
      <c r="H3298" s="11" t="s">
        <v>2790</v>
      </c>
      <c r="I3298" s="11" t="s">
        <v>2779</v>
      </c>
      <c r="J3298" s="258" t="s">
        <v>2561</v>
      </c>
      <c r="K3298" s="258" t="s">
        <v>3019</v>
      </c>
      <c r="L3298" s="265" t="s">
        <v>1937</v>
      </c>
      <c r="M3298" s="265" t="s">
        <v>1941</v>
      </c>
      <c r="N3298" s="258" t="s">
        <v>3027</v>
      </c>
      <c r="O3298" s="258" t="s">
        <v>3032</v>
      </c>
      <c r="P3298" s="258"/>
      <c r="Q3298" s="265" t="s">
        <v>3072</v>
      </c>
      <c r="R3298" s="265" t="s">
        <v>3072</v>
      </c>
      <c r="S3298" s="265"/>
      <c r="U3298" s="11" t="s">
        <v>2517</v>
      </c>
      <c r="V3298">
        <v>5.1007194244604301</v>
      </c>
      <c r="Z3298">
        <v>0.34470201616484503</v>
      </c>
      <c r="AD3298" s="188">
        <f t="shared" si="102"/>
        <v>11.744840510307755</v>
      </c>
      <c r="AE3298" s="265" t="s">
        <v>3072</v>
      </c>
    </row>
    <row r="3299" spans="1:31" hidden="1" x14ac:dyDescent="0.35">
      <c r="A3299" s="11" t="s">
        <v>2788</v>
      </c>
      <c r="B3299" s="11" t="s">
        <v>2516</v>
      </c>
      <c r="C3299" s="11" t="s">
        <v>2552</v>
      </c>
      <c r="D3299" s="188" t="s">
        <v>3022</v>
      </c>
      <c r="G3299" s="11" t="s">
        <v>2789</v>
      </c>
      <c r="H3299" s="11" t="s">
        <v>2790</v>
      </c>
      <c r="I3299" s="11" t="s">
        <v>2779</v>
      </c>
      <c r="J3299" s="258" t="s">
        <v>2561</v>
      </c>
      <c r="K3299" s="258" t="s">
        <v>3019</v>
      </c>
      <c r="L3299" s="265" t="s">
        <v>1937</v>
      </c>
      <c r="M3299" s="265" t="s">
        <v>1941</v>
      </c>
      <c r="N3299" s="258" t="s">
        <v>3027</v>
      </c>
      <c r="O3299" s="258" t="s">
        <v>3032</v>
      </c>
      <c r="P3299" s="258"/>
      <c r="Q3299" s="265" t="s">
        <v>3072</v>
      </c>
      <c r="R3299" s="265" t="s">
        <v>3072</v>
      </c>
      <c r="S3299" s="265"/>
      <c r="U3299" s="11" t="s">
        <v>2517</v>
      </c>
      <c r="V3299">
        <v>5.4460431654676196</v>
      </c>
      <c r="Z3299">
        <v>0.12900790478728</v>
      </c>
      <c r="AD3299" s="188">
        <f t="shared" si="102"/>
        <v>12.539977808607848</v>
      </c>
      <c r="AE3299" s="265" t="s">
        <v>3072</v>
      </c>
    </row>
    <row r="3300" spans="1:31" hidden="1" x14ac:dyDescent="0.35">
      <c r="A3300" s="11" t="s">
        <v>2788</v>
      </c>
      <c r="B3300" s="11" t="s">
        <v>2516</v>
      </c>
      <c r="C3300" s="11" t="s">
        <v>2552</v>
      </c>
      <c r="D3300" s="188" t="s">
        <v>3022</v>
      </c>
      <c r="G3300" s="11" t="s">
        <v>2789</v>
      </c>
      <c r="H3300" s="11" t="s">
        <v>2790</v>
      </c>
      <c r="I3300" s="11" t="s">
        <v>2779</v>
      </c>
      <c r="J3300" s="258" t="s">
        <v>2561</v>
      </c>
      <c r="K3300" s="258" t="s">
        <v>3019</v>
      </c>
      <c r="L3300" s="265" t="s">
        <v>1937</v>
      </c>
      <c r="M3300" s="265" t="s">
        <v>1941</v>
      </c>
      <c r="N3300" s="258" t="s">
        <v>3027</v>
      </c>
      <c r="O3300" s="258" t="s">
        <v>3032</v>
      </c>
      <c r="P3300" s="258"/>
      <c r="Q3300" s="265" t="s">
        <v>3072</v>
      </c>
      <c r="R3300" s="265" t="s">
        <v>3072</v>
      </c>
      <c r="S3300" s="265"/>
      <c r="U3300" s="11" t="s">
        <v>2517</v>
      </c>
      <c r="V3300">
        <v>5.7050359712230199</v>
      </c>
      <c r="Z3300">
        <v>8.6064481747934796E-2</v>
      </c>
      <c r="AD3300" s="188">
        <f t="shared" si="102"/>
        <v>13.136330782332934</v>
      </c>
      <c r="AE3300" s="265" t="s">
        <v>3072</v>
      </c>
    </row>
    <row r="3301" spans="1:31" hidden="1" x14ac:dyDescent="0.35">
      <c r="A3301" s="11" t="s">
        <v>2788</v>
      </c>
      <c r="B3301" s="11" t="s">
        <v>2516</v>
      </c>
      <c r="C3301" s="11" t="s">
        <v>2552</v>
      </c>
      <c r="D3301" s="188" t="s">
        <v>3022</v>
      </c>
      <c r="G3301" s="11" t="s">
        <v>2789</v>
      </c>
      <c r="H3301" s="11" t="s">
        <v>2790</v>
      </c>
      <c r="I3301" s="11" t="s">
        <v>2779</v>
      </c>
      <c r="J3301" s="258" t="s">
        <v>2561</v>
      </c>
      <c r="K3301" s="258" t="s">
        <v>3019</v>
      </c>
      <c r="L3301" s="265" t="s">
        <v>1937</v>
      </c>
      <c r="M3301" s="265" t="s">
        <v>1941</v>
      </c>
      <c r="N3301" s="258" t="s">
        <v>3027</v>
      </c>
      <c r="O3301" s="258" t="s">
        <v>3032</v>
      </c>
      <c r="P3301" s="258"/>
      <c r="Q3301" s="265" t="s">
        <v>3072</v>
      </c>
      <c r="R3301" s="265" t="s">
        <v>3072</v>
      </c>
      <c r="S3301" s="265"/>
      <c r="U3301" s="11" t="s">
        <v>2517</v>
      </c>
      <c r="V3301">
        <v>6.0503597122302102</v>
      </c>
      <c r="Z3301">
        <v>1.8518518518518299E-2</v>
      </c>
      <c r="AD3301" s="188">
        <f t="shared" si="102"/>
        <v>13.931468080633028</v>
      </c>
      <c r="AE3301" s="265" t="s">
        <v>3072</v>
      </c>
    </row>
    <row r="3302" spans="1:31" hidden="1" x14ac:dyDescent="0.35">
      <c r="A3302" s="11" t="s">
        <v>2788</v>
      </c>
      <c r="B3302" s="11" t="s">
        <v>2516</v>
      </c>
      <c r="C3302" s="11" t="s">
        <v>2552</v>
      </c>
      <c r="D3302" s="188" t="s">
        <v>3022</v>
      </c>
      <c r="G3302" s="11" t="s">
        <v>2789</v>
      </c>
      <c r="H3302" s="11" t="s">
        <v>2790</v>
      </c>
      <c r="I3302" s="11" t="s">
        <v>2779</v>
      </c>
      <c r="J3302" s="258" t="s">
        <v>2561</v>
      </c>
      <c r="K3302" s="258" t="s">
        <v>3019</v>
      </c>
      <c r="L3302" s="265" t="s">
        <v>1937</v>
      </c>
      <c r="M3302" s="265" t="s">
        <v>1941</v>
      </c>
      <c r="N3302" s="258" t="s">
        <v>3027</v>
      </c>
      <c r="O3302" s="258" t="s">
        <v>3032</v>
      </c>
      <c r="P3302" s="258"/>
      <c r="Q3302" s="265" t="s">
        <v>3072</v>
      </c>
      <c r="R3302" s="265" t="s">
        <v>3072</v>
      </c>
      <c r="S3302" s="265"/>
      <c r="U3302" s="11" t="s">
        <v>2517</v>
      </c>
      <c r="V3302">
        <v>6.9136690647482002</v>
      </c>
      <c r="Z3302">
        <v>9.3480770938804303E-2</v>
      </c>
      <c r="AD3302" s="188">
        <f t="shared" si="102"/>
        <v>15.919311326383292</v>
      </c>
      <c r="AE3302" s="265" t="s">
        <v>3072</v>
      </c>
    </row>
    <row r="3303" spans="1:31" hidden="1" x14ac:dyDescent="0.35">
      <c r="A3303" s="11" t="s">
        <v>2788</v>
      </c>
      <c r="B3303" s="11" t="s">
        <v>2516</v>
      </c>
      <c r="C3303" s="11" t="s">
        <v>2552</v>
      </c>
      <c r="D3303" s="188" t="s">
        <v>3022</v>
      </c>
      <c r="G3303" s="11" t="s">
        <v>2789</v>
      </c>
      <c r="H3303" s="11" t="s">
        <v>2790</v>
      </c>
      <c r="I3303" s="11" t="s">
        <v>2779</v>
      </c>
      <c r="J3303" s="258" t="s">
        <v>2561</v>
      </c>
      <c r="K3303" s="258" t="s">
        <v>3019</v>
      </c>
      <c r="L3303" s="265" t="s">
        <v>1937</v>
      </c>
      <c r="M3303" s="265" t="s">
        <v>1941</v>
      </c>
      <c r="N3303" s="258" t="s">
        <v>3027</v>
      </c>
      <c r="O3303" s="258" t="s">
        <v>3032</v>
      </c>
      <c r="P3303" s="258"/>
      <c r="Q3303" s="265" t="s">
        <v>3072</v>
      </c>
      <c r="R3303" s="265" t="s">
        <v>3072</v>
      </c>
      <c r="S3303" s="265"/>
      <c r="U3303" s="11" t="s">
        <v>2517</v>
      </c>
      <c r="V3303">
        <v>7.2158273381294897</v>
      </c>
      <c r="Z3303">
        <v>-4.9737987387870001E-3</v>
      </c>
      <c r="AD3303" s="188">
        <f t="shared" si="102"/>
        <v>16.61505646239587</v>
      </c>
      <c r="AE3303" s="265" t="s">
        <v>3072</v>
      </c>
    </row>
    <row r="3304" spans="1:31" hidden="1" x14ac:dyDescent="0.35">
      <c r="A3304" s="11" t="s">
        <v>2788</v>
      </c>
      <c r="B3304" s="11" t="s">
        <v>2516</v>
      </c>
      <c r="C3304" s="11" t="s">
        <v>2552</v>
      </c>
      <c r="D3304" s="188" t="s">
        <v>3022</v>
      </c>
      <c r="G3304" s="11" t="s">
        <v>2789</v>
      </c>
      <c r="H3304" s="11" t="s">
        <v>2790</v>
      </c>
      <c r="I3304" s="11" t="s">
        <v>2791</v>
      </c>
      <c r="J3304" s="258" t="s">
        <v>2561</v>
      </c>
      <c r="K3304" s="258" t="s">
        <v>3019</v>
      </c>
      <c r="L3304" s="265" t="s">
        <v>1937</v>
      </c>
      <c r="M3304" s="265" t="s">
        <v>1941</v>
      </c>
      <c r="N3304" s="258" t="s">
        <v>3027</v>
      </c>
      <c r="O3304" s="258" t="s">
        <v>3032</v>
      </c>
      <c r="P3304" s="258"/>
      <c r="Q3304" s="265" t="s">
        <v>3072</v>
      </c>
      <c r="R3304" s="265" t="s">
        <v>3072</v>
      </c>
      <c r="S3304" s="265"/>
      <c r="U3304" s="11" t="s">
        <v>2517</v>
      </c>
      <c r="V3304">
        <v>1.8201438848920799</v>
      </c>
      <c r="Z3304">
        <v>0.18332001065813999</v>
      </c>
      <c r="AD3304" s="188">
        <f t="shared" si="102"/>
        <v>4.1910361764567741</v>
      </c>
      <c r="AE3304" s="265" t="s">
        <v>3072</v>
      </c>
    </row>
    <row r="3305" spans="1:31" hidden="1" x14ac:dyDescent="0.35">
      <c r="A3305" s="11" t="s">
        <v>2788</v>
      </c>
      <c r="B3305" s="11" t="s">
        <v>2516</v>
      </c>
      <c r="C3305" s="11" t="s">
        <v>2552</v>
      </c>
      <c r="D3305" s="188" t="s">
        <v>3022</v>
      </c>
      <c r="G3305" s="11" t="s">
        <v>2789</v>
      </c>
      <c r="H3305" s="11" t="s">
        <v>2790</v>
      </c>
      <c r="I3305" s="11" t="s">
        <v>2791</v>
      </c>
      <c r="J3305" s="258" t="s">
        <v>2561</v>
      </c>
      <c r="K3305" s="258" t="s">
        <v>3019</v>
      </c>
      <c r="L3305" s="265" t="s">
        <v>1937</v>
      </c>
      <c r="M3305" s="265" t="s">
        <v>1941</v>
      </c>
      <c r="N3305" s="258" t="s">
        <v>3027</v>
      </c>
      <c r="O3305" s="258" t="s">
        <v>3032</v>
      </c>
      <c r="P3305" s="258"/>
      <c r="Q3305" s="265" t="s">
        <v>3072</v>
      </c>
      <c r="R3305" s="265" t="s">
        <v>3072</v>
      </c>
      <c r="S3305" s="265"/>
      <c r="U3305" s="11" t="s">
        <v>2517</v>
      </c>
      <c r="V3305">
        <v>2.1223021582733801</v>
      </c>
      <c r="Z3305">
        <v>0.62128075317523701</v>
      </c>
      <c r="AD3305" s="188">
        <f t="shared" si="102"/>
        <v>4.8867813124693749</v>
      </c>
      <c r="AE3305" s="265" t="s">
        <v>3072</v>
      </c>
    </row>
    <row r="3306" spans="1:31" hidden="1" x14ac:dyDescent="0.35">
      <c r="A3306" s="11" t="s">
        <v>2788</v>
      </c>
      <c r="B3306" s="11" t="s">
        <v>2516</v>
      </c>
      <c r="C3306" s="11" t="s">
        <v>2552</v>
      </c>
      <c r="D3306" s="188" t="s">
        <v>3022</v>
      </c>
      <c r="G3306" s="11" t="s">
        <v>2789</v>
      </c>
      <c r="H3306" s="11" t="s">
        <v>2790</v>
      </c>
      <c r="I3306" s="11" t="s">
        <v>2791</v>
      </c>
      <c r="J3306" s="258" t="s">
        <v>2561</v>
      </c>
      <c r="K3306" s="258" t="s">
        <v>3019</v>
      </c>
      <c r="L3306" s="265" t="s">
        <v>1937</v>
      </c>
      <c r="M3306" s="265" t="s">
        <v>1941</v>
      </c>
      <c r="N3306" s="258" t="s">
        <v>3027</v>
      </c>
      <c r="O3306" s="258" t="s">
        <v>3032</v>
      </c>
      <c r="P3306" s="258"/>
      <c r="Q3306" s="265" t="s">
        <v>3072</v>
      </c>
      <c r="R3306" s="265" t="s">
        <v>3072</v>
      </c>
      <c r="S3306" s="265"/>
      <c r="U3306" s="11" t="s">
        <v>2517</v>
      </c>
      <c r="V3306">
        <v>2.46762589928057</v>
      </c>
      <c r="Z3306">
        <v>0.102406963318234</v>
      </c>
      <c r="AD3306" s="188">
        <f t="shared" si="102"/>
        <v>5.6819186107694675</v>
      </c>
      <c r="AE3306" s="265" t="s">
        <v>3072</v>
      </c>
    </row>
    <row r="3307" spans="1:31" hidden="1" x14ac:dyDescent="0.35">
      <c r="A3307" s="11" t="s">
        <v>2788</v>
      </c>
      <c r="B3307" s="11" t="s">
        <v>2516</v>
      </c>
      <c r="C3307" s="11" t="s">
        <v>2552</v>
      </c>
      <c r="D3307" s="188" t="s">
        <v>3022</v>
      </c>
      <c r="G3307" s="11" t="s">
        <v>2789</v>
      </c>
      <c r="H3307" s="11" t="s">
        <v>2790</v>
      </c>
      <c r="I3307" s="11" t="s">
        <v>2791</v>
      </c>
      <c r="J3307" s="258" t="s">
        <v>2561</v>
      </c>
      <c r="K3307" s="258" t="s">
        <v>3019</v>
      </c>
      <c r="L3307" s="265" t="s">
        <v>1937</v>
      </c>
      <c r="M3307" s="265" t="s">
        <v>1941</v>
      </c>
      <c r="N3307" s="258" t="s">
        <v>3027</v>
      </c>
      <c r="O3307" s="258" t="s">
        <v>3032</v>
      </c>
      <c r="P3307" s="258"/>
      <c r="Q3307" s="265" t="s">
        <v>3072</v>
      </c>
      <c r="R3307" s="265" t="s">
        <v>3072</v>
      </c>
      <c r="S3307" s="265"/>
      <c r="U3307" s="11" t="s">
        <v>2517</v>
      </c>
      <c r="V3307">
        <v>2.7266187050359698</v>
      </c>
      <c r="Z3307">
        <v>0.22559729993782701</v>
      </c>
      <c r="AD3307" s="188">
        <f t="shared" si="102"/>
        <v>6.2782715844945534</v>
      </c>
      <c r="AE3307" s="265" t="s">
        <v>3072</v>
      </c>
    </row>
    <row r="3308" spans="1:31" hidden="1" x14ac:dyDescent="0.35">
      <c r="A3308" s="11" t="s">
        <v>2788</v>
      </c>
      <c r="B3308" s="11" t="s">
        <v>2516</v>
      </c>
      <c r="C3308" s="11" t="s">
        <v>2552</v>
      </c>
      <c r="D3308" s="188" t="s">
        <v>3022</v>
      </c>
      <c r="G3308" s="11" t="s">
        <v>2789</v>
      </c>
      <c r="H3308" s="11" t="s">
        <v>2790</v>
      </c>
      <c r="I3308" s="11" t="s">
        <v>2791</v>
      </c>
      <c r="J3308" s="258" t="s">
        <v>2561</v>
      </c>
      <c r="K3308" s="258" t="s">
        <v>3019</v>
      </c>
      <c r="L3308" s="265" t="s">
        <v>1937</v>
      </c>
      <c r="M3308" s="265" t="s">
        <v>1941</v>
      </c>
      <c r="N3308" s="258" t="s">
        <v>3027</v>
      </c>
      <c r="O3308" s="258" t="s">
        <v>3032</v>
      </c>
      <c r="P3308" s="258"/>
      <c r="Q3308" s="265" t="s">
        <v>3072</v>
      </c>
      <c r="R3308" s="265" t="s">
        <v>3072</v>
      </c>
      <c r="S3308" s="265"/>
      <c r="U3308" s="11" t="s">
        <v>2517</v>
      </c>
      <c r="V3308">
        <v>3.0287769784172598</v>
      </c>
      <c r="Z3308">
        <v>0.34874322764011001</v>
      </c>
      <c r="AD3308" s="188">
        <f t="shared" si="102"/>
        <v>6.9740167205071311</v>
      </c>
      <c r="AE3308" s="265" t="s">
        <v>3072</v>
      </c>
    </row>
    <row r="3309" spans="1:31" hidden="1" x14ac:dyDescent="0.35">
      <c r="A3309" s="11" t="s">
        <v>2788</v>
      </c>
      <c r="B3309" s="11" t="s">
        <v>2516</v>
      </c>
      <c r="C3309" s="11" t="s">
        <v>2552</v>
      </c>
      <c r="D3309" s="188" t="s">
        <v>3022</v>
      </c>
      <c r="G3309" s="11" t="s">
        <v>2789</v>
      </c>
      <c r="H3309" s="11" t="s">
        <v>2790</v>
      </c>
      <c r="I3309" s="11" t="s">
        <v>2791</v>
      </c>
      <c r="J3309" s="258" t="s">
        <v>2561</v>
      </c>
      <c r="K3309" s="258" t="s">
        <v>3019</v>
      </c>
      <c r="L3309" s="265" t="s">
        <v>1937</v>
      </c>
      <c r="M3309" s="265" t="s">
        <v>1941</v>
      </c>
      <c r="N3309" s="258" t="s">
        <v>3027</v>
      </c>
      <c r="O3309" s="258" t="s">
        <v>3032</v>
      </c>
      <c r="P3309" s="258"/>
      <c r="Q3309" s="265" t="s">
        <v>3072</v>
      </c>
      <c r="R3309" s="265" t="s">
        <v>3072</v>
      </c>
      <c r="S3309" s="265"/>
      <c r="U3309" s="11" t="s">
        <v>2517</v>
      </c>
      <c r="V3309">
        <v>3.3309352517985502</v>
      </c>
      <c r="Z3309">
        <v>0.51509903188560202</v>
      </c>
      <c r="AD3309" s="188">
        <f t="shared" ref="AD3309:AD3372" si="103">LN(10^(V3309))</f>
        <v>7.6697618565197105</v>
      </c>
      <c r="AE3309" s="265" t="s">
        <v>3072</v>
      </c>
    </row>
    <row r="3310" spans="1:31" hidden="1" x14ac:dyDescent="0.35">
      <c r="A3310" s="11" t="s">
        <v>2788</v>
      </c>
      <c r="B3310" s="11" t="s">
        <v>2516</v>
      </c>
      <c r="C3310" s="11" t="s">
        <v>2552</v>
      </c>
      <c r="D3310" s="188" t="s">
        <v>3022</v>
      </c>
      <c r="G3310" s="11" t="s">
        <v>2789</v>
      </c>
      <c r="H3310" s="11" t="s">
        <v>2790</v>
      </c>
      <c r="I3310" s="11" t="s">
        <v>2791</v>
      </c>
      <c r="J3310" s="258" t="s">
        <v>2561</v>
      </c>
      <c r="K3310" s="258" t="s">
        <v>3019</v>
      </c>
      <c r="L3310" s="265" t="s">
        <v>1937</v>
      </c>
      <c r="M3310" s="265" t="s">
        <v>1941</v>
      </c>
      <c r="N3310" s="258" t="s">
        <v>3027</v>
      </c>
      <c r="O3310" s="258" t="s">
        <v>3032</v>
      </c>
      <c r="P3310" s="258"/>
      <c r="Q3310" s="265" t="s">
        <v>3072</v>
      </c>
      <c r="R3310" s="265" t="s">
        <v>3072</v>
      </c>
      <c r="S3310" s="265"/>
      <c r="U3310" s="11" t="s">
        <v>2517</v>
      </c>
      <c r="V3310">
        <v>3.63309352517985</v>
      </c>
      <c r="Z3310">
        <v>8.8862243538502403E-2</v>
      </c>
      <c r="AD3310" s="188">
        <f t="shared" si="103"/>
        <v>8.3655069925323104</v>
      </c>
      <c r="AE3310" s="265" t="s">
        <v>3072</v>
      </c>
    </row>
    <row r="3311" spans="1:31" hidden="1" x14ac:dyDescent="0.35">
      <c r="A3311" s="11" t="s">
        <v>2788</v>
      </c>
      <c r="B3311" s="11" t="s">
        <v>2516</v>
      </c>
      <c r="C3311" s="11" t="s">
        <v>2552</v>
      </c>
      <c r="D3311" s="188" t="s">
        <v>3022</v>
      </c>
      <c r="G3311" s="11" t="s">
        <v>2789</v>
      </c>
      <c r="H3311" s="11" t="s">
        <v>2790</v>
      </c>
      <c r="I3311" s="11" t="s">
        <v>2791</v>
      </c>
      <c r="J3311" s="258" t="s">
        <v>2561</v>
      </c>
      <c r="K3311" s="258" t="s">
        <v>3019</v>
      </c>
      <c r="L3311" s="265" t="s">
        <v>1937</v>
      </c>
      <c r="M3311" s="265" t="s">
        <v>1941</v>
      </c>
      <c r="N3311" s="258" t="s">
        <v>3027</v>
      </c>
      <c r="O3311" s="258" t="s">
        <v>3032</v>
      </c>
      <c r="P3311" s="258"/>
      <c r="Q3311" s="265" t="s">
        <v>3072</v>
      </c>
      <c r="R3311" s="265" t="s">
        <v>3072</v>
      </c>
      <c r="S3311" s="265"/>
      <c r="U3311" s="11" t="s">
        <v>2517</v>
      </c>
      <c r="V3311">
        <v>3.9352517985611399</v>
      </c>
      <c r="Z3311">
        <v>0.360156319388933</v>
      </c>
      <c r="AD3311" s="188">
        <f t="shared" si="103"/>
        <v>9.0612521285448882</v>
      </c>
      <c r="AE3311" s="265" t="s">
        <v>3072</v>
      </c>
    </row>
    <row r="3312" spans="1:31" hidden="1" x14ac:dyDescent="0.35">
      <c r="A3312" s="11" t="s">
        <v>2788</v>
      </c>
      <c r="B3312" s="11" t="s">
        <v>2516</v>
      </c>
      <c r="C3312" s="11" t="s">
        <v>2552</v>
      </c>
      <c r="D3312" s="188" t="s">
        <v>3022</v>
      </c>
      <c r="G3312" s="11" t="s">
        <v>2789</v>
      </c>
      <c r="H3312" s="11" t="s">
        <v>2790</v>
      </c>
      <c r="I3312" s="11" t="s">
        <v>2791</v>
      </c>
      <c r="J3312" s="258" t="s">
        <v>2561</v>
      </c>
      <c r="K3312" s="258" t="s">
        <v>3019</v>
      </c>
      <c r="L3312" s="265" t="s">
        <v>1937</v>
      </c>
      <c r="M3312" s="265" t="s">
        <v>1941</v>
      </c>
      <c r="N3312" s="258" t="s">
        <v>3027</v>
      </c>
      <c r="O3312" s="258" t="s">
        <v>3032</v>
      </c>
      <c r="P3312" s="258"/>
      <c r="Q3312" s="265" t="s">
        <v>3072</v>
      </c>
      <c r="R3312" s="265" t="s">
        <v>3072</v>
      </c>
      <c r="S3312" s="265"/>
      <c r="U3312" s="11" t="s">
        <v>2517</v>
      </c>
      <c r="V3312">
        <v>4.19424460431655</v>
      </c>
      <c r="Z3312">
        <v>0.575939248601119</v>
      </c>
      <c r="AD3312" s="188">
        <f t="shared" si="103"/>
        <v>9.6576051022699989</v>
      </c>
      <c r="AE3312" s="265" t="s">
        <v>3072</v>
      </c>
    </row>
    <row r="3313" spans="1:31" hidden="1" x14ac:dyDescent="0.35">
      <c r="A3313" s="11" t="s">
        <v>2788</v>
      </c>
      <c r="B3313" s="11" t="s">
        <v>2516</v>
      </c>
      <c r="C3313" s="11" t="s">
        <v>2552</v>
      </c>
      <c r="D3313" s="188" t="s">
        <v>3022</v>
      </c>
      <c r="G3313" s="11" t="s">
        <v>2789</v>
      </c>
      <c r="H3313" s="11" t="s">
        <v>2790</v>
      </c>
      <c r="I3313" s="11" t="s">
        <v>2791</v>
      </c>
      <c r="J3313" s="258" t="s">
        <v>2561</v>
      </c>
      <c r="K3313" s="258" t="s">
        <v>3019</v>
      </c>
      <c r="L3313" s="265" t="s">
        <v>1937</v>
      </c>
      <c r="M3313" s="265" t="s">
        <v>1941</v>
      </c>
      <c r="N3313" s="258" t="s">
        <v>3027</v>
      </c>
      <c r="O3313" s="258" t="s">
        <v>3032</v>
      </c>
      <c r="P3313" s="258"/>
      <c r="Q3313" s="265" t="s">
        <v>3072</v>
      </c>
      <c r="R3313" s="265" t="s">
        <v>3072</v>
      </c>
      <c r="S3313" s="265"/>
      <c r="U3313" s="11" t="s">
        <v>2517</v>
      </c>
      <c r="V3313">
        <v>4.5395683453237403</v>
      </c>
      <c r="Z3313">
        <v>6.3238298250288802E-2</v>
      </c>
      <c r="AD3313" s="188">
        <f t="shared" si="103"/>
        <v>10.452742400570092</v>
      </c>
      <c r="AE3313" s="265" t="s">
        <v>3072</v>
      </c>
    </row>
    <row r="3314" spans="1:31" hidden="1" x14ac:dyDescent="0.35">
      <c r="A3314" s="11" t="s">
        <v>2788</v>
      </c>
      <c r="B3314" s="11" t="s">
        <v>2516</v>
      </c>
      <c r="C3314" s="11" t="s">
        <v>2552</v>
      </c>
      <c r="D3314" s="188" t="s">
        <v>3022</v>
      </c>
      <c r="G3314" s="11" t="s">
        <v>2789</v>
      </c>
      <c r="H3314" s="11" t="s">
        <v>2790</v>
      </c>
      <c r="I3314" s="11" t="s">
        <v>2791</v>
      </c>
      <c r="J3314" s="258" t="s">
        <v>2561</v>
      </c>
      <c r="K3314" s="258" t="s">
        <v>3019</v>
      </c>
      <c r="L3314" s="265" t="s">
        <v>1937</v>
      </c>
      <c r="M3314" s="265" t="s">
        <v>1941</v>
      </c>
      <c r="N3314" s="258" t="s">
        <v>3027</v>
      </c>
      <c r="O3314" s="258" t="s">
        <v>3032</v>
      </c>
      <c r="P3314" s="258"/>
      <c r="Q3314" s="265" t="s">
        <v>3072</v>
      </c>
      <c r="R3314" s="265" t="s">
        <v>3072</v>
      </c>
      <c r="S3314" s="265"/>
      <c r="U3314" s="11" t="s">
        <v>2517</v>
      </c>
      <c r="V3314">
        <v>4.8417266187050298</v>
      </c>
      <c r="Z3314">
        <v>2.5890398792077302E-2</v>
      </c>
      <c r="AD3314" s="188">
        <f t="shared" si="103"/>
        <v>11.148487536582669</v>
      </c>
      <c r="AE3314" s="265" t="s">
        <v>3072</v>
      </c>
    </row>
    <row r="3315" spans="1:31" hidden="1" x14ac:dyDescent="0.35">
      <c r="A3315" s="11" t="s">
        <v>2788</v>
      </c>
      <c r="B3315" s="11" t="s">
        <v>2516</v>
      </c>
      <c r="C3315" s="11" t="s">
        <v>2552</v>
      </c>
      <c r="D3315" s="188" t="s">
        <v>3022</v>
      </c>
      <c r="G3315" s="11" t="s">
        <v>2789</v>
      </c>
      <c r="H3315" s="11" t="s">
        <v>2790</v>
      </c>
      <c r="I3315" s="11" t="s">
        <v>2791</v>
      </c>
      <c r="J3315" s="258" t="s">
        <v>2561</v>
      </c>
      <c r="K3315" s="258" t="s">
        <v>3019</v>
      </c>
      <c r="L3315" s="265" t="s">
        <v>1937</v>
      </c>
      <c r="M3315" s="265" t="s">
        <v>1941</v>
      </c>
      <c r="N3315" s="258" t="s">
        <v>3027</v>
      </c>
      <c r="O3315" s="258" t="s">
        <v>3032</v>
      </c>
      <c r="P3315" s="258"/>
      <c r="Q3315" s="265" t="s">
        <v>3072</v>
      </c>
      <c r="R3315" s="265" t="s">
        <v>3072</v>
      </c>
      <c r="S3315" s="265"/>
      <c r="U3315" s="11" t="s">
        <v>2517</v>
      </c>
      <c r="V3315">
        <v>5.1007194244604301</v>
      </c>
      <c r="Z3315">
        <v>-1.1413091748823099E-2</v>
      </c>
      <c r="AD3315" s="188">
        <f t="shared" si="103"/>
        <v>11.744840510307755</v>
      </c>
      <c r="AE3315" s="265" t="s">
        <v>3072</v>
      </c>
    </row>
    <row r="3316" spans="1:31" hidden="1" x14ac:dyDescent="0.35">
      <c r="A3316" s="11" t="s">
        <v>2788</v>
      </c>
      <c r="B3316" s="11" t="s">
        <v>2516</v>
      </c>
      <c r="C3316" s="11" t="s">
        <v>2552</v>
      </c>
      <c r="D3316" s="188" t="s">
        <v>3022</v>
      </c>
      <c r="G3316" s="11" t="s">
        <v>2789</v>
      </c>
      <c r="H3316" s="11" t="s">
        <v>2790</v>
      </c>
      <c r="I3316" s="11" t="s">
        <v>2791</v>
      </c>
      <c r="J3316" s="258" t="s">
        <v>2561</v>
      </c>
      <c r="K3316" s="258" t="s">
        <v>3019</v>
      </c>
      <c r="L3316" s="265" t="s">
        <v>1937</v>
      </c>
      <c r="M3316" s="265" t="s">
        <v>1941</v>
      </c>
      <c r="N3316" s="258" t="s">
        <v>3027</v>
      </c>
      <c r="O3316" s="258" t="s">
        <v>3032</v>
      </c>
      <c r="P3316" s="258"/>
      <c r="Q3316" s="265" t="s">
        <v>3072</v>
      </c>
      <c r="R3316" s="265" t="s">
        <v>3072</v>
      </c>
      <c r="S3316" s="265"/>
      <c r="U3316" s="11" t="s">
        <v>2517</v>
      </c>
      <c r="V3316">
        <v>5.4460431654676196</v>
      </c>
      <c r="Z3316">
        <v>0.22279953814726</v>
      </c>
      <c r="AD3316" s="188">
        <f t="shared" si="103"/>
        <v>12.539977808607848</v>
      </c>
      <c r="AE3316" s="265" t="s">
        <v>3072</v>
      </c>
    </row>
    <row r="3317" spans="1:31" hidden="1" x14ac:dyDescent="0.35">
      <c r="A3317" s="11" t="s">
        <v>2788</v>
      </c>
      <c r="B3317" s="11" t="s">
        <v>2516</v>
      </c>
      <c r="C3317" s="11" t="s">
        <v>2552</v>
      </c>
      <c r="D3317" s="188" t="s">
        <v>3022</v>
      </c>
      <c r="G3317" s="11" t="s">
        <v>2789</v>
      </c>
      <c r="H3317" s="11" t="s">
        <v>2790</v>
      </c>
      <c r="I3317" s="11" t="s">
        <v>2791</v>
      </c>
      <c r="J3317" s="258" t="s">
        <v>2561</v>
      </c>
      <c r="K3317" s="258" t="s">
        <v>3019</v>
      </c>
      <c r="L3317" s="265" t="s">
        <v>1937</v>
      </c>
      <c r="M3317" s="265" t="s">
        <v>1941</v>
      </c>
      <c r="N3317" s="258" t="s">
        <v>3027</v>
      </c>
      <c r="O3317" s="258" t="s">
        <v>3032</v>
      </c>
      <c r="P3317" s="258"/>
      <c r="Q3317" s="265" t="s">
        <v>3072</v>
      </c>
      <c r="R3317" s="265" t="s">
        <v>3072</v>
      </c>
      <c r="S3317" s="265"/>
      <c r="U3317" s="11" t="s">
        <v>2517</v>
      </c>
      <c r="V3317">
        <v>5.7050359712230199</v>
      </c>
      <c r="Z3317">
        <v>0.20401456612487801</v>
      </c>
      <c r="AD3317" s="188">
        <f t="shared" si="103"/>
        <v>13.136330782332934</v>
      </c>
      <c r="AE3317" s="265" t="s">
        <v>3072</v>
      </c>
    </row>
    <row r="3318" spans="1:31" hidden="1" x14ac:dyDescent="0.35">
      <c r="A3318" s="11" t="s">
        <v>2788</v>
      </c>
      <c r="B3318" s="11" t="s">
        <v>2516</v>
      </c>
      <c r="C3318" s="11" t="s">
        <v>2552</v>
      </c>
      <c r="D3318" s="188" t="s">
        <v>3022</v>
      </c>
      <c r="G3318" s="11" t="s">
        <v>2789</v>
      </c>
      <c r="H3318" s="11" t="s">
        <v>2790</v>
      </c>
      <c r="I3318" s="11" t="s">
        <v>2792</v>
      </c>
      <c r="J3318" s="258" t="s">
        <v>2561</v>
      </c>
      <c r="K3318" s="258" t="s">
        <v>3019</v>
      </c>
      <c r="L3318" s="265" t="s">
        <v>1937</v>
      </c>
      <c r="M3318" s="265" t="s">
        <v>1941</v>
      </c>
      <c r="N3318" s="258" t="s">
        <v>3027</v>
      </c>
      <c r="O3318" s="258" t="s">
        <v>3032</v>
      </c>
      <c r="P3318" s="258"/>
      <c r="Q3318" s="265" t="s">
        <v>3072</v>
      </c>
      <c r="R3318" s="265" t="s">
        <v>3072</v>
      </c>
      <c r="S3318" s="265"/>
      <c r="U3318" s="11" t="s">
        <v>2517</v>
      </c>
      <c r="V3318">
        <v>2.1223021582733801</v>
      </c>
      <c r="Z3318">
        <v>0.56707317073170604</v>
      </c>
      <c r="AD3318" s="188">
        <f t="shared" si="103"/>
        <v>4.8867813124693749</v>
      </c>
      <c r="AE3318" s="265" t="s">
        <v>3072</v>
      </c>
    </row>
    <row r="3319" spans="1:31" hidden="1" x14ac:dyDescent="0.35">
      <c r="A3319" s="11" t="s">
        <v>2788</v>
      </c>
      <c r="B3319" s="11" t="s">
        <v>2516</v>
      </c>
      <c r="C3319" s="11" t="s">
        <v>2552</v>
      </c>
      <c r="D3319" s="188" t="s">
        <v>3022</v>
      </c>
      <c r="G3319" s="11" t="s">
        <v>2789</v>
      </c>
      <c r="H3319" s="11" t="s">
        <v>2790</v>
      </c>
      <c r="I3319" s="11" t="s">
        <v>2792</v>
      </c>
      <c r="J3319" s="258" t="s">
        <v>2561</v>
      </c>
      <c r="K3319" s="258" t="s">
        <v>3019</v>
      </c>
      <c r="L3319" s="265" t="s">
        <v>1937</v>
      </c>
      <c r="M3319" s="265" t="s">
        <v>1941</v>
      </c>
      <c r="N3319" s="258" t="s">
        <v>3027</v>
      </c>
      <c r="O3319" s="258" t="s">
        <v>3032</v>
      </c>
      <c r="P3319" s="258"/>
      <c r="Q3319" s="265" t="s">
        <v>3072</v>
      </c>
      <c r="R3319" s="265" t="s">
        <v>3072</v>
      </c>
      <c r="S3319" s="265"/>
      <c r="U3319" s="11" t="s">
        <v>2517</v>
      </c>
      <c r="V3319">
        <v>2.3812949640287702</v>
      </c>
      <c r="Z3319">
        <v>0.48170731707316999</v>
      </c>
      <c r="AD3319" s="188">
        <f t="shared" si="103"/>
        <v>5.4831342861944385</v>
      </c>
      <c r="AE3319" s="265" t="s">
        <v>3072</v>
      </c>
    </row>
    <row r="3320" spans="1:31" hidden="1" x14ac:dyDescent="0.35">
      <c r="A3320" s="11" t="s">
        <v>2788</v>
      </c>
      <c r="B3320" s="11" t="s">
        <v>2516</v>
      </c>
      <c r="C3320" s="11" t="s">
        <v>2552</v>
      </c>
      <c r="D3320" s="188" t="s">
        <v>3022</v>
      </c>
      <c r="G3320" s="11" t="s">
        <v>2789</v>
      </c>
      <c r="H3320" s="11" t="s">
        <v>2790</v>
      </c>
      <c r="I3320" s="11" t="s">
        <v>2792</v>
      </c>
      <c r="J3320" s="258" t="s">
        <v>2561</v>
      </c>
      <c r="K3320" s="258" t="s">
        <v>3019</v>
      </c>
      <c r="L3320" s="265" t="s">
        <v>1937</v>
      </c>
      <c r="M3320" s="265" t="s">
        <v>1941</v>
      </c>
      <c r="N3320" s="258" t="s">
        <v>3027</v>
      </c>
      <c r="O3320" s="258" t="s">
        <v>3032</v>
      </c>
      <c r="P3320" s="258"/>
      <c r="Q3320" s="265" t="s">
        <v>3072</v>
      </c>
      <c r="R3320" s="265" t="s">
        <v>3072</v>
      </c>
      <c r="S3320" s="265"/>
      <c r="U3320" s="11" t="s">
        <v>2517</v>
      </c>
      <c r="V3320">
        <v>2.7266187050359698</v>
      </c>
      <c r="Z3320">
        <v>0.87195121951219501</v>
      </c>
      <c r="AD3320" s="188">
        <f t="shared" si="103"/>
        <v>6.2782715844945534</v>
      </c>
      <c r="AE3320" s="265" t="s">
        <v>3072</v>
      </c>
    </row>
    <row r="3321" spans="1:31" hidden="1" x14ac:dyDescent="0.35">
      <c r="A3321" s="11" t="s">
        <v>2788</v>
      </c>
      <c r="B3321" s="11" t="s">
        <v>2516</v>
      </c>
      <c r="C3321" s="11" t="s">
        <v>2552</v>
      </c>
      <c r="D3321" s="188" t="s">
        <v>3022</v>
      </c>
      <c r="G3321" s="11" t="s">
        <v>2789</v>
      </c>
      <c r="H3321" s="11" t="s">
        <v>2790</v>
      </c>
      <c r="I3321" s="11" t="s">
        <v>2792</v>
      </c>
      <c r="J3321" s="258" t="s">
        <v>2561</v>
      </c>
      <c r="K3321" s="258" t="s">
        <v>3019</v>
      </c>
      <c r="L3321" s="265" t="s">
        <v>1937</v>
      </c>
      <c r="M3321" s="265" t="s">
        <v>1941</v>
      </c>
      <c r="N3321" s="258" t="s">
        <v>3027</v>
      </c>
      <c r="O3321" s="258" t="s">
        <v>3032</v>
      </c>
      <c r="P3321" s="258"/>
      <c r="Q3321" s="265" t="s">
        <v>3072</v>
      </c>
      <c r="R3321" s="265" t="s">
        <v>3072</v>
      </c>
      <c r="S3321" s="265"/>
      <c r="U3321" s="11" t="s">
        <v>2517</v>
      </c>
      <c r="V3321">
        <v>3.0287769784172598</v>
      </c>
      <c r="Z3321">
        <v>0.34756097560975502</v>
      </c>
      <c r="AD3321" s="188">
        <f t="shared" si="103"/>
        <v>6.9740167205071311</v>
      </c>
      <c r="AE3321" s="265" t="s">
        <v>3072</v>
      </c>
    </row>
    <row r="3322" spans="1:31" hidden="1" x14ac:dyDescent="0.35">
      <c r="A3322" s="11" t="s">
        <v>2788</v>
      </c>
      <c r="B3322" s="11" t="s">
        <v>2516</v>
      </c>
      <c r="C3322" s="11" t="s">
        <v>2552</v>
      </c>
      <c r="D3322" s="188" t="s">
        <v>3022</v>
      </c>
      <c r="G3322" s="11" t="s">
        <v>2789</v>
      </c>
      <c r="H3322" s="11" t="s">
        <v>2790</v>
      </c>
      <c r="I3322" s="11" t="s">
        <v>2792</v>
      </c>
      <c r="J3322" s="258" t="s">
        <v>2561</v>
      </c>
      <c r="K3322" s="258" t="s">
        <v>3019</v>
      </c>
      <c r="L3322" s="265" t="s">
        <v>1937</v>
      </c>
      <c r="M3322" s="265" t="s">
        <v>1941</v>
      </c>
      <c r="N3322" s="258" t="s">
        <v>3027</v>
      </c>
      <c r="O3322" s="258" t="s">
        <v>3032</v>
      </c>
      <c r="P3322" s="258"/>
      <c r="Q3322" s="265" t="s">
        <v>3072</v>
      </c>
      <c r="R3322" s="265" t="s">
        <v>3072</v>
      </c>
      <c r="S3322" s="265"/>
      <c r="U3322" s="11" t="s">
        <v>2517</v>
      </c>
      <c r="V3322">
        <v>3.33093525179856</v>
      </c>
      <c r="Z3322">
        <v>0.67073170731707199</v>
      </c>
      <c r="AD3322" s="188">
        <f t="shared" si="103"/>
        <v>7.6697618565197327</v>
      </c>
      <c r="AE3322" s="265" t="s">
        <v>3072</v>
      </c>
    </row>
    <row r="3323" spans="1:31" hidden="1" x14ac:dyDescent="0.35">
      <c r="A3323" s="11" t="s">
        <v>2788</v>
      </c>
      <c r="B3323" s="11" t="s">
        <v>2516</v>
      </c>
      <c r="C3323" s="11" t="s">
        <v>2552</v>
      </c>
      <c r="D3323" s="188" t="s">
        <v>3022</v>
      </c>
      <c r="G3323" s="11" t="s">
        <v>2789</v>
      </c>
      <c r="H3323" s="11" t="s">
        <v>2790</v>
      </c>
      <c r="I3323" s="11" t="s">
        <v>2792</v>
      </c>
      <c r="J3323" s="258" t="s">
        <v>2561</v>
      </c>
      <c r="K3323" s="258" t="s">
        <v>3019</v>
      </c>
      <c r="L3323" s="265" t="s">
        <v>1937</v>
      </c>
      <c r="M3323" s="265" t="s">
        <v>1941</v>
      </c>
      <c r="N3323" s="258" t="s">
        <v>3027</v>
      </c>
      <c r="O3323" s="258" t="s">
        <v>3032</v>
      </c>
      <c r="P3323" s="258"/>
      <c r="Q3323" s="265" t="s">
        <v>3072</v>
      </c>
      <c r="R3323" s="265" t="s">
        <v>3072</v>
      </c>
      <c r="S3323" s="265"/>
      <c r="U3323" s="11" t="s">
        <v>2517</v>
      </c>
      <c r="V3323">
        <v>3.5467625899280502</v>
      </c>
      <c r="Z3323">
        <v>0.76829268292682795</v>
      </c>
      <c r="AD3323" s="188">
        <f t="shared" si="103"/>
        <v>8.1667226679572824</v>
      </c>
      <c r="AE3323" s="265" t="s">
        <v>3072</v>
      </c>
    </row>
    <row r="3324" spans="1:31" hidden="1" x14ac:dyDescent="0.35">
      <c r="A3324" s="11" t="s">
        <v>2788</v>
      </c>
      <c r="B3324" s="11" t="s">
        <v>2516</v>
      </c>
      <c r="C3324" s="11" t="s">
        <v>2552</v>
      </c>
      <c r="D3324" s="188" t="s">
        <v>3022</v>
      </c>
      <c r="G3324" s="11" t="s">
        <v>2789</v>
      </c>
      <c r="H3324" s="11" t="s">
        <v>2790</v>
      </c>
      <c r="I3324" s="11" t="s">
        <v>2792</v>
      </c>
      <c r="J3324" s="258" t="s">
        <v>2561</v>
      </c>
      <c r="K3324" s="258" t="s">
        <v>3019</v>
      </c>
      <c r="L3324" s="265" t="s">
        <v>1937</v>
      </c>
      <c r="M3324" s="265" t="s">
        <v>1941</v>
      </c>
      <c r="N3324" s="258" t="s">
        <v>3027</v>
      </c>
      <c r="O3324" s="258" t="s">
        <v>3032</v>
      </c>
      <c r="P3324" s="258"/>
      <c r="Q3324" s="265" t="s">
        <v>3072</v>
      </c>
      <c r="R3324" s="265" t="s">
        <v>3072</v>
      </c>
      <c r="S3324" s="265"/>
      <c r="U3324" s="11" t="s">
        <v>2517</v>
      </c>
      <c r="V3324">
        <v>3.8920863309352498</v>
      </c>
      <c r="Z3324">
        <v>0.76829268292682795</v>
      </c>
      <c r="AD3324" s="188">
        <f t="shared" si="103"/>
        <v>8.9618599662573963</v>
      </c>
      <c r="AE3324" s="265" t="s">
        <v>3072</v>
      </c>
    </row>
    <row r="3325" spans="1:31" hidden="1" x14ac:dyDescent="0.35">
      <c r="A3325" s="11" t="s">
        <v>2788</v>
      </c>
      <c r="B3325" s="11" t="s">
        <v>2516</v>
      </c>
      <c r="C3325" s="11" t="s">
        <v>2552</v>
      </c>
      <c r="D3325" s="188" t="s">
        <v>3022</v>
      </c>
      <c r="G3325" s="11" t="s">
        <v>2789</v>
      </c>
      <c r="H3325" s="11" t="s">
        <v>2790</v>
      </c>
      <c r="I3325" s="11" t="s">
        <v>2792</v>
      </c>
      <c r="J3325" s="258" t="s">
        <v>2561</v>
      </c>
      <c r="K3325" s="258" t="s">
        <v>3019</v>
      </c>
      <c r="L3325" s="265" t="s">
        <v>1937</v>
      </c>
      <c r="M3325" s="265" t="s">
        <v>1941</v>
      </c>
      <c r="N3325" s="258" t="s">
        <v>3027</v>
      </c>
      <c r="O3325" s="258" t="s">
        <v>3032</v>
      </c>
      <c r="P3325" s="258"/>
      <c r="Q3325" s="265" t="s">
        <v>3072</v>
      </c>
      <c r="R3325" s="265" t="s">
        <v>3072</v>
      </c>
      <c r="S3325" s="265"/>
      <c r="U3325" s="11" t="s">
        <v>2517</v>
      </c>
      <c r="V3325">
        <v>4.1942446043165402</v>
      </c>
      <c r="Z3325">
        <v>0.67073170731707199</v>
      </c>
      <c r="AD3325" s="188">
        <f t="shared" si="103"/>
        <v>9.6576051022699758</v>
      </c>
      <c r="AE3325" s="265" t="s">
        <v>3072</v>
      </c>
    </row>
    <row r="3326" spans="1:31" hidden="1" x14ac:dyDescent="0.35">
      <c r="A3326" s="11" t="s">
        <v>2788</v>
      </c>
      <c r="B3326" s="11" t="s">
        <v>2516</v>
      </c>
      <c r="C3326" s="11" t="s">
        <v>2552</v>
      </c>
      <c r="D3326" s="188" t="s">
        <v>3022</v>
      </c>
      <c r="G3326" s="11" t="s">
        <v>2789</v>
      </c>
      <c r="H3326" s="11" t="s">
        <v>2790</v>
      </c>
      <c r="I3326" s="11" t="s">
        <v>2792</v>
      </c>
      <c r="J3326" s="258" t="s">
        <v>2561</v>
      </c>
      <c r="K3326" s="258" t="s">
        <v>3019</v>
      </c>
      <c r="L3326" s="265" t="s">
        <v>1937</v>
      </c>
      <c r="M3326" s="265" t="s">
        <v>1941</v>
      </c>
      <c r="N3326" s="258" t="s">
        <v>3027</v>
      </c>
      <c r="O3326" s="258" t="s">
        <v>3032</v>
      </c>
      <c r="P3326" s="258"/>
      <c r="Q3326" s="265" t="s">
        <v>3072</v>
      </c>
      <c r="R3326" s="265" t="s">
        <v>3072</v>
      </c>
      <c r="S3326" s="265"/>
      <c r="U3326" s="11" t="s">
        <v>2517</v>
      </c>
      <c r="V3326">
        <v>4.4964028776978404</v>
      </c>
      <c r="Z3326">
        <v>0.40853658536585302</v>
      </c>
      <c r="AD3326" s="188">
        <f t="shared" si="103"/>
        <v>10.353350238282577</v>
      </c>
      <c r="AE3326" s="265" t="s">
        <v>3072</v>
      </c>
    </row>
    <row r="3327" spans="1:31" hidden="1" x14ac:dyDescent="0.35">
      <c r="A3327" s="11" t="s">
        <v>2788</v>
      </c>
      <c r="B3327" s="11" t="s">
        <v>2516</v>
      </c>
      <c r="C3327" s="11" t="s">
        <v>2552</v>
      </c>
      <c r="D3327" s="188" t="s">
        <v>3022</v>
      </c>
      <c r="G3327" s="11" t="s">
        <v>2789</v>
      </c>
      <c r="H3327" s="11" t="s">
        <v>2790</v>
      </c>
      <c r="I3327" s="11" t="s">
        <v>2792</v>
      </c>
      <c r="J3327" s="258" t="s">
        <v>2561</v>
      </c>
      <c r="K3327" s="258" t="s">
        <v>3019</v>
      </c>
      <c r="L3327" s="265" t="s">
        <v>1937</v>
      </c>
      <c r="M3327" s="265" t="s">
        <v>1941</v>
      </c>
      <c r="N3327" s="258" t="s">
        <v>3027</v>
      </c>
      <c r="O3327" s="258" t="s">
        <v>3032</v>
      </c>
      <c r="P3327" s="258"/>
      <c r="Q3327" s="265" t="s">
        <v>3072</v>
      </c>
      <c r="R3327" s="265" t="s">
        <v>3072</v>
      </c>
      <c r="S3327" s="265"/>
      <c r="U3327" s="11" t="s">
        <v>2517</v>
      </c>
      <c r="V3327">
        <v>4.7985611510791299</v>
      </c>
      <c r="Z3327">
        <v>0.25609756097560898</v>
      </c>
      <c r="AD3327" s="188">
        <f t="shared" si="103"/>
        <v>11.049095374295154</v>
      </c>
      <c r="AE3327" s="265" t="s">
        <v>3072</v>
      </c>
    </row>
    <row r="3328" spans="1:31" hidden="1" x14ac:dyDescent="0.35">
      <c r="A3328" s="11" t="s">
        <v>2788</v>
      </c>
      <c r="B3328" s="11" t="s">
        <v>2516</v>
      </c>
      <c r="C3328" s="11" t="s">
        <v>2552</v>
      </c>
      <c r="D3328" s="188" t="s">
        <v>3022</v>
      </c>
      <c r="G3328" s="11" t="s">
        <v>2789</v>
      </c>
      <c r="H3328" s="11" t="s">
        <v>2790</v>
      </c>
      <c r="I3328" s="11" t="s">
        <v>2792</v>
      </c>
      <c r="J3328" s="258" t="s">
        <v>2561</v>
      </c>
      <c r="K3328" s="258" t="s">
        <v>3019</v>
      </c>
      <c r="L3328" s="265" t="s">
        <v>1937</v>
      </c>
      <c r="M3328" s="265" t="s">
        <v>1941</v>
      </c>
      <c r="N3328" s="258" t="s">
        <v>3027</v>
      </c>
      <c r="O3328" s="258" t="s">
        <v>3032</v>
      </c>
      <c r="P3328" s="258"/>
      <c r="Q3328" s="265" t="s">
        <v>3072</v>
      </c>
      <c r="R3328" s="265" t="s">
        <v>3072</v>
      </c>
      <c r="S3328" s="265"/>
      <c r="U3328" s="11" t="s">
        <v>2517</v>
      </c>
      <c r="V3328">
        <v>5.1007194244604301</v>
      </c>
      <c r="Z3328">
        <v>0.23780487804878001</v>
      </c>
      <c r="AD3328" s="188">
        <f t="shared" si="103"/>
        <v>11.744840510307755</v>
      </c>
      <c r="AE3328" s="265" t="s">
        <v>3072</v>
      </c>
    </row>
    <row r="3329" spans="1:31" hidden="1" x14ac:dyDescent="0.35">
      <c r="A3329" s="11" t="s">
        <v>2788</v>
      </c>
      <c r="B3329" s="11" t="s">
        <v>2516</v>
      </c>
      <c r="C3329" s="11" t="s">
        <v>2552</v>
      </c>
      <c r="D3329" s="188" t="s">
        <v>3022</v>
      </c>
      <c r="G3329" s="11" t="s">
        <v>2789</v>
      </c>
      <c r="H3329" s="11" t="s">
        <v>2790</v>
      </c>
      <c r="I3329" s="11" t="s">
        <v>2792</v>
      </c>
      <c r="J3329" s="258" t="s">
        <v>2561</v>
      </c>
      <c r="K3329" s="258" t="s">
        <v>3019</v>
      </c>
      <c r="L3329" s="265" t="s">
        <v>1937</v>
      </c>
      <c r="M3329" s="265" t="s">
        <v>1941</v>
      </c>
      <c r="N3329" s="258" t="s">
        <v>3027</v>
      </c>
      <c r="O3329" s="258" t="s">
        <v>3032</v>
      </c>
      <c r="P3329" s="258"/>
      <c r="Q3329" s="265" t="s">
        <v>3072</v>
      </c>
      <c r="R3329" s="265" t="s">
        <v>3072</v>
      </c>
      <c r="S3329" s="265"/>
      <c r="U3329" s="11" t="s">
        <v>2517</v>
      </c>
      <c r="V3329">
        <v>5.4028776978417197</v>
      </c>
      <c r="Z3329">
        <v>7.9268292682926206E-2</v>
      </c>
      <c r="AD3329" s="188">
        <f t="shared" si="103"/>
        <v>12.440585646320333</v>
      </c>
      <c r="AE3329" s="265" t="s">
        <v>3072</v>
      </c>
    </row>
    <row r="3330" spans="1:31" hidden="1" x14ac:dyDescent="0.35">
      <c r="A3330" s="11" t="s">
        <v>2788</v>
      </c>
      <c r="B3330" s="11" t="s">
        <v>2516</v>
      </c>
      <c r="C3330" s="11" t="s">
        <v>2552</v>
      </c>
      <c r="D3330" s="188" t="s">
        <v>3022</v>
      </c>
      <c r="G3330" s="11" t="s">
        <v>2789</v>
      </c>
      <c r="H3330" s="11" t="s">
        <v>2790</v>
      </c>
      <c r="I3330" s="11" t="s">
        <v>2792</v>
      </c>
      <c r="J3330" s="258" t="s">
        <v>2561</v>
      </c>
      <c r="K3330" s="258" t="s">
        <v>3019</v>
      </c>
      <c r="L3330" s="265" t="s">
        <v>1937</v>
      </c>
      <c r="M3330" s="265" t="s">
        <v>1941</v>
      </c>
      <c r="N3330" s="258" t="s">
        <v>3027</v>
      </c>
      <c r="O3330" s="258" t="s">
        <v>3032</v>
      </c>
      <c r="P3330" s="258"/>
      <c r="Q3330" s="265" t="s">
        <v>3072</v>
      </c>
      <c r="R3330" s="265" t="s">
        <v>3072</v>
      </c>
      <c r="S3330" s="265"/>
      <c r="U3330" s="11" t="s">
        <v>2517</v>
      </c>
      <c r="V3330">
        <v>5.7482014388489198</v>
      </c>
      <c r="Z3330">
        <v>3.6585365853658097E-2</v>
      </c>
      <c r="AD3330" s="188">
        <f t="shared" si="103"/>
        <v>13.235722944620449</v>
      </c>
      <c r="AE3330" s="265" t="s">
        <v>3072</v>
      </c>
    </row>
    <row r="3331" spans="1:31" hidden="1" x14ac:dyDescent="0.35">
      <c r="A3331" s="11" t="s">
        <v>2788</v>
      </c>
      <c r="B3331" s="11" t="s">
        <v>2516</v>
      </c>
      <c r="C3331" s="11" t="s">
        <v>2552</v>
      </c>
      <c r="D3331" s="188" t="s">
        <v>3022</v>
      </c>
      <c r="G3331" s="11" t="s">
        <v>2789</v>
      </c>
      <c r="H3331" s="11" t="s">
        <v>2790</v>
      </c>
      <c r="I3331" s="11" t="s">
        <v>2792</v>
      </c>
      <c r="J3331" s="258" t="s">
        <v>2561</v>
      </c>
      <c r="K3331" s="258" t="s">
        <v>3019</v>
      </c>
      <c r="L3331" s="265" t="s">
        <v>1937</v>
      </c>
      <c r="M3331" s="265" t="s">
        <v>1941</v>
      </c>
      <c r="N3331" s="258" t="s">
        <v>3027</v>
      </c>
      <c r="O3331" s="258" t="s">
        <v>3032</v>
      </c>
      <c r="P3331" s="258"/>
      <c r="Q3331" s="265" t="s">
        <v>3072</v>
      </c>
      <c r="R3331" s="265" t="s">
        <v>3072</v>
      </c>
      <c r="S3331" s="265"/>
      <c r="U3331" s="11" t="s">
        <v>2517</v>
      </c>
      <c r="V3331">
        <v>6.8273381294964004</v>
      </c>
      <c r="Z3331" s="225">
        <v>-4.4408920985006202E-16</v>
      </c>
      <c r="AD3331" s="188">
        <f t="shared" si="103"/>
        <v>15.720527001808264</v>
      </c>
      <c r="AE3331" s="265" t="s">
        <v>3072</v>
      </c>
    </row>
    <row r="3332" spans="1:31" hidden="1" x14ac:dyDescent="0.35">
      <c r="A3332" s="11" t="s">
        <v>2788</v>
      </c>
      <c r="B3332" s="11" t="s">
        <v>2516</v>
      </c>
      <c r="C3332" s="11" t="s">
        <v>2552</v>
      </c>
      <c r="D3332" s="188" t="s">
        <v>3022</v>
      </c>
      <c r="G3332" s="11" t="s">
        <v>2789</v>
      </c>
      <c r="H3332" s="11" t="s">
        <v>2790</v>
      </c>
      <c r="I3332" s="11" t="s">
        <v>2793</v>
      </c>
      <c r="J3332" s="258" t="s">
        <v>2561</v>
      </c>
      <c r="K3332" s="258" t="s">
        <v>3019</v>
      </c>
      <c r="L3332" s="265" t="s">
        <v>1937</v>
      </c>
      <c r="M3332" s="265" t="s">
        <v>1941</v>
      </c>
      <c r="N3332" s="258" t="s">
        <v>3027</v>
      </c>
      <c r="O3332" s="258" t="s">
        <v>3032</v>
      </c>
      <c r="P3332" s="258"/>
      <c r="Q3332" s="265" t="s">
        <v>3072</v>
      </c>
      <c r="R3332" s="265" t="s">
        <v>3072</v>
      </c>
      <c r="S3332" s="265"/>
      <c r="U3332" s="11" t="s">
        <v>2517</v>
      </c>
      <c r="V3332">
        <v>1.8397799703134501</v>
      </c>
      <c r="Z3332">
        <v>0.67052300707238199</v>
      </c>
      <c r="AD3332" s="188">
        <f t="shared" si="103"/>
        <v>4.2362499340327782</v>
      </c>
      <c r="AE3332" s="265" t="s">
        <v>3072</v>
      </c>
    </row>
    <row r="3333" spans="1:31" hidden="1" x14ac:dyDescent="0.35">
      <c r="A3333" s="11" t="s">
        <v>2788</v>
      </c>
      <c r="B3333" s="11" t="s">
        <v>2516</v>
      </c>
      <c r="C3333" s="11" t="s">
        <v>2552</v>
      </c>
      <c r="D3333" s="188" t="s">
        <v>3022</v>
      </c>
      <c r="G3333" s="11" t="s">
        <v>2789</v>
      </c>
      <c r="H3333" s="11" t="s">
        <v>2790</v>
      </c>
      <c r="I3333" s="11" t="s">
        <v>2793</v>
      </c>
      <c r="J3333" s="258" t="s">
        <v>2561</v>
      </c>
      <c r="K3333" s="258" t="s">
        <v>3019</v>
      </c>
      <c r="L3333" s="265" t="s">
        <v>1937</v>
      </c>
      <c r="M3333" s="265" t="s">
        <v>1941</v>
      </c>
      <c r="N3333" s="258" t="s">
        <v>3027</v>
      </c>
      <c r="O3333" s="258" t="s">
        <v>3032</v>
      </c>
      <c r="P3333" s="258"/>
      <c r="Q3333" s="265" t="s">
        <v>3072</v>
      </c>
      <c r="R3333" s="265" t="s">
        <v>3072</v>
      </c>
      <c r="S3333" s="265"/>
      <c r="U3333" s="11" t="s">
        <v>2517</v>
      </c>
      <c r="V3333">
        <v>2.1310573648825599</v>
      </c>
      <c r="Z3333">
        <v>0.52021304461713003</v>
      </c>
      <c r="AD3333" s="188">
        <f t="shared" si="103"/>
        <v>4.9069409206937555</v>
      </c>
      <c r="AE3333" s="265" t="s">
        <v>3072</v>
      </c>
    </row>
    <row r="3334" spans="1:31" hidden="1" x14ac:dyDescent="0.35">
      <c r="A3334" s="11" t="s">
        <v>2788</v>
      </c>
      <c r="B3334" s="11" t="s">
        <v>2516</v>
      </c>
      <c r="C3334" s="11" t="s">
        <v>2552</v>
      </c>
      <c r="D3334" s="188" t="s">
        <v>3022</v>
      </c>
      <c r="G3334" s="11" t="s">
        <v>2789</v>
      </c>
      <c r="H3334" s="11" t="s">
        <v>2790</v>
      </c>
      <c r="I3334" s="11" t="s">
        <v>2793</v>
      </c>
      <c r="J3334" s="258" t="s">
        <v>2561</v>
      </c>
      <c r="K3334" s="258" t="s">
        <v>3019</v>
      </c>
      <c r="L3334" s="265" t="s">
        <v>1937</v>
      </c>
      <c r="M3334" s="265" t="s">
        <v>1941</v>
      </c>
      <c r="N3334" s="258" t="s">
        <v>3027</v>
      </c>
      <c r="O3334" s="258" t="s">
        <v>3032</v>
      </c>
      <c r="P3334" s="258"/>
      <c r="Q3334" s="265" t="s">
        <v>3072</v>
      </c>
      <c r="R3334" s="265" t="s">
        <v>3072</v>
      </c>
      <c r="S3334" s="265"/>
      <c r="U3334" s="11" t="s">
        <v>2517</v>
      </c>
      <c r="V3334">
        <v>2.4385750458395101</v>
      </c>
      <c r="Z3334">
        <v>0.55666637562210797</v>
      </c>
      <c r="AD3334" s="188">
        <f t="shared" si="103"/>
        <v>5.6150265486973279</v>
      </c>
      <c r="AE3334" s="265" t="s">
        <v>3072</v>
      </c>
    </row>
    <row r="3335" spans="1:31" hidden="1" x14ac:dyDescent="0.35">
      <c r="A3335" s="11" t="s">
        <v>2788</v>
      </c>
      <c r="B3335" s="11" t="s">
        <v>2516</v>
      </c>
      <c r="C3335" s="11" t="s">
        <v>2552</v>
      </c>
      <c r="D3335" s="188" t="s">
        <v>3022</v>
      </c>
      <c r="G3335" s="11" t="s">
        <v>2789</v>
      </c>
      <c r="H3335" s="11" t="s">
        <v>2790</v>
      </c>
      <c r="I3335" s="11" t="s">
        <v>2793</v>
      </c>
      <c r="J3335" s="258" t="s">
        <v>2561</v>
      </c>
      <c r="K3335" s="258" t="s">
        <v>3019</v>
      </c>
      <c r="L3335" s="265" t="s">
        <v>1937</v>
      </c>
      <c r="M3335" s="265" t="s">
        <v>1941</v>
      </c>
      <c r="N3335" s="258" t="s">
        <v>3027</v>
      </c>
      <c r="O3335" s="258" t="s">
        <v>3032</v>
      </c>
      <c r="P3335" s="258"/>
      <c r="Q3335" s="265" t="s">
        <v>3072</v>
      </c>
      <c r="R3335" s="265" t="s">
        <v>3072</v>
      </c>
      <c r="S3335" s="265"/>
      <c r="U3335" s="11" t="s">
        <v>2517</v>
      </c>
      <c r="V3335">
        <v>2.7916703047236502</v>
      </c>
      <c r="Z3335">
        <v>0.61726185278966195</v>
      </c>
      <c r="AD3335" s="188">
        <f t="shared" si="103"/>
        <v>6.4280584282108224</v>
      </c>
      <c r="AE3335" s="265" t="s">
        <v>3072</v>
      </c>
    </row>
    <row r="3336" spans="1:31" hidden="1" x14ac:dyDescent="0.35">
      <c r="A3336" s="11" t="s">
        <v>2788</v>
      </c>
      <c r="B3336" s="11" t="s">
        <v>2516</v>
      </c>
      <c r="C3336" s="11" t="s">
        <v>2552</v>
      </c>
      <c r="D3336" s="188" t="s">
        <v>3022</v>
      </c>
      <c r="G3336" s="11" t="s">
        <v>2789</v>
      </c>
      <c r="H3336" s="11" t="s">
        <v>2790</v>
      </c>
      <c r="I3336" s="11" t="s">
        <v>2793</v>
      </c>
      <c r="J3336" s="258" t="s">
        <v>2561</v>
      </c>
      <c r="K3336" s="258" t="s">
        <v>3019</v>
      </c>
      <c r="L3336" s="265" t="s">
        <v>1937</v>
      </c>
      <c r="M3336" s="265" t="s">
        <v>1941</v>
      </c>
      <c r="N3336" s="258" t="s">
        <v>3027</v>
      </c>
      <c r="O3336" s="258" t="s">
        <v>3032</v>
      </c>
      <c r="P3336" s="258"/>
      <c r="Q3336" s="265" t="s">
        <v>3072</v>
      </c>
      <c r="R3336" s="265" t="s">
        <v>3072</v>
      </c>
      <c r="S3336" s="265"/>
      <c r="U3336" s="11" t="s">
        <v>2517</v>
      </c>
      <c r="V3336">
        <v>3.0588492098140199</v>
      </c>
      <c r="Z3336">
        <v>0.68981926132890903</v>
      </c>
      <c r="AD3336" s="188">
        <f t="shared" si="103"/>
        <v>7.0432605922343789</v>
      </c>
      <c r="AE3336" s="265" t="s">
        <v>3072</v>
      </c>
    </row>
    <row r="3337" spans="1:31" hidden="1" x14ac:dyDescent="0.35">
      <c r="A3337" s="11" t="s">
        <v>2788</v>
      </c>
      <c r="B3337" s="11" t="s">
        <v>2516</v>
      </c>
      <c r="C3337" s="11" t="s">
        <v>2552</v>
      </c>
      <c r="D3337" s="188" t="s">
        <v>3022</v>
      </c>
      <c r="G3337" s="11" t="s">
        <v>2789</v>
      </c>
      <c r="H3337" s="11" t="s">
        <v>2790</v>
      </c>
      <c r="I3337" s="11" t="s">
        <v>2793</v>
      </c>
      <c r="J3337" s="258" t="s">
        <v>2561</v>
      </c>
      <c r="K3337" s="258" t="s">
        <v>3019</v>
      </c>
      <c r="L3337" s="265" t="s">
        <v>1937</v>
      </c>
      <c r="M3337" s="265" t="s">
        <v>1941</v>
      </c>
      <c r="N3337" s="258" t="s">
        <v>3027</v>
      </c>
      <c r="O3337" s="258" t="s">
        <v>3032</v>
      </c>
      <c r="P3337" s="258"/>
      <c r="Q3337" s="265" t="s">
        <v>3072</v>
      </c>
      <c r="R3337" s="265" t="s">
        <v>3072</v>
      </c>
      <c r="S3337" s="265"/>
      <c r="U3337" s="11" t="s">
        <v>2517</v>
      </c>
      <c r="V3337">
        <v>3.3920370208678898</v>
      </c>
      <c r="Z3337">
        <v>0.52147908844844104</v>
      </c>
      <c r="AD3337" s="188">
        <f t="shared" si="103"/>
        <v>7.8104538791343368</v>
      </c>
      <c r="AE3337" s="265" t="s">
        <v>3072</v>
      </c>
    </row>
    <row r="3338" spans="1:31" hidden="1" x14ac:dyDescent="0.35">
      <c r="A3338" s="11" t="s">
        <v>2788</v>
      </c>
      <c r="B3338" s="11" t="s">
        <v>2516</v>
      </c>
      <c r="C3338" s="11" t="s">
        <v>2552</v>
      </c>
      <c r="D3338" s="188" t="s">
        <v>3022</v>
      </c>
      <c r="G3338" s="11" t="s">
        <v>2789</v>
      </c>
      <c r="H3338" s="11" t="s">
        <v>2790</v>
      </c>
      <c r="I3338" s="11" t="s">
        <v>2793</v>
      </c>
      <c r="J3338" s="258" t="s">
        <v>2561</v>
      </c>
      <c r="K3338" s="258" t="s">
        <v>3019</v>
      </c>
      <c r="L3338" s="265" t="s">
        <v>1937</v>
      </c>
      <c r="M3338" s="265" t="s">
        <v>1941</v>
      </c>
      <c r="N3338" s="258" t="s">
        <v>3027</v>
      </c>
      <c r="O3338" s="258" t="s">
        <v>3032</v>
      </c>
      <c r="P3338" s="258"/>
      <c r="Q3338" s="265" t="s">
        <v>3072</v>
      </c>
      <c r="R3338" s="265" t="s">
        <v>3072</v>
      </c>
      <c r="S3338" s="265"/>
      <c r="U3338" s="11" t="s">
        <v>2517</v>
      </c>
      <c r="V3338">
        <v>3.6434995197764701</v>
      </c>
      <c r="Z3338">
        <v>0.41329782589714398</v>
      </c>
      <c r="AD3338" s="188">
        <f t="shared" si="103"/>
        <v>8.3894676805682646</v>
      </c>
      <c r="AE3338" s="265" t="s">
        <v>3072</v>
      </c>
    </row>
    <row r="3339" spans="1:31" hidden="1" x14ac:dyDescent="0.35">
      <c r="A3339" s="11" t="s">
        <v>2788</v>
      </c>
      <c r="B3339" s="11" t="s">
        <v>2516</v>
      </c>
      <c r="C3339" s="11" t="s">
        <v>2552</v>
      </c>
      <c r="D3339" s="188" t="s">
        <v>3022</v>
      </c>
      <c r="G3339" s="11" t="s">
        <v>2789</v>
      </c>
      <c r="H3339" s="11" t="s">
        <v>2790</v>
      </c>
      <c r="I3339" s="11" t="s">
        <v>2793</v>
      </c>
      <c r="J3339" s="258" t="s">
        <v>2561</v>
      </c>
      <c r="K3339" s="258" t="s">
        <v>3019</v>
      </c>
      <c r="L3339" s="265" t="s">
        <v>1937</v>
      </c>
      <c r="M3339" s="265" t="s">
        <v>1941</v>
      </c>
      <c r="N3339" s="258" t="s">
        <v>3027</v>
      </c>
      <c r="O3339" s="258" t="s">
        <v>3032</v>
      </c>
      <c r="P3339" s="258"/>
      <c r="Q3339" s="265" t="s">
        <v>3072</v>
      </c>
      <c r="R3339" s="265" t="s">
        <v>3072</v>
      </c>
      <c r="S3339" s="265"/>
      <c r="U3339" s="11" t="s">
        <v>2517</v>
      </c>
      <c r="V3339">
        <v>3.94263511743647</v>
      </c>
      <c r="Z3339">
        <v>0.353357198987164</v>
      </c>
      <c r="AD3339" s="188">
        <f t="shared" si="103"/>
        <v>9.0782528485240448</v>
      </c>
      <c r="AE3339" s="265" t="s">
        <v>3072</v>
      </c>
    </row>
    <row r="3340" spans="1:31" hidden="1" x14ac:dyDescent="0.35">
      <c r="A3340" s="11" t="s">
        <v>2788</v>
      </c>
      <c r="B3340" s="11" t="s">
        <v>2516</v>
      </c>
      <c r="C3340" s="11" t="s">
        <v>2552</v>
      </c>
      <c r="D3340" s="188" t="s">
        <v>3022</v>
      </c>
      <c r="G3340" s="11" t="s">
        <v>2789</v>
      </c>
      <c r="H3340" s="11" t="s">
        <v>2790</v>
      </c>
      <c r="I3340" s="11" t="s">
        <v>2793</v>
      </c>
      <c r="J3340" s="258" t="s">
        <v>2561</v>
      </c>
      <c r="K3340" s="258" t="s">
        <v>3019</v>
      </c>
      <c r="L3340" s="265" t="s">
        <v>1937</v>
      </c>
      <c r="M3340" s="265" t="s">
        <v>1941</v>
      </c>
      <c r="N3340" s="258" t="s">
        <v>3027</v>
      </c>
      <c r="O3340" s="258" t="s">
        <v>3032</v>
      </c>
      <c r="P3340" s="258"/>
      <c r="Q3340" s="265" t="s">
        <v>3072</v>
      </c>
      <c r="R3340" s="265" t="s">
        <v>3072</v>
      </c>
      <c r="S3340" s="265"/>
      <c r="U3340" s="11" t="s">
        <v>2517</v>
      </c>
      <c r="V3340">
        <v>4.2983497773509098</v>
      </c>
      <c r="Z3340">
        <v>0.44407578800314301</v>
      </c>
      <c r="AD3340" s="188">
        <f t="shared" si="103"/>
        <v>9.897316121802481</v>
      </c>
      <c r="AE3340" s="265" t="s">
        <v>3072</v>
      </c>
    </row>
    <row r="3341" spans="1:31" hidden="1" x14ac:dyDescent="0.35">
      <c r="A3341" s="11" t="s">
        <v>2788</v>
      </c>
      <c r="B3341" s="11" t="s">
        <v>2516</v>
      </c>
      <c r="C3341" s="11" t="s">
        <v>2552</v>
      </c>
      <c r="D3341" s="188" t="s">
        <v>3022</v>
      </c>
      <c r="G3341" s="11" t="s">
        <v>2789</v>
      </c>
      <c r="H3341" s="11" t="s">
        <v>2790</v>
      </c>
      <c r="I3341" s="11" t="s">
        <v>2793</v>
      </c>
      <c r="J3341" s="258" t="s">
        <v>2561</v>
      </c>
      <c r="K3341" s="258" t="s">
        <v>3019</v>
      </c>
      <c r="L3341" s="265" t="s">
        <v>1937</v>
      </c>
      <c r="M3341" s="265" t="s">
        <v>1941</v>
      </c>
      <c r="N3341" s="258" t="s">
        <v>3027</v>
      </c>
      <c r="O3341" s="258" t="s">
        <v>3032</v>
      </c>
      <c r="P3341" s="258"/>
      <c r="Q3341" s="265" t="s">
        <v>3072</v>
      </c>
      <c r="R3341" s="265" t="s">
        <v>3072</v>
      </c>
      <c r="S3341" s="265"/>
      <c r="U3341" s="11" t="s">
        <v>2517</v>
      </c>
      <c r="V3341">
        <v>4.5445734741989003</v>
      </c>
      <c r="Z3341">
        <v>0.27564830175499799</v>
      </c>
      <c r="AD3341" s="188">
        <f t="shared" si="103"/>
        <v>10.46426713570655</v>
      </c>
      <c r="AE3341" s="265" t="s">
        <v>3072</v>
      </c>
    </row>
    <row r="3342" spans="1:31" hidden="1" x14ac:dyDescent="0.35">
      <c r="A3342" s="11" t="s">
        <v>2788</v>
      </c>
      <c r="B3342" s="11" t="s">
        <v>2516</v>
      </c>
      <c r="C3342" s="11" t="s">
        <v>2552</v>
      </c>
      <c r="D3342" s="188" t="s">
        <v>3022</v>
      </c>
      <c r="G3342" s="11" t="s">
        <v>2789</v>
      </c>
      <c r="H3342" s="11" t="s">
        <v>2790</v>
      </c>
      <c r="I3342" s="11" t="s">
        <v>2793</v>
      </c>
      <c r="J3342" s="258" t="s">
        <v>2561</v>
      </c>
      <c r="K3342" s="258" t="s">
        <v>3019</v>
      </c>
      <c r="L3342" s="265" t="s">
        <v>1937</v>
      </c>
      <c r="M3342" s="265" t="s">
        <v>1941</v>
      </c>
      <c r="N3342" s="258" t="s">
        <v>3027</v>
      </c>
      <c r="O3342" s="258" t="s">
        <v>3032</v>
      </c>
      <c r="P3342" s="258"/>
      <c r="Q3342" s="265" t="s">
        <v>3072</v>
      </c>
      <c r="R3342" s="265" t="s">
        <v>3072</v>
      </c>
      <c r="S3342" s="265"/>
      <c r="U3342" s="11" t="s">
        <v>2517</v>
      </c>
      <c r="V3342">
        <v>4.8489478739194896</v>
      </c>
      <c r="Z3342">
        <v>0.27595389854186603</v>
      </c>
      <c r="AD3342" s="188">
        <f t="shared" si="103"/>
        <v>11.165115091192188</v>
      </c>
      <c r="AE3342" s="265" t="s">
        <v>3072</v>
      </c>
    </row>
    <row r="3343" spans="1:31" hidden="1" x14ac:dyDescent="0.35">
      <c r="A3343" s="11" t="s">
        <v>2788</v>
      </c>
      <c r="B3343" s="11" t="s">
        <v>2516</v>
      </c>
      <c r="C3343" s="11" t="s">
        <v>2552</v>
      </c>
      <c r="D3343" s="188" t="s">
        <v>3022</v>
      </c>
      <c r="G3343" s="11" t="s">
        <v>2789</v>
      </c>
      <c r="H3343" s="11" t="s">
        <v>2790</v>
      </c>
      <c r="I3343" s="11" t="s">
        <v>2793</v>
      </c>
      <c r="J3343" s="258" t="s">
        <v>2561</v>
      </c>
      <c r="K3343" s="258" t="s">
        <v>3019</v>
      </c>
      <c r="L3343" s="265" t="s">
        <v>1937</v>
      </c>
      <c r="M3343" s="265" t="s">
        <v>1941</v>
      </c>
      <c r="N3343" s="258" t="s">
        <v>3027</v>
      </c>
      <c r="O3343" s="258" t="s">
        <v>3032</v>
      </c>
      <c r="P3343" s="258"/>
      <c r="Q3343" s="265" t="s">
        <v>3072</v>
      </c>
      <c r="R3343" s="265" t="s">
        <v>3072</v>
      </c>
      <c r="S3343" s="265"/>
      <c r="U3343" s="11" t="s">
        <v>2517</v>
      </c>
      <c r="V3343">
        <v>5.0977909717977798</v>
      </c>
      <c r="Z3343">
        <v>0.13764952414214601</v>
      </c>
      <c r="AD3343" s="188">
        <f t="shared" si="103"/>
        <v>11.738097498861199</v>
      </c>
      <c r="AE3343" s="265" t="s">
        <v>3072</v>
      </c>
    </row>
    <row r="3344" spans="1:31" hidden="1" x14ac:dyDescent="0.35">
      <c r="A3344" s="11" t="s">
        <v>2788</v>
      </c>
      <c r="B3344" s="11" t="s">
        <v>2516</v>
      </c>
      <c r="C3344" s="11" t="s">
        <v>2552</v>
      </c>
      <c r="D3344" s="188" t="s">
        <v>3022</v>
      </c>
      <c r="G3344" s="11" t="s">
        <v>2789</v>
      </c>
      <c r="H3344" s="11" t="s">
        <v>2790</v>
      </c>
      <c r="I3344" s="11" t="s">
        <v>2793</v>
      </c>
      <c r="J3344" s="258" t="s">
        <v>2561</v>
      </c>
      <c r="K3344" s="258" t="s">
        <v>3019</v>
      </c>
      <c r="L3344" s="265" t="s">
        <v>1937</v>
      </c>
      <c r="M3344" s="265" t="s">
        <v>1941</v>
      </c>
      <c r="N3344" s="258" t="s">
        <v>3027</v>
      </c>
      <c r="O3344" s="258" t="s">
        <v>3032</v>
      </c>
      <c r="P3344" s="258"/>
      <c r="Q3344" s="265" t="s">
        <v>3072</v>
      </c>
      <c r="R3344" s="265" t="s">
        <v>3072</v>
      </c>
      <c r="S3344" s="265"/>
      <c r="U3344" s="11" t="s">
        <v>2517</v>
      </c>
      <c r="V3344">
        <v>5.4351698245001296</v>
      </c>
      <c r="Z3344">
        <v>1.7506330219156398E-2</v>
      </c>
      <c r="AD3344" s="188">
        <f t="shared" si="103"/>
        <v>12.514941015785062</v>
      </c>
      <c r="AE3344" s="265" t="s">
        <v>3072</v>
      </c>
    </row>
    <row r="3345" spans="1:31" hidden="1" x14ac:dyDescent="0.35">
      <c r="A3345" s="11" t="s">
        <v>2788</v>
      </c>
      <c r="B3345" s="11" t="s">
        <v>2516</v>
      </c>
      <c r="C3345" s="11" t="s">
        <v>2552</v>
      </c>
      <c r="D3345" s="188" t="s">
        <v>3022</v>
      </c>
      <c r="G3345" s="11" t="s">
        <v>2789</v>
      </c>
      <c r="H3345" s="11" t="s">
        <v>2790</v>
      </c>
      <c r="I3345" s="11" t="s">
        <v>2793</v>
      </c>
      <c r="J3345" s="258" t="s">
        <v>2561</v>
      </c>
      <c r="K3345" s="258" t="s">
        <v>3019</v>
      </c>
      <c r="L3345" s="265" t="s">
        <v>1937</v>
      </c>
      <c r="M3345" s="265" t="s">
        <v>1941</v>
      </c>
      <c r="N3345" s="258" t="s">
        <v>3027</v>
      </c>
      <c r="O3345" s="258" t="s">
        <v>3032</v>
      </c>
      <c r="P3345" s="258"/>
      <c r="Q3345" s="265" t="s">
        <v>3072</v>
      </c>
      <c r="R3345" s="265" t="s">
        <v>3072</v>
      </c>
      <c r="S3345" s="265"/>
      <c r="U3345" s="11" t="s">
        <v>2517</v>
      </c>
      <c r="V3345">
        <v>6.0004365668383803</v>
      </c>
      <c r="Z3345">
        <v>1.8073867109054498E-2</v>
      </c>
      <c r="AD3345" s="188">
        <f t="shared" si="103"/>
        <v>13.816515790258425</v>
      </c>
      <c r="AE3345" s="265" t="s">
        <v>3072</v>
      </c>
    </row>
    <row r="3346" spans="1:31" hidden="1" x14ac:dyDescent="0.35">
      <c r="A3346" s="11" t="s">
        <v>2788</v>
      </c>
      <c r="B3346" s="11" t="s">
        <v>2516</v>
      </c>
      <c r="C3346" s="11" t="s">
        <v>2552</v>
      </c>
      <c r="D3346" s="188" t="s">
        <v>3022</v>
      </c>
      <c r="G3346" s="11" t="s">
        <v>2789</v>
      </c>
      <c r="H3346" s="11" t="s">
        <v>2790</v>
      </c>
      <c r="I3346" s="11" t="s">
        <v>2794</v>
      </c>
      <c r="J3346" s="258" t="s">
        <v>2561</v>
      </c>
      <c r="K3346" s="258" t="s">
        <v>3019</v>
      </c>
      <c r="L3346" s="265" t="s">
        <v>1937</v>
      </c>
      <c r="M3346" s="265" t="s">
        <v>1941</v>
      </c>
      <c r="N3346" s="258" t="s">
        <v>3027</v>
      </c>
      <c r="O3346" s="258" t="s">
        <v>3032</v>
      </c>
      <c r="P3346" s="258"/>
      <c r="Q3346" s="265" t="s">
        <v>3072</v>
      </c>
      <c r="R3346" s="265" t="s">
        <v>3072</v>
      </c>
      <c r="S3346" s="265"/>
      <c r="U3346" s="11" t="s">
        <v>2517</v>
      </c>
      <c r="V3346">
        <v>1.88348134991119</v>
      </c>
      <c r="Z3346">
        <v>0.71420959147424501</v>
      </c>
      <c r="AD3346" s="188">
        <f t="shared" si="103"/>
        <v>4.3368760792378085</v>
      </c>
      <c r="AE3346" s="265" t="s">
        <v>3072</v>
      </c>
    </row>
    <row r="3347" spans="1:31" hidden="1" x14ac:dyDescent="0.35">
      <c r="A3347" s="11" t="s">
        <v>2788</v>
      </c>
      <c r="B3347" s="11" t="s">
        <v>2516</v>
      </c>
      <c r="C3347" s="11" t="s">
        <v>2552</v>
      </c>
      <c r="D3347" s="188" t="s">
        <v>3022</v>
      </c>
      <c r="G3347" s="11" t="s">
        <v>2789</v>
      </c>
      <c r="H3347" s="11" t="s">
        <v>2790</v>
      </c>
      <c r="I3347" s="11" t="s">
        <v>2794</v>
      </c>
      <c r="J3347" s="258" t="s">
        <v>2561</v>
      </c>
      <c r="K3347" s="258" t="s">
        <v>3019</v>
      </c>
      <c r="L3347" s="265" t="s">
        <v>1937</v>
      </c>
      <c r="M3347" s="265" t="s">
        <v>1941</v>
      </c>
      <c r="N3347" s="258" t="s">
        <v>3027</v>
      </c>
      <c r="O3347" s="258" t="s">
        <v>3032</v>
      </c>
      <c r="P3347" s="258"/>
      <c r="Q3347" s="265" t="s">
        <v>3072</v>
      </c>
      <c r="R3347" s="265" t="s">
        <v>3072</v>
      </c>
      <c r="S3347" s="265"/>
      <c r="U3347" s="11" t="s">
        <v>2517</v>
      </c>
      <c r="V3347">
        <v>2.1834813499111898</v>
      </c>
      <c r="Z3347">
        <v>0.68920959147424399</v>
      </c>
      <c r="AD3347" s="188">
        <f t="shared" si="103"/>
        <v>5.027651607136022</v>
      </c>
      <c r="AE3347" s="265" t="s">
        <v>3072</v>
      </c>
    </row>
    <row r="3348" spans="1:31" hidden="1" x14ac:dyDescent="0.35">
      <c r="A3348" s="11" t="s">
        <v>2788</v>
      </c>
      <c r="B3348" s="11" t="s">
        <v>2516</v>
      </c>
      <c r="C3348" s="11" t="s">
        <v>2552</v>
      </c>
      <c r="D3348" s="188" t="s">
        <v>3022</v>
      </c>
      <c r="G3348" s="11" t="s">
        <v>2789</v>
      </c>
      <c r="H3348" s="11" t="s">
        <v>2790</v>
      </c>
      <c r="I3348" s="11" t="s">
        <v>2794</v>
      </c>
      <c r="J3348" s="258" t="s">
        <v>2561</v>
      </c>
      <c r="K3348" s="258" t="s">
        <v>3019</v>
      </c>
      <c r="L3348" s="265" t="s">
        <v>1937</v>
      </c>
      <c r="M3348" s="265" t="s">
        <v>1941</v>
      </c>
      <c r="N3348" s="258" t="s">
        <v>3027</v>
      </c>
      <c r="O3348" s="258" t="s">
        <v>3032</v>
      </c>
      <c r="P3348" s="258"/>
      <c r="Q3348" s="265" t="s">
        <v>3072</v>
      </c>
      <c r="R3348" s="265" t="s">
        <v>3072</v>
      </c>
      <c r="S3348" s="265"/>
      <c r="U3348" s="11" t="s">
        <v>2517</v>
      </c>
      <c r="V3348">
        <v>2.4296625222024799</v>
      </c>
      <c r="Z3348">
        <v>0.540808170515097</v>
      </c>
      <c r="AD3348" s="188">
        <f t="shared" si="103"/>
        <v>5.5945047046297454</v>
      </c>
      <c r="AE3348" s="265" t="s">
        <v>3072</v>
      </c>
    </row>
    <row r="3349" spans="1:31" hidden="1" x14ac:dyDescent="0.35">
      <c r="A3349" s="11" t="s">
        <v>2788</v>
      </c>
      <c r="B3349" s="11" t="s">
        <v>2516</v>
      </c>
      <c r="C3349" s="11" t="s">
        <v>2552</v>
      </c>
      <c r="D3349" s="188" t="s">
        <v>3022</v>
      </c>
      <c r="G3349" s="11" t="s">
        <v>2789</v>
      </c>
      <c r="H3349" s="11" t="s">
        <v>2790</v>
      </c>
      <c r="I3349" s="11" t="s">
        <v>2794</v>
      </c>
      <c r="J3349" s="258" t="s">
        <v>2561</v>
      </c>
      <c r="K3349" s="258" t="s">
        <v>3019</v>
      </c>
      <c r="L3349" s="265" t="s">
        <v>1937</v>
      </c>
      <c r="M3349" s="265" t="s">
        <v>1941</v>
      </c>
      <c r="N3349" s="258" t="s">
        <v>3027</v>
      </c>
      <c r="O3349" s="258" t="s">
        <v>3032</v>
      </c>
      <c r="P3349" s="258"/>
      <c r="Q3349" s="265" t="s">
        <v>3072</v>
      </c>
      <c r="R3349" s="265" t="s">
        <v>3072</v>
      </c>
      <c r="S3349" s="265"/>
      <c r="U3349" s="11" t="s">
        <v>2517</v>
      </c>
      <c r="V3349">
        <v>2.7307282415630501</v>
      </c>
      <c r="Z3349">
        <v>0.52815275310834797</v>
      </c>
      <c r="AD3349" s="188">
        <f t="shared" si="103"/>
        <v>6.2877341420409234</v>
      </c>
      <c r="AE3349" s="265" t="s">
        <v>3072</v>
      </c>
    </row>
    <row r="3350" spans="1:31" hidden="1" x14ac:dyDescent="0.35">
      <c r="A3350" s="11" t="s">
        <v>2788</v>
      </c>
      <c r="B3350" s="11" t="s">
        <v>2516</v>
      </c>
      <c r="C3350" s="11" t="s">
        <v>2552</v>
      </c>
      <c r="D3350" s="188" t="s">
        <v>3022</v>
      </c>
      <c r="G3350" s="11" t="s">
        <v>2789</v>
      </c>
      <c r="H3350" s="11" t="s">
        <v>2790</v>
      </c>
      <c r="I3350" s="11" t="s">
        <v>2794</v>
      </c>
      <c r="J3350" s="258" t="s">
        <v>2561</v>
      </c>
      <c r="K3350" s="258" t="s">
        <v>3019</v>
      </c>
      <c r="L3350" s="265" t="s">
        <v>1937</v>
      </c>
      <c r="M3350" s="265" t="s">
        <v>1941</v>
      </c>
      <c r="N3350" s="258" t="s">
        <v>3027</v>
      </c>
      <c r="O3350" s="258" t="s">
        <v>3032</v>
      </c>
      <c r="P3350" s="258"/>
      <c r="Q3350" s="265" t="s">
        <v>3072</v>
      </c>
      <c r="R3350" s="265" t="s">
        <v>3072</v>
      </c>
      <c r="S3350" s="265"/>
      <c r="U3350" s="11" t="s">
        <v>2517</v>
      </c>
      <c r="V3350">
        <v>3.0525754884546998</v>
      </c>
      <c r="Z3350">
        <v>0.756216696269982</v>
      </c>
      <c r="AD3350" s="188">
        <f t="shared" si="103"/>
        <v>7.02881481495481</v>
      </c>
      <c r="AE3350" s="265" t="s">
        <v>3072</v>
      </c>
    </row>
    <row r="3351" spans="1:31" hidden="1" x14ac:dyDescent="0.35">
      <c r="A3351" s="11" t="s">
        <v>2788</v>
      </c>
      <c r="B3351" s="11" t="s">
        <v>2516</v>
      </c>
      <c r="C3351" s="11" t="s">
        <v>2552</v>
      </c>
      <c r="D3351" s="188" t="s">
        <v>3022</v>
      </c>
      <c r="G3351" s="11" t="s">
        <v>2789</v>
      </c>
      <c r="H3351" s="11" t="s">
        <v>2790</v>
      </c>
      <c r="I3351" s="11" t="s">
        <v>2794</v>
      </c>
      <c r="J3351" s="258" t="s">
        <v>2561</v>
      </c>
      <c r="K3351" s="258" t="s">
        <v>3019</v>
      </c>
      <c r="L3351" s="265" t="s">
        <v>1937</v>
      </c>
      <c r="M3351" s="265" t="s">
        <v>1941</v>
      </c>
      <c r="N3351" s="258" t="s">
        <v>3027</v>
      </c>
      <c r="O3351" s="258" t="s">
        <v>3032</v>
      </c>
      <c r="P3351" s="258"/>
      <c r="Q3351" s="265" t="s">
        <v>3072</v>
      </c>
      <c r="R3351" s="265" t="s">
        <v>3072</v>
      </c>
      <c r="S3351" s="265"/>
      <c r="U3351" s="11" t="s">
        <v>2517</v>
      </c>
      <c r="V3351">
        <v>3.3397868561278798</v>
      </c>
      <c r="Z3351">
        <v>0.58308170515097701</v>
      </c>
      <c r="AD3351" s="188">
        <f t="shared" si="103"/>
        <v>7.6901434286975068</v>
      </c>
      <c r="AE3351" s="265" t="s">
        <v>3072</v>
      </c>
    </row>
    <row r="3352" spans="1:31" hidden="1" x14ac:dyDescent="0.35">
      <c r="A3352" s="11" t="s">
        <v>2788</v>
      </c>
      <c r="B3352" s="11" t="s">
        <v>2516</v>
      </c>
      <c r="C3352" s="11" t="s">
        <v>2552</v>
      </c>
      <c r="D3352" s="188" t="s">
        <v>3022</v>
      </c>
      <c r="G3352" s="11" t="s">
        <v>2789</v>
      </c>
      <c r="H3352" s="11" t="s">
        <v>2790</v>
      </c>
      <c r="I3352" s="11" t="s">
        <v>2794</v>
      </c>
      <c r="J3352" s="258" t="s">
        <v>2561</v>
      </c>
      <c r="K3352" s="258" t="s">
        <v>3019</v>
      </c>
      <c r="L3352" s="265" t="s">
        <v>1937</v>
      </c>
      <c r="M3352" s="265" t="s">
        <v>1941</v>
      </c>
      <c r="N3352" s="258" t="s">
        <v>3027</v>
      </c>
      <c r="O3352" s="258" t="s">
        <v>3032</v>
      </c>
      <c r="P3352" s="258"/>
      <c r="Q3352" s="265" t="s">
        <v>3072</v>
      </c>
      <c r="R3352" s="265" t="s">
        <v>3072</v>
      </c>
      <c r="S3352" s="265"/>
      <c r="U3352" s="11" t="s">
        <v>2517</v>
      </c>
      <c r="V3352">
        <v>3.6275310834813501</v>
      </c>
      <c r="Z3352">
        <v>0.41611900532859603</v>
      </c>
      <c r="AD3352" s="188">
        <f t="shared" si="103"/>
        <v>8.352698997196697</v>
      </c>
      <c r="AE3352" s="265" t="s">
        <v>3072</v>
      </c>
    </row>
    <row r="3353" spans="1:31" hidden="1" x14ac:dyDescent="0.35">
      <c r="A3353" s="11" t="s">
        <v>2788</v>
      </c>
      <c r="B3353" s="11" t="s">
        <v>2516</v>
      </c>
      <c r="C3353" s="11" t="s">
        <v>2552</v>
      </c>
      <c r="D3353" s="188" t="s">
        <v>3022</v>
      </c>
      <c r="G3353" s="11" t="s">
        <v>2789</v>
      </c>
      <c r="H3353" s="11" t="s">
        <v>2790</v>
      </c>
      <c r="I3353" s="11" t="s">
        <v>2794</v>
      </c>
      <c r="J3353" s="258" t="s">
        <v>2561</v>
      </c>
      <c r="K3353" s="258" t="s">
        <v>3019</v>
      </c>
      <c r="L3353" s="265" t="s">
        <v>1937</v>
      </c>
      <c r="M3353" s="265" t="s">
        <v>1941</v>
      </c>
      <c r="N3353" s="258" t="s">
        <v>3027</v>
      </c>
      <c r="O3353" s="258" t="s">
        <v>3032</v>
      </c>
      <c r="P3353" s="258"/>
      <c r="Q3353" s="265" t="s">
        <v>3072</v>
      </c>
      <c r="R3353" s="265" t="s">
        <v>3072</v>
      </c>
      <c r="S3353" s="265"/>
      <c r="U3353" s="11" t="s">
        <v>2517</v>
      </c>
      <c r="V3353">
        <v>3.9349911190053199</v>
      </c>
      <c r="Z3353">
        <v>0.47753108348134998</v>
      </c>
      <c r="AD3353" s="188">
        <f t="shared" si="103"/>
        <v>9.0606518916856089</v>
      </c>
      <c r="AE3353" s="265" t="s">
        <v>3072</v>
      </c>
    </row>
    <row r="3354" spans="1:31" hidden="1" x14ac:dyDescent="0.35">
      <c r="A3354" s="11" t="s">
        <v>2788</v>
      </c>
      <c r="B3354" s="11" t="s">
        <v>2516</v>
      </c>
      <c r="C3354" s="11" t="s">
        <v>2552</v>
      </c>
      <c r="D3354" s="188" t="s">
        <v>3022</v>
      </c>
      <c r="G3354" s="11" t="s">
        <v>2789</v>
      </c>
      <c r="H3354" s="11" t="s">
        <v>2790</v>
      </c>
      <c r="I3354" s="11" t="s">
        <v>2794</v>
      </c>
      <c r="J3354" s="258" t="s">
        <v>2561</v>
      </c>
      <c r="K3354" s="258" t="s">
        <v>3019</v>
      </c>
      <c r="L3354" s="265" t="s">
        <v>1937</v>
      </c>
      <c r="M3354" s="265" t="s">
        <v>1941</v>
      </c>
      <c r="N3354" s="258" t="s">
        <v>3027</v>
      </c>
      <c r="O3354" s="258" t="s">
        <v>3032</v>
      </c>
      <c r="P3354" s="258"/>
      <c r="Q3354" s="265" t="s">
        <v>3072</v>
      </c>
      <c r="R3354" s="265" t="s">
        <v>3072</v>
      </c>
      <c r="S3354" s="265"/>
      <c r="U3354" s="11" t="s">
        <v>2517</v>
      </c>
      <c r="V3354">
        <v>4.2397868561278802</v>
      </c>
      <c r="Z3354">
        <v>0.50808170515097695</v>
      </c>
      <c r="AD3354" s="188">
        <f t="shared" si="103"/>
        <v>9.7624700123921482</v>
      </c>
      <c r="AE3354" s="265" t="s">
        <v>3072</v>
      </c>
    </row>
    <row r="3355" spans="1:31" hidden="1" x14ac:dyDescent="0.35">
      <c r="A3355" s="11" t="s">
        <v>2788</v>
      </c>
      <c r="B3355" s="11" t="s">
        <v>2516</v>
      </c>
      <c r="C3355" s="11" t="s">
        <v>2552</v>
      </c>
      <c r="D3355" s="188" t="s">
        <v>3022</v>
      </c>
      <c r="G3355" s="11" t="s">
        <v>2789</v>
      </c>
      <c r="H3355" s="11" t="s">
        <v>2790</v>
      </c>
      <c r="I3355" s="11" t="s">
        <v>2794</v>
      </c>
      <c r="J3355" s="258" t="s">
        <v>2561</v>
      </c>
      <c r="K3355" s="258" t="s">
        <v>3019</v>
      </c>
      <c r="L3355" s="265" t="s">
        <v>1937</v>
      </c>
      <c r="M3355" s="265" t="s">
        <v>1941</v>
      </c>
      <c r="N3355" s="258" t="s">
        <v>3027</v>
      </c>
      <c r="O3355" s="258" t="s">
        <v>3032</v>
      </c>
      <c r="P3355" s="258"/>
      <c r="Q3355" s="265" t="s">
        <v>3072</v>
      </c>
      <c r="R3355" s="265" t="s">
        <v>3072</v>
      </c>
      <c r="S3355" s="265"/>
      <c r="U3355" s="11" t="s">
        <v>2517</v>
      </c>
      <c r="V3355">
        <v>4.4950266429840102</v>
      </c>
      <c r="Z3355">
        <v>0.46460923623445799</v>
      </c>
      <c r="AD3355" s="188">
        <f t="shared" si="103"/>
        <v>10.350181340746051</v>
      </c>
      <c r="AE3355" s="265" t="s">
        <v>3072</v>
      </c>
    </row>
    <row r="3356" spans="1:31" hidden="1" x14ac:dyDescent="0.35">
      <c r="A3356" s="11" t="s">
        <v>2788</v>
      </c>
      <c r="B3356" s="11" t="s">
        <v>2516</v>
      </c>
      <c r="C3356" s="11" t="s">
        <v>2552</v>
      </c>
      <c r="D3356" s="188" t="s">
        <v>3022</v>
      </c>
      <c r="G3356" s="11" t="s">
        <v>2789</v>
      </c>
      <c r="H3356" s="11" t="s">
        <v>2790</v>
      </c>
      <c r="I3356" s="11" t="s">
        <v>2794</v>
      </c>
      <c r="J3356" s="258" t="s">
        <v>2561</v>
      </c>
      <c r="K3356" s="258" t="s">
        <v>3019</v>
      </c>
      <c r="L3356" s="265" t="s">
        <v>1937</v>
      </c>
      <c r="M3356" s="265" t="s">
        <v>1941</v>
      </c>
      <c r="N3356" s="258" t="s">
        <v>3027</v>
      </c>
      <c r="O3356" s="258" t="s">
        <v>3032</v>
      </c>
      <c r="P3356" s="258"/>
      <c r="Q3356" s="265" t="s">
        <v>3072</v>
      </c>
      <c r="R3356" s="265" t="s">
        <v>3072</v>
      </c>
      <c r="S3356" s="265"/>
      <c r="U3356" s="11" t="s">
        <v>2517</v>
      </c>
      <c r="V3356">
        <v>4.8717584369449298</v>
      </c>
      <c r="Z3356">
        <v>0.32841918294848998</v>
      </c>
      <c r="AD3356" s="188">
        <f t="shared" si="103"/>
        <v>11.217638353577369</v>
      </c>
      <c r="AE3356" s="265" t="s">
        <v>3072</v>
      </c>
    </row>
    <row r="3357" spans="1:31" hidden="1" x14ac:dyDescent="0.35">
      <c r="A3357" s="11" t="s">
        <v>2788</v>
      </c>
      <c r="B3357" s="11" t="s">
        <v>2516</v>
      </c>
      <c r="C3357" s="11" t="s">
        <v>2552</v>
      </c>
      <c r="D3357" s="188" t="s">
        <v>3022</v>
      </c>
      <c r="G3357" s="11" t="s">
        <v>2789</v>
      </c>
      <c r="H3357" s="11" t="s">
        <v>2790</v>
      </c>
      <c r="I3357" s="11" t="s">
        <v>2794</v>
      </c>
      <c r="J3357" s="258" t="s">
        <v>2561</v>
      </c>
      <c r="K3357" s="258" t="s">
        <v>3019</v>
      </c>
      <c r="L3357" s="265" t="s">
        <v>1937</v>
      </c>
      <c r="M3357" s="265" t="s">
        <v>1941</v>
      </c>
      <c r="N3357" s="258" t="s">
        <v>3027</v>
      </c>
      <c r="O3357" s="258" t="s">
        <v>3032</v>
      </c>
      <c r="P3357" s="258"/>
      <c r="Q3357" s="265" t="s">
        <v>3072</v>
      </c>
      <c r="R3357" s="265" t="s">
        <v>3072</v>
      </c>
      <c r="S3357" s="265"/>
      <c r="U3357" s="11" t="s">
        <v>2517</v>
      </c>
      <c r="V3357">
        <v>5.1131438721136702</v>
      </c>
      <c r="Z3357">
        <v>0.12446714031971499</v>
      </c>
      <c r="AD3357" s="188">
        <f t="shared" si="103"/>
        <v>11.773448858262791</v>
      </c>
      <c r="AE3357" s="265" t="s">
        <v>3072</v>
      </c>
    </row>
    <row r="3358" spans="1:31" hidden="1" x14ac:dyDescent="0.35">
      <c r="A3358" s="11" t="s">
        <v>2788</v>
      </c>
      <c r="B3358" s="11" t="s">
        <v>2516</v>
      </c>
      <c r="C3358" s="11" t="s">
        <v>2552</v>
      </c>
      <c r="D3358" s="188" t="s">
        <v>3022</v>
      </c>
      <c r="G3358" s="11" t="s">
        <v>2789</v>
      </c>
      <c r="H3358" s="11" t="s">
        <v>2790</v>
      </c>
      <c r="I3358" s="11" t="s">
        <v>2794</v>
      </c>
      <c r="J3358" s="258" t="s">
        <v>2561</v>
      </c>
      <c r="K3358" s="258" t="s">
        <v>3019</v>
      </c>
      <c r="L3358" s="265" t="s">
        <v>1937</v>
      </c>
      <c r="M3358" s="265" t="s">
        <v>1941</v>
      </c>
      <c r="N3358" s="258" t="s">
        <v>3027</v>
      </c>
      <c r="O3358" s="258" t="s">
        <v>3032</v>
      </c>
      <c r="P3358" s="258"/>
      <c r="Q3358" s="265" t="s">
        <v>3072</v>
      </c>
      <c r="R3358" s="265" t="s">
        <v>3072</v>
      </c>
      <c r="S3358" s="265"/>
      <c r="U3358" s="11" t="s">
        <v>2517</v>
      </c>
      <c r="V3358">
        <v>5.9641207815275301</v>
      </c>
      <c r="Z3358">
        <v>-1.8383658969804002E-2</v>
      </c>
      <c r="AD3358" s="188">
        <f t="shared" si="103"/>
        <v>13.732895604361289</v>
      </c>
      <c r="AE3358" s="265" t="s">
        <v>3072</v>
      </c>
    </row>
    <row r="3359" spans="1:31" hidden="1" x14ac:dyDescent="0.35">
      <c r="A3359" s="11" t="s">
        <v>2788</v>
      </c>
      <c r="B3359" s="11" t="s">
        <v>2516</v>
      </c>
      <c r="C3359" s="11" t="s">
        <v>2552</v>
      </c>
      <c r="D3359" s="188" t="s">
        <v>3022</v>
      </c>
      <c r="G3359" s="11" t="s">
        <v>2789</v>
      </c>
      <c r="H3359" s="11" t="s">
        <v>2790</v>
      </c>
      <c r="I3359" s="11" t="s">
        <v>2795</v>
      </c>
      <c r="J3359" s="258" t="s">
        <v>2561</v>
      </c>
      <c r="K3359" s="258" t="s">
        <v>3019</v>
      </c>
      <c r="L3359" s="265" t="s">
        <v>1937</v>
      </c>
      <c r="M3359" s="265" t="s">
        <v>1941</v>
      </c>
      <c r="N3359" s="258" t="s">
        <v>3027</v>
      </c>
      <c r="O3359" s="258" t="s">
        <v>3032</v>
      </c>
      <c r="P3359" s="258"/>
      <c r="Q3359" s="265" t="s">
        <v>3072</v>
      </c>
      <c r="R3359" s="265" t="s">
        <v>3072</v>
      </c>
      <c r="S3359" s="265"/>
      <c r="U3359" s="11" t="s">
        <v>2517</v>
      </c>
      <c r="V3359">
        <v>1.72793143059114</v>
      </c>
      <c r="Z3359">
        <v>0.64208712556331105</v>
      </c>
      <c r="AD3359" s="188">
        <f t="shared" si="103"/>
        <v>3.9787091537950348</v>
      </c>
      <c r="AE3359" s="265" t="s">
        <v>3072</v>
      </c>
    </row>
    <row r="3360" spans="1:31" hidden="1" x14ac:dyDescent="0.35">
      <c r="A3360" s="11" t="s">
        <v>2788</v>
      </c>
      <c r="B3360" s="11" t="s">
        <v>2516</v>
      </c>
      <c r="C3360" s="11" t="s">
        <v>2552</v>
      </c>
      <c r="D3360" s="188" t="s">
        <v>3022</v>
      </c>
      <c r="G3360" s="11" t="s">
        <v>2789</v>
      </c>
      <c r="H3360" s="11" t="s">
        <v>2790</v>
      </c>
      <c r="I3360" s="11" t="s">
        <v>2795</v>
      </c>
      <c r="J3360" s="258" t="s">
        <v>2561</v>
      </c>
      <c r="K3360" s="258" t="s">
        <v>3019</v>
      </c>
      <c r="L3360" s="265" t="s">
        <v>1937</v>
      </c>
      <c r="M3360" s="265" t="s">
        <v>1941</v>
      </c>
      <c r="N3360" s="258" t="s">
        <v>3027</v>
      </c>
      <c r="O3360" s="258" t="s">
        <v>3032</v>
      </c>
      <c r="P3360" s="258"/>
      <c r="Q3360" s="265" t="s">
        <v>3072</v>
      </c>
      <c r="R3360" s="265" t="s">
        <v>3072</v>
      </c>
      <c r="S3360" s="265"/>
      <c r="U3360" s="11" t="s">
        <v>2517</v>
      </c>
      <c r="V3360">
        <v>2.0953432888574701</v>
      </c>
      <c r="Z3360">
        <v>0.41685075550057299</v>
      </c>
      <c r="AD3360" s="188">
        <f t="shared" si="103"/>
        <v>4.8247062216283281</v>
      </c>
      <c r="AE3360" s="265" t="s">
        <v>3072</v>
      </c>
    </row>
    <row r="3361" spans="1:31" hidden="1" x14ac:dyDescent="0.35">
      <c r="A3361" s="11" t="s">
        <v>2788</v>
      </c>
      <c r="B3361" s="11" t="s">
        <v>2516</v>
      </c>
      <c r="C3361" s="11" t="s">
        <v>2552</v>
      </c>
      <c r="D3361" s="188" t="s">
        <v>3022</v>
      </c>
      <c r="G3361" s="11" t="s">
        <v>2789</v>
      </c>
      <c r="H3361" s="11" t="s">
        <v>2790</v>
      </c>
      <c r="I3361" s="11" t="s">
        <v>2795</v>
      </c>
      <c r="J3361" s="258" t="s">
        <v>2561</v>
      </c>
      <c r="K3361" s="258" t="s">
        <v>3019</v>
      </c>
      <c r="L3361" s="265" t="s">
        <v>1937</v>
      </c>
      <c r="M3361" s="265" t="s">
        <v>1941</v>
      </c>
      <c r="N3361" s="258" t="s">
        <v>3027</v>
      </c>
      <c r="O3361" s="258" t="s">
        <v>3032</v>
      </c>
      <c r="P3361" s="258"/>
      <c r="Q3361" s="265" t="s">
        <v>3072</v>
      </c>
      <c r="R3361" s="265" t="s">
        <v>3072</v>
      </c>
      <c r="S3361" s="265"/>
      <c r="U3361" s="11" t="s">
        <v>2517</v>
      </c>
      <c r="V3361">
        <v>2.3487673411681498</v>
      </c>
      <c r="Z3361">
        <v>0.50247415392771899</v>
      </c>
      <c r="AD3361" s="188">
        <f t="shared" si="103"/>
        <v>5.4082366666850419</v>
      </c>
      <c r="AE3361" s="265" t="s">
        <v>3072</v>
      </c>
    </row>
    <row r="3362" spans="1:31" hidden="1" x14ac:dyDescent="0.35">
      <c r="A3362" s="11" t="s">
        <v>2788</v>
      </c>
      <c r="B3362" s="11" t="s">
        <v>2516</v>
      </c>
      <c r="C3362" s="11" t="s">
        <v>2552</v>
      </c>
      <c r="D3362" s="188" t="s">
        <v>3022</v>
      </c>
      <c r="G3362" s="11" t="s">
        <v>2789</v>
      </c>
      <c r="H3362" s="11" t="s">
        <v>2790</v>
      </c>
      <c r="I3362" s="11" t="s">
        <v>2795</v>
      </c>
      <c r="J3362" s="258" t="s">
        <v>2561</v>
      </c>
      <c r="K3362" s="258" t="s">
        <v>3019</v>
      </c>
      <c r="L3362" s="265" t="s">
        <v>1937</v>
      </c>
      <c r="M3362" s="265" t="s">
        <v>1941</v>
      </c>
      <c r="N3362" s="258" t="s">
        <v>3027</v>
      </c>
      <c r="O3362" s="258" t="s">
        <v>3032</v>
      </c>
      <c r="P3362" s="258"/>
      <c r="Q3362" s="265" t="s">
        <v>3072</v>
      </c>
      <c r="R3362" s="265" t="s">
        <v>3072</v>
      </c>
      <c r="S3362" s="265"/>
      <c r="U3362" s="11" t="s">
        <v>2517</v>
      </c>
      <c r="V3362">
        <v>2.6467261641777799</v>
      </c>
      <c r="Z3362">
        <v>0.57594768931695595</v>
      </c>
      <c r="AD3362" s="188">
        <f t="shared" si="103"/>
        <v>6.0943122108730678</v>
      </c>
      <c r="AE3362" s="265" t="s">
        <v>3072</v>
      </c>
    </row>
    <row r="3363" spans="1:31" hidden="1" x14ac:dyDescent="0.35">
      <c r="A3363" s="11" t="s">
        <v>2788</v>
      </c>
      <c r="B3363" s="11" t="s">
        <v>2516</v>
      </c>
      <c r="C3363" s="11" t="s">
        <v>2552</v>
      </c>
      <c r="D3363" s="188" t="s">
        <v>3022</v>
      </c>
      <c r="G3363" s="11" t="s">
        <v>2789</v>
      </c>
      <c r="H3363" s="11" t="s">
        <v>2790</v>
      </c>
      <c r="I3363" s="11" t="s">
        <v>2795</v>
      </c>
      <c r="J3363" s="258" t="s">
        <v>2561</v>
      </c>
      <c r="K3363" s="258" t="s">
        <v>3019</v>
      </c>
      <c r="L3363" s="265" t="s">
        <v>1937</v>
      </c>
      <c r="M3363" s="265" t="s">
        <v>1941</v>
      </c>
      <c r="N3363" s="258" t="s">
        <v>3027</v>
      </c>
      <c r="O3363" s="258" t="s">
        <v>3032</v>
      </c>
      <c r="P3363" s="258"/>
      <c r="Q3363" s="265" t="s">
        <v>3072</v>
      </c>
      <c r="R3363" s="265" t="s">
        <v>3072</v>
      </c>
      <c r="S3363" s="265"/>
      <c r="U3363" s="11" t="s">
        <v>2517</v>
      </c>
      <c r="V3363">
        <v>2.99717239551117</v>
      </c>
      <c r="Z3363">
        <v>0.54581602898294501</v>
      </c>
      <c r="AD3363" s="188">
        <f t="shared" si="103"/>
        <v>6.9012444790372749</v>
      </c>
      <c r="AE3363" s="265" t="s">
        <v>3072</v>
      </c>
    </row>
    <row r="3364" spans="1:31" hidden="1" x14ac:dyDescent="0.35">
      <c r="A3364" s="11" t="s">
        <v>2788</v>
      </c>
      <c r="B3364" s="11" t="s">
        <v>2516</v>
      </c>
      <c r="C3364" s="11" t="s">
        <v>2552</v>
      </c>
      <c r="D3364" s="188" t="s">
        <v>3022</v>
      </c>
      <c r="G3364" s="11" t="s">
        <v>2789</v>
      </c>
      <c r="H3364" s="11" t="s">
        <v>2790</v>
      </c>
      <c r="I3364" s="11" t="s">
        <v>2795</v>
      </c>
      <c r="J3364" s="258" t="s">
        <v>2561</v>
      </c>
      <c r="K3364" s="258" t="s">
        <v>3019</v>
      </c>
      <c r="L3364" s="265" t="s">
        <v>1937</v>
      </c>
      <c r="M3364" s="265" t="s">
        <v>1941</v>
      </c>
      <c r="N3364" s="258" t="s">
        <v>3027</v>
      </c>
      <c r="O3364" s="258" t="s">
        <v>3032</v>
      </c>
      <c r="P3364" s="258"/>
      <c r="Q3364" s="265" t="s">
        <v>3072</v>
      </c>
      <c r="R3364" s="265" t="s">
        <v>3072</v>
      </c>
      <c r="S3364" s="265"/>
      <c r="U3364" s="11" t="s">
        <v>2517</v>
      </c>
      <c r="V3364">
        <v>3.22885923831404</v>
      </c>
      <c r="Z3364">
        <v>0.38141733675002099</v>
      </c>
      <c r="AD3364" s="188">
        <f t="shared" si="103"/>
        <v>7.4347231495180184</v>
      </c>
      <c r="AE3364" s="265" t="s">
        <v>3072</v>
      </c>
    </row>
    <row r="3365" spans="1:31" hidden="1" x14ac:dyDescent="0.35">
      <c r="A3365" s="11" t="s">
        <v>2788</v>
      </c>
      <c r="B3365" s="11" t="s">
        <v>2516</v>
      </c>
      <c r="C3365" s="11" t="s">
        <v>2552</v>
      </c>
      <c r="D3365" s="188" t="s">
        <v>3022</v>
      </c>
      <c r="G3365" s="11" t="s">
        <v>2789</v>
      </c>
      <c r="H3365" s="11" t="s">
        <v>2790</v>
      </c>
      <c r="I3365" s="11" t="s">
        <v>2795</v>
      </c>
      <c r="J3365" s="258" t="s">
        <v>2561</v>
      </c>
      <c r="K3365" s="258" t="s">
        <v>3019</v>
      </c>
      <c r="L3365" s="265" t="s">
        <v>1937</v>
      </c>
      <c r="M3365" s="265" t="s">
        <v>1941</v>
      </c>
      <c r="N3365" s="258" t="s">
        <v>3027</v>
      </c>
      <c r="O3365" s="258" t="s">
        <v>3032</v>
      </c>
      <c r="P3365" s="258"/>
      <c r="Q3365" s="265" t="s">
        <v>3072</v>
      </c>
      <c r="R3365" s="265" t="s">
        <v>3072</v>
      </c>
      <c r="S3365" s="265"/>
      <c r="U3365" s="11" t="s">
        <v>2517</v>
      </c>
      <c r="V3365">
        <v>3.5798356454890801</v>
      </c>
      <c r="Z3365">
        <v>0.34518865423698802</v>
      </c>
      <c r="AD3365" s="188">
        <f t="shared" si="103"/>
        <v>8.2428761926718739</v>
      </c>
      <c r="AE3365" s="265" t="s">
        <v>3072</v>
      </c>
    </row>
    <row r="3366" spans="1:31" hidden="1" x14ac:dyDescent="0.35">
      <c r="A3366" s="11" t="s">
        <v>2788</v>
      </c>
      <c r="B3366" s="11" t="s">
        <v>2516</v>
      </c>
      <c r="C3366" s="11" t="s">
        <v>2552</v>
      </c>
      <c r="D3366" s="188" t="s">
        <v>3022</v>
      </c>
      <c r="G3366" s="11" t="s">
        <v>2789</v>
      </c>
      <c r="H3366" s="11" t="s">
        <v>2790</v>
      </c>
      <c r="I3366" s="11" t="s">
        <v>2795</v>
      </c>
      <c r="J3366" s="258" t="s">
        <v>2561</v>
      </c>
      <c r="K3366" s="258" t="s">
        <v>3019</v>
      </c>
      <c r="L3366" s="265" t="s">
        <v>1937</v>
      </c>
      <c r="M3366" s="265" t="s">
        <v>1941</v>
      </c>
      <c r="N3366" s="258" t="s">
        <v>3027</v>
      </c>
      <c r="O3366" s="258" t="s">
        <v>3032</v>
      </c>
      <c r="P3366" s="258"/>
      <c r="Q3366" s="265" t="s">
        <v>3072</v>
      </c>
      <c r="R3366" s="265" t="s">
        <v>3072</v>
      </c>
      <c r="S3366" s="265"/>
      <c r="U3366" s="11" t="s">
        <v>2517</v>
      </c>
      <c r="V3366">
        <v>3.84916497304939</v>
      </c>
      <c r="Z3366">
        <v>0.24790138729345201</v>
      </c>
      <c r="AD3366" s="188">
        <f t="shared" si="103"/>
        <v>8.8630298874183531</v>
      </c>
      <c r="AE3366" s="265" t="s">
        <v>3072</v>
      </c>
    </row>
    <row r="3367" spans="1:31" hidden="1" x14ac:dyDescent="0.35">
      <c r="A3367" s="11" t="s">
        <v>2788</v>
      </c>
      <c r="B3367" s="11" t="s">
        <v>2516</v>
      </c>
      <c r="C3367" s="11" t="s">
        <v>2552</v>
      </c>
      <c r="D3367" s="188" t="s">
        <v>3022</v>
      </c>
      <c r="G3367" s="11" t="s">
        <v>2789</v>
      </c>
      <c r="H3367" s="11" t="s">
        <v>2790</v>
      </c>
      <c r="I3367" s="11" t="s">
        <v>2795</v>
      </c>
      <c r="J3367" s="258" t="s">
        <v>2561</v>
      </c>
      <c r="K3367" s="258" t="s">
        <v>3019</v>
      </c>
      <c r="L3367" s="265" t="s">
        <v>1937</v>
      </c>
      <c r="M3367" s="265" t="s">
        <v>1941</v>
      </c>
      <c r="N3367" s="258" t="s">
        <v>3027</v>
      </c>
      <c r="O3367" s="258" t="s">
        <v>3032</v>
      </c>
      <c r="P3367" s="258"/>
      <c r="Q3367" s="265" t="s">
        <v>3072</v>
      </c>
      <c r="R3367" s="265" t="s">
        <v>3072</v>
      </c>
      <c r="S3367" s="265"/>
      <c r="U3367" s="11" t="s">
        <v>2517</v>
      </c>
      <c r="V3367">
        <v>4.14818414774233</v>
      </c>
      <c r="Z3367">
        <v>0.30918087832464403</v>
      </c>
      <c r="AD3367" s="188">
        <f t="shared" si="103"/>
        <v>9.5515469815856999</v>
      </c>
      <c r="AE3367" s="265" t="s">
        <v>3072</v>
      </c>
    </row>
    <row r="3368" spans="1:31" hidden="1" x14ac:dyDescent="0.35">
      <c r="A3368" s="11" t="s">
        <v>2788</v>
      </c>
      <c r="B3368" s="11" t="s">
        <v>2516</v>
      </c>
      <c r="C3368" s="11" t="s">
        <v>2552</v>
      </c>
      <c r="D3368" s="188" t="s">
        <v>3022</v>
      </c>
      <c r="G3368" s="11" t="s">
        <v>2789</v>
      </c>
      <c r="H3368" s="11" t="s">
        <v>2790</v>
      </c>
      <c r="I3368" s="11" t="s">
        <v>2795</v>
      </c>
      <c r="J3368" s="258" t="s">
        <v>2561</v>
      </c>
      <c r="K3368" s="258" t="s">
        <v>3019</v>
      </c>
      <c r="L3368" s="265" t="s">
        <v>1937</v>
      </c>
      <c r="M3368" s="265" t="s">
        <v>1941</v>
      </c>
      <c r="N3368" s="258" t="s">
        <v>3027</v>
      </c>
      <c r="O3368" s="258" t="s">
        <v>3032</v>
      </c>
      <c r="P3368" s="258"/>
      <c r="Q3368" s="265" t="s">
        <v>3072</v>
      </c>
      <c r="R3368" s="265" t="s">
        <v>3072</v>
      </c>
      <c r="S3368" s="265"/>
      <c r="U3368" s="11" t="s">
        <v>2517</v>
      </c>
      <c r="V3368">
        <v>4.51347530264204</v>
      </c>
      <c r="Z3368">
        <v>0.10833259697799701</v>
      </c>
      <c r="AD3368" s="188">
        <f t="shared" si="103"/>
        <v>10.392660949460351</v>
      </c>
      <c r="AE3368" s="265" t="s">
        <v>3072</v>
      </c>
    </row>
    <row r="3369" spans="1:31" hidden="1" x14ac:dyDescent="0.35">
      <c r="A3369" s="11" t="s">
        <v>2788</v>
      </c>
      <c r="B3369" s="11" t="s">
        <v>2516</v>
      </c>
      <c r="C3369" s="11" t="s">
        <v>2552</v>
      </c>
      <c r="D3369" s="188" t="s">
        <v>3022</v>
      </c>
      <c r="G3369" s="11" t="s">
        <v>2789</v>
      </c>
      <c r="H3369" s="11" t="s">
        <v>2790</v>
      </c>
      <c r="I3369" s="11" t="s">
        <v>2795</v>
      </c>
      <c r="J3369" s="258" t="s">
        <v>2561</v>
      </c>
      <c r="K3369" s="258" t="s">
        <v>3019</v>
      </c>
      <c r="L3369" s="265" t="s">
        <v>1937</v>
      </c>
      <c r="M3369" s="265" t="s">
        <v>1941</v>
      </c>
      <c r="N3369" s="258" t="s">
        <v>3027</v>
      </c>
      <c r="O3369" s="258" t="s">
        <v>3032</v>
      </c>
      <c r="P3369" s="258"/>
      <c r="Q3369" s="265" t="s">
        <v>3072</v>
      </c>
      <c r="R3369" s="265" t="s">
        <v>3072</v>
      </c>
      <c r="S3369" s="265"/>
      <c r="U3369" s="11" t="s">
        <v>2517</v>
      </c>
      <c r="V3369">
        <v>4.8230979941680596</v>
      </c>
      <c r="Z3369">
        <v>4.7671644428734998E-2</v>
      </c>
      <c r="AD3369" s="188">
        <f t="shared" si="103"/>
        <v>11.105593543420857</v>
      </c>
      <c r="AE3369" s="265" t="s">
        <v>3072</v>
      </c>
    </row>
    <row r="3370" spans="1:31" hidden="1" x14ac:dyDescent="0.35">
      <c r="A3370" s="11" t="s">
        <v>2788</v>
      </c>
      <c r="B3370" s="11" t="s">
        <v>2516</v>
      </c>
      <c r="C3370" s="11" t="s">
        <v>2552</v>
      </c>
      <c r="D3370" s="188" t="s">
        <v>3022</v>
      </c>
      <c r="G3370" s="11" t="s">
        <v>2789</v>
      </c>
      <c r="H3370" s="11" t="s">
        <v>2790</v>
      </c>
      <c r="I3370" s="11" t="s">
        <v>2795</v>
      </c>
      <c r="J3370" s="258" t="s">
        <v>2561</v>
      </c>
      <c r="K3370" s="258" t="s">
        <v>3019</v>
      </c>
      <c r="L3370" s="265" t="s">
        <v>1937</v>
      </c>
      <c r="M3370" s="265" t="s">
        <v>1941</v>
      </c>
      <c r="N3370" s="258" t="s">
        <v>3027</v>
      </c>
      <c r="O3370" s="258" t="s">
        <v>3032</v>
      </c>
      <c r="P3370" s="258"/>
      <c r="Q3370" s="265" t="s">
        <v>3072</v>
      </c>
      <c r="R3370" s="265" t="s">
        <v>3072</v>
      </c>
      <c r="S3370" s="265"/>
      <c r="U3370" s="11" t="s">
        <v>2517</v>
      </c>
      <c r="V3370">
        <v>5.0765220464787397</v>
      </c>
      <c r="Z3370">
        <v>0.13329504285588001</v>
      </c>
      <c r="AD3370" s="188">
        <f t="shared" si="103"/>
        <v>11.689123988477574</v>
      </c>
      <c r="AE3370" s="265" t="s">
        <v>3072</v>
      </c>
    </row>
    <row r="3371" spans="1:31" hidden="1" x14ac:dyDescent="0.35">
      <c r="A3371" s="11" t="s">
        <v>2788</v>
      </c>
      <c r="B3371" s="11" t="s">
        <v>2516</v>
      </c>
      <c r="C3371" s="11" t="s">
        <v>2552</v>
      </c>
      <c r="D3371" s="188" t="s">
        <v>3022</v>
      </c>
      <c r="G3371" s="11" t="s">
        <v>2789</v>
      </c>
      <c r="H3371" s="11" t="s">
        <v>2790</v>
      </c>
      <c r="I3371" s="11" t="s">
        <v>2795</v>
      </c>
      <c r="J3371" s="258" t="s">
        <v>2561</v>
      </c>
      <c r="K3371" s="258" t="s">
        <v>3019</v>
      </c>
      <c r="L3371" s="265" t="s">
        <v>1937</v>
      </c>
      <c r="M3371" s="265" t="s">
        <v>1941</v>
      </c>
      <c r="N3371" s="258" t="s">
        <v>3027</v>
      </c>
      <c r="O3371" s="258" t="s">
        <v>3032</v>
      </c>
      <c r="P3371" s="258"/>
      <c r="Q3371" s="265" t="s">
        <v>3072</v>
      </c>
      <c r="R3371" s="265" t="s">
        <v>3072</v>
      </c>
      <c r="S3371" s="265"/>
      <c r="U3371" s="11" t="s">
        <v>2517</v>
      </c>
      <c r="V3371">
        <v>5.3919766722629596</v>
      </c>
      <c r="Z3371">
        <v>5.5668463373690297E-3</v>
      </c>
      <c r="AD3371" s="188">
        <f t="shared" si="103"/>
        <v>12.415485107324333</v>
      </c>
      <c r="AE3371" s="265" t="s">
        <v>3072</v>
      </c>
    </row>
    <row r="3372" spans="1:31" hidden="1" x14ac:dyDescent="0.35">
      <c r="A3372" s="11" t="s">
        <v>2788</v>
      </c>
      <c r="B3372" s="11" t="s">
        <v>2516</v>
      </c>
      <c r="C3372" s="11" t="s">
        <v>2552</v>
      </c>
      <c r="D3372" s="188" t="s">
        <v>3022</v>
      </c>
      <c r="G3372" s="11" t="s">
        <v>2789</v>
      </c>
      <c r="H3372" s="11" t="s">
        <v>2790</v>
      </c>
      <c r="I3372" s="11" t="s">
        <v>2795</v>
      </c>
      <c r="J3372" s="258" t="s">
        <v>2561</v>
      </c>
      <c r="K3372" s="258" t="s">
        <v>3019</v>
      </c>
      <c r="L3372" s="265" t="s">
        <v>1937</v>
      </c>
      <c r="M3372" s="265" t="s">
        <v>1941</v>
      </c>
      <c r="N3372" s="258" t="s">
        <v>3027</v>
      </c>
      <c r="O3372" s="258" t="s">
        <v>3032</v>
      </c>
      <c r="P3372" s="258"/>
      <c r="Q3372" s="265" t="s">
        <v>3072</v>
      </c>
      <c r="R3372" s="265" t="s">
        <v>3072</v>
      </c>
      <c r="S3372" s="265"/>
      <c r="U3372" s="11" t="s">
        <v>2517</v>
      </c>
      <c r="V3372">
        <v>5.9566139436246299</v>
      </c>
      <c r="Z3372">
        <v>1.22382256781836E-2</v>
      </c>
      <c r="AD3372" s="188">
        <f t="shared" si="103"/>
        <v>13.71561047131055</v>
      </c>
      <c r="AE3372" s="265" t="s">
        <v>3072</v>
      </c>
    </row>
    <row r="3373" spans="1:31" x14ac:dyDescent="0.35">
      <c r="A3373" s="11" t="s">
        <v>2796</v>
      </c>
      <c r="B3373" s="11" t="s">
        <v>2516</v>
      </c>
      <c r="C3373" s="11" t="s">
        <v>2766</v>
      </c>
      <c r="D3373" s="188" t="s">
        <v>3022</v>
      </c>
      <c r="G3373" s="11" t="s">
        <v>2797</v>
      </c>
      <c r="H3373" s="11" t="s">
        <v>2798</v>
      </c>
      <c r="I3373" s="11" t="s">
        <v>2799</v>
      </c>
      <c r="J3373" s="188" t="s">
        <v>2561</v>
      </c>
      <c r="K3373" s="260" t="s">
        <v>3049</v>
      </c>
      <c r="L3373" s="265" t="s">
        <v>1937</v>
      </c>
      <c r="M3373" s="265" t="s">
        <v>1937</v>
      </c>
      <c r="N3373" s="258" t="s">
        <v>3023</v>
      </c>
      <c r="P3373" s="258" t="s">
        <v>3025</v>
      </c>
      <c r="Q3373" s="265" t="s">
        <v>2153</v>
      </c>
      <c r="R3373" s="265" t="s">
        <v>3073</v>
      </c>
      <c r="S3373" s="265" t="s">
        <v>3116</v>
      </c>
      <c r="T3373" s="11" t="s">
        <v>2800</v>
      </c>
      <c r="U3373" s="11" t="s">
        <v>2517</v>
      </c>
      <c r="V3373">
        <v>-0.629526462395543</v>
      </c>
      <c r="Z3373">
        <v>-2.10999214341832</v>
      </c>
      <c r="AD3373" s="188">
        <f t="shared" ref="AD3373:AD3436" si="104">LN(10^(V3373))</f>
        <v>-1.4495382479572541</v>
      </c>
      <c r="AE3373" s="188">
        <f>LN(10^Z3373/24)</f>
        <v>-8.0364902861175249</v>
      </c>
    </row>
    <row r="3374" spans="1:31" x14ac:dyDescent="0.35">
      <c r="A3374" s="11" t="s">
        <v>2796</v>
      </c>
      <c r="B3374" s="11" t="s">
        <v>2516</v>
      </c>
      <c r="C3374" s="11" t="s">
        <v>2766</v>
      </c>
      <c r="D3374" s="188" t="s">
        <v>3022</v>
      </c>
      <c r="G3374" s="11" t="s">
        <v>2797</v>
      </c>
      <c r="H3374" s="11" t="s">
        <v>2798</v>
      </c>
      <c r="I3374" s="11" t="s">
        <v>2799</v>
      </c>
      <c r="J3374" s="188" t="s">
        <v>2561</v>
      </c>
      <c r="K3374" s="260" t="s">
        <v>3049</v>
      </c>
      <c r="L3374" s="265" t="s">
        <v>1937</v>
      </c>
      <c r="M3374" s="265" t="s">
        <v>1937</v>
      </c>
      <c r="N3374" s="258" t="s">
        <v>3023</v>
      </c>
      <c r="P3374" s="258" t="s">
        <v>3025</v>
      </c>
      <c r="Q3374" s="265" t="s">
        <v>2153</v>
      </c>
      <c r="R3374" s="265" t="s">
        <v>3073</v>
      </c>
      <c r="S3374" s="265" t="s">
        <v>3116</v>
      </c>
      <c r="T3374" s="11" t="s">
        <v>2800</v>
      </c>
      <c r="U3374" s="11" t="s">
        <v>2517</v>
      </c>
      <c r="V3374">
        <v>-0.64066852367687999</v>
      </c>
      <c r="Z3374">
        <v>-1.6379687165202399</v>
      </c>
      <c r="AD3374" s="188">
        <f t="shared" si="104"/>
        <v>-1.4751937921688869</v>
      </c>
      <c r="AE3374" s="188">
        <f t="shared" ref="AE3374:AE3437" si="105">LN(10^Z3374/24)</f>
        <v>-6.9496161797980402</v>
      </c>
    </row>
    <row r="3375" spans="1:31" x14ac:dyDescent="0.35">
      <c r="A3375" s="11" t="s">
        <v>2796</v>
      </c>
      <c r="B3375" s="11" t="s">
        <v>2516</v>
      </c>
      <c r="C3375" s="11" t="s">
        <v>2766</v>
      </c>
      <c r="D3375" s="188" t="s">
        <v>3022</v>
      </c>
      <c r="G3375" s="11" t="s">
        <v>2797</v>
      </c>
      <c r="H3375" s="11" t="s">
        <v>2798</v>
      </c>
      <c r="I3375" s="11" t="s">
        <v>2799</v>
      </c>
      <c r="J3375" s="188" t="s">
        <v>2561</v>
      </c>
      <c r="K3375" s="260" t="s">
        <v>3049</v>
      </c>
      <c r="L3375" s="265" t="s">
        <v>1937</v>
      </c>
      <c r="M3375" s="265" t="s">
        <v>1937</v>
      </c>
      <c r="N3375" s="258" t="s">
        <v>3023</v>
      </c>
      <c r="P3375" s="258" t="s">
        <v>3025</v>
      </c>
      <c r="Q3375" s="265" t="s">
        <v>2153</v>
      </c>
      <c r="R3375" s="265" t="s">
        <v>3073</v>
      </c>
      <c r="S3375" s="265" t="s">
        <v>3116</v>
      </c>
      <c r="T3375" s="11" t="s">
        <v>2800</v>
      </c>
      <c r="U3375" s="11" t="s">
        <v>2517</v>
      </c>
      <c r="V3375">
        <v>-0.59052924791086303</v>
      </c>
      <c r="Z3375">
        <v>-1.5364331119205701</v>
      </c>
      <c r="AD3375" s="188">
        <f t="shared" si="104"/>
        <v>-1.3597438432165385</v>
      </c>
      <c r="AE3375" s="188">
        <f t="shared" si="105"/>
        <v>-6.7158218102387028</v>
      </c>
    </row>
    <row r="3376" spans="1:31" x14ac:dyDescent="0.35">
      <c r="A3376" s="11" t="s">
        <v>2796</v>
      </c>
      <c r="B3376" s="11" t="s">
        <v>2516</v>
      </c>
      <c r="C3376" s="11" t="s">
        <v>2766</v>
      </c>
      <c r="D3376" s="188" t="s">
        <v>3022</v>
      </c>
      <c r="G3376" s="11" t="s">
        <v>2797</v>
      </c>
      <c r="H3376" s="11" t="s">
        <v>2798</v>
      </c>
      <c r="I3376" s="11" t="s">
        <v>2799</v>
      </c>
      <c r="J3376" s="188" t="s">
        <v>2561</v>
      </c>
      <c r="K3376" s="260" t="s">
        <v>3049</v>
      </c>
      <c r="L3376" s="265" t="s">
        <v>1937</v>
      </c>
      <c r="M3376" s="265" t="s">
        <v>1937</v>
      </c>
      <c r="N3376" s="258" t="s">
        <v>3023</v>
      </c>
      <c r="P3376" s="258" t="s">
        <v>3025</v>
      </c>
      <c r="Q3376" s="265" t="s">
        <v>2153</v>
      </c>
      <c r="R3376" s="265" t="s">
        <v>3073</v>
      </c>
      <c r="S3376" s="265" t="s">
        <v>3116</v>
      </c>
      <c r="T3376" s="11" t="s">
        <v>2800</v>
      </c>
      <c r="U3376" s="11" t="s">
        <v>2517</v>
      </c>
      <c r="V3376">
        <v>-0.55710306406685195</v>
      </c>
      <c r="Z3376">
        <v>-1.6807085208199399</v>
      </c>
      <c r="AD3376" s="188">
        <f t="shared" si="104"/>
        <v>-1.2827772105816404</v>
      </c>
      <c r="AE3376" s="188">
        <f t="shared" si="105"/>
        <v>-7.0480282160560126</v>
      </c>
    </row>
    <row r="3377" spans="1:31" x14ac:dyDescent="0.35">
      <c r="A3377" s="11" t="s">
        <v>2796</v>
      </c>
      <c r="B3377" s="11" t="s">
        <v>2516</v>
      </c>
      <c r="C3377" s="11" t="s">
        <v>2766</v>
      </c>
      <c r="D3377" s="188" t="s">
        <v>3022</v>
      </c>
      <c r="G3377" s="11" t="s">
        <v>2797</v>
      </c>
      <c r="H3377" s="11" t="s">
        <v>2798</v>
      </c>
      <c r="I3377" s="11" t="s">
        <v>2799</v>
      </c>
      <c r="J3377" s="188" t="s">
        <v>2561</v>
      </c>
      <c r="K3377" s="260" t="s">
        <v>3049</v>
      </c>
      <c r="L3377" s="265" t="s">
        <v>1937</v>
      </c>
      <c r="M3377" s="265" t="s">
        <v>1937</v>
      </c>
      <c r="N3377" s="258" t="s">
        <v>3023</v>
      </c>
      <c r="P3377" s="258" t="s">
        <v>3025</v>
      </c>
      <c r="Q3377" s="265" t="s">
        <v>2153</v>
      </c>
      <c r="R3377" s="265" t="s">
        <v>3073</v>
      </c>
      <c r="S3377" s="265" t="s">
        <v>3116</v>
      </c>
      <c r="T3377" s="11" t="s">
        <v>2800</v>
      </c>
      <c r="U3377" s="11" t="s">
        <v>2517</v>
      </c>
      <c r="V3377">
        <v>-0.59052924791086303</v>
      </c>
      <c r="Z3377">
        <v>-2.3159202914077501</v>
      </c>
      <c r="AD3377" s="188">
        <f t="shared" si="104"/>
        <v>-1.3597438432165385</v>
      </c>
      <c r="AE3377" s="188">
        <f t="shared" si="105"/>
        <v>-8.5106573699058572</v>
      </c>
    </row>
    <row r="3378" spans="1:31" x14ac:dyDescent="0.35">
      <c r="A3378" s="11" t="s">
        <v>2796</v>
      </c>
      <c r="B3378" s="11" t="s">
        <v>2516</v>
      </c>
      <c r="C3378" s="11" t="s">
        <v>2766</v>
      </c>
      <c r="D3378" s="188" t="s">
        <v>3022</v>
      </c>
      <c r="G3378" s="11" t="s">
        <v>2797</v>
      </c>
      <c r="H3378" s="11" t="s">
        <v>2798</v>
      </c>
      <c r="I3378" s="11" t="s">
        <v>2799</v>
      </c>
      <c r="J3378" s="188" t="s">
        <v>2561</v>
      </c>
      <c r="K3378" s="260" t="s">
        <v>3049</v>
      </c>
      <c r="L3378" s="265" t="s">
        <v>1937</v>
      </c>
      <c r="M3378" s="265" t="s">
        <v>1937</v>
      </c>
      <c r="N3378" s="258" t="s">
        <v>3023</v>
      </c>
      <c r="P3378" s="258" t="s">
        <v>3025</v>
      </c>
      <c r="Q3378" s="265" t="s">
        <v>2153</v>
      </c>
      <c r="R3378" s="265" t="s">
        <v>3073</v>
      </c>
      <c r="S3378" s="265" t="s">
        <v>3116</v>
      </c>
      <c r="T3378" s="11" t="s">
        <v>2800</v>
      </c>
      <c r="U3378" s="11" t="s">
        <v>2517</v>
      </c>
      <c r="V3378">
        <v>-0.48467966573816101</v>
      </c>
      <c r="Z3378">
        <v>-1.5386043854010401</v>
      </c>
      <c r="AD3378" s="188">
        <f t="shared" si="104"/>
        <v>-1.1160161732060265</v>
      </c>
      <c r="AE3378" s="188">
        <f t="shared" si="105"/>
        <v>-6.720821352187647</v>
      </c>
    </row>
    <row r="3379" spans="1:31" x14ac:dyDescent="0.35">
      <c r="A3379" s="11" t="s">
        <v>2796</v>
      </c>
      <c r="B3379" s="11" t="s">
        <v>2516</v>
      </c>
      <c r="C3379" s="11" t="s">
        <v>2766</v>
      </c>
      <c r="D3379" s="188" t="s">
        <v>3022</v>
      </c>
      <c r="G3379" s="11" t="s">
        <v>2797</v>
      </c>
      <c r="H3379" s="11" t="s">
        <v>2798</v>
      </c>
      <c r="I3379" s="11" t="s">
        <v>2799</v>
      </c>
      <c r="J3379" s="188" t="s">
        <v>2561</v>
      </c>
      <c r="K3379" s="260" t="s">
        <v>3049</v>
      </c>
      <c r="L3379" s="265" t="s">
        <v>1937</v>
      </c>
      <c r="M3379" s="265" t="s">
        <v>1937</v>
      </c>
      <c r="N3379" s="258" t="s">
        <v>3023</v>
      </c>
      <c r="P3379" s="258" t="s">
        <v>3025</v>
      </c>
      <c r="Q3379" s="265" t="s">
        <v>2153</v>
      </c>
      <c r="R3379" s="265" t="s">
        <v>3073</v>
      </c>
      <c r="S3379" s="265" t="s">
        <v>3116</v>
      </c>
      <c r="T3379" s="11" t="s">
        <v>2800</v>
      </c>
      <c r="U3379" s="11" t="s">
        <v>2517</v>
      </c>
      <c r="V3379">
        <v>-0.42896935933147601</v>
      </c>
      <c r="Z3379">
        <v>-1.3756445968145099</v>
      </c>
      <c r="AD3379" s="188">
        <f t="shared" si="104"/>
        <v>-0.98773845214786282</v>
      </c>
      <c r="AE3379" s="188">
        <f t="shared" si="105"/>
        <v>-6.3455925722308404</v>
      </c>
    </row>
    <row r="3380" spans="1:31" x14ac:dyDescent="0.35">
      <c r="A3380" s="11" t="s">
        <v>2796</v>
      </c>
      <c r="B3380" s="11" t="s">
        <v>2516</v>
      </c>
      <c r="C3380" s="11" t="s">
        <v>2766</v>
      </c>
      <c r="D3380" s="188" t="s">
        <v>3022</v>
      </c>
      <c r="G3380" s="11" t="s">
        <v>2797</v>
      </c>
      <c r="H3380" s="11" t="s">
        <v>2798</v>
      </c>
      <c r="I3380" s="11" t="s">
        <v>2799</v>
      </c>
      <c r="J3380" s="188" t="s">
        <v>2561</v>
      </c>
      <c r="K3380" s="260" t="s">
        <v>3049</v>
      </c>
      <c r="L3380" s="265" t="s">
        <v>1937</v>
      </c>
      <c r="M3380" s="265" t="s">
        <v>1937</v>
      </c>
      <c r="N3380" s="258" t="s">
        <v>3023</v>
      </c>
      <c r="P3380" s="258" t="s">
        <v>3025</v>
      </c>
      <c r="Q3380" s="265" t="s">
        <v>2153</v>
      </c>
      <c r="R3380" s="265" t="s">
        <v>3073</v>
      </c>
      <c r="S3380" s="265" t="s">
        <v>3116</v>
      </c>
      <c r="T3380" s="11" t="s">
        <v>2800</v>
      </c>
      <c r="U3380" s="11" t="s">
        <v>2517</v>
      </c>
      <c r="V3380">
        <v>-0.42339832869080701</v>
      </c>
      <c r="Z3380">
        <v>-1.19114348975073</v>
      </c>
      <c r="AD3380" s="188">
        <f t="shared" si="104"/>
        <v>-0.9749106800420454</v>
      </c>
      <c r="AE3380" s="188">
        <f t="shared" si="105"/>
        <v>-5.9207630734648822</v>
      </c>
    </row>
    <row r="3381" spans="1:31" x14ac:dyDescent="0.35">
      <c r="A3381" s="11" t="s">
        <v>2796</v>
      </c>
      <c r="B3381" s="11" t="s">
        <v>2516</v>
      </c>
      <c r="C3381" s="11" t="s">
        <v>2766</v>
      </c>
      <c r="D3381" s="188" t="s">
        <v>3022</v>
      </c>
      <c r="G3381" s="11" t="s">
        <v>2797</v>
      </c>
      <c r="H3381" s="11" t="s">
        <v>2798</v>
      </c>
      <c r="I3381" s="11" t="s">
        <v>2799</v>
      </c>
      <c r="J3381" s="188" t="s">
        <v>2561</v>
      </c>
      <c r="K3381" s="260" t="s">
        <v>3049</v>
      </c>
      <c r="L3381" s="265" t="s">
        <v>1937</v>
      </c>
      <c r="M3381" s="265" t="s">
        <v>1937</v>
      </c>
      <c r="N3381" s="258" t="s">
        <v>3023</v>
      </c>
      <c r="P3381" s="258" t="s">
        <v>3025</v>
      </c>
      <c r="Q3381" s="265" t="s">
        <v>2153</v>
      </c>
      <c r="R3381" s="265" t="s">
        <v>3073</v>
      </c>
      <c r="S3381" s="265" t="s">
        <v>3116</v>
      </c>
      <c r="T3381" s="11" t="s">
        <v>2800</v>
      </c>
      <c r="U3381" s="11" t="s">
        <v>2517</v>
      </c>
      <c r="V3381">
        <v>-0.378830083565459</v>
      </c>
      <c r="Z3381">
        <v>-1.0894936075994499</v>
      </c>
      <c r="AD3381" s="188">
        <f t="shared" si="104"/>
        <v>-0.87228850319551454</v>
      </c>
      <c r="AE3381" s="188">
        <f t="shared" si="105"/>
        <v>-5.6867055701187432</v>
      </c>
    </row>
    <row r="3382" spans="1:31" x14ac:dyDescent="0.35">
      <c r="A3382" s="11" t="s">
        <v>2796</v>
      </c>
      <c r="B3382" s="11" t="s">
        <v>2516</v>
      </c>
      <c r="C3382" s="11" t="s">
        <v>2766</v>
      </c>
      <c r="D3382" s="188" t="s">
        <v>3022</v>
      </c>
      <c r="G3382" s="11" t="s">
        <v>2797</v>
      </c>
      <c r="H3382" s="11" t="s">
        <v>2798</v>
      </c>
      <c r="I3382" s="11" t="s">
        <v>2799</v>
      </c>
      <c r="J3382" s="188" t="s">
        <v>2561</v>
      </c>
      <c r="K3382" s="260" t="s">
        <v>3049</v>
      </c>
      <c r="L3382" s="265" t="s">
        <v>1937</v>
      </c>
      <c r="M3382" s="265" t="s">
        <v>1937</v>
      </c>
      <c r="N3382" s="258" t="s">
        <v>3023</v>
      </c>
      <c r="P3382" s="258" t="s">
        <v>3025</v>
      </c>
      <c r="Q3382" s="265" t="s">
        <v>2153</v>
      </c>
      <c r="R3382" s="265" t="s">
        <v>3073</v>
      </c>
      <c r="S3382" s="265" t="s">
        <v>3116</v>
      </c>
      <c r="T3382" s="11" t="s">
        <v>2800</v>
      </c>
      <c r="U3382" s="11" t="s">
        <v>2517</v>
      </c>
      <c r="V3382">
        <v>-0.30640668523676801</v>
      </c>
      <c r="Z3382">
        <v>-1.13200485679594</v>
      </c>
      <c r="AD3382" s="188">
        <f t="shared" si="104"/>
        <v>-0.70552746581990078</v>
      </c>
      <c r="AE3382" s="188">
        <f t="shared" si="105"/>
        <v>-5.7845913388031365</v>
      </c>
    </row>
    <row r="3383" spans="1:31" x14ac:dyDescent="0.35">
      <c r="A3383" s="11" t="s">
        <v>2796</v>
      </c>
      <c r="B3383" s="11" t="s">
        <v>2516</v>
      </c>
      <c r="C3383" s="11" t="s">
        <v>2766</v>
      </c>
      <c r="D3383" s="188" t="s">
        <v>3022</v>
      </c>
      <c r="G3383" s="11" t="s">
        <v>2797</v>
      </c>
      <c r="H3383" s="11" t="s">
        <v>2798</v>
      </c>
      <c r="I3383" s="11" t="s">
        <v>2799</v>
      </c>
      <c r="J3383" s="188" t="s">
        <v>2561</v>
      </c>
      <c r="K3383" s="260" t="s">
        <v>3049</v>
      </c>
      <c r="L3383" s="265" t="s">
        <v>1937</v>
      </c>
      <c r="M3383" s="265" t="s">
        <v>1937</v>
      </c>
      <c r="N3383" s="258" t="s">
        <v>3023</v>
      </c>
      <c r="P3383" s="258" t="s">
        <v>3025</v>
      </c>
      <c r="Q3383" s="265" t="s">
        <v>2153</v>
      </c>
      <c r="R3383" s="265" t="s">
        <v>3073</v>
      </c>
      <c r="S3383" s="265" t="s">
        <v>3116</v>
      </c>
      <c r="T3383" s="11" t="s">
        <v>2800</v>
      </c>
      <c r="U3383" s="11" t="s">
        <v>2517</v>
      </c>
      <c r="V3383">
        <v>-0.29526462395543102</v>
      </c>
      <c r="Z3383">
        <v>-1.3578744375401699</v>
      </c>
      <c r="AD3383" s="188">
        <f t="shared" si="104"/>
        <v>-0.67987192160826815</v>
      </c>
      <c r="AE3383" s="188">
        <f t="shared" si="105"/>
        <v>-6.3046752683856155</v>
      </c>
    </row>
    <row r="3384" spans="1:31" x14ac:dyDescent="0.35">
      <c r="A3384" s="11" t="s">
        <v>2796</v>
      </c>
      <c r="B3384" s="11" t="s">
        <v>2516</v>
      </c>
      <c r="C3384" s="11" t="s">
        <v>2766</v>
      </c>
      <c r="D3384" s="188" t="s">
        <v>3022</v>
      </c>
      <c r="G3384" s="11" t="s">
        <v>2797</v>
      </c>
      <c r="H3384" s="11" t="s">
        <v>2798</v>
      </c>
      <c r="I3384" s="11" t="s">
        <v>2799</v>
      </c>
      <c r="J3384" s="188" t="s">
        <v>2561</v>
      </c>
      <c r="K3384" s="260" t="s">
        <v>3049</v>
      </c>
      <c r="L3384" s="265" t="s">
        <v>1937</v>
      </c>
      <c r="M3384" s="265" t="s">
        <v>1937</v>
      </c>
      <c r="N3384" s="258" t="s">
        <v>3023</v>
      </c>
      <c r="P3384" s="258" t="s">
        <v>3025</v>
      </c>
      <c r="Q3384" s="265" t="s">
        <v>2153</v>
      </c>
      <c r="R3384" s="265" t="s">
        <v>3073</v>
      </c>
      <c r="S3384" s="265" t="s">
        <v>3116</v>
      </c>
      <c r="T3384" s="11" t="s">
        <v>2800</v>
      </c>
      <c r="U3384" s="11" t="s">
        <v>2517</v>
      </c>
      <c r="V3384">
        <v>-0.36211699164345301</v>
      </c>
      <c r="Z3384">
        <v>-1.4180415684593899</v>
      </c>
      <c r="AD3384" s="188">
        <f t="shared" si="104"/>
        <v>-0.83380518687806426</v>
      </c>
      <c r="AE3384" s="188">
        <f t="shared" si="105"/>
        <v>-6.443215207128433</v>
      </c>
    </row>
    <row r="3385" spans="1:31" x14ac:dyDescent="0.35">
      <c r="A3385" s="11" t="s">
        <v>2796</v>
      </c>
      <c r="B3385" s="11" t="s">
        <v>2516</v>
      </c>
      <c r="C3385" s="11" t="s">
        <v>2766</v>
      </c>
      <c r="D3385" s="188" t="s">
        <v>3022</v>
      </c>
      <c r="G3385" s="11" t="s">
        <v>2797</v>
      </c>
      <c r="H3385" s="11" t="s">
        <v>2798</v>
      </c>
      <c r="I3385" s="11" t="s">
        <v>2799</v>
      </c>
      <c r="J3385" s="188" t="s">
        <v>2561</v>
      </c>
      <c r="K3385" s="260" t="s">
        <v>3049</v>
      </c>
      <c r="L3385" s="265" t="s">
        <v>1937</v>
      </c>
      <c r="M3385" s="265" t="s">
        <v>1937</v>
      </c>
      <c r="N3385" s="258" t="s">
        <v>3023</v>
      </c>
      <c r="P3385" s="258" t="s">
        <v>3025</v>
      </c>
      <c r="Q3385" s="265" t="s">
        <v>2153</v>
      </c>
      <c r="R3385" s="265" t="s">
        <v>3073</v>
      </c>
      <c r="S3385" s="265" t="s">
        <v>3116</v>
      </c>
      <c r="T3385" s="11" t="s">
        <v>2800</v>
      </c>
      <c r="U3385" s="11" t="s">
        <v>2517</v>
      </c>
      <c r="V3385">
        <v>-0.32311977715877399</v>
      </c>
      <c r="Z3385">
        <v>-1.5419184343975401</v>
      </c>
      <c r="AD3385" s="188">
        <f t="shared" si="104"/>
        <v>-0.74401078213735106</v>
      </c>
      <c r="AE3385" s="188">
        <f t="shared" si="105"/>
        <v>-6.7284522320044386</v>
      </c>
    </row>
    <row r="3386" spans="1:31" x14ac:dyDescent="0.35">
      <c r="A3386" s="11" t="s">
        <v>2796</v>
      </c>
      <c r="B3386" s="11" t="s">
        <v>2516</v>
      </c>
      <c r="C3386" s="11" t="s">
        <v>2766</v>
      </c>
      <c r="D3386" s="188" t="s">
        <v>3022</v>
      </c>
      <c r="G3386" s="11" t="s">
        <v>2797</v>
      </c>
      <c r="H3386" s="11" t="s">
        <v>2798</v>
      </c>
      <c r="I3386" s="11" t="s">
        <v>2799</v>
      </c>
      <c r="J3386" s="188" t="s">
        <v>2561</v>
      </c>
      <c r="K3386" s="260" t="s">
        <v>3049</v>
      </c>
      <c r="L3386" s="265" t="s">
        <v>1937</v>
      </c>
      <c r="M3386" s="265" t="s">
        <v>1937</v>
      </c>
      <c r="N3386" s="258" t="s">
        <v>3023</v>
      </c>
      <c r="P3386" s="258" t="s">
        <v>3025</v>
      </c>
      <c r="Q3386" s="265" t="s">
        <v>2153</v>
      </c>
      <c r="R3386" s="265" t="s">
        <v>3073</v>
      </c>
      <c r="S3386" s="265" t="s">
        <v>3116</v>
      </c>
      <c r="T3386" s="11" t="s">
        <v>2800</v>
      </c>
      <c r="U3386" s="11" t="s">
        <v>2517</v>
      </c>
      <c r="V3386">
        <v>-0.41225626740947002</v>
      </c>
      <c r="Z3386">
        <v>-1.5606028140846999</v>
      </c>
      <c r="AD3386" s="188">
        <f t="shared" si="104"/>
        <v>-0.94925513583041277</v>
      </c>
      <c r="AE3386" s="188">
        <f t="shared" si="105"/>
        <v>-6.7714746061439337</v>
      </c>
    </row>
    <row r="3387" spans="1:31" x14ac:dyDescent="0.35">
      <c r="A3387" s="11" t="s">
        <v>2796</v>
      </c>
      <c r="B3387" s="11" t="s">
        <v>2516</v>
      </c>
      <c r="C3387" s="11" t="s">
        <v>2766</v>
      </c>
      <c r="D3387" s="188" t="s">
        <v>3022</v>
      </c>
      <c r="G3387" s="11" t="s">
        <v>2797</v>
      </c>
      <c r="H3387" s="11" t="s">
        <v>2798</v>
      </c>
      <c r="I3387" s="11" t="s">
        <v>2799</v>
      </c>
      <c r="J3387" s="188" t="s">
        <v>2561</v>
      </c>
      <c r="K3387" s="260" t="s">
        <v>3049</v>
      </c>
      <c r="L3387" s="265" t="s">
        <v>1937</v>
      </c>
      <c r="M3387" s="265" t="s">
        <v>1937</v>
      </c>
      <c r="N3387" s="258" t="s">
        <v>3023</v>
      </c>
      <c r="P3387" s="258" t="s">
        <v>3025</v>
      </c>
      <c r="Q3387" s="265" t="s">
        <v>2153</v>
      </c>
      <c r="R3387" s="265" t="s">
        <v>3073</v>
      </c>
      <c r="S3387" s="265" t="s">
        <v>3116</v>
      </c>
      <c r="T3387" s="11" t="s">
        <v>2800</v>
      </c>
      <c r="U3387" s="11" t="s">
        <v>2517</v>
      </c>
      <c r="V3387">
        <v>-0.41225626740947002</v>
      </c>
      <c r="Z3387">
        <v>-1.7247053781872701</v>
      </c>
      <c r="AD3387" s="188">
        <f t="shared" si="104"/>
        <v>-0.94925513583041277</v>
      </c>
      <c r="AE3387" s="188">
        <f t="shared" si="105"/>
        <v>-7.1493347239686118</v>
      </c>
    </row>
    <row r="3388" spans="1:31" x14ac:dyDescent="0.35">
      <c r="A3388" s="11" t="s">
        <v>2796</v>
      </c>
      <c r="B3388" s="11" t="s">
        <v>2516</v>
      </c>
      <c r="C3388" s="11" t="s">
        <v>2766</v>
      </c>
      <c r="D3388" s="188" t="s">
        <v>3022</v>
      </c>
      <c r="G3388" s="11" t="s">
        <v>2797</v>
      </c>
      <c r="H3388" s="11" t="s">
        <v>2798</v>
      </c>
      <c r="I3388" s="11" t="s">
        <v>2799</v>
      </c>
      <c r="J3388" s="188" t="s">
        <v>2561</v>
      </c>
      <c r="K3388" s="260" t="s">
        <v>3049</v>
      </c>
      <c r="L3388" s="265" t="s">
        <v>1937</v>
      </c>
      <c r="M3388" s="265" t="s">
        <v>1937</v>
      </c>
      <c r="N3388" s="258" t="s">
        <v>3023</v>
      </c>
      <c r="P3388" s="258" t="s">
        <v>3025</v>
      </c>
      <c r="Q3388" s="265" t="s">
        <v>2153</v>
      </c>
      <c r="R3388" s="265" t="s">
        <v>3073</v>
      </c>
      <c r="S3388" s="265" t="s">
        <v>3116</v>
      </c>
      <c r="T3388" s="11" t="s">
        <v>2800</v>
      </c>
      <c r="U3388" s="11" t="s">
        <v>2517</v>
      </c>
      <c r="V3388">
        <v>-0.42339832869080701</v>
      </c>
      <c r="Z3388">
        <v>-1.8680665666738001</v>
      </c>
      <c r="AD3388" s="188">
        <f t="shared" si="104"/>
        <v>-0.9749106800420454</v>
      </c>
      <c r="AE3388" s="188">
        <f t="shared" si="105"/>
        <v>-7.4794360594916052</v>
      </c>
    </row>
    <row r="3389" spans="1:31" x14ac:dyDescent="0.35">
      <c r="A3389" s="11" t="s">
        <v>2796</v>
      </c>
      <c r="B3389" s="11" t="s">
        <v>2516</v>
      </c>
      <c r="C3389" s="11" t="s">
        <v>2766</v>
      </c>
      <c r="D3389" s="188" t="s">
        <v>3022</v>
      </c>
      <c r="G3389" s="11" t="s">
        <v>2797</v>
      </c>
      <c r="H3389" s="11" t="s">
        <v>2798</v>
      </c>
      <c r="I3389" s="11" t="s">
        <v>2799</v>
      </c>
      <c r="J3389" s="188" t="s">
        <v>2561</v>
      </c>
      <c r="K3389" s="260" t="s">
        <v>3049</v>
      </c>
      <c r="L3389" s="265" t="s">
        <v>1937</v>
      </c>
      <c r="M3389" s="265" t="s">
        <v>1937</v>
      </c>
      <c r="N3389" s="258" t="s">
        <v>3023</v>
      </c>
      <c r="P3389" s="258" t="s">
        <v>3025</v>
      </c>
      <c r="Q3389" s="265" t="s">
        <v>2153</v>
      </c>
      <c r="R3389" s="265" t="s">
        <v>3073</v>
      </c>
      <c r="S3389" s="265" t="s">
        <v>3116</v>
      </c>
      <c r="T3389" s="11" t="s">
        <v>2800</v>
      </c>
      <c r="U3389" s="11" t="s">
        <v>2517</v>
      </c>
      <c r="V3389">
        <v>-0.44568245125348099</v>
      </c>
      <c r="Z3389">
        <v>-2.0727376615955899</v>
      </c>
      <c r="AD3389" s="188">
        <f t="shared" si="104"/>
        <v>-1.0262217684653108</v>
      </c>
      <c r="AE3389" s="188">
        <f t="shared" si="105"/>
        <v>-7.9507086716252884</v>
      </c>
    </row>
    <row r="3390" spans="1:31" x14ac:dyDescent="0.35">
      <c r="A3390" s="11" t="s">
        <v>2796</v>
      </c>
      <c r="B3390" s="11" t="s">
        <v>2516</v>
      </c>
      <c r="C3390" s="11" t="s">
        <v>2766</v>
      </c>
      <c r="D3390" s="188" t="s">
        <v>3022</v>
      </c>
      <c r="G3390" s="11" t="s">
        <v>2797</v>
      </c>
      <c r="H3390" s="11" t="s">
        <v>2798</v>
      </c>
      <c r="I3390" s="11" t="s">
        <v>2799</v>
      </c>
      <c r="J3390" s="188" t="s">
        <v>2561</v>
      </c>
      <c r="K3390" s="260" t="s">
        <v>3049</v>
      </c>
      <c r="L3390" s="265" t="s">
        <v>1937</v>
      </c>
      <c r="M3390" s="265" t="s">
        <v>1937</v>
      </c>
      <c r="N3390" s="258" t="s">
        <v>3023</v>
      </c>
      <c r="P3390" s="258" t="s">
        <v>3025</v>
      </c>
      <c r="Q3390" s="265" t="s">
        <v>2153</v>
      </c>
      <c r="R3390" s="265" t="s">
        <v>3073</v>
      </c>
      <c r="S3390" s="265" t="s">
        <v>3116</v>
      </c>
      <c r="T3390" s="11" t="s">
        <v>2800</v>
      </c>
      <c r="U3390" s="11" t="s">
        <v>2517</v>
      </c>
      <c r="V3390">
        <v>-0.35654596100278502</v>
      </c>
      <c r="Z3390">
        <v>-2.0745661024212501</v>
      </c>
      <c r="AD3390" s="188">
        <f t="shared" si="104"/>
        <v>-0.82097741477224928</v>
      </c>
      <c r="AE3390" s="188">
        <f t="shared" si="105"/>
        <v>-7.9549188122138759</v>
      </c>
    </row>
    <row r="3391" spans="1:31" x14ac:dyDescent="0.35">
      <c r="A3391" s="11" t="s">
        <v>2796</v>
      </c>
      <c r="B3391" s="11" t="s">
        <v>2516</v>
      </c>
      <c r="C3391" s="11" t="s">
        <v>2766</v>
      </c>
      <c r="D3391" s="188" t="s">
        <v>3022</v>
      </c>
      <c r="G3391" s="11" t="s">
        <v>2797</v>
      </c>
      <c r="H3391" s="11" t="s">
        <v>2798</v>
      </c>
      <c r="I3391" s="11" t="s">
        <v>2799</v>
      </c>
      <c r="J3391" s="188" t="s">
        <v>2561</v>
      </c>
      <c r="K3391" s="260" t="s">
        <v>3049</v>
      </c>
      <c r="L3391" s="265" t="s">
        <v>1937</v>
      </c>
      <c r="M3391" s="265" t="s">
        <v>1937</v>
      </c>
      <c r="N3391" s="258" t="s">
        <v>3023</v>
      </c>
      <c r="P3391" s="258" t="s">
        <v>3025</v>
      </c>
      <c r="Q3391" s="265" t="s">
        <v>2153</v>
      </c>
      <c r="R3391" s="265" t="s">
        <v>3073</v>
      </c>
      <c r="S3391" s="265" t="s">
        <v>3116</v>
      </c>
      <c r="T3391" s="11" t="s">
        <v>2800</v>
      </c>
      <c r="U3391" s="11" t="s">
        <v>2517</v>
      </c>
      <c r="V3391">
        <v>-0.35654596100278502</v>
      </c>
      <c r="Z3391">
        <v>-1.7668737947289399</v>
      </c>
      <c r="AD3391" s="188">
        <f t="shared" si="104"/>
        <v>-0.82097741477224928</v>
      </c>
      <c r="AE3391" s="188">
        <f t="shared" si="105"/>
        <v>-7.2464310912926244</v>
      </c>
    </row>
    <row r="3392" spans="1:31" x14ac:dyDescent="0.35">
      <c r="A3392" s="11" t="s">
        <v>2796</v>
      </c>
      <c r="B3392" s="11" t="s">
        <v>2516</v>
      </c>
      <c r="C3392" s="11" t="s">
        <v>2766</v>
      </c>
      <c r="D3392" s="188" t="s">
        <v>3022</v>
      </c>
      <c r="G3392" s="11" t="s">
        <v>2797</v>
      </c>
      <c r="H3392" s="11" t="s">
        <v>2798</v>
      </c>
      <c r="I3392" s="11" t="s">
        <v>2799</v>
      </c>
      <c r="J3392" s="188" t="s">
        <v>2561</v>
      </c>
      <c r="K3392" s="260" t="s">
        <v>3049</v>
      </c>
      <c r="L3392" s="265" t="s">
        <v>1937</v>
      </c>
      <c r="M3392" s="265" t="s">
        <v>1937</v>
      </c>
      <c r="N3392" s="258" t="s">
        <v>3023</v>
      </c>
      <c r="P3392" s="258" t="s">
        <v>3025</v>
      </c>
      <c r="Q3392" s="265" t="s">
        <v>2153</v>
      </c>
      <c r="R3392" s="265" t="s">
        <v>3073</v>
      </c>
      <c r="S3392" s="265" t="s">
        <v>3116</v>
      </c>
      <c r="T3392" s="11" t="s">
        <v>2800</v>
      </c>
      <c r="U3392" s="11" t="s">
        <v>2517</v>
      </c>
      <c r="V3392">
        <v>-0.28412256267409403</v>
      </c>
      <c r="Z3392">
        <v>-1.72733376187415</v>
      </c>
      <c r="AD3392" s="188">
        <f t="shared" si="104"/>
        <v>-0.65421637739663552</v>
      </c>
      <c r="AE3392" s="188">
        <f t="shared" si="105"/>
        <v>-7.155386801064691</v>
      </c>
    </row>
    <row r="3393" spans="1:31" x14ac:dyDescent="0.35">
      <c r="A3393" s="11" t="s">
        <v>2796</v>
      </c>
      <c r="B3393" s="11" t="s">
        <v>2516</v>
      </c>
      <c r="C3393" s="11" t="s">
        <v>2766</v>
      </c>
      <c r="D3393" s="188" t="s">
        <v>3022</v>
      </c>
      <c r="G3393" s="11" t="s">
        <v>2797</v>
      </c>
      <c r="H3393" s="11" t="s">
        <v>2798</v>
      </c>
      <c r="I3393" s="11" t="s">
        <v>2799</v>
      </c>
      <c r="J3393" s="188" t="s">
        <v>2561</v>
      </c>
      <c r="K3393" s="260" t="s">
        <v>3049</v>
      </c>
      <c r="L3393" s="265" t="s">
        <v>1937</v>
      </c>
      <c r="M3393" s="265" t="s">
        <v>1937</v>
      </c>
      <c r="N3393" s="258" t="s">
        <v>3023</v>
      </c>
      <c r="P3393" s="258" t="s">
        <v>3025</v>
      </c>
      <c r="Q3393" s="265" t="s">
        <v>2153</v>
      </c>
      <c r="R3393" s="265" t="s">
        <v>3073</v>
      </c>
      <c r="S3393" s="265" t="s">
        <v>3116</v>
      </c>
      <c r="T3393" s="11" t="s">
        <v>2800</v>
      </c>
      <c r="U3393" s="11" t="s">
        <v>2517</v>
      </c>
      <c r="V3393">
        <v>-0.29526462395543102</v>
      </c>
      <c r="Z3393">
        <v>-1.8912077708735</v>
      </c>
      <c r="AD3393" s="188">
        <f t="shared" si="104"/>
        <v>-0.67987192160826815</v>
      </c>
      <c r="AE3393" s="188">
        <f t="shared" si="105"/>
        <v>-7.5327206513157652</v>
      </c>
    </row>
    <row r="3394" spans="1:31" x14ac:dyDescent="0.35">
      <c r="A3394" s="11" t="s">
        <v>2796</v>
      </c>
      <c r="B3394" s="11" t="s">
        <v>2516</v>
      </c>
      <c r="C3394" s="11" t="s">
        <v>2766</v>
      </c>
      <c r="D3394" s="188" t="s">
        <v>3022</v>
      </c>
      <c r="G3394" s="11" t="s">
        <v>2797</v>
      </c>
      <c r="H3394" s="11" t="s">
        <v>2798</v>
      </c>
      <c r="I3394" s="11" t="s">
        <v>2799</v>
      </c>
      <c r="J3394" s="188" t="s">
        <v>2561</v>
      </c>
      <c r="K3394" s="260" t="s">
        <v>3049</v>
      </c>
      <c r="L3394" s="265" t="s">
        <v>1937</v>
      </c>
      <c r="M3394" s="265" t="s">
        <v>1937</v>
      </c>
      <c r="N3394" s="258" t="s">
        <v>3023</v>
      </c>
      <c r="P3394" s="258" t="s">
        <v>3025</v>
      </c>
      <c r="Q3394" s="265" t="s">
        <v>2153</v>
      </c>
      <c r="R3394" s="265" t="s">
        <v>3073</v>
      </c>
      <c r="S3394" s="265" t="s">
        <v>3116</v>
      </c>
      <c r="T3394" s="11" t="s">
        <v>2800</v>
      </c>
      <c r="U3394" s="11" t="s">
        <v>2517</v>
      </c>
      <c r="V3394">
        <v>-0.25626740947075199</v>
      </c>
      <c r="Z3394">
        <v>-1.97405899578601</v>
      </c>
      <c r="AD3394" s="188">
        <f t="shared" si="104"/>
        <v>-0.59007751686755461</v>
      </c>
      <c r="AE3394" s="188">
        <f t="shared" si="105"/>
        <v>-7.7234926467356075</v>
      </c>
    </row>
    <row r="3395" spans="1:31" x14ac:dyDescent="0.35">
      <c r="A3395" s="11" t="s">
        <v>2796</v>
      </c>
      <c r="B3395" s="11" t="s">
        <v>2516</v>
      </c>
      <c r="C3395" s="11" t="s">
        <v>2766</v>
      </c>
      <c r="D3395" s="188" t="s">
        <v>3022</v>
      </c>
      <c r="G3395" s="11" t="s">
        <v>2797</v>
      </c>
      <c r="H3395" s="11" t="s">
        <v>2798</v>
      </c>
      <c r="I3395" s="11" t="s">
        <v>2799</v>
      </c>
      <c r="J3395" s="188" t="s">
        <v>2561</v>
      </c>
      <c r="K3395" s="260" t="s">
        <v>3049</v>
      </c>
      <c r="L3395" s="265" t="s">
        <v>1937</v>
      </c>
      <c r="M3395" s="265" t="s">
        <v>1937</v>
      </c>
      <c r="N3395" s="258" t="s">
        <v>3023</v>
      </c>
      <c r="P3395" s="258" t="s">
        <v>3025</v>
      </c>
      <c r="Q3395" s="265" t="s">
        <v>2153</v>
      </c>
      <c r="R3395" s="265" t="s">
        <v>3073</v>
      </c>
      <c r="S3395" s="265" t="s">
        <v>3116</v>
      </c>
      <c r="T3395" s="11" t="s">
        <v>2800</v>
      </c>
      <c r="U3395" s="11" t="s">
        <v>2517</v>
      </c>
      <c r="V3395">
        <v>-0.23955431754874601</v>
      </c>
      <c r="Z3395">
        <v>-1.7282479822869701</v>
      </c>
      <c r="AD3395" s="188">
        <f t="shared" si="104"/>
        <v>-0.55159420055010444</v>
      </c>
      <c r="AE3395" s="188">
        <f t="shared" si="105"/>
        <v>-7.1574918713589604</v>
      </c>
    </row>
    <row r="3396" spans="1:31" x14ac:dyDescent="0.35">
      <c r="A3396" s="11" t="s">
        <v>2796</v>
      </c>
      <c r="B3396" s="11" t="s">
        <v>2516</v>
      </c>
      <c r="C3396" s="11" t="s">
        <v>2766</v>
      </c>
      <c r="D3396" s="188" t="s">
        <v>3022</v>
      </c>
      <c r="G3396" s="11" t="s">
        <v>2797</v>
      </c>
      <c r="H3396" s="11" t="s">
        <v>2798</v>
      </c>
      <c r="I3396" s="11" t="s">
        <v>2799</v>
      </c>
      <c r="J3396" s="188" t="s">
        <v>2561</v>
      </c>
      <c r="K3396" s="260" t="s">
        <v>3049</v>
      </c>
      <c r="L3396" s="265" t="s">
        <v>1937</v>
      </c>
      <c r="M3396" s="265" t="s">
        <v>1937</v>
      </c>
      <c r="N3396" s="258" t="s">
        <v>3023</v>
      </c>
      <c r="P3396" s="258" t="s">
        <v>3025</v>
      </c>
      <c r="Q3396" s="265" t="s">
        <v>2153</v>
      </c>
      <c r="R3396" s="265" t="s">
        <v>3073</v>
      </c>
      <c r="S3396" s="265" t="s">
        <v>3116</v>
      </c>
      <c r="T3396" s="11" t="s">
        <v>2800</v>
      </c>
      <c r="U3396" s="11" t="s">
        <v>2517</v>
      </c>
      <c r="V3396">
        <v>-0.20612813370473501</v>
      </c>
      <c r="Z3396">
        <v>-1.58534390400685</v>
      </c>
      <c r="AD3396" s="188">
        <f t="shared" si="104"/>
        <v>-0.47462756791520627</v>
      </c>
      <c r="AE3396" s="188">
        <f t="shared" si="105"/>
        <v>-6.8284430709831021</v>
      </c>
    </row>
    <row r="3397" spans="1:31" x14ac:dyDescent="0.35">
      <c r="A3397" s="11" t="s">
        <v>2796</v>
      </c>
      <c r="B3397" s="11" t="s">
        <v>2516</v>
      </c>
      <c r="C3397" s="11" t="s">
        <v>2766</v>
      </c>
      <c r="D3397" s="188" t="s">
        <v>3022</v>
      </c>
      <c r="G3397" s="11" t="s">
        <v>2797</v>
      </c>
      <c r="H3397" s="11" t="s">
        <v>2798</v>
      </c>
      <c r="I3397" s="11" t="s">
        <v>2799</v>
      </c>
      <c r="J3397" s="188" t="s">
        <v>2561</v>
      </c>
      <c r="K3397" s="260" t="s">
        <v>3049</v>
      </c>
      <c r="L3397" s="265" t="s">
        <v>1937</v>
      </c>
      <c r="M3397" s="265" t="s">
        <v>1937</v>
      </c>
      <c r="N3397" s="258" t="s">
        <v>3023</v>
      </c>
      <c r="P3397" s="258" t="s">
        <v>3025</v>
      </c>
      <c r="Q3397" s="265" t="s">
        <v>2153</v>
      </c>
      <c r="R3397" s="265" t="s">
        <v>3073</v>
      </c>
      <c r="S3397" s="265" t="s">
        <v>3116</v>
      </c>
      <c r="T3397" s="11" t="s">
        <v>2800</v>
      </c>
      <c r="U3397" s="11" t="s">
        <v>2517</v>
      </c>
      <c r="V3397">
        <v>-0.23398328690807799</v>
      </c>
      <c r="Z3397">
        <v>-1.54374687522319</v>
      </c>
      <c r="AD3397" s="188">
        <f t="shared" si="104"/>
        <v>-0.53876642844428935</v>
      </c>
      <c r="AE3397" s="188">
        <f t="shared" si="105"/>
        <v>-6.7326623725930022</v>
      </c>
    </row>
    <row r="3398" spans="1:31" x14ac:dyDescent="0.35">
      <c r="A3398" s="11" t="s">
        <v>2796</v>
      </c>
      <c r="B3398" s="11" t="s">
        <v>2516</v>
      </c>
      <c r="C3398" s="11" t="s">
        <v>2766</v>
      </c>
      <c r="D3398" s="188" t="s">
        <v>3022</v>
      </c>
      <c r="G3398" s="11" t="s">
        <v>2797</v>
      </c>
      <c r="H3398" s="11" t="s">
        <v>2798</v>
      </c>
      <c r="I3398" s="11" t="s">
        <v>2799</v>
      </c>
      <c r="J3398" s="188" t="s">
        <v>2561</v>
      </c>
      <c r="K3398" s="260" t="s">
        <v>3049</v>
      </c>
      <c r="L3398" s="265" t="s">
        <v>1937</v>
      </c>
      <c r="M3398" s="265" t="s">
        <v>1937</v>
      </c>
      <c r="N3398" s="258" t="s">
        <v>3023</v>
      </c>
      <c r="P3398" s="258" t="s">
        <v>3025</v>
      </c>
      <c r="Q3398" s="265" t="s">
        <v>2153</v>
      </c>
      <c r="R3398" s="265" t="s">
        <v>3073</v>
      </c>
      <c r="S3398" s="265" t="s">
        <v>3116</v>
      </c>
      <c r="T3398" s="11" t="s">
        <v>2800</v>
      </c>
      <c r="U3398" s="11" t="s">
        <v>2517</v>
      </c>
      <c r="V3398">
        <v>-0.19498607242339799</v>
      </c>
      <c r="Z3398">
        <v>-1.35993143346903</v>
      </c>
      <c r="AD3398" s="188">
        <f t="shared" si="104"/>
        <v>-0.44897202370357353</v>
      </c>
      <c r="AE3398" s="188">
        <f t="shared" si="105"/>
        <v>-6.3094116765477581</v>
      </c>
    </row>
    <row r="3399" spans="1:31" x14ac:dyDescent="0.35">
      <c r="A3399" s="11" t="s">
        <v>2796</v>
      </c>
      <c r="B3399" s="11" t="s">
        <v>2516</v>
      </c>
      <c r="C3399" s="11" t="s">
        <v>2766</v>
      </c>
      <c r="D3399" s="188" t="s">
        <v>3022</v>
      </c>
      <c r="G3399" s="11" t="s">
        <v>2797</v>
      </c>
      <c r="H3399" s="11" t="s">
        <v>2798</v>
      </c>
      <c r="I3399" s="11" t="s">
        <v>2799</v>
      </c>
      <c r="J3399" s="188" t="s">
        <v>2561</v>
      </c>
      <c r="K3399" s="260" t="s">
        <v>3049</v>
      </c>
      <c r="L3399" s="265" t="s">
        <v>1937</v>
      </c>
      <c r="M3399" s="265" t="s">
        <v>1937</v>
      </c>
      <c r="N3399" s="258" t="s">
        <v>3023</v>
      </c>
      <c r="P3399" s="258" t="s">
        <v>3025</v>
      </c>
      <c r="Q3399" s="265" t="s">
        <v>2153</v>
      </c>
      <c r="R3399" s="265" t="s">
        <v>3073</v>
      </c>
      <c r="S3399" s="265" t="s">
        <v>3116</v>
      </c>
      <c r="T3399" s="11" t="s">
        <v>2800</v>
      </c>
      <c r="U3399" s="11" t="s">
        <v>2517</v>
      </c>
      <c r="V3399">
        <v>-0.13370473537604399</v>
      </c>
      <c r="Z3399">
        <v>-1.2586243839725699</v>
      </c>
      <c r="AD3399" s="188">
        <f t="shared" si="104"/>
        <v>-0.30786653053959251</v>
      </c>
      <c r="AE3399" s="188">
        <f t="shared" si="105"/>
        <v>-6.0761435745619989</v>
      </c>
    </row>
    <row r="3400" spans="1:31" x14ac:dyDescent="0.35">
      <c r="A3400" s="11" t="s">
        <v>2796</v>
      </c>
      <c r="B3400" s="11" t="s">
        <v>2516</v>
      </c>
      <c r="C3400" s="11" t="s">
        <v>2766</v>
      </c>
      <c r="D3400" s="188" t="s">
        <v>3022</v>
      </c>
      <c r="G3400" s="11" t="s">
        <v>2797</v>
      </c>
      <c r="H3400" s="11" t="s">
        <v>2798</v>
      </c>
      <c r="I3400" s="11" t="s">
        <v>2799</v>
      </c>
      <c r="J3400" s="188" t="s">
        <v>2561</v>
      </c>
      <c r="K3400" s="260" t="s">
        <v>3049</v>
      </c>
      <c r="L3400" s="265" t="s">
        <v>1937</v>
      </c>
      <c r="M3400" s="265" t="s">
        <v>1937</v>
      </c>
      <c r="N3400" s="258" t="s">
        <v>3023</v>
      </c>
      <c r="P3400" s="258" t="s">
        <v>3025</v>
      </c>
      <c r="Q3400" s="265" t="s">
        <v>2153</v>
      </c>
      <c r="R3400" s="265" t="s">
        <v>3073</v>
      </c>
      <c r="S3400" s="265" t="s">
        <v>3116</v>
      </c>
      <c r="T3400" s="11" t="s">
        <v>2800</v>
      </c>
      <c r="U3400" s="11" t="s">
        <v>2517</v>
      </c>
      <c r="V3400">
        <v>-8.3565459610027898E-2</v>
      </c>
      <c r="Z3400">
        <v>-1.1981144203985401</v>
      </c>
      <c r="AD3400" s="188">
        <f t="shared" si="104"/>
        <v>-0.19241658158724631</v>
      </c>
      <c r="AE3400" s="188">
        <f t="shared" si="105"/>
        <v>-5.9368142344588257</v>
      </c>
    </row>
    <row r="3401" spans="1:31" x14ac:dyDescent="0.35">
      <c r="A3401" s="11" t="s">
        <v>2796</v>
      </c>
      <c r="B3401" s="11" t="s">
        <v>2516</v>
      </c>
      <c r="C3401" s="11" t="s">
        <v>2766</v>
      </c>
      <c r="D3401" s="188" t="s">
        <v>3022</v>
      </c>
      <c r="G3401" s="11" t="s">
        <v>2797</v>
      </c>
      <c r="H3401" s="11" t="s">
        <v>2798</v>
      </c>
      <c r="I3401" s="11" t="s">
        <v>2799</v>
      </c>
      <c r="J3401" s="188" t="s">
        <v>2561</v>
      </c>
      <c r="K3401" s="260" t="s">
        <v>3049</v>
      </c>
      <c r="L3401" s="265" t="s">
        <v>1937</v>
      </c>
      <c r="M3401" s="265" t="s">
        <v>1937</v>
      </c>
      <c r="N3401" s="258" t="s">
        <v>3023</v>
      </c>
      <c r="P3401" s="258" t="s">
        <v>3025</v>
      </c>
      <c r="Q3401" s="265" t="s">
        <v>2153</v>
      </c>
      <c r="R3401" s="265" t="s">
        <v>3073</v>
      </c>
      <c r="S3401" s="265" t="s">
        <v>3116</v>
      </c>
      <c r="T3401" s="11" t="s">
        <v>2800</v>
      </c>
      <c r="U3401" s="11" t="s">
        <v>2517</v>
      </c>
      <c r="V3401">
        <v>-5.0139275766016803E-2</v>
      </c>
      <c r="Z3401">
        <v>-1.21931290622098</v>
      </c>
      <c r="AD3401" s="188">
        <f t="shared" si="104"/>
        <v>-0.11544994895234795</v>
      </c>
      <c r="AE3401" s="188">
        <f t="shared" si="105"/>
        <v>-5.9856255519076207</v>
      </c>
    </row>
    <row r="3402" spans="1:31" x14ac:dyDescent="0.35">
      <c r="A3402" s="11" t="s">
        <v>2796</v>
      </c>
      <c r="B3402" s="11" t="s">
        <v>2516</v>
      </c>
      <c r="C3402" s="11" t="s">
        <v>2766</v>
      </c>
      <c r="D3402" s="188" t="s">
        <v>3022</v>
      </c>
      <c r="G3402" s="11" t="s">
        <v>2797</v>
      </c>
      <c r="H3402" s="11" t="s">
        <v>2798</v>
      </c>
      <c r="I3402" s="11" t="s">
        <v>2799</v>
      </c>
      <c r="J3402" s="188" t="s">
        <v>2561</v>
      </c>
      <c r="K3402" s="260" t="s">
        <v>3049</v>
      </c>
      <c r="L3402" s="265" t="s">
        <v>1937</v>
      </c>
      <c r="M3402" s="265" t="s">
        <v>1937</v>
      </c>
      <c r="N3402" s="258" t="s">
        <v>3023</v>
      </c>
      <c r="P3402" s="258" t="s">
        <v>3025</v>
      </c>
      <c r="Q3402" s="265" t="s">
        <v>2153</v>
      </c>
      <c r="R3402" s="265" t="s">
        <v>3073</v>
      </c>
      <c r="S3402" s="265" t="s">
        <v>3116</v>
      </c>
      <c r="T3402" s="11" t="s">
        <v>2800</v>
      </c>
      <c r="U3402" s="11" t="s">
        <v>2517</v>
      </c>
      <c r="V3402">
        <v>5.57103064066843E-3</v>
      </c>
      <c r="Z3402">
        <v>-1.48712234840368</v>
      </c>
      <c r="AD3402" s="188">
        <f t="shared" si="104"/>
        <v>1.2827772105816098E-2</v>
      </c>
      <c r="AE3402" s="188">
        <f t="shared" si="105"/>
        <v>-6.6022795812405572</v>
      </c>
    </row>
    <row r="3403" spans="1:31" x14ac:dyDescent="0.35">
      <c r="A3403" s="11" t="s">
        <v>2796</v>
      </c>
      <c r="B3403" s="11" t="s">
        <v>2516</v>
      </c>
      <c r="C3403" s="11" t="s">
        <v>2766</v>
      </c>
      <c r="D3403" s="188" t="s">
        <v>3022</v>
      </c>
      <c r="G3403" s="11" t="s">
        <v>2797</v>
      </c>
      <c r="H3403" s="11" t="s">
        <v>2798</v>
      </c>
      <c r="I3403" s="11" t="s">
        <v>2799</v>
      </c>
      <c r="J3403" s="188" t="s">
        <v>2561</v>
      </c>
      <c r="K3403" s="260" t="s">
        <v>3049</v>
      </c>
      <c r="L3403" s="265" t="s">
        <v>1937</v>
      </c>
      <c r="M3403" s="265" t="s">
        <v>1937</v>
      </c>
      <c r="N3403" s="258" t="s">
        <v>3023</v>
      </c>
      <c r="P3403" s="258" t="s">
        <v>3025</v>
      </c>
      <c r="Q3403" s="265" t="s">
        <v>2153</v>
      </c>
      <c r="R3403" s="265" t="s">
        <v>3073</v>
      </c>
      <c r="S3403" s="265" t="s">
        <v>3116</v>
      </c>
      <c r="T3403" s="11" t="s">
        <v>2800</v>
      </c>
      <c r="U3403" s="11" t="s">
        <v>2517</v>
      </c>
      <c r="V3403">
        <v>-0.10027855153203299</v>
      </c>
      <c r="Z3403">
        <v>-1.7311049210770599</v>
      </c>
      <c r="AD3403" s="188">
        <f t="shared" si="104"/>
        <v>-0.23089989790469442</v>
      </c>
      <c r="AE3403" s="188">
        <f t="shared" si="105"/>
        <v>-7.1640702160286178</v>
      </c>
    </row>
    <row r="3404" spans="1:31" x14ac:dyDescent="0.35">
      <c r="A3404" s="11" t="s">
        <v>2796</v>
      </c>
      <c r="B3404" s="11" t="s">
        <v>2516</v>
      </c>
      <c r="C3404" s="11" t="s">
        <v>2766</v>
      </c>
      <c r="D3404" s="188" t="s">
        <v>3022</v>
      </c>
      <c r="G3404" s="11" t="s">
        <v>2797</v>
      </c>
      <c r="H3404" s="11" t="s">
        <v>2798</v>
      </c>
      <c r="I3404" s="11" t="s">
        <v>2799</v>
      </c>
      <c r="J3404" s="188" t="s">
        <v>2561</v>
      </c>
      <c r="K3404" s="260" t="s">
        <v>3049</v>
      </c>
      <c r="L3404" s="265" t="s">
        <v>1937</v>
      </c>
      <c r="M3404" s="265" t="s">
        <v>1937</v>
      </c>
      <c r="N3404" s="258" t="s">
        <v>3023</v>
      </c>
      <c r="P3404" s="258" t="s">
        <v>3025</v>
      </c>
      <c r="Q3404" s="265" t="s">
        <v>2153</v>
      </c>
      <c r="R3404" s="265" t="s">
        <v>3073</v>
      </c>
      <c r="S3404" s="265" t="s">
        <v>3116</v>
      </c>
      <c r="T3404" s="11" t="s">
        <v>2800</v>
      </c>
      <c r="U3404" s="11" t="s">
        <v>2517</v>
      </c>
      <c r="V3404">
        <v>8.9136490250696296E-2</v>
      </c>
      <c r="Z3404">
        <v>-1.0990929219341401</v>
      </c>
      <c r="AD3404" s="188">
        <f t="shared" si="104"/>
        <v>0.2052443536930624</v>
      </c>
      <c r="AE3404" s="188">
        <f t="shared" si="105"/>
        <v>-5.7088088082087651</v>
      </c>
    </row>
    <row r="3405" spans="1:31" x14ac:dyDescent="0.35">
      <c r="A3405" s="11" t="s">
        <v>2796</v>
      </c>
      <c r="B3405" s="11" t="s">
        <v>2516</v>
      </c>
      <c r="C3405" s="11" t="s">
        <v>2766</v>
      </c>
      <c r="D3405" s="188" t="s">
        <v>3022</v>
      </c>
      <c r="G3405" s="11" t="s">
        <v>2797</v>
      </c>
      <c r="H3405" s="11" t="s">
        <v>2798</v>
      </c>
      <c r="I3405" s="11" t="s">
        <v>2799</v>
      </c>
      <c r="J3405" s="188" t="s">
        <v>2561</v>
      </c>
      <c r="K3405" s="260" t="s">
        <v>3049</v>
      </c>
      <c r="L3405" s="265" t="s">
        <v>1937</v>
      </c>
      <c r="M3405" s="265" t="s">
        <v>1937</v>
      </c>
      <c r="N3405" s="258" t="s">
        <v>3023</v>
      </c>
      <c r="P3405" s="258" t="s">
        <v>3025</v>
      </c>
      <c r="Q3405" s="265" t="s">
        <v>2153</v>
      </c>
      <c r="R3405" s="265" t="s">
        <v>3073</v>
      </c>
      <c r="S3405" s="265" t="s">
        <v>3116</v>
      </c>
      <c r="T3405" s="11" t="s">
        <v>2800</v>
      </c>
      <c r="U3405" s="11" t="s">
        <v>2517</v>
      </c>
      <c r="V3405">
        <v>7.7994428969359403E-2</v>
      </c>
      <c r="Z3405">
        <v>-0.87322334118991396</v>
      </c>
      <c r="AD3405" s="188">
        <f t="shared" si="104"/>
        <v>0.17958880948142986</v>
      </c>
      <c r="AE3405" s="188">
        <f t="shared" si="105"/>
        <v>-5.1887248786262949</v>
      </c>
    </row>
    <row r="3406" spans="1:31" x14ac:dyDescent="0.35">
      <c r="A3406" s="11" t="s">
        <v>2796</v>
      </c>
      <c r="B3406" s="11" t="s">
        <v>2516</v>
      </c>
      <c r="C3406" s="11" t="s">
        <v>2766</v>
      </c>
      <c r="D3406" s="188" t="s">
        <v>3022</v>
      </c>
      <c r="G3406" s="11" t="s">
        <v>2797</v>
      </c>
      <c r="H3406" s="11" t="s">
        <v>2798</v>
      </c>
      <c r="I3406" s="11" t="s">
        <v>2799</v>
      </c>
      <c r="J3406" s="188" t="s">
        <v>2561</v>
      </c>
      <c r="K3406" s="260" t="s">
        <v>3049</v>
      </c>
      <c r="L3406" s="265" t="s">
        <v>1937</v>
      </c>
      <c r="M3406" s="265" t="s">
        <v>1937</v>
      </c>
      <c r="N3406" s="258" t="s">
        <v>3023</v>
      </c>
      <c r="P3406" s="258" t="s">
        <v>3025</v>
      </c>
      <c r="Q3406" s="265" t="s">
        <v>2153</v>
      </c>
      <c r="R3406" s="265" t="s">
        <v>3073</v>
      </c>
      <c r="S3406" s="265" t="s">
        <v>3116</v>
      </c>
      <c r="T3406" s="11" t="s">
        <v>2800</v>
      </c>
      <c r="U3406" s="11" t="s">
        <v>2517</v>
      </c>
      <c r="V3406">
        <v>0.13927576601671199</v>
      </c>
      <c r="Z3406">
        <v>-1.4283265481037</v>
      </c>
      <c r="AD3406" s="188">
        <f t="shared" si="104"/>
        <v>0.32069430264540777</v>
      </c>
      <c r="AE3406" s="188">
        <f t="shared" si="105"/>
        <v>-6.4668972479391682</v>
      </c>
    </row>
    <row r="3407" spans="1:31" x14ac:dyDescent="0.35">
      <c r="A3407" s="11" t="s">
        <v>2796</v>
      </c>
      <c r="B3407" s="11" t="s">
        <v>2516</v>
      </c>
      <c r="C3407" s="11" t="s">
        <v>2766</v>
      </c>
      <c r="D3407" s="188" t="s">
        <v>3022</v>
      </c>
      <c r="G3407" s="11" t="s">
        <v>2797</v>
      </c>
      <c r="H3407" s="11" t="s">
        <v>2798</v>
      </c>
      <c r="I3407" s="11" t="s">
        <v>2799</v>
      </c>
      <c r="J3407" s="188" t="s">
        <v>2561</v>
      </c>
      <c r="K3407" s="260" t="s">
        <v>3049</v>
      </c>
      <c r="L3407" s="265" t="s">
        <v>1937</v>
      </c>
      <c r="M3407" s="265" t="s">
        <v>1937</v>
      </c>
      <c r="N3407" s="258" t="s">
        <v>3023</v>
      </c>
      <c r="P3407" s="258" t="s">
        <v>3025</v>
      </c>
      <c r="Q3407" s="265" t="s">
        <v>2153</v>
      </c>
      <c r="R3407" s="265" t="s">
        <v>3073</v>
      </c>
      <c r="S3407" s="265" t="s">
        <v>3116</v>
      </c>
      <c r="T3407" s="11" t="s">
        <v>2800</v>
      </c>
      <c r="U3407" s="11" t="s">
        <v>2517</v>
      </c>
      <c r="V3407">
        <v>0.17270194986072401</v>
      </c>
      <c r="Z3407">
        <v>-1.4290122134133201</v>
      </c>
      <c r="AD3407" s="188">
        <f t="shared" si="104"/>
        <v>0.39766093528030827</v>
      </c>
      <c r="AE3407" s="188">
        <f t="shared" si="105"/>
        <v>-6.4684760506598824</v>
      </c>
    </row>
    <row r="3408" spans="1:31" x14ac:dyDescent="0.35">
      <c r="A3408" s="11" t="s">
        <v>2796</v>
      </c>
      <c r="B3408" s="11" t="s">
        <v>2516</v>
      </c>
      <c r="C3408" s="11" t="s">
        <v>2766</v>
      </c>
      <c r="D3408" s="188" t="s">
        <v>3022</v>
      </c>
      <c r="G3408" s="11" t="s">
        <v>2797</v>
      </c>
      <c r="H3408" s="11" t="s">
        <v>2798</v>
      </c>
      <c r="I3408" s="11" t="s">
        <v>2799</v>
      </c>
      <c r="J3408" s="188" t="s">
        <v>2561</v>
      </c>
      <c r="K3408" s="260" t="s">
        <v>3049</v>
      </c>
      <c r="L3408" s="265" t="s">
        <v>1937</v>
      </c>
      <c r="M3408" s="265" t="s">
        <v>1937</v>
      </c>
      <c r="N3408" s="258" t="s">
        <v>3023</v>
      </c>
      <c r="P3408" s="258" t="s">
        <v>3025</v>
      </c>
      <c r="Q3408" s="265" t="s">
        <v>2153</v>
      </c>
      <c r="R3408" s="265" t="s">
        <v>3073</v>
      </c>
      <c r="S3408" s="265" t="s">
        <v>3116</v>
      </c>
      <c r="T3408" s="11" t="s">
        <v>2800</v>
      </c>
      <c r="U3408" s="11" t="s">
        <v>2517</v>
      </c>
      <c r="V3408">
        <v>0.25626740947075199</v>
      </c>
      <c r="Z3408">
        <v>-1.02046996643096</v>
      </c>
      <c r="AD3408" s="188">
        <f t="shared" si="104"/>
        <v>0.59007751686755472</v>
      </c>
      <c r="AE3408" s="188">
        <f t="shared" si="105"/>
        <v>-5.5277727629000086</v>
      </c>
    </row>
    <row r="3409" spans="1:31" x14ac:dyDescent="0.35">
      <c r="A3409" s="11" t="s">
        <v>2796</v>
      </c>
      <c r="B3409" s="11" t="s">
        <v>2516</v>
      </c>
      <c r="C3409" s="11" t="s">
        <v>2766</v>
      </c>
      <c r="D3409" s="188" t="s">
        <v>3022</v>
      </c>
      <c r="G3409" s="11" t="s">
        <v>2797</v>
      </c>
      <c r="H3409" s="11" t="s">
        <v>2798</v>
      </c>
      <c r="I3409" s="11" t="s">
        <v>2799</v>
      </c>
      <c r="J3409" s="188" t="s">
        <v>2561</v>
      </c>
      <c r="K3409" s="260" t="s">
        <v>3049</v>
      </c>
      <c r="L3409" s="265" t="s">
        <v>1937</v>
      </c>
      <c r="M3409" s="265" t="s">
        <v>1937</v>
      </c>
      <c r="N3409" s="258" t="s">
        <v>3023</v>
      </c>
      <c r="P3409" s="258" t="s">
        <v>3025</v>
      </c>
      <c r="Q3409" s="265" t="s">
        <v>2153</v>
      </c>
      <c r="R3409" s="265" t="s">
        <v>3073</v>
      </c>
      <c r="S3409" s="265" t="s">
        <v>3116</v>
      </c>
      <c r="T3409" s="11" t="s">
        <v>2800</v>
      </c>
      <c r="U3409" s="11" t="s">
        <v>2517</v>
      </c>
      <c r="V3409">
        <v>0.311977715877437</v>
      </c>
      <c r="Z3409">
        <v>-0.48827940861366997</v>
      </c>
      <c r="AD3409" s="188">
        <f t="shared" si="104"/>
        <v>0.7183552379257182</v>
      </c>
      <c r="AE3409" s="188">
        <f t="shared" si="105"/>
        <v>-4.3023587178377305</v>
      </c>
    </row>
    <row r="3410" spans="1:31" x14ac:dyDescent="0.35">
      <c r="A3410" s="11" t="s">
        <v>2796</v>
      </c>
      <c r="B3410" s="11" t="s">
        <v>2516</v>
      </c>
      <c r="C3410" s="11" t="s">
        <v>2766</v>
      </c>
      <c r="D3410" s="188" t="s">
        <v>3022</v>
      </c>
      <c r="G3410" s="11" t="s">
        <v>2797</v>
      </c>
      <c r="H3410" s="11" t="s">
        <v>2798</v>
      </c>
      <c r="I3410" s="11" t="s">
        <v>2799</v>
      </c>
      <c r="J3410" s="188" t="s">
        <v>2561</v>
      </c>
      <c r="K3410" s="260" t="s">
        <v>3049</v>
      </c>
      <c r="L3410" s="265" t="s">
        <v>1937</v>
      </c>
      <c r="M3410" s="265" t="s">
        <v>1937</v>
      </c>
      <c r="N3410" s="258" t="s">
        <v>3023</v>
      </c>
      <c r="P3410" s="258" t="s">
        <v>3025</v>
      </c>
      <c r="Q3410" s="265" t="s">
        <v>2153</v>
      </c>
      <c r="R3410" s="265" t="s">
        <v>3073</v>
      </c>
      <c r="S3410" s="265" t="s">
        <v>3116</v>
      </c>
      <c r="T3410" s="11" t="s">
        <v>2800</v>
      </c>
      <c r="U3410" s="11" t="s">
        <v>2517</v>
      </c>
      <c r="V3410">
        <v>0.36211699164345301</v>
      </c>
      <c r="Z3410">
        <v>-0.67392329119348504</v>
      </c>
      <c r="AD3410" s="188">
        <f t="shared" si="104"/>
        <v>0.83380518687806426</v>
      </c>
      <c r="AE3410" s="188">
        <f t="shared" si="105"/>
        <v>-4.7298195544715496</v>
      </c>
    </row>
    <row r="3411" spans="1:31" x14ac:dyDescent="0.35">
      <c r="A3411" s="11" t="s">
        <v>2796</v>
      </c>
      <c r="B3411" s="11" t="s">
        <v>2516</v>
      </c>
      <c r="C3411" s="11" t="s">
        <v>2766</v>
      </c>
      <c r="D3411" s="188" t="s">
        <v>3022</v>
      </c>
      <c r="G3411" s="11" t="s">
        <v>2797</v>
      </c>
      <c r="H3411" s="11" t="s">
        <v>2798</v>
      </c>
      <c r="I3411" s="11" t="s">
        <v>2799</v>
      </c>
      <c r="J3411" s="188" t="s">
        <v>2561</v>
      </c>
      <c r="K3411" s="260" t="s">
        <v>3049</v>
      </c>
      <c r="L3411" s="265" t="s">
        <v>1937</v>
      </c>
      <c r="M3411" s="265" t="s">
        <v>1937</v>
      </c>
      <c r="N3411" s="258" t="s">
        <v>3023</v>
      </c>
      <c r="P3411" s="258" t="s">
        <v>3025</v>
      </c>
      <c r="Q3411" s="265" t="s">
        <v>2153</v>
      </c>
      <c r="R3411" s="265" t="s">
        <v>3073</v>
      </c>
      <c r="S3411" s="265" t="s">
        <v>3116</v>
      </c>
      <c r="T3411" s="11" t="s">
        <v>2800</v>
      </c>
      <c r="U3411" s="11" t="s">
        <v>2517</v>
      </c>
      <c r="V3411">
        <v>0.55153203342618395</v>
      </c>
      <c r="Z3411">
        <v>-1.00601385615313</v>
      </c>
      <c r="AD3411" s="188">
        <f t="shared" si="104"/>
        <v>1.269949438475825</v>
      </c>
      <c r="AE3411" s="188">
        <f t="shared" si="105"/>
        <v>-5.4944863388715994</v>
      </c>
    </row>
    <row r="3412" spans="1:31" x14ac:dyDescent="0.35">
      <c r="A3412" s="11" t="s">
        <v>2796</v>
      </c>
      <c r="B3412" s="11" t="s">
        <v>2516</v>
      </c>
      <c r="C3412" s="11" t="s">
        <v>2766</v>
      </c>
      <c r="D3412" s="188" t="s">
        <v>3022</v>
      </c>
      <c r="G3412" s="11" t="s">
        <v>2797</v>
      </c>
      <c r="H3412" s="11" t="s">
        <v>2798</v>
      </c>
      <c r="I3412" s="11" t="s">
        <v>2799</v>
      </c>
      <c r="J3412" s="188" t="s">
        <v>2561</v>
      </c>
      <c r="K3412" s="260" t="s">
        <v>3049</v>
      </c>
      <c r="L3412" s="265" t="s">
        <v>1937</v>
      </c>
      <c r="M3412" s="265" t="s">
        <v>1937</v>
      </c>
      <c r="N3412" s="258" t="s">
        <v>3023</v>
      </c>
      <c r="P3412" s="258" t="s">
        <v>3025</v>
      </c>
      <c r="Q3412" s="265" t="s">
        <v>2153</v>
      </c>
      <c r="R3412" s="265" t="s">
        <v>3073</v>
      </c>
      <c r="S3412" s="265" t="s">
        <v>3116</v>
      </c>
      <c r="T3412" s="11" t="s">
        <v>2800</v>
      </c>
      <c r="U3412" s="11" t="s">
        <v>2517</v>
      </c>
      <c r="V3412">
        <v>0.57938718662952604</v>
      </c>
      <c r="Z3412">
        <v>-0.555303192629097</v>
      </c>
      <c r="AD3412" s="188">
        <f t="shared" si="104"/>
        <v>1.3340882990049059</v>
      </c>
      <c r="AE3412" s="188">
        <f t="shared" si="105"/>
        <v>-4.4566866837877059</v>
      </c>
    </row>
    <row r="3413" spans="1:31" x14ac:dyDescent="0.35">
      <c r="A3413" s="11" t="s">
        <v>2796</v>
      </c>
      <c r="B3413" s="11" t="s">
        <v>2516</v>
      </c>
      <c r="C3413" s="11" t="s">
        <v>2766</v>
      </c>
      <c r="D3413" s="188" t="s">
        <v>3022</v>
      </c>
      <c r="G3413" s="11" t="s">
        <v>2797</v>
      </c>
      <c r="H3413" s="11" t="s">
        <v>2798</v>
      </c>
      <c r="I3413" s="11" t="s">
        <v>2799</v>
      </c>
      <c r="J3413" s="188" t="s">
        <v>2561</v>
      </c>
      <c r="K3413" s="260" t="s">
        <v>3049</v>
      </c>
      <c r="L3413" s="265" t="s">
        <v>1937</v>
      </c>
      <c r="M3413" s="265" t="s">
        <v>1937</v>
      </c>
      <c r="N3413" s="258" t="s">
        <v>3023</v>
      </c>
      <c r="P3413" s="258" t="s">
        <v>3025</v>
      </c>
      <c r="Q3413" s="265" t="s">
        <v>2153</v>
      </c>
      <c r="R3413" s="265" t="s">
        <v>3073</v>
      </c>
      <c r="S3413" s="265" t="s">
        <v>3116</v>
      </c>
      <c r="T3413" s="11" t="s">
        <v>2800</v>
      </c>
      <c r="U3413" s="11" t="s">
        <v>2517</v>
      </c>
      <c r="V3413">
        <v>0.60167130919220002</v>
      </c>
      <c r="Z3413">
        <v>-0.67883722591243401</v>
      </c>
      <c r="AD3413" s="188">
        <f t="shared" si="104"/>
        <v>1.3853993874281711</v>
      </c>
      <c r="AE3413" s="188">
        <f t="shared" si="105"/>
        <v>-4.7411343073033478</v>
      </c>
    </row>
    <row r="3414" spans="1:31" x14ac:dyDescent="0.35">
      <c r="A3414" s="11" t="s">
        <v>2796</v>
      </c>
      <c r="B3414" s="11" t="s">
        <v>2516</v>
      </c>
      <c r="C3414" s="11" t="s">
        <v>2766</v>
      </c>
      <c r="D3414" s="188" t="s">
        <v>3022</v>
      </c>
      <c r="G3414" s="11" t="s">
        <v>2797</v>
      </c>
      <c r="H3414" s="11" t="s">
        <v>2798</v>
      </c>
      <c r="I3414" s="11" t="s">
        <v>2799</v>
      </c>
      <c r="J3414" s="188" t="s">
        <v>2561</v>
      </c>
      <c r="K3414" s="260" t="s">
        <v>3049</v>
      </c>
      <c r="L3414" s="265" t="s">
        <v>1937</v>
      </c>
      <c r="M3414" s="265" t="s">
        <v>1937</v>
      </c>
      <c r="N3414" s="258" t="s">
        <v>3023</v>
      </c>
      <c r="P3414" s="258" t="s">
        <v>3025</v>
      </c>
      <c r="Q3414" s="265" t="s">
        <v>2153</v>
      </c>
      <c r="R3414" s="265" t="s">
        <v>3073</v>
      </c>
      <c r="S3414" s="265" t="s">
        <v>3116</v>
      </c>
      <c r="T3414" s="11" t="s">
        <v>2800</v>
      </c>
      <c r="U3414" s="11" t="s">
        <v>2517</v>
      </c>
      <c r="V3414">
        <v>0.66852367688022296</v>
      </c>
      <c r="Z3414">
        <v>-0.92636240268552095</v>
      </c>
      <c r="AD3414" s="188">
        <f t="shared" si="104"/>
        <v>1.5393326526979696</v>
      </c>
      <c r="AE3414" s="188">
        <f t="shared" si="105"/>
        <v>-5.3110820894817738</v>
      </c>
    </row>
    <row r="3415" spans="1:31" x14ac:dyDescent="0.35">
      <c r="A3415" s="11" t="s">
        <v>2796</v>
      </c>
      <c r="B3415" s="11" t="s">
        <v>2516</v>
      </c>
      <c r="C3415" s="11" t="s">
        <v>2766</v>
      </c>
      <c r="D3415" s="188" t="s">
        <v>3022</v>
      </c>
      <c r="G3415" s="11" t="s">
        <v>2797</v>
      </c>
      <c r="H3415" s="11" t="s">
        <v>2798</v>
      </c>
      <c r="I3415" s="11" t="s">
        <v>2799</v>
      </c>
      <c r="J3415" s="188" t="s">
        <v>2561</v>
      </c>
      <c r="K3415" s="260" t="s">
        <v>3049</v>
      </c>
      <c r="L3415" s="265" t="s">
        <v>1937</v>
      </c>
      <c r="M3415" s="265" t="s">
        <v>1937</v>
      </c>
      <c r="N3415" s="258" t="s">
        <v>3023</v>
      </c>
      <c r="P3415" s="258" t="s">
        <v>3025</v>
      </c>
      <c r="Q3415" s="265" t="s">
        <v>2153</v>
      </c>
      <c r="R3415" s="265" t="s">
        <v>3073</v>
      </c>
      <c r="S3415" s="265" t="s">
        <v>3116</v>
      </c>
      <c r="T3415" s="11" t="s">
        <v>2800</v>
      </c>
      <c r="U3415" s="11" t="s">
        <v>2517</v>
      </c>
      <c r="V3415">
        <v>0.67409470752089096</v>
      </c>
      <c r="Z3415">
        <v>-0.49570744946789502</v>
      </c>
      <c r="AD3415" s="188">
        <f t="shared" si="104"/>
        <v>1.5521604248037848</v>
      </c>
      <c r="AE3415" s="188">
        <f t="shared" si="105"/>
        <v>-4.3194624139788198</v>
      </c>
    </row>
    <row r="3416" spans="1:31" x14ac:dyDescent="0.35">
      <c r="A3416" s="11" t="s">
        <v>2796</v>
      </c>
      <c r="B3416" s="11" t="s">
        <v>2516</v>
      </c>
      <c r="C3416" s="11" t="s">
        <v>2766</v>
      </c>
      <c r="D3416" s="188" t="s">
        <v>3022</v>
      </c>
      <c r="G3416" s="11" t="s">
        <v>2797</v>
      </c>
      <c r="H3416" s="11" t="s">
        <v>2798</v>
      </c>
      <c r="I3416" s="11" t="s">
        <v>2799</v>
      </c>
      <c r="J3416" s="188" t="s">
        <v>2561</v>
      </c>
      <c r="K3416" s="260" t="s">
        <v>3049</v>
      </c>
      <c r="L3416" s="265" t="s">
        <v>1937</v>
      </c>
      <c r="M3416" s="265" t="s">
        <v>1937</v>
      </c>
      <c r="N3416" s="258" t="s">
        <v>3023</v>
      </c>
      <c r="P3416" s="258" t="s">
        <v>3025</v>
      </c>
      <c r="Q3416" s="265" t="s">
        <v>2153</v>
      </c>
      <c r="R3416" s="265" t="s">
        <v>3073</v>
      </c>
      <c r="S3416" s="265" t="s">
        <v>3116</v>
      </c>
      <c r="T3416" s="11" t="s">
        <v>2800</v>
      </c>
      <c r="U3416" s="11" t="s">
        <v>2517</v>
      </c>
      <c r="V3416">
        <v>0.95264623955431704</v>
      </c>
      <c r="Z3416">
        <v>-0.13219055781729799</v>
      </c>
      <c r="AD3416" s="188">
        <f t="shared" si="104"/>
        <v>2.1935490300946054</v>
      </c>
      <c r="AE3416" s="188">
        <f t="shared" si="105"/>
        <v>-3.4824338382126236</v>
      </c>
    </row>
    <row r="3417" spans="1:31" x14ac:dyDescent="0.35">
      <c r="A3417" s="11" t="s">
        <v>2796</v>
      </c>
      <c r="B3417" s="11" t="s">
        <v>2516</v>
      </c>
      <c r="C3417" s="11" t="s">
        <v>2766</v>
      </c>
      <c r="D3417" s="188" t="s">
        <v>3022</v>
      </c>
      <c r="G3417" s="11" t="s">
        <v>2797</v>
      </c>
      <c r="H3417" s="11" t="s">
        <v>2798</v>
      </c>
      <c r="I3417" s="11" t="s">
        <v>2799</v>
      </c>
      <c r="J3417" s="188" t="s">
        <v>2561</v>
      </c>
      <c r="K3417" s="260" t="s">
        <v>3049</v>
      </c>
      <c r="L3417" s="265" t="s">
        <v>1937</v>
      </c>
      <c r="M3417" s="265" t="s">
        <v>1937</v>
      </c>
      <c r="N3417" s="258" t="s">
        <v>3023</v>
      </c>
      <c r="P3417" s="258" t="s">
        <v>3025</v>
      </c>
      <c r="Q3417" s="265" t="s">
        <v>2153</v>
      </c>
      <c r="R3417" s="265" t="s">
        <v>3073</v>
      </c>
      <c r="S3417" s="265" t="s">
        <v>3116</v>
      </c>
      <c r="T3417" s="11" t="s">
        <v>2800</v>
      </c>
      <c r="U3417" s="11" t="s">
        <v>2517</v>
      </c>
      <c r="V3417">
        <v>1.025069637883</v>
      </c>
      <c r="Z3417">
        <v>-3.1112063424041301E-2</v>
      </c>
      <c r="AD3417" s="188">
        <f t="shared" si="104"/>
        <v>2.3603100674702007</v>
      </c>
      <c r="AE3417" s="188">
        <f t="shared" si="105"/>
        <v>-3.2496920038004284</v>
      </c>
    </row>
    <row r="3418" spans="1:31" x14ac:dyDescent="0.35">
      <c r="A3418" s="11" t="s">
        <v>2796</v>
      </c>
      <c r="B3418" s="11" t="s">
        <v>2516</v>
      </c>
      <c r="C3418" s="11" t="s">
        <v>2766</v>
      </c>
      <c r="D3418" s="188" t="s">
        <v>3022</v>
      </c>
      <c r="G3418" s="11" t="s">
        <v>2797</v>
      </c>
      <c r="H3418" s="11" t="s">
        <v>2798</v>
      </c>
      <c r="I3418" s="11" t="s">
        <v>2799</v>
      </c>
      <c r="J3418" s="188" t="s">
        <v>2561</v>
      </c>
      <c r="K3418" s="260" t="s">
        <v>3049</v>
      </c>
      <c r="L3418" s="265" t="s">
        <v>1937</v>
      </c>
      <c r="M3418" s="265" t="s">
        <v>1937</v>
      </c>
      <c r="N3418" s="258" t="s">
        <v>3023</v>
      </c>
      <c r="P3418" s="258" t="s">
        <v>3025</v>
      </c>
      <c r="Q3418" s="265" t="s">
        <v>2153</v>
      </c>
      <c r="R3418" s="265" t="s">
        <v>3073</v>
      </c>
      <c r="S3418" s="265" t="s">
        <v>3116</v>
      </c>
      <c r="T3418" s="11" t="s">
        <v>2800</v>
      </c>
      <c r="U3418" s="11" t="s">
        <v>2517</v>
      </c>
      <c r="V3418">
        <v>1.0807799442896899</v>
      </c>
      <c r="Z3418">
        <v>-5.2767659452895598E-2</v>
      </c>
      <c r="AD3418" s="188">
        <f t="shared" si="104"/>
        <v>2.4885877885283754</v>
      </c>
      <c r="AE3418" s="188">
        <f t="shared" si="105"/>
        <v>-3.2995558563963696</v>
      </c>
    </row>
    <row r="3419" spans="1:31" x14ac:dyDescent="0.35">
      <c r="A3419" s="11" t="s">
        <v>2796</v>
      </c>
      <c r="B3419" s="11" t="s">
        <v>2516</v>
      </c>
      <c r="C3419" s="11" t="s">
        <v>2766</v>
      </c>
      <c r="D3419" s="188" t="s">
        <v>3022</v>
      </c>
      <c r="G3419" s="11" t="s">
        <v>2797</v>
      </c>
      <c r="H3419" s="11" t="s">
        <v>2798</v>
      </c>
      <c r="I3419" s="11" t="s">
        <v>2799</v>
      </c>
      <c r="J3419" s="188" t="s">
        <v>2561</v>
      </c>
      <c r="K3419" s="260" t="s">
        <v>3049</v>
      </c>
      <c r="L3419" s="265" t="s">
        <v>1937</v>
      </c>
      <c r="M3419" s="265" t="s">
        <v>1937</v>
      </c>
      <c r="N3419" s="258" t="s">
        <v>3023</v>
      </c>
      <c r="P3419" s="258" t="s">
        <v>3025</v>
      </c>
      <c r="Q3419" s="265" t="s">
        <v>2153</v>
      </c>
      <c r="R3419" s="265" t="s">
        <v>3073</v>
      </c>
      <c r="S3419" s="265" t="s">
        <v>3116</v>
      </c>
      <c r="T3419" s="11" t="s">
        <v>2800</v>
      </c>
      <c r="U3419" s="11" t="s">
        <v>2517</v>
      </c>
      <c r="V3419">
        <v>1.70473537604456</v>
      </c>
      <c r="Z3419">
        <v>0.119048639382901</v>
      </c>
      <c r="AD3419" s="188">
        <f t="shared" si="104"/>
        <v>3.9252982643798031</v>
      </c>
      <c r="AE3419" s="188">
        <f t="shared" si="105"/>
        <v>-2.9039342079636539</v>
      </c>
    </row>
    <row r="3420" spans="1:31" x14ac:dyDescent="0.35">
      <c r="A3420" s="11" t="s">
        <v>2796</v>
      </c>
      <c r="B3420" s="11" t="s">
        <v>2516</v>
      </c>
      <c r="C3420" s="11" t="s">
        <v>2766</v>
      </c>
      <c r="D3420" s="188" t="s">
        <v>3022</v>
      </c>
      <c r="G3420" s="11" t="s">
        <v>2797</v>
      </c>
      <c r="H3420" s="11" t="s">
        <v>2798</v>
      </c>
      <c r="I3420" s="11" t="s">
        <v>2799</v>
      </c>
      <c r="J3420" s="188" t="s">
        <v>2561</v>
      </c>
      <c r="K3420" s="260" t="s">
        <v>3049</v>
      </c>
      <c r="L3420" s="265" t="s">
        <v>1937</v>
      </c>
      <c r="M3420" s="265" t="s">
        <v>1937</v>
      </c>
      <c r="N3420" s="258" t="s">
        <v>3023</v>
      </c>
      <c r="P3420" s="258" t="s">
        <v>3025</v>
      </c>
      <c r="Q3420" s="265" t="s">
        <v>2153</v>
      </c>
      <c r="R3420" s="265" t="s">
        <v>3073</v>
      </c>
      <c r="S3420" s="265" t="s">
        <v>3116</v>
      </c>
      <c r="T3420" s="11" t="s">
        <v>2800</v>
      </c>
      <c r="U3420" s="11" t="s">
        <v>2517</v>
      </c>
      <c r="V3420">
        <v>1.74373259052924</v>
      </c>
      <c r="Z3420">
        <v>0.24132561959859899</v>
      </c>
      <c r="AD3420" s="188">
        <f t="shared" si="104"/>
        <v>4.0150926691205191</v>
      </c>
      <c r="AE3420" s="188">
        <f t="shared" si="105"/>
        <v>-2.6223810561026597</v>
      </c>
    </row>
    <row r="3421" spans="1:31" x14ac:dyDescent="0.35">
      <c r="A3421" s="11" t="s">
        <v>2796</v>
      </c>
      <c r="B3421" s="11" t="s">
        <v>2516</v>
      </c>
      <c r="C3421" s="11" t="s">
        <v>2766</v>
      </c>
      <c r="D3421" s="188" t="s">
        <v>3022</v>
      </c>
      <c r="G3421" s="11" t="s">
        <v>2797</v>
      </c>
      <c r="H3421" s="11" t="s">
        <v>2798</v>
      </c>
      <c r="I3421" s="11" t="s">
        <v>2779</v>
      </c>
      <c r="J3421" s="188" t="s">
        <v>2561</v>
      </c>
      <c r="K3421" s="260" t="s">
        <v>3049</v>
      </c>
      <c r="L3421" s="265" t="s">
        <v>1937</v>
      </c>
      <c r="M3421" s="265" t="s">
        <v>1937</v>
      </c>
      <c r="N3421" s="258" t="s">
        <v>3023</v>
      </c>
      <c r="P3421" s="258" t="s">
        <v>3025</v>
      </c>
      <c r="Q3421" s="265" t="s">
        <v>2153</v>
      </c>
      <c r="R3421" s="265" t="s">
        <v>3073</v>
      </c>
      <c r="S3421" s="265" t="s">
        <v>3116</v>
      </c>
      <c r="T3421" s="11" t="s">
        <v>2800</v>
      </c>
      <c r="U3421" s="11" t="s">
        <v>2517</v>
      </c>
      <c r="V3421">
        <v>1.6768802228412201</v>
      </c>
      <c r="Z3421">
        <v>1.26833797585886</v>
      </c>
      <c r="AD3421" s="188">
        <f t="shared" si="104"/>
        <v>3.8611594038507273</v>
      </c>
      <c r="AE3421" s="188">
        <f t="shared" si="105"/>
        <v>-0.25759771425709255</v>
      </c>
    </row>
    <row r="3422" spans="1:31" x14ac:dyDescent="0.35">
      <c r="A3422" s="11" t="s">
        <v>2796</v>
      </c>
      <c r="B3422" s="11" t="s">
        <v>2516</v>
      </c>
      <c r="C3422" s="11" t="s">
        <v>2766</v>
      </c>
      <c r="D3422" s="188" t="s">
        <v>3022</v>
      </c>
      <c r="G3422" s="11" t="s">
        <v>2797</v>
      </c>
      <c r="H3422" s="11" t="s">
        <v>2798</v>
      </c>
      <c r="I3422" s="11" t="s">
        <v>2779</v>
      </c>
      <c r="J3422" s="188" t="s">
        <v>2561</v>
      </c>
      <c r="K3422" s="260" t="s">
        <v>3049</v>
      </c>
      <c r="L3422" s="265" t="s">
        <v>1937</v>
      </c>
      <c r="M3422" s="265" t="s">
        <v>1937</v>
      </c>
      <c r="N3422" s="258" t="s">
        <v>3023</v>
      </c>
      <c r="P3422" s="258" t="s">
        <v>3025</v>
      </c>
      <c r="Q3422" s="265" t="s">
        <v>2153</v>
      </c>
      <c r="R3422" s="265" t="s">
        <v>3073</v>
      </c>
      <c r="S3422" s="265" t="s">
        <v>3116</v>
      </c>
      <c r="T3422" s="11" t="s">
        <v>2800</v>
      </c>
      <c r="U3422" s="11" t="s">
        <v>2517</v>
      </c>
      <c r="V3422">
        <v>1.8440111420612799</v>
      </c>
      <c r="Z3422">
        <v>0.46490964931076301</v>
      </c>
      <c r="AD3422" s="188">
        <f t="shared" si="104"/>
        <v>4.2459925670252288</v>
      </c>
      <c r="AE3422" s="188">
        <f t="shared" si="105"/>
        <v>-2.107559802255893</v>
      </c>
    </row>
    <row r="3423" spans="1:31" x14ac:dyDescent="0.35">
      <c r="A3423" s="11" t="s">
        <v>2796</v>
      </c>
      <c r="B3423" s="11" t="s">
        <v>2516</v>
      </c>
      <c r="C3423" s="11" t="s">
        <v>2766</v>
      </c>
      <c r="D3423" s="188" t="s">
        <v>3022</v>
      </c>
      <c r="G3423" s="11" t="s">
        <v>2797</v>
      </c>
      <c r="H3423" s="11" t="s">
        <v>2798</v>
      </c>
      <c r="I3423" s="11" t="s">
        <v>2779</v>
      </c>
      <c r="J3423" s="188" t="s">
        <v>2561</v>
      </c>
      <c r="K3423" s="260" t="s">
        <v>3049</v>
      </c>
      <c r="L3423" s="265" t="s">
        <v>1937</v>
      </c>
      <c r="M3423" s="265" t="s">
        <v>1937</v>
      </c>
      <c r="N3423" s="258" t="s">
        <v>3023</v>
      </c>
      <c r="P3423" s="258" t="s">
        <v>3025</v>
      </c>
      <c r="Q3423" s="265" t="s">
        <v>2153</v>
      </c>
      <c r="R3423" s="265" t="s">
        <v>3073</v>
      </c>
      <c r="S3423" s="265" t="s">
        <v>3116</v>
      </c>
      <c r="T3423" s="11" t="s">
        <v>2800</v>
      </c>
      <c r="U3423" s="11" t="s">
        <v>2517</v>
      </c>
      <c r="V3423">
        <v>1.9052924791086301</v>
      </c>
      <c r="Z3423">
        <v>1.2431397757303</v>
      </c>
      <c r="AD3423" s="188">
        <f t="shared" si="104"/>
        <v>4.3870980601892011</v>
      </c>
      <c r="AE3423" s="188">
        <f t="shared" si="105"/>
        <v>-0.31561871424339555</v>
      </c>
    </row>
    <row r="3424" spans="1:31" x14ac:dyDescent="0.35">
      <c r="A3424" s="11" t="s">
        <v>2796</v>
      </c>
      <c r="B3424" s="11" t="s">
        <v>2516</v>
      </c>
      <c r="C3424" s="11" t="s">
        <v>2766</v>
      </c>
      <c r="D3424" s="188" t="s">
        <v>3022</v>
      </c>
      <c r="G3424" s="11" t="s">
        <v>2797</v>
      </c>
      <c r="H3424" s="11" t="s">
        <v>2798</v>
      </c>
      <c r="I3424" s="11" t="s">
        <v>2779</v>
      </c>
      <c r="J3424" s="188" t="s">
        <v>2561</v>
      </c>
      <c r="K3424" s="260" t="s">
        <v>3049</v>
      </c>
      <c r="L3424" s="265" t="s">
        <v>1937</v>
      </c>
      <c r="M3424" s="265" t="s">
        <v>1937</v>
      </c>
      <c r="N3424" s="258" t="s">
        <v>3023</v>
      </c>
      <c r="P3424" s="258" t="s">
        <v>3025</v>
      </c>
      <c r="Q3424" s="265" t="s">
        <v>2153</v>
      </c>
      <c r="R3424" s="265" t="s">
        <v>3073</v>
      </c>
      <c r="S3424" s="265" t="s">
        <v>3116</v>
      </c>
      <c r="T3424" s="11" t="s">
        <v>2800</v>
      </c>
      <c r="U3424" s="11" t="s">
        <v>2517</v>
      </c>
      <c r="V3424">
        <v>1.9331476323119701</v>
      </c>
      <c r="Z3424">
        <v>0.93487608027998004</v>
      </c>
      <c r="AD3424" s="188">
        <f t="shared" si="104"/>
        <v>4.4512369207182774</v>
      </c>
      <c r="AE3424" s="188">
        <f t="shared" si="105"/>
        <v>-1.0254221040985589</v>
      </c>
    </row>
    <row r="3425" spans="1:31" x14ac:dyDescent="0.35">
      <c r="A3425" s="11" t="s">
        <v>2796</v>
      </c>
      <c r="B3425" s="11" t="s">
        <v>2516</v>
      </c>
      <c r="C3425" s="11" t="s">
        <v>2766</v>
      </c>
      <c r="D3425" s="188" t="s">
        <v>3022</v>
      </c>
      <c r="G3425" s="11" t="s">
        <v>2797</v>
      </c>
      <c r="H3425" s="11" t="s">
        <v>2798</v>
      </c>
      <c r="I3425" s="11" t="s">
        <v>2779</v>
      </c>
      <c r="J3425" s="188" t="s">
        <v>2561</v>
      </c>
      <c r="K3425" s="260" t="s">
        <v>3049</v>
      </c>
      <c r="L3425" s="265" t="s">
        <v>1937</v>
      </c>
      <c r="M3425" s="265" t="s">
        <v>1937</v>
      </c>
      <c r="N3425" s="258" t="s">
        <v>3023</v>
      </c>
      <c r="P3425" s="258" t="s">
        <v>3025</v>
      </c>
      <c r="Q3425" s="265" t="s">
        <v>2153</v>
      </c>
      <c r="R3425" s="265" t="s">
        <v>3073</v>
      </c>
      <c r="S3425" s="265" t="s">
        <v>3116</v>
      </c>
      <c r="T3425" s="11" t="s">
        <v>2800</v>
      </c>
      <c r="U3425" s="11" t="s">
        <v>2517</v>
      </c>
      <c r="V3425">
        <v>2.016713091922</v>
      </c>
      <c r="Z3425">
        <v>1.2818798657238699</v>
      </c>
      <c r="AD3425" s="188">
        <f t="shared" si="104"/>
        <v>4.6436535023055283</v>
      </c>
      <c r="AE3425" s="188">
        <f t="shared" si="105"/>
        <v>-0.22641636052295361</v>
      </c>
    </row>
    <row r="3426" spans="1:31" x14ac:dyDescent="0.35">
      <c r="A3426" s="11" t="s">
        <v>2796</v>
      </c>
      <c r="B3426" s="11" t="s">
        <v>2516</v>
      </c>
      <c r="C3426" s="11" t="s">
        <v>2766</v>
      </c>
      <c r="D3426" s="188" t="s">
        <v>3022</v>
      </c>
      <c r="G3426" s="11" t="s">
        <v>2797</v>
      </c>
      <c r="H3426" s="11" t="s">
        <v>2798</v>
      </c>
      <c r="I3426" s="11" t="s">
        <v>2779</v>
      </c>
      <c r="J3426" s="188" t="s">
        <v>2561</v>
      </c>
      <c r="K3426" s="260" t="s">
        <v>3049</v>
      </c>
      <c r="L3426" s="265" t="s">
        <v>1937</v>
      </c>
      <c r="M3426" s="265" t="s">
        <v>1937</v>
      </c>
      <c r="N3426" s="258" t="s">
        <v>3023</v>
      </c>
      <c r="P3426" s="258" t="s">
        <v>3025</v>
      </c>
      <c r="Q3426" s="265" t="s">
        <v>2153</v>
      </c>
      <c r="R3426" s="265" t="s">
        <v>3073</v>
      </c>
      <c r="S3426" s="265" t="s">
        <v>3116</v>
      </c>
      <c r="T3426" s="11" t="s">
        <v>2800</v>
      </c>
      <c r="U3426" s="11" t="s">
        <v>2517</v>
      </c>
      <c r="V3426">
        <v>2.0724233983286902</v>
      </c>
      <c r="Z3426">
        <v>0.60381401328476503</v>
      </c>
      <c r="AD3426" s="188">
        <f t="shared" si="104"/>
        <v>4.7719312233637039</v>
      </c>
      <c r="AE3426" s="188">
        <f t="shared" si="105"/>
        <v>-1.7877206844175368</v>
      </c>
    </row>
    <row r="3427" spans="1:31" x14ac:dyDescent="0.35">
      <c r="A3427" s="11" t="s">
        <v>2796</v>
      </c>
      <c r="B3427" s="11" t="s">
        <v>2516</v>
      </c>
      <c r="C3427" s="11" t="s">
        <v>2766</v>
      </c>
      <c r="D3427" s="188" t="s">
        <v>3022</v>
      </c>
      <c r="G3427" s="11" t="s">
        <v>2797</v>
      </c>
      <c r="H3427" s="11" t="s">
        <v>2798</v>
      </c>
      <c r="I3427" s="11" t="s">
        <v>2779</v>
      </c>
      <c r="J3427" s="188" t="s">
        <v>2561</v>
      </c>
      <c r="K3427" s="260" t="s">
        <v>3049</v>
      </c>
      <c r="L3427" s="265" t="s">
        <v>1937</v>
      </c>
      <c r="M3427" s="265" t="s">
        <v>1937</v>
      </c>
      <c r="N3427" s="258" t="s">
        <v>3023</v>
      </c>
      <c r="P3427" s="258" t="s">
        <v>3025</v>
      </c>
      <c r="Q3427" s="265" t="s">
        <v>2153</v>
      </c>
      <c r="R3427" s="265" t="s">
        <v>3073</v>
      </c>
      <c r="S3427" s="265" t="s">
        <v>3116</v>
      </c>
      <c r="T3427" s="11" t="s">
        <v>2800</v>
      </c>
      <c r="U3427" s="11" t="s">
        <v>2517</v>
      </c>
      <c r="V3427">
        <v>2.0835654596100199</v>
      </c>
      <c r="Z3427">
        <v>0.82922648382258402</v>
      </c>
      <c r="AD3427" s="188">
        <f t="shared" si="104"/>
        <v>4.7975867675753197</v>
      </c>
      <c r="AE3427" s="188">
        <f t="shared" si="105"/>
        <v>-1.2686892899821953</v>
      </c>
    </row>
    <row r="3428" spans="1:31" x14ac:dyDescent="0.35">
      <c r="A3428" s="11" t="s">
        <v>2796</v>
      </c>
      <c r="B3428" s="11" t="s">
        <v>2516</v>
      </c>
      <c r="C3428" s="11" t="s">
        <v>2766</v>
      </c>
      <c r="D3428" s="188" t="s">
        <v>3022</v>
      </c>
      <c r="G3428" s="11" t="s">
        <v>2797</v>
      </c>
      <c r="H3428" s="11" t="s">
        <v>2798</v>
      </c>
      <c r="I3428" s="11" t="s">
        <v>2779</v>
      </c>
      <c r="J3428" s="188" t="s">
        <v>2561</v>
      </c>
      <c r="K3428" s="260" t="s">
        <v>3049</v>
      </c>
      <c r="L3428" s="265" t="s">
        <v>1937</v>
      </c>
      <c r="M3428" s="265" t="s">
        <v>1937</v>
      </c>
      <c r="N3428" s="258" t="s">
        <v>3023</v>
      </c>
      <c r="P3428" s="258" t="s">
        <v>3025</v>
      </c>
      <c r="Q3428" s="265" t="s">
        <v>2153</v>
      </c>
      <c r="R3428" s="265" t="s">
        <v>3073</v>
      </c>
      <c r="S3428" s="265" t="s">
        <v>3116</v>
      </c>
      <c r="T3428" s="11" t="s">
        <v>2800</v>
      </c>
      <c r="U3428" s="11" t="s">
        <v>2517</v>
      </c>
      <c r="V3428">
        <v>2.1225626740946999</v>
      </c>
      <c r="Z3428">
        <v>0.64381115634597497</v>
      </c>
      <c r="AD3428" s="188">
        <f t="shared" si="104"/>
        <v>4.8873811723160356</v>
      </c>
      <c r="AE3428" s="188">
        <f t="shared" si="105"/>
        <v>-1.6956238590424446</v>
      </c>
    </row>
    <row r="3429" spans="1:31" x14ac:dyDescent="0.35">
      <c r="A3429" s="11" t="s">
        <v>2796</v>
      </c>
      <c r="B3429" s="11" t="s">
        <v>2516</v>
      </c>
      <c r="C3429" s="11" t="s">
        <v>2766</v>
      </c>
      <c r="D3429" s="188" t="s">
        <v>3022</v>
      </c>
      <c r="G3429" s="11" t="s">
        <v>2797</v>
      </c>
      <c r="H3429" s="11" t="s">
        <v>2798</v>
      </c>
      <c r="I3429" s="11" t="s">
        <v>2779</v>
      </c>
      <c r="J3429" s="188" t="s">
        <v>2561</v>
      </c>
      <c r="K3429" s="260" t="s">
        <v>3049</v>
      </c>
      <c r="L3429" s="265" t="s">
        <v>1937</v>
      </c>
      <c r="M3429" s="265" t="s">
        <v>1937</v>
      </c>
      <c r="N3429" s="258" t="s">
        <v>3023</v>
      </c>
      <c r="P3429" s="258" t="s">
        <v>3025</v>
      </c>
      <c r="Q3429" s="265" t="s">
        <v>2153</v>
      </c>
      <c r="R3429" s="265" t="s">
        <v>3073</v>
      </c>
      <c r="S3429" s="265" t="s">
        <v>3116</v>
      </c>
      <c r="T3429" s="11" t="s">
        <v>2800</v>
      </c>
      <c r="U3429" s="11" t="s">
        <v>2517</v>
      </c>
      <c r="V3429">
        <v>2.21727019498607</v>
      </c>
      <c r="Z3429">
        <v>0.436740232840511</v>
      </c>
      <c r="AD3429" s="188">
        <f t="shared" si="104"/>
        <v>5.1054532981149263</v>
      </c>
      <c r="AE3429" s="188">
        <f t="shared" si="105"/>
        <v>-2.172422280698636</v>
      </c>
    </row>
    <row r="3430" spans="1:31" x14ac:dyDescent="0.35">
      <c r="A3430" s="11" t="s">
        <v>2796</v>
      </c>
      <c r="B3430" s="11" t="s">
        <v>2516</v>
      </c>
      <c r="C3430" s="11" t="s">
        <v>2766</v>
      </c>
      <c r="D3430" s="188" t="s">
        <v>3022</v>
      </c>
      <c r="G3430" s="11" t="s">
        <v>2797</v>
      </c>
      <c r="H3430" s="11" t="s">
        <v>2798</v>
      </c>
      <c r="I3430" s="11" t="s">
        <v>2779</v>
      </c>
      <c r="J3430" s="188" t="s">
        <v>2561</v>
      </c>
      <c r="K3430" s="260" t="s">
        <v>3049</v>
      </c>
      <c r="L3430" s="265" t="s">
        <v>1937</v>
      </c>
      <c r="M3430" s="265" t="s">
        <v>1937</v>
      </c>
      <c r="N3430" s="258" t="s">
        <v>3023</v>
      </c>
      <c r="P3430" s="258" t="s">
        <v>3025</v>
      </c>
      <c r="Q3430" s="265" t="s">
        <v>2153</v>
      </c>
      <c r="R3430" s="265" t="s">
        <v>3073</v>
      </c>
      <c r="S3430" s="265" t="s">
        <v>3116</v>
      </c>
      <c r="T3430" s="11" t="s">
        <v>2800</v>
      </c>
      <c r="U3430" s="11" t="s">
        <v>2517</v>
      </c>
      <c r="V3430">
        <v>2.2005571030640598</v>
      </c>
      <c r="Z3430">
        <v>0.97041639882865405</v>
      </c>
      <c r="AD3430" s="188">
        <f t="shared" si="104"/>
        <v>5.0669699817974667</v>
      </c>
      <c r="AE3430" s="188">
        <f t="shared" si="105"/>
        <v>-0.94358749640812201</v>
      </c>
    </row>
    <row r="3431" spans="1:31" x14ac:dyDescent="0.35">
      <c r="A3431" s="11" t="s">
        <v>2796</v>
      </c>
      <c r="B3431" s="11" t="s">
        <v>2516</v>
      </c>
      <c r="C3431" s="11" t="s">
        <v>2766</v>
      </c>
      <c r="D3431" s="188" t="s">
        <v>3022</v>
      </c>
      <c r="G3431" s="11" t="s">
        <v>2797</v>
      </c>
      <c r="H3431" s="11" t="s">
        <v>2798</v>
      </c>
      <c r="I3431" s="11" t="s">
        <v>2779</v>
      </c>
      <c r="J3431" s="188" t="s">
        <v>2561</v>
      </c>
      <c r="K3431" s="260" t="s">
        <v>3049</v>
      </c>
      <c r="L3431" s="265" t="s">
        <v>1937</v>
      </c>
      <c r="M3431" s="265" t="s">
        <v>1937</v>
      </c>
      <c r="N3431" s="258" t="s">
        <v>3023</v>
      </c>
      <c r="P3431" s="258" t="s">
        <v>3025</v>
      </c>
      <c r="Q3431" s="265" t="s">
        <v>2153</v>
      </c>
      <c r="R3431" s="265" t="s">
        <v>3073</v>
      </c>
      <c r="S3431" s="265" t="s">
        <v>3116</v>
      </c>
      <c r="T3431" s="11" t="s">
        <v>2800</v>
      </c>
      <c r="U3431" s="11" t="s">
        <v>2517</v>
      </c>
      <c r="V3431">
        <v>2.2228412256267398</v>
      </c>
      <c r="Z3431">
        <v>0.78534390400685605</v>
      </c>
      <c r="AD3431" s="188">
        <f t="shared" si="104"/>
        <v>5.1182810702207453</v>
      </c>
      <c r="AE3431" s="188">
        <f t="shared" si="105"/>
        <v>-1.3697326641080119</v>
      </c>
    </row>
    <row r="3432" spans="1:31" x14ac:dyDescent="0.35">
      <c r="A3432" s="11" t="s">
        <v>2796</v>
      </c>
      <c r="B3432" s="11" t="s">
        <v>2516</v>
      </c>
      <c r="C3432" s="11" t="s">
        <v>2766</v>
      </c>
      <c r="D3432" s="188" t="s">
        <v>3022</v>
      </c>
      <c r="G3432" s="11" t="s">
        <v>2797</v>
      </c>
      <c r="H3432" s="11" t="s">
        <v>2798</v>
      </c>
      <c r="I3432" s="11" t="s">
        <v>2779</v>
      </c>
      <c r="J3432" s="188" t="s">
        <v>2561</v>
      </c>
      <c r="K3432" s="260" t="s">
        <v>3049</v>
      </c>
      <c r="L3432" s="265" t="s">
        <v>1937</v>
      </c>
      <c r="M3432" s="265" t="s">
        <v>1937</v>
      </c>
      <c r="N3432" s="258" t="s">
        <v>3023</v>
      </c>
      <c r="P3432" s="258" t="s">
        <v>3025</v>
      </c>
      <c r="Q3432" s="265" t="s">
        <v>2153</v>
      </c>
      <c r="R3432" s="265" t="s">
        <v>3073</v>
      </c>
      <c r="S3432" s="265" t="s">
        <v>3116</v>
      </c>
      <c r="T3432" s="11" t="s">
        <v>2800</v>
      </c>
      <c r="U3432" s="11" t="s">
        <v>2517</v>
      </c>
      <c r="V3432">
        <v>2.21727019498607</v>
      </c>
      <c r="Z3432">
        <v>1.77007356617384</v>
      </c>
      <c r="AD3432" s="188">
        <f t="shared" si="104"/>
        <v>5.1054532981149263</v>
      </c>
      <c r="AE3432" s="188">
        <f t="shared" si="105"/>
        <v>0.89769117662674858</v>
      </c>
    </row>
    <row r="3433" spans="1:31" x14ac:dyDescent="0.35">
      <c r="A3433" s="11" t="s">
        <v>2796</v>
      </c>
      <c r="B3433" s="11" t="s">
        <v>2516</v>
      </c>
      <c r="C3433" s="11" t="s">
        <v>2766</v>
      </c>
      <c r="D3433" s="188" t="s">
        <v>3022</v>
      </c>
      <c r="G3433" s="11" t="s">
        <v>2797</v>
      </c>
      <c r="H3433" s="11" t="s">
        <v>2798</v>
      </c>
      <c r="I3433" s="11" t="s">
        <v>2779</v>
      </c>
      <c r="J3433" s="188" t="s">
        <v>2561</v>
      </c>
      <c r="K3433" s="260" t="s">
        <v>3049</v>
      </c>
      <c r="L3433" s="265" t="s">
        <v>1937</v>
      </c>
      <c r="M3433" s="265" t="s">
        <v>1937</v>
      </c>
      <c r="N3433" s="258" t="s">
        <v>3023</v>
      </c>
      <c r="P3433" s="258" t="s">
        <v>3025</v>
      </c>
      <c r="Q3433" s="265" t="s">
        <v>2153</v>
      </c>
      <c r="R3433" s="265" t="s">
        <v>3073</v>
      </c>
      <c r="S3433" s="265" t="s">
        <v>3116</v>
      </c>
      <c r="T3433" s="11" t="s">
        <v>2800</v>
      </c>
      <c r="U3433" s="11" t="s">
        <v>2517</v>
      </c>
      <c r="V3433">
        <v>2.2395543175487398</v>
      </c>
      <c r="Z3433">
        <v>1.5644882508392199</v>
      </c>
      <c r="AD3433" s="188">
        <f t="shared" si="104"/>
        <v>5.1567643865381818</v>
      </c>
      <c r="AE3433" s="188">
        <f t="shared" si="105"/>
        <v>0.42431349419877207</v>
      </c>
    </row>
    <row r="3434" spans="1:31" x14ac:dyDescent="0.35">
      <c r="A3434" s="11" t="s">
        <v>2796</v>
      </c>
      <c r="B3434" s="11" t="s">
        <v>2516</v>
      </c>
      <c r="C3434" s="11" t="s">
        <v>2766</v>
      </c>
      <c r="D3434" s="188" t="s">
        <v>3022</v>
      </c>
      <c r="G3434" s="11" t="s">
        <v>2797</v>
      </c>
      <c r="H3434" s="11" t="s">
        <v>2798</v>
      </c>
      <c r="I3434" s="11" t="s">
        <v>2779</v>
      </c>
      <c r="J3434" s="188" t="s">
        <v>2561</v>
      </c>
      <c r="K3434" s="260" t="s">
        <v>3049</v>
      </c>
      <c r="L3434" s="265" t="s">
        <v>1937</v>
      </c>
      <c r="M3434" s="265" t="s">
        <v>1937</v>
      </c>
      <c r="N3434" s="258" t="s">
        <v>3023</v>
      </c>
      <c r="P3434" s="258" t="s">
        <v>3025</v>
      </c>
      <c r="Q3434" s="265" t="s">
        <v>2153</v>
      </c>
      <c r="R3434" s="265" t="s">
        <v>3073</v>
      </c>
      <c r="S3434" s="265" t="s">
        <v>3116</v>
      </c>
      <c r="T3434" s="11" t="s">
        <v>2800</v>
      </c>
      <c r="U3434" s="11" t="s">
        <v>2517</v>
      </c>
      <c r="V3434">
        <v>2.29526462395543</v>
      </c>
      <c r="Z3434">
        <v>1.2761659881437</v>
      </c>
      <c r="AD3434" s="188">
        <f t="shared" si="104"/>
        <v>5.2850421075963574</v>
      </c>
      <c r="AE3434" s="188">
        <f t="shared" si="105"/>
        <v>-0.2395730498622457</v>
      </c>
    </row>
    <row r="3435" spans="1:31" x14ac:dyDescent="0.35">
      <c r="A3435" s="11" t="s">
        <v>2796</v>
      </c>
      <c r="B3435" s="11" t="s">
        <v>2516</v>
      </c>
      <c r="C3435" s="11" t="s">
        <v>2766</v>
      </c>
      <c r="D3435" s="188" t="s">
        <v>3022</v>
      </c>
      <c r="G3435" s="11" t="s">
        <v>2797</v>
      </c>
      <c r="H3435" s="11" t="s">
        <v>2798</v>
      </c>
      <c r="I3435" s="11" t="s">
        <v>2779</v>
      </c>
      <c r="J3435" s="188" t="s">
        <v>2561</v>
      </c>
      <c r="K3435" s="260" t="s">
        <v>3049</v>
      </c>
      <c r="L3435" s="265" t="s">
        <v>1937</v>
      </c>
      <c r="M3435" s="265" t="s">
        <v>1937</v>
      </c>
      <c r="N3435" s="258" t="s">
        <v>3023</v>
      </c>
      <c r="P3435" s="258" t="s">
        <v>3025</v>
      </c>
      <c r="Q3435" s="265" t="s">
        <v>2153</v>
      </c>
      <c r="R3435" s="265" t="s">
        <v>3073</v>
      </c>
      <c r="S3435" s="265" t="s">
        <v>3116</v>
      </c>
      <c r="T3435" s="11" t="s">
        <v>2800</v>
      </c>
      <c r="U3435" s="11" t="s">
        <v>2517</v>
      </c>
      <c r="V3435">
        <v>2.3342618384401099</v>
      </c>
      <c r="Z3435">
        <v>1.15228912220555</v>
      </c>
      <c r="AD3435" s="188">
        <f t="shared" si="104"/>
        <v>5.3748365123370734</v>
      </c>
      <c r="AE3435" s="188">
        <f t="shared" si="105"/>
        <v>-0.52481007473825192</v>
      </c>
    </row>
    <row r="3436" spans="1:31" x14ac:dyDescent="0.35">
      <c r="A3436" s="11" t="s">
        <v>2796</v>
      </c>
      <c r="B3436" s="11" t="s">
        <v>2516</v>
      </c>
      <c r="C3436" s="11" t="s">
        <v>2766</v>
      </c>
      <c r="D3436" s="188" t="s">
        <v>3022</v>
      </c>
      <c r="G3436" s="11" t="s">
        <v>2797</v>
      </c>
      <c r="H3436" s="11" t="s">
        <v>2798</v>
      </c>
      <c r="I3436" s="11" t="s">
        <v>2779</v>
      </c>
      <c r="J3436" s="188" t="s">
        <v>2561</v>
      </c>
      <c r="K3436" s="260" t="s">
        <v>3049</v>
      </c>
      <c r="L3436" s="265" t="s">
        <v>1937</v>
      </c>
      <c r="M3436" s="265" t="s">
        <v>1937</v>
      </c>
      <c r="N3436" s="258" t="s">
        <v>3023</v>
      </c>
      <c r="P3436" s="258" t="s">
        <v>3025</v>
      </c>
      <c r="Q3436" s="265" t="s">
        <v>2153</v>
      </c>
      <c r="R3436" s="265" t="s">
        <v>3073</v>
      </c>
      <c r="S3436" s="265" t="s">
        <v>3116</v>
      </c>
      <c r="T3436" s="11" t="s">
        <v>2800</v>
      </c>
      <c r="U3436" s="11" t="s">
        <v>2517</v>
      </c>
      <c r="V3436">
        <v>2.3286908077994402</v>
      </c>
      <c r="Z3436">
        <v>1.64471109206485</v>
      </c>
      <c r="AD3436" s="188">
        <f t="shared" si="104"/>
        <v>5.3620087402312535</v>
      </c>
      <c r="AE3436" s="188">
        <f t="shared" si="105"/>
        <v>0.60903341252253607</v>
      </c>
    </row>
    <row r="3437" spans="1:31" x14ac:dyDescent="0.35">
      <c r="A3437" s="11" t="s">
        <v>2796</v>
      </c>
      <c r="B3437" s="11" t="s">
        <v>2516</v>
      </c>
      <c r="C3437" s="11" t="s">
        <v>2766</v>
      </c>
      <c r="D3437" s="188" t="s">
        <v>3022</v>
      </c>
      <c r="G3437" s="11" t="s">
        <v>2797</v>
      </c>
      <c r="H3437" s="11" t="s">
        <v>2798</v>
      </c>
      <c r="I3437" s="11" t="s">
        <v>2779</v>
      </c>
      <c r="J3437" s="188" t="s">
        <v>2561</v>
      </c>
      <c r="K3437" s="260" t="s">
        <v>3049</v>
      </c>
      <c r="L3437" s="265" t="s">
        <v>1937</v>
      </c>
      <c r="M3437" s="265" t="s">
        <v>1937</v>
      </c>
      <c r="N3437" s="258" t="s">
        <v>3023</v>
      </c>
      <c r="P3437" s="258" t="s">
        <v>3025</v>
      </c>
      <c r="Q3437" s="265" t="s">
        <v>2153</v>
      </c>
      <c r="R3437" s="265" t="s">
        <v>3073</v>
      </c>
      <c r="S3437" s="265" t="s">
        <v>3116</v>
      </c>
      <c r="T3437" s="11" t="s">
        <v>2800</v>
      </c>
      <c r="U3437" s="11" t="s">
        <v>2517</v>
      </c>
      <c r="V3437">
        <v>2.3788300835654499</v>
      </c>
      <c r="Z3437">
        <v>1.5821441325619501</v>
      </c>
      <c r="AD3437" s="188">
        <f t="shared" ref="AD3437:AD3500" si="106">LN(10^(V3437))</f>
        <v>5.4774586891835852</v>
      </c>
      <c r="AE3437" s="188">
        <f t="shared" si="105"/>
        <v>0.46496766425719621</v>
      </c>
    </row>
    <row r="3438" spans="1:31" x14ac:dyDescent="0.35">
      <c r="A3438" s="11" t="s">
        <v>2796</v>
      </c>
      <c r="B3438" s="11" t="s">
        <v>2516</v>
      </c>
      <c r="C3438" s="11" t="s">
        <v>2766</v>
      </c>
      <c r="D3438" s="188" t="s">
        <v>3022</v>
      </c>
      <c r="G3438" s="11" t="s">
        <v>2797</v>
      </c>
      <c r="H3438" s="11" t="s">
        <v>2798</v>
      </c>
      <c r="I3438" s="11" t="s">
        <v>2779</v>
      </c>
      <c r="J3438" s="188" t="s">
        <v>2561</v>
      </c>
      <c r="K3438" s="260" t="s">
        <v>3049</v>
      </c>
      <c r="L3438" s="265" t="s">
        <v>1937</v>
      </c>
      <c r="M3438" s="265" t="s">
        <v>1937</v>
      </c>
      <c r="N3438" s="258" t="s">
        <v>3023</v>
      </c>
      <c r="P3438" s="258" t="s">
        <v>3025</v>
      </c>
      <c r="Q3438" s="265" t="s">
        <v>2153</v>
      </c>
      <c r="R3438" s="265" t="s">
        <v>3073</v>
      </c>
      <c r="S3438" s="265" t="s">
        <v>3116</v>
      </c>
      <c r="T3438" s="11" t="s">
        <v>2800</v>
      </c>
      <c r="U3438" s="11" t="s">
        <v>2517</v>
      </c>
      <c r="V3438">
        <v>2.3676880222841201</v>
      </c>
      <c r="Z3438">
        <v>0.70032140561388401</v>
      </c>
      <c r="AD3438" s="188">
        <f t="shared" si="106"/>
        <v>5.4518031449719695</v>
      </c>
      <c r="AE3438" s="188">
        <f t="shared" ref="AE3438:AE3439" si="107">LN(10^Z3438/24)</f>
        <v>-1.5655042014767797</v>
      </c>
    </row>
    <row r="3439" spans="1:31" x14ac:dyDescent="0.35">
      <c r="A3439" s="11" t="s">
        <v>2796</v>
      </c>
      <c r="B3439" s="11" t="s">
        <v>2516</v>
      </c>
      <c r="C3439" s="11" t="s">
        <v>2766</v>
      </c>
      <c r="D3439" s="188" t="s">
        <v>3022</v>
      </c>
      <c r="G3439" s="11" t="s">
        <v>2797</v>
      </c>
      <c r="H3439" s="11" t="s">
        <v>2798</v>
      </c>
      <c r="I3439" s="11" t="s">
        <v>2779</v>
      </c>
      <c r="J3439" s="188" t="s">
        <v>2561</v>
      </c>
      <c r="K3439" s="260" t="s">
        <v>3049</v>
      </c>
      <c r="L3439" s="265" t="s">
        <v>1937</v>
      </c>
      <c r="M3439" s="265" t="s">
        <v>1937</v>
      </c>
      <c r="N3439" s="258" t="s">
        <v>3023</v>
      </c>
      <c r="P3439" s="258" t="s">
        <v>3025</v>
      </c>
      <c r="Q3439" s="265" t="s">
        <v>2153</v>
      </c>
      <c r="R3439" s="265" t="s">
        <v>3073</v>
      </c>
      <c r="S3439" s="265" t="s">
        <v>3116</v>
      </c>
      <c r="T3439" s="11" t="s">
        <v>2800</v>
      </c>
      <c r="U3439" s="11" t="s">
        <v>2517</v>
      </c>
      <c r="V3439">
        <v>2.4401114206128098</v>
      </c>
      <c r="Z3439">
        <v>1.15011784872509</v>
      </c>
      <c r="AD3439" s="188">
        <f t="shared" si="106"/>
        <v>5.6185641823475798</v>
      </c>
      <c r="AE3439" s="188">
        <f t="shared" si="107"/>
        <v>-0.52980961668717197</v>
      </c>
    </row>
    <row r="3440" spans="1:31" hidden="1" x14ac:dyDescent="0.35">
      <c r="A3440" s="11" t="s">
        <v>2802</v>
      </c>
      <c r="B3440" s="11" t="s">
        <v>2516</v>
      </c>
      <c r="C3440" s="11" t="s">
        <v>2552</v>
      </c>
      <c r="D3440" s="188" t="s">
        <v>3022</v>
      </c>
      <c r="G3440" s="11" t="s">
        <v>2803</v>
      </c>
      <c r="H3440" s="11" t="s">
        <v>2640</v>
      </c>
      <c r="I3440" s="11" t="s">
        <v>2804</v>
      </c>
      <c r="J3440" s="258" t="s">
        <v>2561</v>
      </c>
      <c r="K3440" s="258" t="s">
        <v>3017</v>
      </c>
      <c r="L3440" s="265" t="s">
        <v>1937</v>
      </c>
      <c r="M3440" s="265" t="s">
        <v>1941</v>
      </c>
      <c r="N3440" s="258" t="s">
        <v>3027</v>
      </c>
      <c r="O3440" s="258" t="s">
        <v>3040</v>
      </c>
      <c r="P3440" s="258"/>
      <c r="Q3440" s="258"/>
      <c r="R3440" s="258"/>
      <c r="S3440" s="258"/>
      <c r="T3440" s="11" t="s">
        <v>2806</v>
      </c>
      <c r="U3440" s="11" t="s">
        <v>2517</v>
      </c>
      <c r="V3440">
        <v>0.45211122554067901</v>
      </c>
      <c r="Z3440">
        <v>1.7564101809621899</v>
      </c>
      <c r="AD3440" s="188">
        <f t="shared" si="106"/>
        <v>1.0410245683052364</v>
      </c>
    </row>
    <row r="3441" spans="1:30" hidden="1" x14ac:dyDescent="0.35">
      <c r="A3441" s="11" t="s">
        <v>2802</v>
      </c>
      <c r="B3441" s="11" t="s">
        <v>2516</v>
      </c>
      <c r="C3441" s="11" t="s">
        <v>2552</v>
      </c>
      <c r="D3441" s="188" t="s">
        <v>3022</v>
      </c>
      <c r="G3441" s="11" t="s">
        <v>2803</v>
      </c>
      <c r="H3441" s="11" t="s">
        <v>2640</v>
      </c>
      <c r="I3441" s="11" t="s">
        <v>2804</v>
      </c>
      <c r="J3441" s="258" t="s">
        <v>2561</v>
      </c>
      <c r="K3441" s="258" t="s">
        <v>3017</v>
      </c>
      <c r="L3441" s="265" t="s">
        <v>1937</v>
      </c>
      <c r="M3441" s="265" t="s">
        <v>1941</v>
      </c>
      <c r="N3441" s="258" t="s">
        <v>3027</v>
      </c>
      <c r="O3441" s="258" t="s">
        <v>3040</v>
      </c>
      <c r="P3441" s="258"/>
      <c r="Q3441" s="258"/>
      <c r="R3441" s="258"/>
      <c r="S3441" s="258"/>
      <c r="T3441" s="11" t="s">
        <v>2806</v>
      </c>
      <c r="U3441" s="11" t="s">
        <v>2517</v>
      </c>
      <c r="V3441">
        <v>0.86006179196704402</v>
      </c>
      <c r="Z3441">
        <v>1.7872943945858399</v>
      </c>
      <c r="AD3441" s="188">
        <f t="shared" si="106"/>
        <v>1.9803654612370618</v>
      </c>
    </row>
    <row r="3442" spans="1:30" hidden="1" x14ac:dyDescent="0.35">
      <c r="A3442" s="11" t="s">
        <v>2802</v>
      </c>
      <c r="B3442" s="11" t="s">
        <v>2516</v>
      </c>
      <c r="C3442" s="11" t="s">
        <v>2552</v>
      </c>
      <c r="D3442" s="188" t="s">
        <v>3022</v>
      </c>
      <c r="G3442" s="11" t="s">
        <v>2803</v>
      </c>
      <c r="H3442" s="11" t="s">
        <v>2640</v>
      </c>
      <c r="I3442" s="11" t="s">
        <v>2804</v>
      </c>
      <c r="J3442" s="258" t="s">
        <v>2561</v>
      </c>
      <c r="K3442" s="258" t="s">
        <v>3017</v>
      </c>
      <c r="L3442" s="265" t="s">
        <v>1937</v>
      </c>
      <c r="M3442" s="265" t="s">
        <v>1941</v>
      </c>
      <c r="N3442" s="258" t="s">
        <v>3027</v>
      </c>
      <c r="O3442" s="258" t="s">
        <v>3040</v>
      </c>
      <c r="P3442" s="258"/>
      <c r="Q3442" s="258"/>
      <c r="R3442" s="258"/>
      <c r="S3442" s="258"/>
      <c r="T3442" s="11" t="s">
        <v>2806</v>
      </c>
      <c r="U3442" s="11" t="s">
        <v>2517</v>
      </c>
      <c r="V3442">
        <v>1.29890834191555</v>
      </c>
      <c r="Z3442">
        <v>1.9441165219949901</v>
      </c>
      <c r="AD3442" s="188">
        <f t="shared" si="106"/>
        <v>2.990846985260359</v>
      </c>
    </row>
    <row r="3443" spans="1:30" hidden="1" x14ac:dyDescent="0.35">
      <c r="A3443" s="11" t="s">
        <v>2802</v>
      </c>
      <c r="B3443" s="11" t="s">
        <v>2516</v>
      </c>
      <c r="C3443" s="11" t="s">
        <v>2552</v>
      </c>
      <c r="D3443" s="188" t="s">
        <v>3022</v>
      </c>
      <c r="G3443" s="11" t="s">
        <v>2803</v>
      </c>
      <c r="H3443" s="11" t="s">
        <v>2640</v>
      </c>
      <c r="I3443" s="11" t="s">
        <v>2804</v>
      </c>
      <c r="J3443" s="258" t="s">
        <v>2561</v>
      </c>
      <c r="K3443" s="258" t="s">
        <v>3017</v>
      </c>
      <c r="L3443" s="265" t="s">
        <v>1937</v>
      </c>
      <c r="M3443" s="265" t="s">
        <v>1941</v>
      </c>
      <c r="N3443" s="258" t="s">
        <v>3027</v>
      </c>
      <c r="O3443" s="258" t="s">
        <v>3040</v>
      </c>
      <c r="P3443" s="258"/>
      <c r="Q3443" s="258"/>
      <c r="R3443" s="258"/>
      <c r="S3443" s="258"/>
      <c r="T3443" s="11" t="s">
        <v>2806</v>
      </c>
      <c r="U3443" s="11" t="s">
        <v>2517</v>
      </c>
      <c r="V3443">
        <v>1.28255406797116</v>
      </c>
      <c r="Z3443">
        <v>2.1121200529645399</v>
      </c>
      <c r="AD3443" s="188">
        <f t="shared" si="106"/>
        <v>2.9531898778692653</v>
      </c>
    </row>
    <row r="3444" spans="1:30" hidden="1" x14ac:dyDescent="0.35">
      <c r="A3444" s="11" t="s">
        <v>2802</v>
      </c>
      <c r="B3444" s="11" t="s">
        <v>2516</v>
      </c>
      <c r="C3444" s="11" t="s">
        <v>2552</v>
      </c>
      <c r="D3444" s="188" t="s">
        <v>3022</v>
      </c>
      <c r="G3444" s="11" t="s">
        <v>2803</v>
      </c>
      <c r="H3444" s="11" t="s">
        <v>2640</v>
      </c>
      <c r="I3444" s="11" t="s">
        <v>2804</v>
      </c>
      <c r="J3444" s="258" t="s">
        <v>2561</v>
      </c>
      <c r="K3444" s="258" t="s">
        <v>3017</v>
      </c>
      <c r="L3444" s="265" t="s">
        <v>1937</v>
      </c>
      <c r="M3444" s="265" t="s">
        <v>1941</v>
      </c>
      <c r="N3444" s="258" t="s">
        <v>3027</v>
      </c>
      <c r="O3444" s="258" t="s">
        <v>3040</v>
      </c>
      <c r="P3444" s="258"/>
      <c r="Q3444" s="258"/>
      <c r="R3444" s="258"/>
      <c r="S3444" s="258"/>
      <c r="T3444" s="11" t="s">
        <v>2806</v>
      </c>
      <c r="U3444" s="11" t="s">
        <v>2517</v>
      </c>
      <c r="V3444">
        <v>1.6730381050463401</v>
      </c>
      <c r="Z3444">
        <v>2.5944740326614601</v>
      </c>
      <c r="AD3444" s="188">
        <f t="shared" si="106"/>
        <v>3.8523126006907091</v>
      </c>
    </row>
    <row r="3445" spans="1:30" hidden="1" x14ac:dyDescent="0.35">
      <c r="A3445" s="11" t="s">
        <v>2802</v>
      </c>
      <c r="B3445" s="11" t="s">
        <v>2516</v>
      </c>
      <c r="C3445" s="11" t="s">
        <v>2552</v>
      </c>
      <c r="D3445" s="188" t="s">
        <v>3022</v>
      </c>
      <c r="G3445" s="11" t="s">
        <v>2803</v>
      </c>
      <c r="H3445" s="11" t="s">
        <v>2640</v>
      </c>
      <c r="I3445" s="11" t="s">
        <v>2804</v>
      </c>
      <c r="J3445" s="258" t="s">
        <v>2561</v>
      </c>
      <c r="K3445" s="258" t="s">
        <v>3017</v>
      </c>
      <c r="L3445" s="265" t="s">
        <v>1937</v>
      </c>
      <c r="M3445" s="265" t="s">
        <v>1941</v>
      </c>
      <c r="N3445" s="258" t="s">
        <v>3027</v>
      </c>
      <c r="O3445" s="258" t="s">
        <v>3040</v>
      </c>
      <c r="P3445" s="258"/>
      <c r="Q3445" s="258"/>
      <c r="R3445" s="258"/>
      <c r="S3445" s="258"/>
      <c r="T3445" s="11" t="s">
        <v>2806</v>
      </c>
      <c r="U3445" s="11" t="s">
        <v>2517</v>
      </c>
      <c r="V3445">
        <v>1.6002883625128701</v>
      </c>
      <c r="Z3445">
        <v>1.1352655583345601</v>
      </c>
      <c r="AD3445" s="188">
        <f t="shared" si="106"/>
        <v>3.6848001280139866</v>
      </c>
    </row>
    <row r="3446" spans="1:30" hidden="1" x14ac:dyDescent="0.35">
      <c r="A3446" s="11" t="s">
        <v>2802</v>
      </c>
      <c r="B3446" s="11" t="s">
        <v>2516</v>
      </c>
      <c r="C3446" s="11" t="s">
        <v>2552</v>
      </c>
      <c r="D3446" s="188" t="s">
        <v>3022</v>
      </c>
      <c r="G3446" s="11" t="s">
        <v>2803</v>
      </c>
      <c r="H3446" s="11" t="s">
        <v>2640</v>
      </c>
      <c r="I3446" s="11" t="s">
        <v>2804</v>
      </c>
      <c r="J3446" s="258" t="s">
        <v>2561</v>
      </c>
      <c r="K3446" s="258" t="s">
        <v>3017</v>
      </c>
      <c r="L3446" s="265" t="s">
        <v>1937</v>
      </c>
      <c r="M3446" s="265" t="s">
        <v>1941</v>
      </c>
      <c r="N3446" s="258" t="s">
        <v>3027</v>
      </c>
      <c r="O3446" s="258" t="s">
        <v>3040</v>
      </c>
      <c r="P3446" s="258"/>
      <c r="Q3446" s="258"/>
      <c r="R3446" s="258"/>
      <c r="S3446" s="258"/>
      <c r="T3446" s="11" t="s">
        <v>2806</v>
      </c>
      <c r="U3446" s="11" t="s">
        <v>2517</v>
      </c>
      <c r="V3446">
        <v>1.7076004119464401</v>
      </c>
      <c r="Z3446">
        <v>1.7860232455495</v>
      </c>
      <c r="AD3446" s="188">
        <f t="shared" si="106"/>
        <v>3.9318952533383649</v>
      </c>
    </row>
    <row r="3447" spans="1:30" hidden="1" x14ac:dyDescent="0.35">
      <c r="A3447" s="11" t="s">
        <v>2802</v>
      </c>
      <c r="B3447" s="11" t="s">
        <v>2516</v>
      </c>
      <c r="C3447" s="11" t="s">
        <v>2552</v>
      </c>
      <c r="D3447" s="188" t="s">
        <v>3022</v>
      </c>
      <c r="G3447" s="11" t="s">
        <v>2803</v>
      </c>
      <c r="H3447" s="11" t="s">
        <v>2640</v>
      </c>
      <c r="I3447" s="11" t="s">
        <v>2804</v>
      </c>
      <c r="J3447" s="258" t="s">
        <v>2561</v>
      </c>
      <c r="K3447" s="258" t="s">
        <v>3017</v>
      </c>
      <c r="L3447" s="265" t="s">
        <v>1937</v>
      </c>
      <c r="M3447" s="265" t="s">
        <v>1941</v>
      </c>
      <c r="N3447" s="258" t="s">
        <v>3027</v>
      </c>
      <c r="O3447" s="258" t="s">
        <v>3040</v>
      </c>
      <c r="P3447" s="258"/>
      <c r="Q3447" s="258"/>
      <c r="R3447" s="258"/>
      <c r="S3447" s="258"/>
      <c r="T3447" s="11" t="s">
        <v>2806</v>
      </c>
      <c r="U3447" s="11" t="s">
        <v>2517</v>
      </c>
      <c r="V3447">
        <v>1.7854170957775399</v>
      </c>
      <c r="Z3447">
        <v>1.9538855377372299</v>
      </c>
      <c r="AD3447" s="188">
        <f t="shared" si="106"/>
        <v>4.1110747895140864</v>
      </c>
    </row>
    <row r="3448" spans="1:30" hidden="1" x14ac:dyDescent="0.35">
      <c r="A3448" s="11" t="s">
        <v>2802</v>
      </c>
      <c r="B3448" s="11" t="s">
        <v>2516</v>
      </c>
      <c r="C3448" s="11" t="s">
        <v>2552</v>
      </c>
      <c r="D3448" s="188" t="s">
        <v>3022</v>
      </c>
      <c r="G3448" s="11" t="s">
        <v>2803</v>
      </c>
      <c r="H3448" s="11" t="s">
        <v>2640</v>
      </c>
      <c r="I3448" s="11" t="s">
        <v>2804</v>
      </c>
      <c r="J3448" s="258" t="s">
        <v>2561</v>
      </c>
      <c r="K3448" s="258" t="s">
        <v>3017</v>
      </c>
      <c r="L3448" s="265" t="s">
        <v>1937</v>
      </c>
      <c r="M3448" s="265" t="s">
        <v>1941</v>
      </c>
      <c r="N3448" s="258" t="s">
        <v>3027</v>
      </c>
      <c r="O3448" s="258" t="s">
        <v>3040</v>
      </c>
      <c r="P3448" s="258"/>
      <c r="Q3448" s="258"/>
      <c r="R3448" s="258"/>
      <c r="S3448" s="258"/>
      <c r="T3448" s="11" t="s">
        <v>2806</v>
      </c>
      <c r="U3448" s="11" t="s">
        <v>2517</v>
      </c>
      <c r="V3448">
        <v>1.8176725025746601</v>
      </c>
      <c r="Z3448">
        <v>1.7333647197292901</v>
      </c>
      <c r="AD3448" s="188">
        <f t="shared" si="106"/>
        <v>4.185345608373594</v>
      </c>
    </row>
    <row r="3449" spans="1:30" hidden="1" x14ac:dyDescent="0.35">
      <c r="A3449" s="11" t="s">
        <v>2802</v>
      </c>
      <c r="B3449" s="11" t="s">
        <v>2516</v>
      </c>
      <c r="C3449" s="11" t="s">
        <v>2552</v>
      </c>
      <c r="D3449" s="188" t="s">
        <v>3022</v>
      </c>
      <c r="G3449" s="11" t="s">
        <v>2803</v>
      </c>
      <c r="H3449" s="11" t="s">
        <v>2640</v>
      </c>
      <c r="I3449" s="11" t="s">
        <v>2804</v>
      </c>
      <c r="J3449" s="258" t="s">
        <v>2561</v>
      </c>
      <c r="K3449" s="258" t="s">
        <v>3017</v>
      </c>
      <c r="L3449" s="265" t="s">
        <v>1937</v>
      </c>
      <c r="M3449" s="265" t="s">
        <v>1941</v>
      </c>
      <c r="N3449" s="258" t="s">
        <v>3027</v>
      </c>
      <c r="O3449" s="258" t="s">
        <v>3040</v>
      </c>
      <c r="P3449" s="258"/>
      <c r="Q3449" s="258"/>
      <c r="R3449" s="258"/>
      <c r="S3449" s="258"/>
      <c r="T3449" s="11" t="s">
        <v>2806</v>
      </c>
      <c r="U3449" s="11" t="s">
        <v>2517</v>
      </c>
      <c r="V3449">
        <v>2.0206385169927898</v>
      </c>
      <c r="Z3449">
        <v>2.0060261880241201</v>
      </c>
      <c r="AD3449" s="188">
        <f t="shared" si="106"/>
        <v>4.6526921275571942</v>
      </c>
    </row>
    <row r="3450" spans="1:30" hidden="1" x14ac:dyDescent="0.35">
      <c r="A3450" s="11" t="s">
        <v>2802</v>
      </c>
      <c r="B3450" s="11" t="s">
        <v>2516</v>
      </c>
      <c r="C3450" s="11" t="s">
        <v>2552</v>
      </c>
      <c r="D3450" s="188" t="s">
        <v>3022</v>
      </c>
      <c r="G3450" s="11" t="s">
        <v>2803</v>
      </c>
      <c r="H3450" s="11" t="s">
        <v>2640</v>
      </c>
      <c r="I3450" s="11" t="s">
        <v>2804</v>
      </c>
      <c r="J3450" s="258" t="s">
        <v>2561</v>
      </c>
      <c r="K3450" s="258" t="s">
        <v>3017</v>
      </c>
      <c r="L3450" s="265" t="s">
        <v>1937</v>
      </c>
      <c r="M3450" s="265" t="s">
        <v>1941</v>
      </c>
      <c r="N3450" s="258" t="s">
        <v>3027</v>
      </c>
      <c r="O3450" s="258" t="s">
        <v>3040</v>
      </c>
      <c r="P3450" s="258"/>
      <c r="Q3450" s="258"/>
      <c r="R3450" s="258"/>
      <c r="S3450" s="258"/>
      <c r="T3450" s="11" t="s">
        <v>2806</v>
      </c>
      <c r="U3450" s="11" t="s">
        <v>2517</v>
      </c>
      <c r="V3450">
        <v>1.9467765190525199</v>
      </c>
      <c r="Z3450">
        <v>0.83028394880094203</v>
      </c>
      <c r="AD3450" s="188">
        <f t="shared" si="106"/>
        <v>4.4826185921611712</v>
      </c>
    </row>
    <row r="3451" spans="1:30" hidden="1" x14ac:dyDescent="0.35">
      <c r="A3451" s="11" t="s">
        <v>2802</v>
      </c>
      <c r="B3451" s="11" t="s">
        <v>2516</v>
      </c>
      <c r="C3451" s="11" t="s">
        <v>2552</v>
      </c>
      <c r="D3451" s="188" t="s">
        <v>3022</v>
      </c>
      <c r="G3451" s="11" t="s">
        <v>2803</v>
      </c>
      <c r="H3451" s="11" t="s">
        <v>2640</v>
      </c>
      <c r="I3451" s="11" t="s">
        <v>2804</v>
      </c>
      <c r="J3451" s="258" t="s">
        <v>2561</v>
      </c>
      <c r="K3451" s="258" t="s">
        <v>3017</v>
      </c>
      <c r="L3451" s="265" t="s">
        <v>1937</v>
      </c>
      <c r="M3451" s="265" t="s">
        <v>1941</v>
      </c>
      <c r="N3451" s="258" t="s">
        <v>3027</v>
      </c>
      <c r="O3451" s="258" t="s">
        <v>3040</v>
      </c>
      <c r="P3451" s="258"/>
      <c r="Q3451" s="258"/>
      <c r="R3451" s="258"/>
      <c r="S3451" s="258"/>
      <c r="T3451" s="11" t="s">
        <v>2806</v>
      </c>
      <c r="U3451" s="11" t="s">
        <v>2517</v>
      </c>
      <c r="V3451">
        <v>2.1176107106076199</v>
      </c>
      <c r="Z3451">
        <v>1.2919699867588601</v>
      </c>
      <c r="AD3451" s="188">
        <f t="shared" si="106"/>
        <v>4.8759788550096337</v>
      </c>
    </row>
    <row r="3452" spans="1:30" hidden="1" x14ac:dyDescent="0.35">
      <c r="A3452" s="11" t="s">
        <v>2802</v>
      </c>
      <c r="B3452" s="11" t="s">
        <v>2516</v>
      </c>
      <c r="C3452" s="11" t="s">
        <v>2552</v>
      </c>
      <c r="D3452" s="188" t="s">
        <v>3022</v>
      </c>
      <c r="G3452" s="11" t="s">
        <v>2803</v>
      </c>
      <c r="H3452" s="11" t="s">
        <v>2640</v>
      </c>
      <c r="I3452" s="11" t="s">
        <v>2804</v>
      </c>
      <c r="J3452" s="258" t="s">
        <v>2561</v>
      </c>
      <c r="K3452" s="258" t="s">
        <v>3017</v>
      </c>
      <c r="L3452" s="265" t="s">
        <v>1937</v>
      </c>
      <c r="M3452" s="265" t="s">
        <v>1941</v>
      </c>
      <c r="N3452" s="258" t="s">
        <v>3027</v>
      </c>
      <c r="O3452" s="258" t="s">
        <v>3040</v>
      </c>
      <c r="P3452" s="258"/>
      <c r="Q3452" s="258"/>
      <c r="R3452" s="258"/>
      <c r="S3452" s="258"/>
      <c r="T3452" s="11" t="s">
        <v>2806</v>
      </c>
      <c r="U3452" s="11" t="s">
        <v>2517</v>
      </c>
      <c r="V3452">
        <v>2.1168692070030799</v>
      </c>
      <c r="Z3452">
        <v>1.48094747682801</v>
      </c>
      <c r="AD3452" s="188">
        <f t="shared" si="106"/>
        <v>4.8742714798634186</v>
      </c>
    </row>
    <row r="3453" spans="1:30" hidden="1" x14ac:dyDescent="0.35">
      <c r="A3453" s="11" t="s">
        <v>2802</v>
      </c>
      <c r="B3453" s="11" t="s">
        <v>2516</v>
      </c>
      <c r="C3453" s="11" t="s">
        <v>2552</v>
      </c>
      <c r="D3453" s="188" t="s">
        <v>3022</v>
      </c>
      <c r="G3453" s="11" t="s">
        <v>2803</v>
      </c>
      <c r="H3453" s="11" t="s">
        <v>2640</v>
      </c>
      <c r="I3453" s="11" t="s">
        <v>2804</v>
      </c>
      <c r="J3453" s="258" t="s">
        <v>2561</v>
      </c>
      <c r="K3453" s="258" t="s">
        <v>3017</v>
      </c>
      <c r="L3453" s="265" t="s">
        <v>1937</v>
      </c>
      <c r="M3453" s="265" t="s">
        <v>1941</v>
      </c>
      <c r="N3453" s="258" t="s">
        <v>3027</v>
      </c>
      <c r="O3453" s="258" t="s">
        <v>3040</v>
      </c>
      <c r="P3453" s="258"/>
      <c r="Q3453" s="258"/>
      <c r="R3453" s="258"/>
      <c r="S3453" s="258"/>
      <c r="T3453" s="11" t="s">
        <v>2806</v>
      </c>
      <c r="U3453" s="11" t="s">
        <v>2517</v>
      </c>
      <c r="V3453">
        <v>2.2740267765190501</v>
      </c>
      <c r="Z3453">
        <v>1.4282183316168899</v>
      </c>
      <c r="AD3453" s="188">
        <f t="shared" si="106"/>
        <v>5.2361401566820671</v>
      </c>
    </row>
    <row r="3454" spans="1:30" hidden="1" x14ac:dyDescent="0.35">
      <c r="A3454" s="11" t="s">
        <v>2802</v>
      </c>
      <c r="B3454" s="11" t="s">
        <v>2516</v>
      </c>
      <c r="C3454" s="11" t="s">
        <v>2552</v>
      </c>
      <c r="D3454" s="188" t="s">
        <v>3022</v>
      </c>
      <c r="G3454" s="11" t="s">
        <v>2803</v>
      </c>
      <c r="H3454" s="11" t="s">
        <v>2640</v>
      </c>
      <c r="I3454" s="11" t="s">
        <v>2804</v>
      </c>
      <c r="J3454" s="258" t="s">
        <v>2561</v>
      </c>
      <c r="K3454" s="258" t="s">
        <v>3017</v>
      </c>
      <c r="L3454" s="265" t="s">
        <v>1937</v>
      </c>
      <c r="M3454" s="265" t="s">
        <v>1941</v>
      </c>
      <c r="N3454" s="258" t="s">
        <v>3027</v>
      </c>
      <c r="O3454" s="258" t="s">
        <v>3040</v>
      </c>
      <c r="P3454" s="258"/>
      <c r="Q3454" s="258"/>
      <c r="R3454" s="258"/>
      <c r="S3454" s="258"/>
      <c r="T3454" s="11" t="s">
        <v>2806</v>
      </c>
      <c r="U3454" s="11" t="s">
        <v>2517</v>
      </c>
      <c r="V3454">
        <v>2.2455612770339801</v>
      </c>
      <c r="Z3454">
        <v>0.68285420038252198</v>
      </c>
      <c r="AD3454" s="188">
        <f t="shared" si="106"/>
        <v>5.1705959219031152</v>
      </c>
    </row>
    <row r="3455" spans="1:30" hidden="1" x14ac:dyDescent="0.35">
      <c r="A3455" s="11" t="s">
        <v>2802</v>
      </c>
      <c r="B3455" s="11" t="s">
        <v>2516</v>
      </c>
      <c r="C3455" s="11" t="s">
        <v>2552</v>
      </c>
      <c r="D3455" s="188" t="s">
        <v>3022</v>
      </c>
      <c r="G3455" s="11" t="s">
        <v>2803</v>
      </c>
      <c r="H3455" s="11" t="s">
        <v>2640</v>
      </c>
      <c r="I3455" s="11" t="s">
        <v>2804</v>
      </c>
      <c r="J3455" s="258" t="s">
        <v>2561</v>
      </c>
      <c r="K3455" s="258" t="s">
        <v>3017</v>
      </c>
      <c r="L3455" s="265" t="s">
        <v>1937</v>
      </c>
      <c r="M3455" s="265" t="s">
        <v>1941</v>
      </c>
      <c r="N3455" s="258" t="s">
        <v>3027</v>
      </c>
      <c r="O3455" s="258" t="s">
        <v>3040</v>
      </c>
      <c r="P3455" s="258"/>
      <c r="Q3455" s="258"/>
      <c r="R3455" s="258"/>
      <c r="S3455" s="258"/>
      <c r="T3455" s="11" t="s">
        <v>2806</v>
      </c>
      <c r="U3455" s="11" t="s">
        <v>2517</v>
      </c>
      <c r="V3455">
        <v>2.4025540679711601</v>
      </c>
      <c r="Z3455">
        <v>0.67212005296454402</v>
      </c>
      <c r="AD3455" s="188">
        <f t="shared" si="106"/>
        <v>5.5320851820225974</v>
      </c>
    </row>
    <row r="3456" spans="1:30" hidden="1" x14ac:dyDescent="0.35">
      <c r="A3456" s="11" t="s">
        <v>2802</v>
      </c>
      <c r="B3456" s="11" t="s">
        <v>2516</v>
      </c>
      <c r="C3456" s="11" t="s">
        <v>2552</v>
      </c>
      <c r="D3456" s="188" t="s">
        <v>3022</v>
      </c>
      <c r="G3456" s="11" t="s">
        <v>2803</v>
      </c>
      <c r="H3456" s="11" t="s">
        <v>2640</v>
      </c>
      <c r="I3456" s="11" t="s">
        <v>2804</v>
      </c>
      <c r="J3456" s="258" t="s">
        <v>2561</v>
      </c>
      <c r="K3456" s="258" t="s">
        <v>3017</v>
      </c>
      <c r="L3456" s="265" t="s">
        <v>1937</v>
      </c>
      <c r="M3456" s="265" t="s">
        <v>1941</v>
      </c>
      <c r="N3456" s="258" t="s">
        <v>3027</v>
      </c>
      <c r="O3456" s="258" t="s">
        <v>3040</v>
      </c>
      <c r="P3456" s="258"/>
      <c r="Q3456" s="258"/>
      <c r="R3456" s="258"/>
      <c r="S3456" s="258"/>
      <c r="T3456" s="11" t="s">
        <v>2806</v>
      </c>
      <c r="U3456" s="11" t="s">
        <v>2517</v>
      </c>
      <c r="V3456">
        <v>2.5905252317198699</v>
      </c>
      <c r="Z3456">
        <v>0.76632632043548599</v>
      </c>
      <c r="AD3456" s="188">
        <f t="shared" si="106"/>
        <v>5.9649047815831189</v>
      </c>
    </row>
    <row r="3457" spans="1:30" hidden="1" x14ac:dyDescent="0.35">
      <c r="A3457" s="11" t="s">
        <v>2802</v>
      </c>
      <c r="B3457" s="11" t="s">
        <v>2516</v>
      </c>
      <c r="C3457" s="11" t="s">
        <v>2552</v>
      </c>
      <c r="D3457" s="188" t="s">
        <v>3022</v>
      </c>
      <c r="G3457" s="11" t="s">
        <v>2803</v>
      </c>
      <c r="H3457" s="11" t="s">
        <v>2640</v>
      </c>
      <c r="I3457" s="11" t="s">
        <v>2804</v>
      </c>
      <c r="J3457" s="258" t="s">
        <v>2561</v>
      </c>
      <c r="K3457" s="258" t="s">
        <v>3017</v>
      </c>
      <c r="L3457" s="265" t="s">
        <v>1937</v>
      </c>
      <c r="M3457" s="265" t="s">
        <v>1941</v>
      </c>
      <c r="N3457" s="258" t="s">
        <v>3027</v>
      </c>
      <c r="O3457" s="258" t="s">
        <v>3040</v>
      </c>
      <c r="P3457" s="258"/>
      <c r="Q3457" s="258"/>
      <c r="R3457" s="258"/>
      <c r="S3457" s="258"/>
      <c r="T3457" s="11" t="s">
        <v>2806</v>
      </c>
      <c r="U3457" s="11" t="s">
        <v>2517</v>
      </c>
      <c r="V3457">
        <v>2.7000205973223399</v>
      </c>
      <c r="Z3457">
        <v>0.86065028689127598</v>
      </c>
      <c r="AD3457" s="188">
        <f t="shared" si="106"/>
        <v>6.2170271781712998</v>
      </c>
    </row>
    <row r="3458" spans="1:30" hidden="1" x14ac:dyDescent="0.35">
      <c r="A3458" s="11" t="s">
        <v>2802</v>
      </c>
      <c r="B3458" s="11" t="s">
        <v>2516</v>
      </c>
      <c r="C3458" s="11" t="s">
        <v>2552</v>
      </c>
      <c r="D3458" s="188" t="s">
        <v>3022</v>
      </c>
      <c r="G3458" s="11" t="s">
        <v>2803</v>
      </c>
      <c r="H3458" s="11" t="s">
        <v>2640</v>
      </c>
      <c r="I3458" s="11" t="s">
        <v>2804</v>
      </c>
      <c r="J3458" s="258" t="s">
        <v>2561</v>
      </c>
      <c r="K3458" s="258" t="s">
        <v>3017</v>
      </c>
      <c r="L3458" s="265" t="s">
        <v>1937</v>
      </c>
      <c r="M3458" s="265" t="s">
        <v>1941</v>
      </c>
      <c r="N3458" s="258" t="s">
        <v>3027</v>
      </c>
      <c r="O3458" s="258" t="s">
        <v>3040</v>
      </c>
      <c r="P3458" s="258"/>
      <c r="Q3458" s="258"/>
      <c r="R3458" s="258"/>
      <c r="S3458" s="258"/>
      <c r="T3458" s="11" t="s">
        <v>2806</v>
      </c>
      <c r="U3458" s="11" t="s">
        <v>2517</v>
      </c>
      <c r="V3458">
        <v>2.6840370751802198</v>
      </c>
      <c r="Z3458">
        <v>0.93416507282624694</v>
      </c>
      <c r="AD3458" s="188">
        <f t="shared" si="106"/>
        <v>6.1802237583533133</v>
      </c>
    </row>
    <row r="3459" spans="1:30" hidden="1" x14ac:dyDescent="0.35">
      <c r="A3459" s="11" t="s">
        <v>2802</v>
      </c>
      <c r="B3459" s="11" t="s">
        <v>2516</v>
      </c>
      <c r="C3459" s="11" t="s">
        <v>2552</v>
      </c>
      <c r="D3459" s="188" t="s">
        <v>3022</v>
      </c>
      <c r="G3459" s="11" t="s">
        <v>2803</v>
      </c>
      <c r="H3459" s="11" t="s">
        <v>2640</v>
      </c>
      <c r="I3459" s="11" t="s">
        <v>2804</v>
      </c>
      <c r="J3459" s="258" t="s">
        <v>2561</v>
      </c>
      <c r="K3459" s="258" t="s">
        <v>3017</v>
      </c>
      <c r="L3459" s="265" t="s">
        <v>1937</v>
      </c>
      <c r="M3459" s="265" t="s">
        <v>1941</v>
      </c>
      <c r="N3459" s="258" t="s">
        <v>3027</v>
      </c>
      <c r="O3459" s="258" t="s">
        <v>3040</v>
      </c>
      <c r="P3459" s="258"/>
      <c r="Q3459" s="258"/>
      <c r="R3459" s="258"/>
      <c r="S3459" s="258"/>
      <c r="T3459" s="11" t="s">
        <v>2806</v>
      </c>
      <c r="U3459" s="11" t="s">
        <v>2517</v>
      </c>
      <c r="V3459">
        <v>2.8095983522142101</v>
      </c>
      <c r="Z3459">
        <v>0.933976754450494</v>
      </c>
      <c r="AD3459" s="188">
        <f t="shared" si="106"/>
        <v>6.4693392831090746</v>
      </c>
    </row>
    <row r="3460" spans="1:30" hidden="1" x14ac:dyDescent="0.35">
      <c r="A3460" s="11" t="s">
        <v>2802</v>
      </c>
      <c r="B3460" s="11" t="s">
        <v>2516</v>
      </c>
      <c r="C3460" s="11" t="s">
        <v>2552</v>
      </c>
      <c r="D3460" s="188" t="s">
        <v>3022</v>
      </c>
      <c r="G3460" s="11" t="s">
        <v>2803</v>
      </c>
      <c r="H3460" s="11" t="s">
        <v>2640</v>
      </c>
      <c r="I3460" s="11" t="s">
        <v>2804</v>
      </c>
      <c r="J3460" s="258" t="s">
        <v>2561</v>
      </c>
      <c r="K3460" s="258" t="s">
        <v>3017</v>
      </c>
      <c r="L3460" s="265" t="s">
        <v>1937</v>
      </c>
      <c r="M3460" s="265" t="s">
        <v>1941</v>
      </c>
      <c r="N3460" s="258" t="s">
        <v>3027</v>
      </c>
      <c r="O3460" s="258" t="s">
        <v>3040</v>
      </c>
      <c r="P3460" s="258"/>
      <c r="Q3460" s="258"/>
      <c r="R3460" s="258"/>
      <c r="S3460" s="258"/>
      <c r="T3460" s="11" t="s">
        <v>2806</v>
      </c>
      <c r="U3460" s="11" t="s">
        <v>2517</v>
      </c>
      <c r="V3460">
        <v>3.2484037075180199</v>
      </c>
      <c r="Z3460">
        <v>1.1012976313079299</v>
      </c>
      <c r="AD3460" s="188">
        <f t="shared" si="106"/>
        <v>7.4797259529575832</v>
      </c>
    </row>
    <row r="3461" spans="1:30" hidden="1" x14ac:dyDescent="0.35">
      <c r="A3461" s="11" t="s">
        <v>2802</v>
      </c>
      <c r="B3461" s="11" t="s">
        <v>2516</v>
      </c>
      <c r="C3461" s="11" t="s">
        <v>2552</v>
      </c>
      <c r="D3461" s="188" t="s">
        <v>3022</v>
      </c>
      <c r="G3461" s="11" t="s">
        <v>2803</v>
      </c>
      <c r="H3461" s="11" t="s">
        <v>2640</v>
      </c>
      <c r="I3461" s="11" t="s">
        <v>2804</v>
      </c>
      <c r="J3461" s="258" t="s">
        <v>2561</v>
      </c>
      <c r="K3461" s="258" t="s">
        <v>3017</v>
      </c>
      <c r="L3461" s="265" t="s">
        <v>1937</v>
      </c>
      <c r="M3461" s="265" t="s">
        <v>1941</v>
      </c>
      <c r="N3461" s="258" t="s">
        <v>3027</v>
      </c>
      <c r="O3461" s="258" t="s">
        <v>3040</v>
      </c>
      <c r="P3461" s="258"/>
      <c r="Q3461" s="258"/>
      <c r="R3461" s="258"/>
      <c r="S3461" s="258"/>
      <c r="T3461" s="11" t="s">
        <v>2806</v>
      </c>
      <c r="U3461" s="11" t="s">
        <v>2517</v>
      </c>
      <c r="V3461">
        <v>3.0301544799176101</v>
      </c>
      <c r="Z3461">
        <v>0.72367220832720403</v>
      </c>
      <c r="AD3461" s="188">
        <f t="shared" si="106"/>
        <v>6.9771885349274152</v>
      </c>
    </row>
    <row r="3462" spans="1:30" hidden="1" x14ac:dyDescent="0.35">
      <c r="A3462" s="11" t="s">
        <v>2802</v>
      </c>
      <c r="B3462" s="11" t="s">
        <v>2516</v>
      </c>
      <c r="C3462" s="11" t="s">
        <v>2552</v>
      </c>
      <c r="D3462" s="188" t="s">
        <v>3022</v>
      </c>
      <c r="G3462" s="11" t="s">
        <v>2803</v>
      </c>
      <c r="H3462" s="11" t="s">
        <v>2640</v>
      </c>
      <c r="I3462" s="11" t="s">
        <v>2804</v>
      </c>
      <c r="J3462" s="258" t="s">
        <v>2561</v>
      </c>
      <c r="K3462" s="258" t="s">
        <v>3017</v>
      </c>
      <c r="L3462" s="265" t="s">
        <v>1937</v>
      </c>
      <c r="M3462" s="265" t="s">
        <v>1941</v>
      </c>
      <c r="N3462" s="258" t="s">
        <v>3027</v>
      </c>
      <c r="O3462" s="258" t="s">
        <v>3040</v>
      </c>
      <c r="P3462" s="258"/>
      <c r="Q3462" s="258"/>
      <c r="R3462" s="258"/>
      <c r="S3462" s="258"/>
      <c r="T3462" s="11" t="s">
        <v>2806</v>
      </c>
      <c r="U3462" s="11" t="s">
        <v>2517</v>
      </c>
      <c r="V3462">
        <v>3.1284037075180202</v>
      </c>
      <c r="Z3462">
        <v>-0.31584522583492602</v>
      </c>
      <c r="AD3462" s="188">
        <f t="shared" si="106"/>
        <v>7.2034157417982989</v>
      </c>
    </row>
    <row r="3463" spans="1:30" hidden="1" x14ac:dyDescent="0.35">
      <c r="A3463" s="11" t="s">
        <v>2802</v>
      </c>
      <c r="B3463" s="11" t="s">
        <v>2516</v>
      </c>
      <c r="C3463" s="11" t="s">
        <v>2552</v>
      </c>
      <c r="D3463" s="188" t="s">
        <v>3022</v>
      </c>
      <c r="G3463" s="11" t="s">
        <v>2803</v>
      </c>
      <c r="H3463" s="11" t="s">
        <v>2640</v>
      </c>
      <c r="I3463" s="11" t="s">
        <v>2804</v>
      </c>
      <c r="J3463" s="258" t="s">
        <v>2561</v>
      </c>
      <c r="K3463" s="258" t="s">
        <v>3017</v>
      </c>
      <c r="L3463" s="265" t="s">
        <v>1937</v>
      </c>
      <c r="M3463" s="265" t="s">
        <v>1941</v>
      </c>
      <c r="N3463" s="258" t="s">
        <v>3027</v>
      </c>
      <c r="O3463" s="258" t="s">
        <v>3040</v>
      </c>
      <c r="P3463" s="258"/>
      <c r="Q3463" s="258"/>
      <c r="R3463" s="258"/>
      <c r="S3463" s="258"/>
      <c r="T3463" s="11" t="s">
        <v>2806</v>
      </c>
      <c r="U3463" s="11" t="s">
        <v>2517</v>
      </c>
      <c r="V3463">
        <v>3.2346035015447998</v>
      </c>
      <c r="Z3463">
        <v>0.618378696483743</v>
      </c>
      <c r="AD3463" s="188">
        <f t="shared" si="106"/>
        <v>7.4479498044033994</v>
      </c>
    </row>
    <row r="3464" spans="1:30" hidden="1" x14ac:dyDescent="0.35">
      <c r="A3464" s="11" t="s">
        <v>2802</v>
      </c>
      <c r="B3464" s="11" t="s">
        <v>2516</v>
      </c>
      <c r="C3464" s="11" t="s">
        <v>2552</v>
      </c>
      <c r="D3464" s="188" t="s">
        <v>3022</v>
      </c>
      <c r="G3464" s="11" t="s">
        <v>2803</v>
      </c>
      <c r="H3464" s="11" t="s">
        <v>2640</v>
      </c>
      <c r="I3464" s="11" t="s">
        <v>2804</v>
      </c>
      <c r="J3464" s="258" t="s">
        <v>2561</v>
      </c>
      <c r="K3464" s="258" t="s">
        <v>3017</v>
      </c>
      <c r="L3464" s="265" t="s">
        <v>1937</v>
      </c>
      <c r="M3464" s="265" t="s">
        <v>1941</v>
      </c>
      <c r="N3464" s="258" t="s">
        <v>3027</v>
      </c>
      <c r="O3464" s="258" t="s">
        <v>3040</v>
      </c>
      <c r="P3464" s="258"/>
      <c r="Q3464" s="258"/>
      <c r="R3464" s="258"/>
      <c r="S3464" s="258"/>
      <c r="T3464" s="11" t="s">
        <v>2806</v>
      </c>
      <c r="U3464" s="11" t="s">
        <v>2517</v>
      </c>
      <c r="V3464">
        <v>3.36205973223481</v>
      </c>
      <c r="Z3464">
        <v>0.13524790348683299</v>
      </c>
      <c r="AD3464" s="188">
        <f t="shared" si="106"/>
        <v>7.741428621199427</v>
      </c>
    </row>
    <row r="3465" spans="1:30" hidden="1" x14ac:dyDescent="0.35">
      <c r="A3465" s="11" t="s">
        <v>2802</v>
      </c>
      <c r="B3465" s="11" t="s">
        <v>2516</v>
      </c>
      <c r="C3465" s="11" t="s">
        <v>2552</v>
      </c>
      <c r="D3465" s="188" t="s">
        <v>3022</v>
      </c>
      <c r="G3465" s="11" t="s">
        <v>2803</v>
      </c>
      <c r="H3465" s="11" t="s">
        <v>2640</v>
      </c>
      <c r="I3465" s="11" t="s">
        <v>2804</v>
      </c>
      <c r="J3465" s="258" t="s">
        <v>2561</v>
      </c>
      <c r="K3465" s="258" t="s">
        <v>3017</v>
      </c>
      <c r="L3465" s="265" t="s">
        <v>1937</v>
      </c>
      <c r="M3465" s="265" t="s">
        <v>1941</v>
      </c>
      <c r="N3465" s="258" t="s">
        <v>3027</v>
      </c>
      <c r="O3465" s="258" t="s">
        <v>3040</v>
      </c>
      <c r="P3465" s="258"/>
      <c r="Q3465" s="258"/>
      <c r="R3465" s="258"/>
      <c r="S3465" s="258"/>
      <c r="T3465" s="11" t="s">
        <v>2806</v>
      </c>
      <c r="U3465" s="11" t="s">
        <v>2517</v>
      </c>
      <c r="V3465">
        <v>3.4549948506694101</v>
      </c>
      <c r="Z3465">
        <v>0.450069148153597</v>
      </c>
      <c r="AD3465" s="188">
        <f t="shared" si="106"/>
        <v>7.9554196395225736</v>
      </c>
    </row>
    <row r="3466" spans="1:30" hidden="1" x14ac:dyDescent="0.35">
      <c r="A3466" s="11" t="s">
        <v>2802</v>
      </c>
      <c r="B3466" s="11" t="s">
        <v>2516</v>
      </c>
      <c r="C3466" s="11" t="s">
        <v>2552</v>
      </c>
      <c r="D3466" s="188" t="s">
        <v>3022</v>
      </c>
      <c r="G3466" s="11" t="s">
        <v>2803</v>
      </c>
      <c r="H3466" s="11" t="s">
        <v>2640</v>
      </c>
      <c r="I3466" s="11" t="s">
        <v>2804</v>
      </c>
      <c r="J3466" s="258" t="s">
        <v>2561</v>
      </c>
      <c r="K3466" s="258" t="s">
        <v>3017</v>
      </c>
      <c r="L3466" s="265" t="s">
        <v>1937</v>
      </c>
      <c r="M3466" s="265" t="s">
        <v>1941</v>
      </c>
      <c r="N3466" s="258" t="s">
        <v>3027</v>
      </c>
      <c r="O3466" s="258" t="s">
        <v>3040</v>
      </c>
      <c r="P3466" s="258"/>
      <c r="Q3466" s="258"/>
      <c r="R3466" s="258"/>
      <c r="S3466" s="258"/>
      <c r="T3466" s="11" t="s">
        <v>2806</v>
      </c>
      <c r="U3466" s="11" t="s">
        <v>2517</v>
      </c>
      <c r="V3466">
        <v>3.4851905252317201</v>
      </c>
      <c r="Z3466">
        <v>0.75448580255995301</v>
      </c>
      <c r="AD3466" s="188">
        <f t="shared" si="106"/>
        <v>8.0249477496426476</v>
      </c>
    </row>
    <row r="3467" spans="1:30" hidden="1" x14ac:dyDescent="0.35">
      <c r="A3467" s="11" t="s">
        <v>2802</v>
      </c>
      <c r="B3467" s="11" t="s">
        <v>2516</v>
      </c>
      <c r="C3467" s="11" t="s">
        <v>2552</v>
      </c>
      <c r="D3467" s="188" t="s">
        <v>3022</v>
      </c>
      <c r="G3467" s="11" t="s">
        <v>2803</v>
      </c>
      <c r="H3467" s="11" t="s">
        <v>2640</v>
      </c>
      <c r="I3467" s="11" t="s">
        <v>2804</v>
      </c>
      <c r="J3467" s="258" t="s">
        <v>2561</v>
      </c>
      <c r="K3467" s="258" t="s">
        <v>3017</v>
      </c>
      <c r="L3467" s="265" t="s">
        <v>1937</v>
      </c>
      <c r="M3467" s="265" t="s">
        <v>1941</v>
      </c>
      <c r="N3467" s="258" t="s">
        <v>3027</v>
      </c>
      <c r="O3467" s="258" t="s">
        <v>3040</v>
      </c>
      <c r="P3467" s="258"/>
      <c r="Q3467" s="258"/>
      <c r="R3467" s="258"/>
      <c r="S3467" s="258"/>
      <c r="T3467" s="11" t="s">
        <v>2806</v>
      </c>
      <c r="U3467" s="11" t="s">
        <v>2517</v>
      </c>
      <c r="V3467">
        <v>3.6074974253346999</v>
      </c>
      <c r="Z3467">
        <v>1.58369869059879</v>
      </c>
      <c r="AD3467" s="188">
        <f t="shared" si="106"/>
        <v>8.3065697945900805</v>
      </c>
    </row>
    <row r="3468" spans="1:30" hidden="1" x14ac:dyDescent="0.35">
      <c r="A3468" s="11" t="s">
        <v>2802</v>
      </c>
      <c r="B3468" s="11" t="s">
        <v>2516</v>
      </c>
      <c r="C3468" s="11" t="s">
        <v>2552</v>
      </c>
      <c r="D3468" s="188" t="s">
        <v>3022</v>
      </c>
      <c r="G3468" s="11" t="s">
        <v>2803</v>
      </c>
      <c r="H3468" s="11" t="s">
        <v>2640</v>
      </c>
      <c r="I3468" s="11" t="s">
        <v>2804</v>
      </c>
      <c r="J3468" s="258" t="s">
        <v>2561</v>
      </c>
      <c r="K3468" s="258" t="s">
        <v>3017</v>
      </c>
      <c r="L3468" s="265" t="s">
        <v>1937</v>
      </c>
      <c r="M3468" s="265" t="s">
        <v>1941</v>
      </c>
      <c r="N3468" s="258" t="s">
        <v>3027</v>
      </c>
      <c r="O3468" s="258" t="s">
        <v>3040</v>
      </c>
      <c r="P3468" s="258"/>
      <c r="Q3468" s="258"/>
      <c r="R3468" s="258"/>
      <c r="S3468" s="258"/>
      <c r="T3468" s="11" t="s">
        <v>2806</v>
      </c>
      <c r="U3468" s="11" t="s">
        <v>2517</v>
      </c>
      <c r="V3468">
        <v>3.7677033985581798</v>
      </c>
      <c r="Z3468">
        <v>0.75406208621450699</v>
      </c>
      <c r="AD3468" s="188">
        <f t="shared" si="106"/>
        <v>8.6754576803430687</v>
      </c>
    </row>
    <row r="3469" spans="1:30" hidden="1" x14ac:dyDescent="0.35">
      <c r="A3469" s="11" t="s">
        <v>2802</v>
      </c>
      <c r="B3469" s="11" t="s">
        <v>2516</v>
      </c>
      <c r="C3469" s="11" t="s">
        <v>2552</v>
      </c>
      <c r="D3469" s="188" t="s">
        <v>3022</v>
      </c>
      <c r="G3469" s="11" t="s">
        <v>2803</v>
      </c>
      <c r="H3469" s="11" t="s">
        <v>2640</v>
      </c>
      <c r="I3469" s="11" t="s">
        <v>2804</v>
      </c>
      <c r="J3469" s="258" t="s">
        <v>2561</v>
      </c>
      <c r="K3469" s="258" t="s">
        <v>3017</v>
      </c>
      <c r="L3469" s="265" t="s">
        <v>1937</v>
      </c>
      <c r="M3469" s="265" t="s">
        <v>1941</v>
      </c>
      <c r="N3469" s="258" t="s">
        <v>3027</v>
      </c>
      <c r="O3469" s="258" t="s">
        <v>3040</v>
      </c>
      <c r="P3469" s="258"/>
      <c r="Q3469" s="258"/>
      <c r="R3469" s="258"/>
      <c r="S3469" s="258"/>
      <c r="T3469" s="11" t="s">
        <v>2806</v>
      </c>
      <c r="U3469" s="11" t="s">
        <v>2517</v>
      </c>
      <c r="V3469">
        <v>3.9715756951596299</v>
      </c>
      <c r="Z3469">
        <v>0.79575106664705098</v>
      </c>
      <c r="AD3469" s="188">
        <f t="shared" si="106"/>
        <v>9.1448909913720282</v>
      </c>
    </row>
    <row r="3470" spans="1:30" hidden="1" x14ac:dyDescent="0.35">
      <c r="A3470" s="11" t="s">
        <v>2802</v>
      </c>
      <c r="B3470" s="11" t="s">
        <v>2516</v>
      </c>
      <c r="C3470" s="11" t="s">
        <v>2552</v>
      </c>
      <c r="D3470" s="188" t="s">
        <v>3022</v>
      </c>
      <c r="G3470" s="11" t="s">
        <v>2803</v>
      </c>
      <c r="H3470" s="11" t="s">
        <v>2640</v>
      </c>
      <c r="I3470" s="11" t="s">
        <v>2804</v>
      </c>
      <c r="J3470" s="258" t="s">
        <v>2561</v>
      </c>
      <c r="K3470" s="258" t="s">
        <v>3017</v>
      </c>
      <c r="L3470" s="265" t="s">
        <v>1937</v>
      </c>
      <c r="M3470" s="265" t="s">
        <v>1941</v>
      </c>
      <c r="N3470" s="258" t="s">
        <v>3027</v>
      </c>
      <c r="O3470" s="258" t="s">
        <v>3040</v>
      </c>
      <c r="P3470" s="258"/>
      <c r="Q3470" s="258"/>
      <c r="R3470" s="258"/>
      <c r="S3470" s="258"/>
      <c r="T3470" s="11" t="s">
        <v>2806</v>
      </c>
      <c r="U3470" s="11" t="s">
        <v>2517</v>
      </c>
      <c r="V3470">
        <v>4.0347270854788801</v>
      </c>
      <c r="Z3470">
        <v>0.70116816242460001</v>
      </c>
      <c r="AD3470" s="188">
        <f t="shared" si="106"/>
        <v>9.2903024413229822</v>
      </c>
    </row>
    <row r="3471" spans="1:30" hidden="1" x14ac:dyDescent="0.35">
      <c r="A3471" s="11" t="s">
        <v>2802</v>
      </c>
      <c r="B3471" s="11" t="s">
        <v>2516</v>
      </c>
      <c r="C3471" s="11" t="s">
        <v>2552</v>
      </c>
      <c r="D3471" s="188" t="s">
        <v>3022</v>
      </c>
      <c r="G3471" s="11" t="s">
        <v>2803</v>
      </c>
      <c r="H3471" s="11" t="s">
        <v>2640</v>
      </c>
      <c r="I3471" s="11" t="s">
        <v>2804</v>
      </c>
      <c r="J3471" s="258" t="s">
        <v>2561</v>
      </c>
      <c r="K3471" s="258" t="s">
        <v>3017</v>
      </c>
      <c r="L3471" s="265" t="s">
        <v>1937</v>
      </c>
      <c r="M3471" s="265" t="s">
        <v>1941</v>
      </c>
      <c r="N3471" s="258" t="s">
        <v>3027</v>
      </c>
      <c r="O3471" s="258" t="s">
        <v>3040</v>
      </c>
      <c r="P3471" s="258"/>
      <c r="Q3471" s="258"/>
      <c r="R3471" s="258"/>
      <c r="S3471" s="258"/>
      <c r="T3471" s="11" t="s">
        <v>2806</v>
      </c>
      <c r="U3471" s="11" t="s">
        <v>2517</v>
      </c>
      <c r="V3471">
        <v>3.9727703398558099</v>
      </c>
      <c r="Z3471">
        <v>0.491287332646756</v>
      </c>
      <c r="AD3471" s="188">
        <f t="shared" si="106"/>
        <v>9.1476417624408768</v>
      </c>
    </row>
    <row r="3472" spans="1:30" hidden="1" x14ac:dyDescent="0.35">
      <c r="A3472" s="11" t="s">
        <v>2802</v>
      </c>
      <c r="B3472" s="11" t="s">
        <v>2516</v>
      </c>
      <c r="C3472" s="11" t="s">
        <v>2552</v>
      </c>
      <c r="D3472" s="188" t="s">
        <v>3022</v>
      </c>
      <c r="G3472" s="11" t="s">
        <v>2803</v>
      </c>
      <c r="H3472" s="11" t="s">
        <v>2640</v>
      </c>
      <c r="I3472" s="11" t="s">
        <v>2804</v>
      </c>
      <c r="J3472" s="258" t="s">
        <v>2561</v>
      </c>
      <c r="K3472" s="258" t="s">
        <v>3017</v>
      </c>
      <c r="L3472" s="265" t="s">
        <v>1937</v>
      </c>
      <c r="M3472" s="265" t="s">
        <v>1941</v>
      </c>
      <c r="N3472" s="258" t="s">
        <v>3027</v>
      </c>
      <c r="O3472" s="258" t="s">
        <v>3040</v>
      </c>
      <c r="P3472" s="258"/>
      <c r="Q3472" s="258"/>
      <c r="R3472" s="258"/>
      <c r="S3472" s="258"/>
      <c r="T3472" s="11" t="s">
        <v>2806</v>
      </c>
      <c r="U3472" s="11" t="s">
        <v>2517</v>
      </c>
      <c r="V3472">
        <v>4.1137796086508702</v>
      </c>
      <c r="Z3472">
        <v>0.55406797116374895</v>
      </c>
      <c r="AD3472" s="188">
        <f t="shared" si="106"/>
        <v>9.4723276027423733</v>
      </c>
    </row>
    <row r="3473" spans="1:30" hidden="1" x14ac:dyDescent="0.35">
      <c r="A3473" s="11" t="s">
        <v>2802</v>
      </c>
      <c r="B3473" s="11" t="s">
        <v>2516</v>
      </c>
      <c r="C3473" s="11" t="s">
        <v>2552</v>
      </c>
      <c r="D3473" s="188" t="s">
        <v>3022</v>
      </c>
      <c r="G3473" s="11" t="s">
        <v>2803</v>
      </c>
      <c r="H3473" s="11" t="s">
        <v>2640</v>
      </c>
      <c r="I3473" s="11" t="s">
        <v>2804</v>
      </c>
      <c r="J3473" s="258" t="s">
        <v>2561</v>
      </c>
      <c r="K3473" s="258" t="s">
        <v>3017</v>
      </c>
      <c r="L3473" s="265" t="s">
        <v>1937</v>
      </c>
      <c r="M3473" s="265" t="s">
        <v>1941</v>
      </c>
      <c r="N3473" s="258" t="s">
        <v>3027</v>
      </c>
      <c r="O3473" s="258" t="s">
        <v>3040</v>
      </c>
      <c r="P3473" s="258"/>
      <c r="Q3473" s="258"/>
      <c r="R3473" s="258"/>
      <c r="S3473" s="258"/>
      <c r="T3473" s="11" t="s">
        <v>2806</v>
      </c>
      <c r="U3473" s="11" t="s">
        <v>2517</v>
      </c>
      <c r="V3473">
        <v>3.8671472708547801</v>
      </c>
      <c r="Z3473">
        <v>-0.58991908194791698</v>
      </c>
      <c r="AD3473" s="188">
        <f t="shared" si="106"/>
        <v>8.904435658282825</v>
      </c>
    </row>
    <row r="3474" spans="1:30" hidden="1" x14ac:dyDescent="0.35">
      <c r="A3474" s="11" t="s">
        <v>2802</v>
      </c>
      <c r="B3474" s="11" t="s">
        <v>2516</v>
      </c>
      <c r="C3474" s="11" t="s">
        <v>2552</v>
      </c>
      <c r="D3474" s="188" t="s">
        <v>3022</v>
      </c>
      <c r="G3474" s="11" t="s">
        <v>2803</v>
      </c>
      <c r="H3474" s="11" t="s">
        <v>2640</v>
      </c>
      <c r="I3474" s="11" t="s">
        <v>2804</v>
      </c>
      <c r="J3474" s="258" t="s">
        <v>2561</v>
      </c>
      <c r="K3474" s="258" t="s">
        <v>3017</v>
      </c>
      <c r="L3474" s="265" t="s">
        <v>1937</v>
      </c>
      <c r="M3474" s="265" t="s">
        <v>1941</v>
      </c>
      <c r="N3474" s="258" t="s">
        <v>3027</v>
      </c>
      <c r="O3474" s="258" t="s">
        <v>3040</v>
      </c>
      <c r="P3474" s="258"/>
      <c r="Q3474" s="258"/>
      <c r="R3474" s="258"/>
      <c r="S3474" s="258"/>
      <c r="T3474" s="11" t="s">
        <v>2806</v>
      </c>
      <c r="U3474" s="11" t="s">
        <v>2517</v>
      </c>
      <c r="V3474">
        <v>4.2276004119464403</v>
      </c>
      <c r="Z3474">
        <v>-0.45397675445049201</v>
      </c>
      <c r="AD3474" s="188">
        <f t="shared" si="106"/>
        <v>9.7344096876833603</v>
      </c>
    </row>
    <row r="3475" spans="1:30" hidden="1" x14ac:dyDescent="0.35">
      <c r="A3475" s="11" t="s">
        <v>2802</v>
      </c>
      <c r="B3475" s="11" t="s">
        <v>2516</v>
      </c>
      <c r="C3475" s="11" t="s">
        <v>2552</v>
      </c>
      <c r="D3475" s="188" t="s">
        <v>3022</v>
      </c>
      <c r="G3475" s="11" t="s">
        <v>2803</v>
      </c>
      <c r="H3475" s="11" t="s">
        <v>2640</v>
      </c>
      <c r="I3475" s="11" t="s">
        <v>2804</v>
      </c>
      <c r="J3475" s="258" t="s">
        <v>2561</v>
      </c>
      <c r="K3475" s="258" t="s">
        <v>3017</v>
      </c>
      <c r="L3475" s="265" t="s">
        <v>1937</v>
      </c>
      <c r="M3475" s="265" t="s">
        <v>1941</v>
      </c>
      <c r="N3475" s="258" t="s">
        <v>3027</v>
      </c>
      <c r="O3475" s="258" t="s">
        <v>3040</v>
      </c>
      <c r="P3475" s="258"/>
      <c r="Q3475" s="258"/>
      <c r="R3475" s="258"/>
      <c r="S3475" s="258"/>
      <c r="T3475" s="11" t="s">
        <v>2806</v>
      </c>
      <c r="U3475" s="11" t="s">
        <v>2517</v>
      </c>
      <c r="V3475">
        <v>4.38360453141091</v>
      </c>
      <c r="Z3475">
        <v>-0.21274091510960599</v>
      </c>
      <c r="AD3475" s="188">
        <f t="shared" si="106"/>
        <v>10.093622447607911</v>
      </c>
    </row>
    <row r="3476" spans="1:30" hidden="1" x14ac:dyDescent="0.35">
      <c r="A3476" s="11" t="s">
        <v>2802</v>
      </c>
      <c r="B3476" s="11" t="s">
        <v>2516</v>
      </c>
      <c r="C3476" s="11" t="s">
        <v>2552</v>
      </c>
      <c r="D3476" s="188" t="s">
        <v>3022</v>
      </c>
      <c r="G3476" s="11" t="s">
        <v>2803</v>
      </c>
      <c r="H3476" s="11" t="s">
        <v>2640</v>
      </c>
      <c r="I3476" s="11" t="s">
        <v>2804</v>
      </c>
      <c r="J3476" s="258" t="s">
        <v>2561</v>
      </c>
      <c r="K3476" s="258" t="s">
        <v>3017</v>
      </c>
      <c r="L3476" s="265" t="s">
        <v>1937</v>
      </c>
      <c r="M3476" s="265" t="s">
        <v>1941</v>
      </c>
      <c r="N3476" s="258" t="s">
        <v>3027</v>
      </c>
      <c r="O3476" s="258" t="s">
        <v>3040</v>
      </c>
      <c r="P3476" s="258"/>
      <c r="Q3476" s="258"/>
      <c r="R3476" s="258"/>
      <c r="S3476" s="258"/>
      <c r="T3476" s="11" t="s">
        <v>2806</v>
      </c>
      <c r="U3476" s="11" t="s">
        <v>2517</v>
      </c>
      <c r="V3476">
        <v>4.5530792996910403</v>
      </c>
      <c r="Z3476">
        <v>0.59540385464175405</v>
      </c>
      <c r="AD3476" s="188">
        <f t="shared" si="106"/>
        <v>10.483852522688359</v>
      </c>
    </row>
    <row r="3477" spans="1:30" hidden="1" x14ac:dyDescent="0.35">
      <c r="A3477" s="11" t="s">
        <v>2802</v>
      </c>
      <c r="B3477" s="11" t="s">
        <v>2516</v>
      </c>
      <c r="C3477" s="11" t="s">
        <v>2552</v>
      </c>
      <c r="D3477" s="188" t="s">
        <v>3022</v>
      </c>
      <c r="G3477" s="11" t="s">
        <v>2803</v>
      </c>
      <c r="H3477" s="11" t="s">
        <v>2640</v>
      </c>
      <c r="I3477" s="11" t="s">
        <v>2804</v>
      </c>
      <c r="J3477" s="258" t="s">
        <v>2561</v>
      </c>
      <c r="K3477" s="258" t="s">
        <v>3017</v>
      </c>
      <c r="L3477" s="265" t="s">
        <v>1937</v>
      </c>
      <c r="M3477" s="265" t="s">
        <v>1941</v>
      </c>
      <c r="N3477" s="258" t="s">
        <v>3027</v>
      </c>
      <c r="O3477" s="258" t="s">
        <v>3040</v>
      </c>
      <c r="P3477" s="258"/>
      <c r="Q3477" s="258"/>
      <c r="R3477" s="258"/>
      <c r="S3477" s="258"/>
      <c r="T3477" s="11" t="s">
        <v>2806</v>
      </c>
      <c r="U3477" s="11" t="s">
        <v>2517</v>
      </c>
      <c r="V3477">
        <v>4.4327909371781598</v>
      </c>
      <c r="Z3477">
        <v>-0.74824775636310004</v>
      </c>
      <c r="AD3477" s="188">
        <f t="shared" si="106"/>
        <v>10.206878332305537</v>
      </c>
    </row>
    <row r="3478" spans="1:30" hidden="1" x14ac:dyDescent="0.35">
      <c r="A3478" s="11" t="s">
        <v>2802</v>
      </c>
      <c r="B3478" s="11" t="s">
        <v>2516</v>
      </c>
      <c r="C3478" s="11" t="s">
        <v>2552</v>
      </c>
      <c r="D3478" s="188" t="s">
        <v>3022</v>
      </c>
      <c r="G3478" s="11" t="s">
        <v>2803</v>
      </c>
      <c r="H3478" s="11" t="s">
        <v>2640</v>
      </c>
      <c r="I3478" s="11" t="s">
        <v>2804</v>
      </c>
      <c r="J3478" s="258" t="s">
        <v>2561</v>
      </c>
      <c r="K3478" s="258" t="s">
        <v>3017</v>
      </c>
      <c r="L3478" s="265" t="s">
        <v>1937</v>
      </c>
      <c r="M3478" s="265" t="s">
        <v>1941</v>
      </c>
      <c r="N3478" s="258" t="s">
        <v>3027</v>
      </c>
      <c r="O3478" s="258" t="s">
        <v>3040</v>
      </c>
      <c r="P3478" s="258"/>
      <c r="Q3478" s="258"/>
      <c r="R3478" s="258"/>
      <c r="S3478" s="258"/>
      <c r="T3478" s="11" t="s">
        <v>2806</v>
      </c>
      <c r="U3478" s="11" t="s">
        <v>2517</v>
      </c>
      <c r="V3478">
        <v>4.6516168898043198</v>
      </c>
      <c r="Z3478">
        <v>-0.51760482565837795</v>
      </c>
      <c r="AD3478" s="188">
        <f t="shared" si="106"/>
        <v>10.710743708782754</v>
      </c>
    </row>
    <row r="3479" spans="1:30" hidden="1" x14ac:dyDescent="0.35">
      <c r="A3479" s="11" t="s">
        <v>2802</v>
      </c>
      <c r="B3479" s="11" t="s">
        <v>2516</v>
      </c>
      <c r="C3479" s="11" t="s">
        <v>2552</v>
      </c>
      <c r="D3479" s="188" t="s">
        <v>3022</v>
      </c>
      <c r="G3479" s="11" t="s">
        <v>2803</v>
      </c>
      <c r="H3479" s="11" t="s">
        <v>2640</v>
      </c>
      <c r="I3479" s="11" t="s">
        <v>2804</v>
      </c>
      <c r="J3479" s="258" t="s">
        <v>2561</v>
      </c>
      <c r="K3479" s="258" t="s">
        <v>3017</v>
      </c>
      <c r="L3479" s="265" t="s">
        <v>1937</v>
      </c>
      <c r="M3479" s="265" t="s">
        <v>1941</v>
      </c>
      <c r="N3479" s="258" t="s">
        <v>3027</v>
      </c>
      <c r="O3479" s="258" t="s">
        <v>3040</v>
      </c>
      <c r="P3479" s="258"/>
      <c r="Q3479" s="258"/>
      <c r="R3479" s="258"/>
      <c r="S3479" s="258"/>
      <c r="T3479" s="11" t="s">
        <v>2806</v>
      </c>
      <c r="U3479" s="11" t="s">
        <v>2517</v>
      </c>
      <c r="V3479">
        <v>4.7921318228630199</v>
      </c>
      <c r="Z3479">
        <v>-0.32883919376195198</v>
      </c>
      <c r="AD3479" s="188">
        <f t="shared" si="106"/>
        <v>11.034291298986773</v>
      </c>
    </row>
    <row r="3480" spans="1:30" hidden="1" x14ac:dyDescent="0.35">
      <c r="A3480" s="11" t="s">
        <v>2802</v>
      </c>
      <c r="B3480" s="11" t="s">
        <v>2516</v>
      </c>
      <c r="C3480" s="11" t="s">
        <v>2552</v>
      </c>
      <c r="D3480" s="188" t="s">
        <v>3022</v>
      </c>
      <c r="G3480" s="11" t="s">
        <v>2803</v>
      </c>
      <c r="H3480" s="11" t="s">
        <v>2640</v>
      </c>
      <c r="I3480" s="11" t="s">
        <v>2804</v>
      </c>
      <c r="J3480" s="258" t="s">
        <v>2561</v>
      </c>
      <c r="K3480" s="258" t="s">
        <v>3017</v>
      </c>
      <c r="L3480" s="265" t="s">
        <v>1937</v>
      </c>
      <c r="M3480" s="265" t="s">
        <v>1941</v>
      </c>
      <c r="N3480" s="258" t="s">
        <v>3027</v>
      </c>
      <c r="O3480" s="258" t="s">
        <v>3040</v>
      </c>
      <c r="P3480" s="258"/>
      <c r="Q3480" s="258"/>
      <c r="R3480" s="258"/>
      <c r="S3480" s="258"/>
      <c r="T3480" s="11" t="s">
        <v>2806</v>
      </c>
      <c r="U3480" s="11" t="s">
        <v>2517</v>
      </c>
      <c r="V3480">
        <v>4.7796910401647699</v>
      </c>
      <c r="Z3480">
        <v>-1.1582168603795699</v>
      </c>
      <c r="AD3480" s="188">
        <f t="shared" si="106"/>
        <v>11.005645338200605</v>
      </c>
    </row>
    <row r="3481" spans="1:30" hidden="1" x14ac:dyDescent="0.35">
      <c r="A3481" s="11" t="s">
        <v>2802</v>
      </c>
      <c r="B3481" s="11" t="s">
        <v>2516</v>
      </c>
      <c r="C3481" s="11" t="s">
        <v>2552</v>
      </c>
      <c r="D3481" s="188" t="s">
        <v>3022</v>
      </c>
      <c r="G3481" s="11" t="s">
        <v>2803</v>
      </c>
      <c r="H3481" s="11" t="s">
        <v>2640</v>
      </c>
      <c r="I3481" s="11" t="s">
        <v>2804</v>
      </c>
      <c r="J3481" s="258" t="s">
        <v>2561</v>
      </c>
      <c r="K3481" s="258" t="s">
        <v>3017</v>
      </c>
      <c r="L3481" s="265" t="s">
        <v>1937</v>
      </c>
      <c r="M3481" s="265" t="s">
        <v>1941</v>
      </c>
      <c r="N3481" s="258" t="s">
        <v>3027</v>
      </c>
      <c r="O3481" s="258" t="s">
        <v>3040</v>
      </c>
      <c r="P3481" s="258"/>
      <c r="Q3481" s="258"/>
      <c r="R3481" s="258"/>
      <c r="S3481" s="258"/>
      <c r="T3481" s="11" t="s">
        <v>2806</v>
      </c>
      <c r="U3481" s="11" t="s">
        <v>2517</v>
      </c>
      <c r="V3481">
        <v>4.9975283213182298</v>
      </c>
      <c r="Z3481">
        <v>-0.67560394291599202</v>
      </c>
      <c r="AD3481" s="188">
        <f t="shared" si="106"/>
        <v>11.507234214482914</v>
      </c>
    </row>
    <row r="3482" spans="1:30" hidden="1" x14ac:dyDescent="0.35">
      <c r="A3482" s="11" t="s">
        <v>2802</v>
      </c>
      <c r="B3482" s="11" t="s">
        <v>2516</v>
      </c>
      <c r="C3482" s="11" t="s">
        <v>2552</v>
      </c>
      <c r="D3482" s="188" t="s">
        <v>3022</v>
      </c>
      <c r="G3482" s="11" t="s">
        <v>2803</v>
      </c>
      <c r="H3482" s="11" t="s">
        <v>2640</v>
      </c>
      <c r="I3482" s="11" t="s">
        <v>2804</v>
      </c>
      <c r="J3482" s="258" t="s">
        <v>2561</v>
      </c>
      <c r="K3482" s="258" t="s">
        <v>3017</v>
      </c>
      <c r="L3482" s="265" t="s">
        <v>1937</v>
      </c>
      <c r="M3482" s="265" t="s">
        <v>1941</v>
      </c>
      <c r="N3482" s="258" t="s">
        <v>3027</v>
      </c>
      <c r="O3482" s="258" t="s">
        <v>3040</v>
      </c>
      <c r="P3482" s="258"/>
      <c r="Q3482" s="258"/>
      <c r="R3482" s="258"/>
      <c r="S3482" s="258"/>
      <c r="T3482" s="11" t="s">
        <v>2806</v>
      </c>
      <c r="U3482" s="11" t="s">
        <v>2517</v>
      </c>
      <c r="V3482">
        <v>5.0754273944387203</v>
      </c>
      <c r="Z3482">
        <v>-0.52873914962483304</v>
      </c>
      <c r="AD3482" s="188">
        <f t="shared" si="106"/>
        <v>11.686603459008209</v>
      </c>
    </row>
    <row r="3483" spans="1:30" hidden="1" x14ac:dyDescent="0.35">
      <c r="A3483" s="11" t="s">
        <v>2802</v>
      </c>
      <c r="B3483" s="11" t="s">
        <v>2516</v>
      </c>
      <c r="C3483" s="11" t="s">
        <v>2552</v>
      </c>
      <c r="D3483" s="188" t="s">
        <v>3022</v>
      </c>
      <c r="G3483" s="11" t="s">
        <v>2803</v>
      </c>
      <c r="H3483" s="11" t="s">
        <v>2640</v>
      </c>
      <c r="I3483" s="11" t="s">
        <v>2804</v>
      </c>
      <c r="J3483" s="258" t="s">
        <v>2561</v>
      </c>
      <c r="K3483" s="258" t="s">
        <v>3017</v>
      </c>
      <c r="L3483" s="265" t="s">
        <v>1937</v>
      </c>
      <c r="M3483" s="265" t="s">
        <v>1941</v>
      </c>
      <c r="N3483" s="258" t="s">
        <v>3027</v>
      </c>
      <c r="O3483" s="258" t="s">
        <v>3040</v>
      </c>
      <c r="P3483" s="258"/>
      <c r="Q3483" s="258"/>
      <c r="R3483" s="258"/>
      <c r="S3483" s="258"/>
      <c r="T3483" s="11" t="s">
        <v>2806</v>
      </c>
      <c r="U3483" s="11" t="s">
        <v>2517</v>
      </c>
      <c r="V3483">
        <v>5.1378372811534501</v>
      </c>
      <c r="Z3483">
        <v>-0.43434456377813702</v>
      </c>
      <c r="AD3483" s="188">
        <f t="shared" si="106"/>
        <v>11.830307533812993</v>
      </c>
    </row>
    <row r="3484" spans="1:30" hidden="1" x14ac:dyDescent="0.35">
      <c r="A3484" s="11" t="s">
        <v>2802</v>
      </c>
      <c r="B3484" s="11" t="s">
        <v>2516</v>
      </c>
      <c r="C3484" s="11" t="s">
        <v>2552</v>
      </c>
      <c r="D3484" s="188" t="s">
        <v>3022</v>
      </c>
      <c r="G3484" s="11" t="s">
        <v>2803</v>
      </c>
      <c r="H3484" s="11" t="s">
        <v>2640</v>
      </c>
      <c r="I3484" s="11" t="s">
        <v>2804</v>
      </c>
      <c r="J3484" s="258" t="s">
        <v>2561</v>
      </c>
      <c r="K3484" s="258" t="s">
        <v>3017</v>
      </c>
      <c r="L3484" s="265" t="s">
        <v>1937</v>
      </c>
      <c r="M3484" s="265" t="s">
        <v>1941</v>
      </c>
      <c r="N3484" s="258" t="s">
        <v>3027</v>
      </c>
      <c r="O3484" s="258" t="s">
        <v>3040</v>
      </c>
      <c r="P3484" s="258"/>
      <c r="Q3484" s="258"/>
      <c r="R3484" s="258"/>
      <c r="S3484" s="258"/>
      <c r="T3484" s="11" t="s">
        <v>2806</v>
      </c>
      <c r="U3484" s="11" t="s">
        <v>2517</v>
      </c>
      <c r="V3484">
        <v>5.2628218331616896</v>
      </c>
      <c r="Z3484">
        <v>-0.287550389877885</v>
      </c>
      <c r="AD3484" s="188">
        <f t="shared" si="106"/>
        <v>12.118095100121705</v>
      </c>
    </row>
    <row r="3485" spans="1:30" hidden="1" x14ac:dyDescent="0.35">
      <c r="A3485" s="11" t="s">
        <v>2802</v>
      </c>
      <c r="B3485" s="11" t="s">
        <v>2516</v>
      </c>
      <c r="C3485" s="11" t="s">
        <v>2552</v>
      </c>
      <c r="D3485" s="188" t="s">
        <v>3022</v>
      </c>
      <c r="G3485" s="11" t="s">
        <v>2803</v>
      </c>
      <c r="H3485" s="11" t="s">
        <v>2640</v>
      </c>
      <c r="I3485" s="11" t="s">
        <v>2804</v>
      </c>
      <c r="J3485" s="258" t="s">
        <v>2561</v>
      </c>
      <c r="K3485" s="258" t="s">
        <v>3017</v>
      </c>
      <c r="L3485" s="265" t="s">
        <v>1937</v>
      </c>
      <c r="M3485" s="265" t="s">
        <v>1941</v>
      </c>
      <c r="N3485" s="258" t="s">
        <v>3027</v>
      </c>
      <c r="O3485" s="258" t="s">
        <v>3040</v>
      </c>
      <c r="P3485" s="258"/>
      <c r="Q3485" s="258"/>
      <c r="R3485" s="258"/>
      <c r="S3485" s="258"/>
      <c r="T3485" s="11" t="s">
        <v>2806</v>
      </c>
      <c r="U3485" s="11" t="s">
        <v>2517</v>
      </c>
      <c r="V3485">
        <v>5.3442636457260502</v>
      </c>
      <c r="Z3485">
        <v>-1.0435780491393201</v>
      </c>
      <c r="AD3485" s="188">
        <f t="shared" si="106"/>
        <v>12.305621803678816</v>
      </c>
    </row>
    <row r="3486" spans="1:30" hidden="1" x14ac:dyDescent="0.35">
      <c r="A3486" s="11" t="s">
        <v>2802</v>
      </c>
      <c r="B3486" s="11" t="s">
        <v>2516</v>
      </c>
      <c r="C3486" s="11" t="s">
        <v>2552</v>
      </c>
      <c r="D3486" s="188" t="s">
        <v>3022</v>
      </c>
      <c r="G3486" s="11" t="s">
        <v>2803</v>
      </c>
      <c r="H3486" s="11" t="s">
        <v>2640</v>
      </c>
      <c r="I3486" s="11" t="s">
        <v>2804</v>
      </c>
      <c r="J3486" s="258" t="s">
        <v>2561</v>
      </c>
      <c r="K3486" s="258" t="s">
        <v>3017</v>
      </c>
      <c r="L3486" s="265" t="s">
        <v>1937</v>
      </c>
      <c r="M3486" s="265" t="s">
        <v>1941</v>
      </c>
      <c r="N3486" s="258" t="s">
        <v>3027</v>
      </c>
      <c r="O3486" s="258" t="s">
        <v>3040</v>
      </c>
      <c r="P3486" s="258"/>
      <c r="Q3486" s="258"/>
      <c r="R3486" s="258"/>
      <c r="S3486" s="258"/>
      <c r="T3486" s="11" t="s">
        <v>2806</v>
      </c>
      <c r="U3486" s="11" t="s">
        <v>2517</v>
      </c>
      <c r="V3486">
        <v>5.5157981462409804</v>
      </c>
      <c r="Z3486">
        <v>-0.76037075180226399</v>
      </c>
      <c r="AD3486" s="188">
        <f t="shared" si="106"/>
        <v>12.700594587498674</v>
      </c>
    </row>
    <row r="3487" spans="1:30" hidden="1" x14ac:dyDescent="0.35">
      <c r="A3487" s="11" t="s">
        <v>2802</v>
      </c>
      <c r="B3487" s="11" t="s">
        <v>2516</v>
      </c>
      <c r="C3487" s="11" t="s">
        <v>2552</v>
      </c>
      <c r="D3487" s="188" t="s">
        <v>3022</v>
      </c>
      <c r="G3487" s="11" t="s">
        <v>2803</v>
      </c>
      <c r="H3487" s="11" t="s">
        <v>2640</v>
      </c>
      <c r="I3487" s="11" t="s">
        <v>2804</v>
      </c>
      <c r="J3487" s="258" t="s">
        <v>2561</v>
      </c>
      <c r="K3487" s="258" t="s">
        <v>3017</v>
      </c>
      <c r="L3487" s="265" t="s">
        <v>1937</v>
      </c>
      <c r="M3487" s="265" t="s">
        <v>1941</v>
      </c>
      <c r="N3487" s="258" t="s">
        <v>3027</v>
      </c>
      <c r="O3487" s="258" t="s">
        <v>3040</v>
      </c>
      <c r="P3487" s="258"/>
      <c r="Q3487" s="258"/>
      <c r="R3487" s="258"/>
      <c r="S3487" s="258"/>
      <c r="T3487" s="11" t="s">
        <v>2806</v>
      </c>
      <c r="U3487" s="11" t="s">
        <v>2517</v>
      </c>
      <c r="V3487">
        <v>5.46813594232749</v>
      </c>
      <c r="Z3487">
        <v>-0.61331764013535295</v>
      </c>
      <c r="AD3487" s="188">
        <f t="shared" si="106"/>
        <v>12.590848307268228</v>
      </c>
    </row>
    <row r="3488" spans="1:30" hidden="1" x14ac:dyDescent="0.35">
      <c r="A3488" s="11" t="s">
        <v>2802</v>
      </c>
      <c r="B3488" s="11" t="s">
        <v>2516</v>
      </c>
      <c r="C3488" s="11" t="s">
        <v>2552</v>
      </c>
      <c r="D3488" s="188" t="s">
        <v>3022</v>
      </c>
      <c r="G3488" s="11" t="s">
        <v>2803</v>
      </c>
      <c r="H3488" s="11" t="s">
        <v>2640</v>
      </c>
      <c r="I3488" s="11" t="s">
        <v>2804</v>
      </c>
      <c r="J3488" s="258" t="s">
        <v>2561</v>
      </c>
      <c r="K3488" s="258" t="s">
        <v>3017</v>
      </c>
      <c r="L3488" s="265" t="s">
        <v>1937</v>
      </c>
      <c r="M3488" s="265" t="s">
        <v>1941</v>
      </c>
      <c r="N3488" s="258" t="s">
        <v>3027</v>
      </c>
      <c r="O3488" s="258" t="s">
        <v>3040</v>
      </c>
      <c r="P3488" s="258"/>
      <c r="Q3488" s="258"/>
      <c r="R3488" s="258"/>
      <c r="S3488" s="258"/>
      <c r="T3488" s="11" t="s">
        <v>2806</v>
      </c>
      <c r="U3488" s="11" t="s">
        <v>2517</v>
      </c>
      <c r="V3488">
        <v>5.6425952626158598</v>
      </c>
      <c r="Z3488">
        <v>-1.0755215536265901</v>
      </c>
      <c r="AD3488" s="188">
        <f t="shared" si="106"/>
        <v>12.992555737498103</v>
      </c>
    </row>
    <row r="3489" spans="1:30" hidden="1" x14ac:dyDescent="0.35">
      <c r="A3489" s="11" t="s">
        <v>2802</v>
      </c>
      <c r="B3489" s="11" t="s">
        <v>2516</v>
      </c>
      <c r="C3489" s="11" t="s">
        <v>2552</v>
      </c>
      <c r="D3489" s="188" t="s">
        <v>3022</v>
      </c>
      <c r="G3489" s="11" t="s">
        <v>2803</v>
      </c>
      <c r="H3489" s="11" t="s">
        <v>2640</v>
      </c>
      <c r="I3489" s="11" t="s">
        <v>2804</v>
      </c>
      <c r="J3489" s="258" t="s">
        <v>2561</v>
      </c>
      <c r="K3489" s="258" t="s">
        <v>3017</v>
      </c>
      <c r="L3489" s="265" t="s">
        <v>1937</v>
      </c>
      <c r="M3489" s="265" t="s">
        <v>1941</v>
      </c>
      <c r="N3489" s="258" t="s">
        <v>3027</v>
      </c>
      <c r="O3489" s="258" t="s">
        <v>3040</v>
      </c>
      <c r="P3489" s="258"/>
      <c r="Q3489" s="258"/>
      <c r="R3489" s="258"/>
      <c r="S3489" s="258"/>
      <c r="T3489" s="11" t="s">
        <v>2806</v>
      </c>
      <c r="U3489" s="11" t="s">
        <v>2517</v>
      </c>
      <c r="V3489">
        <v>5.7981462409886699</v>
      </c>
      <c r="Z3489">
        <v>-0.71879947035456704</v>
      </c>
      <c r="AD3489" s="188">
        <f t="shared" si="106"/>
        <v>13.350725101499973</v>
      </c>
    </row>
    <row r="3490" spans="1:30" hidden="1" x14ac:dyDescent="0.35">
      <c r="A3490" s="11" t="s">
        <v>2802</v>
      </c>
      <c r="B3490" s="11" t="s">
        <v>2516</v>
      </c>
      <c r="C3490" s="11" t="s">
        <v>2552</v>
      </c>
      <c r="D3490" s="188" t="s">
        <v>3022</v>
      </c>
      <c r="G3490" s="11" t="s">
        <v>2803</v>
      </c>
      <c r="H3490" s="11" t="s">
        <v>2640</v>
      </c>
      <c r="I3490" s="11" t="s">
        <v>2804</v>
      </c>
      <c r="J3490" s="258" t="s">
        <v>2561</v>
      </c>
      <c r="K3490" s="258" t="s">
        <v>3017</v>
      </c>
      <c r="L3490" s="265" t="s">
        <v>1937</v>
      </c>
      <c r="M3490" s="265" t="s">
        <v>1941</v>
      </c>
      <c r="N3490" s="258" t="s">
        <v>3027</v>
      </c>
      <c r="O3490" s="258" t="s">
        <v>3040</v>
      </c>
      <c r="P3490" s="258"/>
      <c r="Q3490" s="258"/>
      <c r="R3490" s="258"/>
      <c r="S3490" s="258"/>
      <c r="T3490" s="11" t="s">
        <v>2806</v>
      </c>
      <c r="U3490" s="11" t="s">
        <v>2517</v>
      </c>
      <c r="V3490">
        <v>5.7077651905252296</v>
      </c>
      <c r="Z3490">
        <v>-1.6845431808150599</v>
      </c>
      <c r="AD3490" s="188">
        <f t="shared" si="106"/>
        <v>13.142615042013714</v>
      </c>
    </row>
    <row r="3491" spans="1:30" hidden="1" x14ac:dyDescent="0.35">
      <c r="A3491" s="11" t="s">
        <v>2802</v>
      </c>
      <c r="B3491" s="11" t="s">
        <v>2516</v>
      </c>
      <c r="C3491" s="11" t="s">
        <v>2552</v>
      </c>
      <c r="D3491" s="188" t="s">
        <v>3022</v>
      </c>
      <c r="G3491" s="11" t="s">
        <v>2803</v>
      </c>
      <c r="H3491" s="11" t="s">
        <v>2640</v>
      </c>
      <c r="I3491" s="11" t="s">
        <v>2804</v>
      </c>
      <c r="J3491" s="258" t="s">
        <v>2561</v>
      </c>
      <c r="K3491" s="258" t="s">
        <v>3017</v>
      </c>
      <c r="L3491" s="265" t="s">
        <v>1937</v>
      </c>
      <c r="M3491" s="265" t="s">
        <v>1941</v>
      </c>
      <c r="N3491" s="258" t="s">
        <v>3027</v>
      </c>
      <c r="O3491" s="258" t="s">
        <v>3040</v>
      </c>
      <c r="P3491" s="258"/>
      <c r="Q3491" s="258"/>
      <c r="R3491" s="258"/>
      <c r="S3491" s="258"/>
      <c r="T3491" s="11" t="s">
        <v>2806</v>
      </c>
      <c r="U3491" s="11" t="s">
        <v>2517</v>
      </c>
      <c r="V3491">
        <v>6.3510607621009196</v>
      </c>
      <c r="Z3491">
        <v>-1.6330145652493699</v>
      </c>
      <c r="AD3491" s="188">
        <f t="shared" si="106"/>
        <v>14.623857835512982</v>
      </c>
    </row>
    <row r="3492" spans="1:30" hidden="1" x14ac:dyDescent="0.35">
      <c r="A3492" s="11" t="s">
        <v>2802</v>
      </c>
      <c r="B3492" s="11" t="s">
        <v>2516</v>
      </c>
      <c r="C3492" s="11" t="s">
        <v>2552</v>
      </c>
      <c r="D3492" s="188" t="s">
        <v>3022</v>
      </c>
      <c r="G3492" s="11" t="s">
        <v>2803</v>
      </c>
      <c r="H3492" s="11" t="s">
        <v>2640</v>
      </c>
      <c r="I3492" s="11" t="s">
        <v>2804</v>
      </c>
      <c r="J3492" s="258" t="s">
        <v>2561</v>
      </c>
      <c r="K3492" s="258" t="s">
        <v>3017</v>
      </c>
      <c r="L3492" s="265" t="s">
        <v>1937</v>
      </c>
      <c r="M3492" s="265" t="s">
        <v>1941</v>
      </c>
      <c r="N3492" s="258" t="s">
        <v>3027</v>
      </c>
      <c r="O3492" s="258" t="s">
        <v>3040</v>
      </c>
      <c r="P3492" s="258"/>
      <c r="Q3492" s="258"/>
      <c r="R3492" s="258"/>
      <c r="S3492" s="258"/>
      <c r="T3492" s="11" t="s">
        <v>2806</v>
      </c>
      <c r="U3492" s="11" t="s">
        <v>2517</v>
      </c>
      <c r="V3492">
        <v>6.36745623069001</v>
      </c>
      <c r="Z3492">
        <v>-1.8115168456671999</v>
      </c>
      <c r="AD3492" s="188">
        <f t="shared" si="106"/>
        <v>14.661609797078874</v>
      </c>
    </row>
    <row r="3493" spans="1:30" hidden="1" x14ac:dyDescent="0.35">
      <c r="A3493" s="11" t="s">
        <v>2802</v>
      </c>
      <c r="B3493" s="11" t="s">
        <v>2516</v>
      </c>
      <c r="C3493" s="11" t="s">
        <v>2552</v>
      </c>
      <c r="D3493" s="188" t="s">
        <v>3022</v>
      </c>
      <c r="G3493" s="11" t="s">
        <v>2803</v>
      </c>
      <c r="H3493" s="11" t="s">
        <v>2640</v>
      </c>
      <c r="I3493" s="11" t="s">
        <v>2804</v>
      </c>
      <c r="J3493" s="258" t="s">
        <v>2561</v>
      </c>
      <c r="K3493" s="258" t="s">
        <v>3017</v>
      </c>
      <c r="L3493" s="265" t="s">
        <v>1937</v>
      </c>
      <c r="M3493" s="265" t="s">
        <v>1941</v>
      </c>
      <c r="N3493" s="258" t="s">
        <v>3027</v>
      </c>
      <c r="O3493" s="258" t="s">
        <v>3040</v>
      </c>
      <c r="P3493" s="258"/>
      <c r="Q3493" s="258"/>
      <c r="R3493" s="258"/>
      <c r="S3493" s="258"/>
      <c r="T3493" s="11" t="s">
        <v>2806</v>
      </c>
      <c r="U3493" s="11" t="s">
        <v>2517</v>
      </c>
      <c r="V3493">
        <v>6.9951390319258504</v>
      </c>
      <c r="Z3493">
        <v>-1.78096218920111</v>
      </c>
      <c r="AD3493" s="188">
        <f t="shared" si="106"/>
        <v>16.106902858333264</v>
      </c>
    </row>
    <row r="3494" spans="1:30" hidden="1" x14ac:dyDescent="0.35">
      <c r="A3494" s="11" t="s">
        <v>2802</v>
      </c>
      <c r="B3494" s="11" t="s">
        <v>2516</v>
      </c>
      <c r="C3494" s="11" t="s">
        <v>2552</v>
      </c>
      <c r="D3494" s="188" t="s">
        <v>3022</v>
      </c>
      <c r="G3494" s="11" t="s">
        <v>2803</v>
      </c>
      <c r="H3494" s="11" t="s">
        <v>2640</v>
      </c>
      <c r="I3494" s="11" t="s">
        <v>2805</v>
      </c>
      <c r="J3494" s="258" t="s">
        <v>2561</v>
      </c>
      <c r="K3494" s="258" t="s">
        <v>3017</v>
      </c>
      <c r="L3494" s="265" t="s">
        <v>1937</v>
      </c>
      <c r="M3494" s="265" t="s">
        <v>1941</v>
      </c>
      <c r="N3494" s="258" t="s">
        <v>3027</v>
      </c>
      <c r="O3494" s="258" t="s">
        <v>3040</v>
      </c>
      <c r="P3494" s="258"/>
      <c r="Q3494" s="258"/>
      <c r="R3494" s="258"/>
      <c r="S3494" s="258"/>
      <c r="T3494" s="11" t="s">
        <v>2806</v>
      </c>
      <c r="U3494" s="11" t="s">
        <v>2517</v>
      </c>
      <c r="V3494">
        <v>0.28522869917208399</v>
      </c>
      <c r="Z3494">
        <v>1.94510655703022</v>
      </c>
      <c r="AD3494" s="188">
        <f t="shared" si="106"/>
        <v>0.65676335080772374</v>
      </c>
    </row>
    <row r="3495" spans="1:30" hidden="1" x14ac:dyDescent="0.35">
      <c r="A3495" s="11" t="s">
        <v>2802</v>
      </c>
      <c r="B3495" s="11" t="s">
        <v>2516</v>
      </c>
      <c r="C3495" s="11" t="s">
        <v>2552</v>
      </c>
      <c r="D3495" s="188" t="s">
        <v>3022</v>
      </c>
      <c r="G3495" s="11" t="s">
        <v>2803</v>
      </c>
      <c r="H3495" s="11" t="s">
        <v>2640</v>
      </c>
      <c r="I3495" s="11" t="s">
        <v>2805</v>
      </c>
      <c r="J3495" s="258" t="s">
        <v>2561</v>
      </c>
      <c r="K3495" s="258" t="s">
        <v>3017</v>
      </c>
      <c r="L3495" s="265" t="s">
        <v>1937</v>
      </c>
      <c r="M3495" s="265" t="s">
        <v>1941</v>
      </c>
      <c r="N3495" s="258" t="s">
        <v>3027</v>
      </c>
      <c r="O3495" s="258" t="s">
        <v>3040</v>
      </c>
      <c r="P3495" s="258"/>
      <c r="Q3495" s="258"/>
      <c r="R3495" s="258"/>
      <c r="S3495" s="258"/>
      <c r="T3495" s="11" t="s">
        <v>2806</v>
      </c>
      <c r="U3495" s="11" t="s">
        <v>2517</v>
      </c>
      <c r="V3495">
        <v>0.83327456594406202</v>
      </c>
      <c r="Z3495">
        <v>1.2052580358528</v>
      </c>
      <c r="AD3495" s="188">
        <f t="shared" si="106"/>
        <v>1.9186855939138814</v>
      </c>
    </row>
    <row r="3496" spans="1:30" hidden="1" x14ac:dyDescent="0.35">
      <c r="A3496" s="11" t="s">
        <v>2802</v>
      </c>
      <c r="B3496" s="11" t="s">
        <v>2516</v>
      </c>
      <c r="C3496" s="11" t="s">
        <v>2552</v>
      </c>
      <c r="D3496" s="188" t="s">
        <v>3022</v>
      </c>
      <c r="G3496" s="11" t="s">
        <v>2803</v>
      </c>
      <c r="H3496" s="11" t="s">
        <v>2640</v>
      </c>
      <c r="I3496" s="11" t="s">
        <v>2805</v>
      </c>
      <c r="J3496" s="258" t="s">
        <v>2561</v>
      </c>
      <c r="K3496" s="258" t="s">
        <v>3017</v>
      </c>
      <c r="L3496" s="265" t="s">
        <v>1937</v>
      </c>
      <c r="M3496" s="265" t="s">
        <v>1941</v>
      </c>
      <c r="N3496" s="258" t="s">
        <v>3027</v>
      </c>
      <c r="O3496" s="258" t="s">
        <v>3040</v>
      </c>
      <c r="P3496" s="258"/>
      <c r="Q3496" s="258"/>
      <c r="R3496" s="258"/>
      <c r="S3496" s="258"/>
      <c r="T3496" s="11" t="s">
        <v>2806</v>
      </c>
      <c r="U3496" s="11" t="s">
        <v>2517</v>
      </c>
      <c r="V3496">
        <v>0.96157317950381505</v>
      </c>
      <c r="Z3496">
        <v>2.0145837153213599</v>
      </c>
      <c r="AD3496" s="188">
        <f t="shared" si="106"/>
        <v>2.2141040689483722</v>
      </c>
    </row>
    <row r="3497" spans="1:30" hidden="1" x14ac:dyDescent="0.35">
      <c r="A3497" s="11" t="s">
        <v>2802</v>
      </c>
      <c r="B3497" s="11" t="s">
        <v>2516</v>
      </c>
      <c r="C3497" s="11" t="s">
        <v>2552</v>
      </c>
      <c r="D3497" s="188" t="s">
        <v>3022</v>
      </c>
      <c r="G3497" s="11" t="s">
        <v>2803</v>
      </c>
      <c r="H3497" s="11" t="s">
        <v>2640</v>
      </c>
      <c r="I3497" s="11" t="s">
        <v>2805</v>
      </c>
      <c r="J3497" s="258" t="s">
        <v>2561</v>
      </c>
      <c r="K3497" s="258" t="s">
        <v>3017</v>
      </c>
      <c r="L3497" s="265" t="s">
        <v>1937</v>
      </c>
      <c r="M3497" s="265" t="s">
        <v>1941</v>
      </c>
      <c r="N3497" s="258" t="s">
        <v>3027</v>
      </c>
      <c r="O3497" s="258" t="s">
        <v>3040</v>
      </c>
      <c r="P3497" s="258"/>
      <c r="Q3497" s="258"/>
      <c r="R3497" s="258"/>
      <c r="S3497" s="258"/>
      <c r="T3497" s="11" t="s">
        <v>2806</v>
      </c>
      <c r="U3497" s="11" t="s">
        <v>2517</v>
      </c>
      <c r="V3497">
        <v>1.1257598623432601</v>
      </c>
      <c r="Z3497">
        <v>0.96641796307527394</v>
      </c>
      <c r="AD3497" s="188">
        <f t="shared" si="106"/>
        <v>2.5921578773226197</v>
      </c>
    </row>
    <row r="3498" spans="1:30" hidden="1" x14ac:dyDescent="0.35">
      <c r="A3498" s="11" t="s">
        <v>2802</v>
      </c>
      <c r="B3498" s="11" t="s">
        <v>2516</v>
      </c>
      <c r="C3498" s="11" t="s">
        <v>2552</v>
      </c>
      <c r="D3498" s="188" t="s">
        <v>3022</v>
      </c>
      <c r="G3498" s="11" t="s">
        <v>2803</v>
      </c>
      <c r="H3498" s="11" t="s">
        <v>2640</v>
      </c>
      <c r="I3498" s="11" t="s">
        <v>2805</v>
      </c>
      <c r="J3498" s="258" t="s">
        <v>2561</v>
      </c>
      <c r="K3498" s="258" t="s">
        <v>3017</v>
      </c>
      <c r="L3498" s="265" t="s">
        <v>1937</v>
      </c>
      <c r="M3498" s="265" t="s">
        <v>1941</v>
      </c>
      <c r="N3498" s="258" t="s">
        <v>3027</v>
      </c>
      <c r="O3498" s="258" t="s">
        <v>3040</v>
      </c>
      <c r="P3498" s="258"/>
      <c r="Q3498" s="258"/>
      <c r="R3498" s="258"/>
      <c r="S3498" s="258"/>
      <c r="T3498" s="11" t="s">
        <v>2806</v>
      </c>
      <c r="U3498" s="11" t="s">
        <v>2517</v>
      </c>
      <c r="V3498">
        <v>1.5832710399007</v>
      </c>
      <c r="Z3498">
        <v>1.7762796011339701</v>
      </c>
      <c r="AD3498" s="188">
        <f t="shared" si="106"/>
        <v>3.6456162946445327</v>
      </c>
    </row>
    <row r="3499" spans="1:30" hidden="1" x14ac:dyDescent="0.35">
      <c r="A3499" s="11" t="s">
        <v>2802</v>
      </c>
      <c r="B3499" s="11" t="s">
        <v>2516</v>
      </c>
      <c r="C3499" s="11" t="s">
        <v>2552</v>
      </c>
      <c r="D3499" s="188" t="s">
        <v>3022</v>
      </c>
      <c r="G3499" s="11" t="s">
        <v>2803</v>
      </c>
      <c r="H3499" s="11" t="s">
        <v>2640</v>
      </c>
      <c r="I3499" s="11" t="s">
        <v>2805</v>
      </c>
      <c r="J3499" s="258" t="s">
        <v>2561</v>
      </c>
      <c r="K3499" s="258" t="s">
        <v>3017</v>
      </c>
      <c r="L3499" s="265" t="s">
        <v>1937</v>
      </c>
      <c r="M3499" s="265" t="s">
        <v>1941</v>
      </c>
      <c r="N3499" s="258" t="s">
        <v>3027</v>
      </c>
      <c r="O3499" s="258" t="s">
        <v>3040</v>
      </c>
      <c r="P3499" s="258"/>
      <c r="Q3499" s="258"/>
      <c r="R3499" s="258"/>
      <c r="S3499" s="258"/>
      <c r="T3499" s="11" t="s">
        <v>2806</v>
      </c>
      <c r="U3499" s="11" t="s">
        <v>2517</v>
      </c>
      <c r="V3499">
        <v>1.70416496241237</v>
      </c>
      <c r="Z3499">
        <v>1.7308923710525901</v>
      </c>
      <c r="AD3499" s="188">
        <f t="shared" si="106"/>
        <v>3.9239848384534817</v>
      </c>
    </row>
    <row r="3500" spans="1:30" hidden="1" x14ac:dyDescent="0.35">
      <c r="A3500" s="11" t="s">
        <v>2802</v>
      </c>
      <c r="B3500" s="11" t="s">
        <v>2516</v>
      </c>
      <c r="C3500" s="11" t="s">
        <v>2552</v>
      </c>
      <c r="D3500" s="188" t="s">
        <v>3022</v>
      </c>
      <c r="G3500" s="11" t="s">
        <v>2803</v>
      </c>
      <c r="H3500" s="11" t="s">
        <v>2640</v>
      </c>
      <c r="I3500" s="11" t="s">
        <v>2805</v>
      </c>
      <c r="J3500" s="258" t="s">
        <v>2561</v>
      </c>
      <c r="K3500" s="258" t="s">
        <v>3017</v>
      </c>
      <c r="L3500" s="265" t="s">
        <v>1937</v>
      </c>
      <c r="M3500" s="265" t="s">
        <v>1941</v>
      </c>
      <c r="N3500" s="258" t="s">
        <v>3027</v>
      </c>
      <c r="O3500" s="258" t="s">
        <v>3040</v>
      </c>
      <c r="P3500" s="258"/>
      <c r="Q3500" s="258"/>
      <c r="R3500" s="258"/>
      <c r="S3500" s="258"/>
      <c r="T3500" s="11" t="s">
        <v>2806</v>
      </c>
      <c r="U3500" s="11" t="s">
        <v>2517</v>
      </c>
      <c r="V3500">
        <v>1.73635068616803</v>
      </c>
      <c r="Z3500">
        <v>1.4460444845629801</v>
      </c>
      <c r="AD3500" s="188">
        <f t="shared" si="106"/>
        <v>3.9980952061804889</v>
      </c>
    </row>
    <row r="3501" spans="1:30" hidden="1" x14ac:dyDescent="0.35">
      <c r="A3501" s="11" t="s">
        <v>2802</v>
      </c>
      <c r="B3501" s="11" t="s">
        <v>2516</v>
      </c>
      <c r="C3501" s="11" t="s">
        <v>2552</v>
      </c>
      <c r="D3501" s="188" t="s">
        <v>3022</v>
      </c>
      <c r="G3501" s="11" t="s">
        <v>2803</v>
      </c>
      <c r="H3501" s="11" t="s">
        <v>2640</v>
      </c>
      <c r="I3501" s="11" t="s">
        <v>2805</v>
      </c>
      <c r="J3501" s="258" t="s">
        <v>2561</v>
      </c>
      <c r="K3501" s="258" t="s">
        <v>3017</v>
      </c>
      <c r="L3501" s="265" t="s">
        <v>1937</v>
      </c>
      <c r="M3501" s="265" t="s">
        <v>1941</v>
      </c>
      <c r="N3501" s="258" t="s">
        <v>3027</v>
      </c>
      <c r="O3501" s="258" t="s">
        <v>3040</v>
      </c>
      <c r="P3501" s="258"/>
      <c r="Q3501" s="258"/>
      <c r="R3501" s="258"/>
      <c r="S3501" s="258"/>
      <c r="T3501" s="11" t="s">
        <v>2806</v>
      </c>
      <c r="U3501" s="11" t="s">
        <v>2517</v>
      </c>
      <c r="V3501">
        <v>1.5032016473674501</v>
      </c>
      <c r="Z3501">
        <v>0.53398400586733696</v>
      </c>
      <c r="AD3501" s="188">
        <f t="shared" ref="AD3501:AD3564" si="108">LN(10^(V3501))</f>
        <v>3.4612497049923832</v>
      </c>
    </row>
    <row r="3502" spans="1:30" hidden="1" x14ac:dyDescent="0.35">
      <c r="A3502" s="11" t="s">
        <v>2802</v>
      </c>
      <c r="B3502" s="11" t="s">
        <v>2516</v>
      </c>
      <c r="C3502" s="11" t="s">
        <v>2552</v>
      </c>
      <c r="D3502" s="188" t="s">
        <v>3022</v>
      </c>
      <c r="G3502" s="11" t="s">
        <v>2803</v>
      </c>
      <c r="H3502" s="11" t="s">
        <v>2640</v>
      </c>
      <c r="I3502" s="11" t="s">
        <v>2805</v>
      </c>
      <c r="J3502" s="258" t="s">
        <v>2561</v>
      </c>
      <c r="K3502" s="258" t="s">
        <v>3017</v>
      </c>
      <c r="L3502" s="265" t="s">
        <v>1937</v>
      </c>
      <c r="M3502" s="265" t="s">
        <v>1941</v>
      </c>
      <c r="N3502" s="258" t="s">
        <v>3027</v>
      </c>
      <c r="O3502" s="258" t="s">
        <v>3040</v>
      </c>
      <c r="P3502" s="258"/>
      <c r="Q3502" s="258"/>
      <c r="R3502" s="258"/>
      <c r="S3502" s="258"/>
      <c r="T3502" s="11" t="s">
        <v>2806</v>
      </c>
      <c r="U3502" s="11" t="s">
        <v>2517</v>
      </c>
      <c r="V3502">
        <v>1.53874416439824</v>
      </c>
      <c r="Z3502">
        <v>0.63660597170702804</v>
      </c>
      <c r="AD3502" s="188">
        <f t="shared" si="108"/>
        <v>3.5430893748749668</v>
      </c>
    </row>
    <row r="3503" spans="1:30" hidden="1" x14ac:dyDescent="0.35">
      <c r="A3503" s="11" t="s">
        <v>2802</v>
      </c>
      <c r="B3503" s="11" t="s">
        <v>2516</v>
      </c>
      <c r="C3503" s="11" t="s">
        <v>2552</v>
      </c>
      <c r="D3503" s="188" t="s">
        <v>3022</v>
      </c>
      <c r="G3503" s="11" t="s">
        <v>2803</v>
      </c>
      <c r="H3503" s="11" t="s">
        <v>2640</v>
      </c>
      <c r="I3503" s="11" t="s">
        <v>2805</v>
      </c>
      <c r="J3503" s="258" t="s">
        <v>2561</v>
      </c>
      <c r="K3503" s="258" t="s">
        <v>3017</v>
      </c>
      <c r="L3503" s="265" t="s">
        <v>1937</v>
      </c>
      <c r="M3503" s="265" t="s">
        <v>1941</v>
      </c>
      <c r="N3503" s="258" t="s">
        <v>3027</v>
      </c>
      <c r="O3503" s="258" t="s">
        <v>3040</v>
      </c>
      <c r="P3503" s="258"/>
      <c r="Q3503" s="258"/>
      <c r="R3503" s="258"/>
      <c r="S3503" s="258"/>
      <c r="T3503" s="11" t="s">
        <v>2806</v>
      </c>
      <c r="U3503" s="11" t="s">
        <v>2517</v>
      </c>
      <c r="V3503">
        <v>1.7665618256441999</v>
      </c>
      <c r="Z3503">
        <v>0.93327315552672097</v>
      </c>
      <c r="AD3503" s="188">
        <f t="shared" si="108"/>
        <v>4.0676589255806812</v>
      </c>
    </row>
    <row r="3504" spans="1:30" hidden="1" x14ac:dyDescent="0.35">
      <c r="A3504" s="11" t="s">
        <v>2802</v>
      </c>
      <c r="B3504" s="11" t="s">
        <v>2516</v>
      </c>
      <c r="C3504" s="11" t="s">
        <v>2552</v>
      </c>
      <c r="D3504" s="188" t="s">
        <v>3022</v>
      </c>
      <c r="G3504" s="11" t="s">
        <v>2803</v>
      </c>
      <c r="H3504" s="11" t="s">
        <v>2640</v>
      </c>
      <c r="I3504" s="11" t="s">
        <v>2805</v>
      </c>
      <c r="J3504" s="258" t="s">
        <v>2561</v>
      </c>
      <c r="K3504" s="258" t="s">
        <v>3017</v>
      </c>
      <c r="L3504" s="265" t="s">
        <v>1937</v>
      </c>
      <c r="M3504" s="265" t="s">
        <v>1941</v>
      </c>
      <c r="N3504" s="258" t="s">
        <v>3027</v>
      </c>
      <c r="O3504" s="258" t="s">
        <v>3040</v>
      </c>
      <c r="P3504" s="258"/>
      <c r="Q3504" s="258"/>
      <c r="R3504" s="258"/>
      <c r="S3504" s="258"/>
      <c r="T3504" s="11" t="s">
        <v>2806</v>
      </c>
      <c r="U3504" s="11" t="s">
        <v>2517</v>
      </c>
      <c r="V3504">
        <v>1.81567960959647</v>
      </c>
      <c r="Z3504">
        <v>0.60286878887462902</v>
      </c>
      <c r="AD3504" s="188">
        <f t="shared" si="108"/>
        <v>4.1807568027100812</v>
      </c>
    </row>
    <row r="3505" spans="1:30" hidden="1" x14ac:dyDescent="0.35">
      <c r="A3505" s="11" t="s">
        <v>2802</v>
      </c>
      <c r="B3505" s="11" t="s">
        <v>2516</v>
      </c>
      <c r="C3505" s="11" t="s">
        <v>2552</v>
      </c>
      <c r="D3505" s="188" t="s">
        <v>3022</v>
      </c>
      <c r="G3505" s="11" t="s">
        <v>2803</v>
      </c>
      <c r="H3505" s="11" t="s">
        <v>2640</v>
      </c>
      <c r="I3505" s="11" t="s">
        <v>2805</v>
      </c>
      <c r="J3505" s="258" t="s">
        <v>2561</v>
      </c>
      <c r="K3505" s="258" t="s">
        <v>3017</v>
      </c>
      <c r="L3505" s="265" t="s">
        <v>1937</v>
      </c>
      <c r="M3505" s="265" t="s">
        <v>1941</v>
      </c>
      <c r="N3505" s="258" t="s">
        <v>3027</v>
      </c>
      <c r="O3505" s="258" t="s">
        <v>3040</v>
      </c>
      <c r="P3505" s="258"/>
      <c r="Q3505" s="258"/>
      <c r="R3505" s="258"/>
      <c r="S3505" s="258"/>
      <c r="T3505" s="11" t="s">
        <v>2806</v>
      </c>
      <c r="U3505" s="11" t="s">
        <v>2517</v>
      </c>
      <c r="V3505">
        <v>1.9359811568242999</v>
      </c>
      <c r="Z3505">
        <v>0.48910452602925197</v>
      </c>
      <c r="AD3505" s="188">
        <f t="shared" si="108"/>
        <v>4.4577613520210013</v>
      </c>
    </row>
    <row r="3506" spans="1:30" hidden="1" x14ac:dyDescent="0.35">
      <c r="A3506" s="11" t="s">
        <v>2802</v>
      </c>
      <c r="B3506" s="11" t="s">
        <v>2516</v>
      </c>
      <c r="C3506" s="11" t="s">
        <v>2552</v>
      </c>
      <c r="D3506" s="188" t="s">
        <v>3022</v>
      </c>
      <c r="G3506" s="11" t="s">
        <v>2803</v>
      </c>
      <c r="H3506" s="11" t="s">
        <v>2640</v>
      </c>
      <c r="I3506" s="11" t="s">
        <v>2805</v>
      </c>
      <c r="J3506" s="258" t="s">
        <v>2561</v>
      </c>
      <c r="K3506" s="258" t="s">
        <v>3017</v>
      </c>
      <c r="L3506" s="265" t="s">
        <v>1937</v>
      </c>
      <c r="M3506" s="265" t="s">
        <v>1941</v>
      </c>
      <c r="N3506" s="258" t="s">
        <v>3027</v>
      </c>
      <c r="O3506" s="258" t="s">
        <v>3040</v>
      </c>
      <c r="P3506" s="258"/>
      <c r="Q3506" s="258"/>
      <c r="R3506" s="258"/>
      <c r="S3506" s="258"/>
      <c r="T3506" s="11" t="s">
        <v>2806</v>
      </c>
      <c r="U3506" s="11" t="s">
        <v>2517</v>
      </c>
      <c r="V3506">
        <v>2.09972355820087</v>
      </c>
      <c r="Z3506">
        <v>1.38965599921016</v>
      </c>
      <c r="AD3506" s="188">
        <f t="shared" si="108"/>
        <v>4.8347921645217395</v>
      </c>
    </row>
    <row r="3507" spans="1:30" hidden="1" x14ac:dyDescent="0.35">
      <c r="A3507" s="11" t="s">
        <v>2802</v>
      </c>
      <c r="B3507" s="11" t="s">
        <v>2516</v>
      </c>
      <c r="C3507" s="11" t="s">
        <v>2552</v>
      </c>
      <c r="D3507" s="188" t="s">
        <v>3022</v>
      </c>
      <c r="G3507" s="11" t="s">
        <v>2803</v>
      </c>
      <c r="H3507" s="11" t="s">
        <v>2640</v>
      </c>
      <c r="I3507" s="11" t="s">
        <v>2805</v>
      </c>
      <c r="J3507" s="258" t="s">
        <v>2561</v>
      </c>
      <c r="K3507" s="258" t="s">
        <v>3017</v>
      </c>
      <c r="L3507" s="265" t="s">
        <v>1937</v>
      </c>
      <c r="M3507" s="265" t="s">
        <v>1941</v>
      </c>
      <c r="N3507" s="258" t="s">
        <v>3027</v>
      </c>
      <c r="O3507" s="258" t="s">
        <v>3040</v>
      </c>
      <c r="P3507" s="258"/>
      <c r="Q3507" s="258"/>
      <c r="R3507" s="258"/>
      <c r="S3507" s="258"/>
      <c r="T3507" s="11" t="s">
        <v>2806</v>
      </c>
      <c r="U3507" s="11" t="s">
        <v>2517</v>
      </c>
      <c r="V3507">
        <v>2.2538892258219199</v>
      </c>
      <c r="Z3507">
        <v>1.1847787760398301</v>
      </c>
      <c r="AD3507" s="188">
        <f t="shared" si="108"/>
        <v>5.1897717326374435</v>
      </c>
    </row>
    <row r="3508" spans="1:30" hidden="1" x14ac:dyDescent="0.35">
      <c r="A3508" s="11" t="s">
        <v>2802</v>
      </c>
      <c r="B3508" s="11" t="s">
        <v>2516</v>
      </c>
      <c r="C3508" s="11" t="s">
        <v>2552</v>
      </c>
      <c r="D3508" s="188" t="s">
        <v>3022</v>
      </c>
      <c r="G3508" s="11" t="s">
        <v>2803</v>
      </c>
      <c r="H3508" s="11" t="s">
        <v>2640</v>
      </c>
      <c r="I3508" s="11" t="s">
        <v>2805</v>
      </c>
      <c r="J3508" s="258" t="s">
        <v>2561</v>
      </c>
      <c r="K3508" s="258" t="s">
        <v>3017</v>
      </c>
      <c r="L3508" s="265" t="s">
        <v>1937</v>
      </c>
      <c r="M3508" s="265" t="s">
        <v>1941</v>
      </c>
      <c r="N3508" s="258" t="s">
        <v>3027</v>
      </c>
      <c r="O3508" s="258" t="s">
        <v>3040</v>
      </c>
      <c r="P3508" s="258"/>
      <c r="Q3508" s="258"/>
      <c r="R3508" s="258"/>
      <c r="S3508" s="258"/>
      <c r="T3508" s="11" t="s">
        <v>2806</v>
      </c>
      <c r="U3508" s="11" t="s">
        <v>2517</v>
      </c>
      <c r="V3508">
        <v>2.2003286272408</v>
      </c>
      <c r="Z3508">
        <v>1.0023553969619601</v>
      </c>
      <c r="AD3508" s="188">
        <f t="shared" si="108"/>
        <v>5.0664438967727188</v>
      </c>
    </row>
    <row r="3509" spans="1:30" hidden="1" x14ac:dyDescent="0.35">
      <c r="A3509" s="11" t="s">
        <v>2802</v>
      </c>
      <c r="B3509" s="11" t="s">
        <v>2516</v>
      </c>
      <c r="C3509" s="11" t="s">
        <v>2552</v>
      </c>
      <c r="D3509" s="188" t="s">
        <v>3022</v>
      </c>
      <c r="G3509" s="11" t="s">
        <v>2803</v>
      </c>
      <c r="H3509" s="11" t="s">
        <v>2640</v>
      </c>
      <c r="I3509" s="11" t="s">
        <v>2805</v>
      </c>
      <c r="J3509" s="258" t="s">
        <v>2561</v>
      </c>
      <c r="K3509" s="258" t="s">
        <v>3017</v>
      </c>
      <c r="L3509" s="265" t="s">
        <v>1937</v>
      </c>
      <c r="M3509" s="265" t="s">
        <v>1941</v>
      </c>
      <c r="N3509" s="258" t="s">
        <v>3027</v>
      </c>
      <c r="O3509" s="258" t="s">
        <v>3040</v>
      </c>
      <c r="P3509" s="258"/>
      <c r="Q3509" s="258"/>
      <c r="R3509" s="258"/>
      <c r="S3509" s="258"/>
      <c r="T3509" s="11" t="s">
        <v>2806</v>
      </c>
      <c r="U3509" s="11" t="s">
        <v>2517</v>
      </c>
      <c r="V3509">
        <v>2.3814473702768599</v>
      </c>
      <c r="Z3509">
        <v>-9.1366835446608105E-2</v>
      </c>
      <c r="AD3509" s="188">
        <f t="shared" si="108"/>
        <v>5.4834852145493693</v>
      </c>
    </row>
    <row r="3510" spans="1:30" hidden="1" x14ac:dyDescent="0.35">
      <c r="A3510" s="11" t="s">
        <v>2802</v>
      </c>
      <c r="B3510" s="11" t="s">
        <v>2516</v>
      </c>
      <c r="C3510" s="11" t="s">
        <v>2552</v>
      </c>
      <c r="D3510" s="188" t="s">
        <v>3022</v>
      </c>
      <c r="G3510" s="11" t="s">
        <v>2803</v>
      </c>
      <c r="H3510" s="11" t="s">
        <v>2640</v>
      </c>
      <c r="I3510" s="11" t="s">
        <v>2805</v>
      </c>
      <c r="J3510" s="258" t="s">
        <v>2561</v>
      </c>
      <c r="K3510" s="258" t="s">
        <v>3017</v>
      </c>
      <c r="L3510" s="265" t="s">
        <v>1937</v>
      </c>
      <c r="M3510" s="265" t="s">
        <v>1941</v>
      </c>
      <c r="N3510" s="258" t="s">
        <v>3027</v>
      </c>
      <c r="O3510" s="258" t="s">
        <v>3040</v>
      </c>
      <c r="P3510" s="258"/>
      <c r="Q3510" s="258"/>
      <c r="R3510" s="258"/>
      <c r="S3510" s="258"/>
      <c r="T3510" s="11" t="s">
        <v>2806</v>
      </c>
      <c r="U3510" s="11" t="s">
        <v>2517</v>
      </c>
      <c r="V3510">
        <v>2.5386736435311201</v>
      </c>
      <c r="Z3510">
        <v>5.7037277330362401E-2</v>
      </c>
      <c r="AD3510" s="188">
        <f t="shared" si="108"/>
        <v>5.8455120875716373</v>
      </c>
    </row>
    <row r="3511" spans="1:30" hidden="1" x14ac:dyDescent="0.35">
      <c r="A3511" s="11" t="s">
        <v>2802</v>
      </c>
      <c r="B3511" s="11" t="s">
        <v>2516</v>
      </c>
      <c r="C3511" s="11" t="s">
        <v>2552</v>
      </c>
      <c r="D3511" s="188" t="s">
        <v>3022</v>
      </c>
      <c r="G3511" s="11" t="s">
        <v>2803</v>
      </c>
      <c r="H3511" s="11" t="s">
        <v>2640</v>
      </c>
      <c r="I3511" s="11" t="s">
        <v>2805</v>
      </c>
      <c r="J3511" s="258" t="s">
        <v>2561</v>
      </c>
      <c r="K3511" s="258" t="s">
        <v>3017</v>
      </c>
      <c r="L3511" s="265" t="s">
        <v>1937</v>
      </c>
      <c r="M3511" s="265" t="s">
        <v>1941</v>
      </c>
      <c r="N3511" s="258" t="s">
        <v>3027</v>
      </c>
      <c r="O3511" s="258" t="s">
        <v>3040</v>
      </c>
      <c r="P3511" s="258"/>
      <c r="Q3511" s="258"/>
      <c r="R3511" s="258"/>
      <c r="S3511" s="258"/>
      <c r="T3511" s="11" t="s">
        <v>2806</v>
      </c>
      <c r="U3511" s="11" t="s">
        <v>2517</v>
      </c>
      <c r="V3511">
        <v>2.4908393393605102</v>
      </c>
      <c r="Z3511">
        <v>0.53559188163777705</v>
      </c>
      <c r="AD3511" s="188">
        <f t="shared" si="108"/>
        <v>5.7353695318546478</v>
      </c>
    </row>
    <row r="3512" spans="1:30" hidden="1" x14ac:dyDescent="0.35">
      <c r="A3512" s="11" t="s">
        <v>2802</v>
      </c>
      <c r="B3512" s="11" t="s">
        <v>2516</v>
      </c>
      <c r="C3512" s="11" t="s">
        <v>2552</v>
      </c>
      <c r="D3512" s="188" t="s">
        <v>3022</v>
      </c>
      <c r="G3512" s="11" t="s">
        <v>2803</v>
      </c>
      <c r="H3512" s="11" t="s">
        <v>2640</v>
      </c>
      <c r="I3512" s="11" t="s">
        <v>2805</v>
      </c>
      <c r="J3512" s="258" t="s">
        <v>2561</v>
      </c>
      <c r="K3512" s="258" t="s">
        <v>3017</v>
      </c>
      <c r="L3512" s="265" t="s">
        <v>1937</v>
      </c>
      <c r="M3512" s="265" t="s">
        <v>1941</v>
      </c>
      <c r="N3512" s="258" t="s">
        <v>3027</v>
      </c>
      <c r="O3512" s="258" t="s">
        <v>3040</v>
      </c>
      <c r="P3512" s="258"/>
      <c r="Q3512" s="258"/>
      <c r="R3512" s="258"/>
      <c r="S3512" s="258"/>
      <c r="T3512" s="11" t="s">
        <v>2806</v>
      </c>
      <c r="U3512" s="11" t="s">
        <v>2517</v>
      </c>
      <c r="V3512">
        <v>2.7511389120040599</v>
      </c>
      <c r="Z3512">
        <v>0.58159969534985401</v>
      </c>
      <c r="AD3512" s="188">
        <f t="shared" si="108"/>
        <v>6.3347314475364067</v>
      </c>
    </row>
    <row r="3513" spans="1:30" hidden="1" x14ac:dyDescent="0.35">
      <c r="A3513" s="11" t="s">
        <v>2802</v>
      </c>
      <c r="B3513" s="11" t="s">
        <v>2516</v>
      </c>
      <c r="C3513" s="11" t="s">
        <v>2552</v>
      </c>
      <c r="D3513" s="188" t="s">
        <v>3022</v>
      </c>
      <c r="G3513" s="11" t="s">
        <v>2803</v>
      </c>
      <c r="H3513" s="11" t="s">
        <v>2640</v>
      </c>
      <c r="I3513" s="11" t="s">
        <v>2805</v>
      </c>
      <c r="J3513" s="258" t="s">
        <v>2561</v>
      </c>
      <c r="K3513" s="258" t="s">
        <v>3017</v>
      </c>
      <c r="L3513" s="265" t="s">
        <v>1937</v>
      </c>
      <c r="M3513" s="265" t="s">
        <v>1941</v>
      </c>
      <c r="N3513" s="258" t="s">
        <v>3027</v>
      </c>
      <c r="O3513" s="258" t="s">
        <v>3040</v>
      </c>
      <c r="P3513" s="258"/>
      <c r="Q3513" s="258"/>
      <c r="R3513" s="258"/>
      <c r="S3513" s="258"/>
      <c r="T3513" s="11" t="s">
        <v>2806</v>
      </c>
      <c r="U3513" s="11" t="s">
        <v>2517</v>
      </c>
      <c r="V3513">
        <v>2.7320348091000102</v>
      </c>
      <c r="Z3513">
        <v>0.37644038871101998</v>
      </c>
      <c r="AD3513" s="188">
        <f t="shared" si="108"/>
        <v>6.2907426249745173</v>
      </c>
    </row>
    <row r="3514" spans="1:30" hidden="1" x14ac:dyDescent="0.35">
      <c r="A3514" s="11" t="s">
        <v>2802</v>
      </c>
      <c r="B3514" s="11" t="s">
        <v>2516</v>
      </c>
      <c r="C3514" s="11" t="s">
        <v>2552</v>
      </c>
      <c r="D3514" s="188" t="s">
        <v>3022</v>
      </c>
      <c r="G3514" s="11" t="s">
        <v>2803</v>
      </c>
      <c r="H3514" s="11" t="s">
        <v>2640</v>
      </c>
      <c r="I3514" s="11" t="s">
        <v>2805</v>
      </c>
      <c r="J3514" s="258" t="s">
        <v>2561</v>
      </c>
      <c r="K3514" s="258" t="s">
        <v>3017</v>
      </c>
      <c r="L3514" s="265" t="s">
        <v>1937</v>
      </c>
      <c r="M3514" s="265" t="s">
        <v>1941</v>
      </c>
      <c r="N3514" s="258" t="s">
        <v>3027</v>
      </c>
      <c r="O3514" s="258" t="s">
        <v>3040</v>
      </c>
      <c r="P3514" s="258"/>
      <c r="Q3514" s="258"/>
      <c r="R3514" s="258"/>
      <c r="S3514" s="258"/>
      <c r="T3514" s="11" t="s">
        <v>2806</v>
      </c>
      <c r="U3514" s="11" t="s">
        <v>2517</v>
      </c>
      <c r="V3514">
        <v>2.8573715462405298</v>
      </c>
      <c r="Z3514">
        <v>0.84388090435959995</v>
      </c>
      <c r="AD3514" s="188">
        <f t="shared" si="108"/>
        <v>6.5793411275187914</v>
      </c>
    </row>
    <row r="3515" spans="1:30" hidden="1" x14ac:dyDescent="0.35">
      <c r="A3515" s="11" t="s">
        <v>2802</v>
      </c>
      <c r="B3515" s="11" t="s">
        <v>2516</v>
      </c>
      <c r="C3515" s="11" t="s">
        <v>2552</v>
      </c>
      <c r="D3515" s="188" t="s">
        <v>3022</v>
      </c>
      <c r="G3515" s="11" t="s">
        <v>2803</v>
      </c>
      <c r="H3515" s="11" t="s">
        <v>2640</v>
      </c>
      <c r="I3515" s="11" t="s">
        <v>2805</v>
      </c>
      <c r="J3515" s="258" t="s">
        <v>2561</v>
      </c>
      <c r="K3515" s="258" t="s">
        <v>3017</v>
      </c>
      <c r="L3515" s="265" t="s">
        <v>1937</v>
      </c>
      <c r="M3515" s="265" t="s">
        <v>1941</v>
      </c>
      <c r="N3515" s="258" t="s">
        <v>3027</v>
      </c>
      <c r="O3515" s="258" t="s">
        <v>3040</v>
      </c>
      <c r="P3515" s="258"/>
      <c r="Q3515" s="258"/>
      <c r="R3515" s="258"/>
      <c r="S3515" s="258"/>
      <c r="T3515" s="11" t="s">
        <v>2806</v>
      </c>
      <c r="U3515" s="11" t="s">
        <v>2517</v>
      </c>
      <c r="V3515">
        <v>2.8928153340573401</v>
      </c>
      <c r="Z3515">
        <v>0.93510669807196001</v>
      </c>
      <c r="AD3515" s="188">
        <f t="shared" si="108"/>
        <v>6.6609534649850222</v>
      </c>
    </row>
    <row r="3516" spans="1:30" hidden="1" x14ac:dyDescent="0.35">
      <c r="A3516" s="11" t="s">
        <v>2802</v>
      </c>
      <c r="B3516" s="11" t="s">
        <v>2516</v>
      </c>
      <c r="C3516" s="11" t="s">
        <v>2552</v>
      </c>
      <c r="D3516" s="188" t="s">
        <v>3022</v>
      </c>
      <c r="G3516" s="11" t="s">
        <v>2803</v>
      </c>
      <c r="H3516" s="11" t="s">
        <v>2640</v>
      </c>
      <c r="I3516" s="11" t="s">
        <v>2805</v>
      </c>
      <c r="J3516" s="258" t="s">
        <v>2561</v>
      </c>
      <c r="K3516" s="258" t="s">
        <v>3017</v>
      </c>
      <c r="L3516" s="265" t="s">
        <v>1937</v>
      </c>
      <c r="M3516" s="265" t="s">
        <v>1941</v>
      </c>
      <c r="N3516" s="258" t="s">
        <v>3027</v>
      </c>
      <c r="O3516" s="258" t="s">
        <v>3040</v>
      </c>
      <c r="P3516" s="258"/>
      <c r="Q3516" s="258"/>
      <c r="R3516" s="258"/>
      <c r="S3516" s="258"/>
      <c r="T3516" s="11" t="s">
        <v>2806</v>
      </c>
      <c r="U3516" s="11" t="s">
        <v>2517</v>
      </c>
      <c r="V3516">
        <v>3.08104258049956</v>
      </c>
      <c r="Z3516">
        <v>0.66190885883132899</v>
      </c>
      <c r="AD3516" s="188">
        <f t="shared" si="108"/>
        <v>7.0943627167381944</v>
      </c>
    </row>
    <row r="3517" spans="1:30" hidden="1" x14ac:dyDescent="0.35">
      <c r="A3517" s="11" t="s">
        <v>2802</v>
      </c>
      <c r="B3517" s="11" t="s">
        <v>2516</v>
      </c>
      <c r="C3517" s="11" t="s">
        <v>2552</v>
      </c>
      <c r="D3517" s="188" t="s">
        <v>3022</v>
      </c>
      <c r="G3517" s="11" t="s">
        <v>2803</v>
      </c>
      <c r="H3517" s="11" t="s">
        <v>2640</v>
      </c>
      <c r="I3517" s="11" t="s">
        <v>2805</v>
      </c>
      <c r="J3517" s="258" t="s">
        <v>2561</v>
      </c>
      <c r="K3517" s="258" t="s">
        <v>3017</v>
      </c>
      <c r="L3517" s="265" t="s">
        <v>1937</v>
      </c>
      <c r="M3517" s="265" t="s">
        <v>1941</v>
      </c>
      <c r="N3517" s="258" t="s">
        <v>3027</v>
      </c>
      <c r="O3517" s="258" t="s">
        <v>3040</v>
      </c>
      <c r="P3517" s="258"/>
      <c r="Q3517" s="258"/>
      <c r="R3517" s="258"/>
      <c r="S3517" s="258"/>
      <c r="T3517" s="11" t="s">
        <v>2806</v>
      </c>
      <c r="U3517" s="11" t="s">
        <v>2517</v>
      </c>
      <c r="V3517">
        <v>3.1319374903033799</v>
      </c>
      <c r="Z3517">
        <v>0.536635590471221</v>
      </c>
      <c r="AD3517" s="188">
        <f t="shared" si="108"/>
        <v>7.211552577361747</v>
      </c>
    </row>
    <row r="3518" spans="1:30" hidden="1" x14ac:dyDescent="0.35">
      <c r="A3518" s="11" t="s">
        <v>2802</v>
      </c>
      <c r="B3518" s="11" t="s">
        <v>2516</v>
      </c>
      <c r="C3518" s="11" t="s">
        <v>2552</v>
      </c>
      <c r="D3518" s="188" t="s">
        <v>3022</v>
      </c>
      <c r="G3518" s="11" t="s">
        <v>2803</v>
      </c>
      <c r="H3518" s="11" t="s">
        <v>2640</v>
      </c>
      <c r="I3518" s="11" t="s">
        <v>2805</v>
      </c>
      <c r="J3518" s="258" t="s">
        <v>2561</v>
      </c>
      <c r="K3518" s="258" t="s">
        <v>3017</v>
      </c>
      <c r="L3518" s="265" t="s">
        <v>1937</v>
      </c>
      <c r="M3518" s="265" t="s">
        <v>1941</v>
      </c>
      <c r="N3518" s="258" t="s">
        <v>3027</v>
      </c>
      <c r="O3518" s="258" t="s">
        <v>3040</v>
      </c>
      <c r="P3518" s="258"/>
      <c r="Q3518" s="258"/>
      <c r="R3518" s="258"/>
      <c r="S3518" s="258"/>
      <c r="T3518" s="11" t="s">
        <v>2806</v>
      </c>
      <c r="U3518" s="11" t="s">
        <v>2517</v>
      </c>
      <c r="V3518">
        <v>3.0061071070929799</v>
      </c>
      <c r="Z3518">
        <v>1.22142141859784E-2</v>
      </c>
      <c r="AD3518" s="188">
        <f t="shared" si="108"/>
        <v>6.9218174127357512</v>
      </c>
    </row>
    <row r="3519" spans="1:30" hidden="1" x14ac:dyDescent="0.35">
      <c r="A3519" s="11" t="s">
        <v>2802</v>
      </c>
      <c r="B3519" s="11" t="s">
        <v>2516</v>
      </c>
      <c r="C3519" s="11" t="s">
        <v>2552</v>
      </c>
      <c r="D3519" s="188" t="s">
        <v>3022</v>
      </c>
      <c r="G3519" s="11" t="s">
        <v>2803</v>
      </c>
      <c r="H3519" s="11" t="s">
        <v>2640</v>
      </c>
      <c r="I3519" s="11" t="s">
        <v>2805</v>
      </c>
      <c r="J3519" s="258" t="s">
        <v>2561</v>
      </c>
      <c r="K3519" s="258" t="s">
        <v>3017</v>
      </c>
      <c r="L3519" s="265" t="s">
        <v>1937</v>
      </c>
      <c r="M3519" s="265" t="s">
        <v>1941</v>
      </c>
      <c r="N3519" s="258" t="s">
        <v>3027</v>
      </c>
      <c r="O3519" s="258" t="s">
        <v>3040</v>
      </c>
      <c r="P3519" s="258"/>
      <c r="Q3519" s="258"/>
      <c r="R3519" s="258"/>
      <c r="S3519" s="258"/>
      <c r="T3519" s="11" t="s">
        <v>2806</v>
      </c>
      <c r="U3519" s="11" t="s">
        <v>2517</v>
      </c>
      <c r="V3519">
        <v>3.2690723685138399</v>
      </c>
      <c r="Z3519">
        <v>0.36591867533603201</v>
      </c>
      <c r="AD3519" s="188">
        <f t="shared" si="108"/>
        <v>7.5273173036587062</v>
      </c>
    </row>
    <row r="3520" spans="1:30" hidden="1" x14ac:dyDescent="0.35">
      <c r="A3520" s="11" t="s">
        <v>2802</v>
      </c>
      <c r="B3520" s="11" t="s">
        <v>2516</v>
      </c>
      <c r="C3520" s="11" t="s">
        <v>2552</v>
      </c>
      <c r="D3520" s="188" t="s">
        <v>3022</v>
      </c>
      <c r="G3520" s="11" t="s">
        <v>2803</v>
      </c>
      <c r="H3520" s="11" t="s">
        <v>2640</v>
      </c>
      <c r="I3520" s="11" t="s">
        <v>2805</v>
      </c>
      <c r="J3520" s="258" t="s">
        <v>2561</v>
      </c>
      <c r="K3520" s="258" t="s">
        <v>3017</v>
      </c>
      <c r="L3520" s="265" t="s">
        <v>1937</v>
      </c>
      <c r="M3520" s="265" t="s">
        <v>1941</v>
      </c>
      <c r="N3520" s="258" t="s">
        <v>3027</v>
      </c>
      <c r="O3520" s="258" t="s">
        <v>3040</v>
      </c>
      <c r="P3520" s="258"/>
      <c r="Q3520" s="258"/>
      <c r="R3520" s="258"/>
      <c r="S3520" s="258"/>
      <c r="T3520" s="11" t="s">
        <v>2806</v>
      </c>
      <c r="U3520" s="11" t="s">
        <v>2517</v>
      </c>
      <c r="V3520">
        <v>3.4960014668340298</v>
      </c>
      <c r="Z3520">
        <v>0.56002031000973196</v>
      </c>
      <c r="AD3520" s="188">
        <f t="shared" si="108"/>
        <v>8.049840862617355</v>
      </c>
    </row>
    <row r="3521" spans="1:30" hidden="1" x14ac:dyDescent="0.35">
      <c r="A3521" s="11" t="s">
        <v>2802</v>
      </c>
      <c r="B3521" s="11" t="s">
        <v>2516</v>
      </c>
      <c r="C3521" s="11" t="s">
        <v>2552</v>
      </c>
      <c r="D3521" s="188" t="s">
        <v>3022</v>
      </c>
      <c r="G3521" s="11" t="s">
        <v>2803</v>
      </c>
      <c r="H3521" s="11" t="s">
        <v>2640</v>
      </c>
      <c r="I3521" s="11" t="s">
        <v>2805</v>
      </c>
      <c r="J3521" s="258" t="s">
        <v>2561</v>
      </c>
      <c r="K3521" s="258" t="s">
        <v>3017</v>
      </c>
      <c r="L3521" s="265" t="s">
        <v>1937</v>
      </c>
      <c r="M3521" s="265" t="s">
        <v>1941</v>
      </c>
      <c r="N3521" s="258" t="s">
        <v>3027</v>
      </c>
      <c r="O3521" s="258" t="s">
        <v>3040</v>
      </c>
      <c r="P3521" s="258"/>
      <c r="Q3521" s="258"/>
      <c r="R3521" s="258"/>
      <c r="S3521" s="258"/>
      <c r="T3521" s="11" t="s">
        <v>2806</v>
      </c>
      <c r="U3521" s="11" t="s">
        <v>2517</v>
      </c>
      <c r="V3521">
        <v>3.3671104779904302</v>
      </c>
      <c r="Z3521">
        <v>-0.31768240222281602</v>
      </c>
      <c r="AD3521" s="188">
        <f t="shared" si="108"/>
        <v>7.7530583930848209</v>
      </c>
    </row>
    <row r="3522" spans="1:30" hidden="1" x14ac:dyDescent="0.35">
      <c r="A3522" s="11" t="s">
        <v>2802</v>
      </c>
      <c r="B3522" s="11" t="s">
        <v>2516</v>
      </c>
      <c r="C3522" s="11" t="s">
        <v>2552</v>
      </c>
      <c r="D3522" s="188" t="s">
        <v>3022</v>
      </c>
      <c r="G3522" s="11" t="s">
        <v>2803</v>
      </c>
      <c r="H3522" s="11" t="s">
        <v>2640</v>
      </c>
      <c r="I3522" s="11" t="s">
        <v>2805</v>
      </c>
      <c r="J3522" s="258" t="s">
        <v>2561</v>
      </c>
      <c r="K3522" s="258" t="s">
        <v>3017</v>
      </c>
      <c r="L3522" s="265" t="s">
        <v>1937</v>
      </c>
      <c r="M3522" s="265" t="s">
        <v>1941</v>
      </c>
      <c r="N3522" s="258" t="s">
        <v>3027</v>
      </c>
      <c r="O3522" s="258" t="s">
        <v>3040</v>
      </c>
      <c r="P3522" s="258"/>
      <c r="Q3522" s="258"/>
      <c r="R3522" s="258"/>
      <c r="S3522" s="258"/>
      <c r="T3522" s="11" t="s">
        <v>2806</v>
      </c>
      <c r="U3522" s="11" t="s">
        <v>2517</v>
      </c>
      <c r="V3522">
        <v>3.36661683192056</v>
      </c>
      <c r="Z3522">
        <v>-0.37466326285947898</v>
      </c>
      <c r="AD3522" s="188">
        <f t="shared" si="108"/>
        <v>7.7519217310031232</v>
      </c>
    </row>
    <row r="3523" spans="1:30" hidden="1" x14ac:dyDescent="0.35">
      <c r="A3523" s="11" t="s">
        <v>2802</v>
      </c>
      <c r="B3523" s="11" t="s">
        <v>2516</v>
      </c>
      <c r="C3523" s="11" t="s">
        <v>2552</v>
      </c>
      <c r="D3523" s="188" t="s">
        <v>3022</v>
      </c>
      <c r="G3523" s="11" t="s">
        <v>2803</v>
      </c>
      <c r="H3523" s="11" t="s">
        <v>2640</v>
      </c>
      <c r="I3523" s="11" t="s">
        <v>2805</v>
      </c>
      <c r="J3523" s="258" t="s">
        <v>2561</v>
      </c>
      <c r="K3523" s="258" t="s">
        <v>3017</v>
      </c>
      <c r="L3523" s="265" t="s">
        <v>1937</v>
      </c>
      <c r="M3523" s="265" t="s">
        <v>1941</v>
      </c>
      <c r="N3523" s="258" t="s">
        <v>3027</v>
      </c>
      <c r="O3523" s="258" t="s">
        <v>3040</v>
      </c>
      <c r="P3523" s="258"/>
      <c r="Q3523" s="258"/>
      <c r="R3523" s="258"/>
      <c r="S3523" s="258"/>
      <c r="T3523" s="11" t="s">
        <v>2806</v>
      </c>
      <c r="U3523" s="11" t="s">
        <v>2517</v>
      </c>
      <c r="V3523">
        <v>3.76859282661739</v>
      </c>
      <c r="Z3523">
        <v>2.48515535747038E-2</v>
      </c>
      <c r="AD3523" s="188">
        <f t="shared" si="108"/>
        <v>8.6775056641334967</v>
      </c>
    </row>
    <row r="3524" spans="1:30" hidden="1" x14ac:dyDescent="0.35">
      <c r="A3524" s="11" t="s">
        <v>2802</v>
      </c>
      <c r="B3524" s="11" t="s">
        <v>2516</v>
      </c>
      <c r="C3524" s="11" t="s">
        <v>2552</v>
      </c>
      <c r="D3524" s="188" t="s">
        <v>3022</v>
      </c>
      <c r="G3524" s="11" t="s">
        <v>2803</v>
      </c>
      <c r="H3524" s="11" t="s">
        <v>2640</v>
      </c>
      <c r="I3524" s="11" t="s">
        <v>2805</v>
      </c>
      <c r="J3524" s="258" t="s">
        <v>2561</v>
      </c>
      <c r="K3524" s="258" t="s">
        <v>3017</v>
      </c>
      <c r="L3524" s="265" t="s">
        <v>1937</v>
      </c>
      <c r="M3524" s="265" t="s">
        <v>1941</v>
      </c>
      <c r="N3524" s="258" t="s">
        <v>3027</v>
      </c>
      <c r="O3524" s="258" t="s">
        <v>3040</v>
      </c>
      <c r="P3524" s="258"/>
      <c r="Q3524" s="258"/>
      <c r="R3524" s="258"/>
      <c r="S3524" s="258"/>
      <c r="T3524" s="11" t="s">
        <v>2806</v>
      </c>
      <c r="U3524" s="11" t="s">
        <v>2517</v>
      </c>
      <c r="V3524">
        <v>3.5379120181661698</v>
      </c>
      <c r="Z3524">
        <v>-0.60230462193763001</v>
      </c>
      <c r="AD3524" s="188">
        <f t="shared" si="108"/>
        <v>8.1463434733539035</v>
      </c>
    </row>
    <row r="3525" spans="1:30" hidden="1" x14ac:dyDescent="0.35">
      <c r="A3525" s="11" t="s">
        <v>2802</v>
      </c>
      <c r="B3525" s="11" t="s">
        <v>2516</v>
      </c>
      <c r="C3525" s="11" t="s">
        <v>2552</v>
      </c>
      <c r="D3525" s="188" t="s">
        <v>3022</v>
      </c>
      <c r="G3525" s="11" t="s">
        <v>2803</v>
      </c>
      <c r="H3525" s="11" t="s">
        <v>2640</v>
      </c>
      <c r="I3525" s="11" t="s">
        <v>2805</v>
      </c>
      <c r="J3525" s="258" t="s">
        <v>2561</v>
      </c>
      <c r="K3525" s="258" t="s">
        <v>3017</v>
      </c>
      <c r="L3525" s="265" t="s">
        <v>1937</v>
      </c>
      <c r="M3525" s="265" t="s">
        <v>1941</v>
      </c>
      <c r="N3525" s="258" t="s">
        <v>3027</v>
      </c>
      <c r="O3525" s="258" t="s">
        <v>3040</v>
      </c>
      <c r="P3525" s="258"/>
      <c r="Q3525" s="258"/>
      <c r="R3525" s="258"/>
      <c r="S3525" s="258"/>
      <c r="T3525" s="11" t="s">
        <v>2806</v>
      </c>
      <c r="U3525" s="11" t="s">
        <v>2517</v>
      </c>
      <c r="V3525">
        <v>3.7627678029928999</v>
      </c>
      <c r="Z3525">
        <v>-0.647522601937913</v>
      </c>
      <c r="AD3525" s="188">
        <f t="shared" si="108"/>
        <v>8.6640930515694077</v>
      </c>
    </row>
    <row r="3526" spans="1:30" hidden="1" x14ac:dyDescent="0.35">
      <c r="A3526" s="11" t="s">
        <v>2802</v>
      </c>
      <c r="B3526" s="11" t="s">
        <v>2516</v>
      </c>
      <c r="C3526" s="11" t="s">
        <v>2552</v>
      </c>
      <c r="D3526" s="188" t="s">
        <v>3022</v>
      </c>
      <c r="G3526" s="11" t="s">
        <v>2803</v>
      </c>
      <c r="H3526" s="11" t="s">
        <v>2640</v>
      </c>
      <c r="I3526" s="11" t="s">
        <v>2805</v>
      </c>
      <c r="J3526" s="258" t="s">
        <v>2561</v>
      </c>
      <c r="K3526" s="258" t="s">
        <v>3017</v>
      </c>
      <c r="L3526" s="265" t="s">
        <v>1937</v>
      </c>
      <c r="M3526" s="265" t="s">
        <v>1941</v>
      </c>
      <c r="N3526" s="258" t="s">
        <v>3027</v>
      </c>
      <c r="O3526" s="258" t="s">
        <v>3040</v>
      </c>
      <c r="P3526" s="258"/>
      <c r="Q3526" s="258"/>
      <c r="R3526" s="258"/>
      <c r="S3526" s="258"/>
      <c r="T3526" s="11" t="s">
        <v>2806</v>
      </c>
      <c r="U3526" s="11" t="s">
        <v>2517</v>
      </c>
      <c r="V3526">
        <v>3.93959182522108</v>
      </c>
      <c r="Z3526">
        <v>-0.23697832188544499</v>
      </c>
      <c r="AD3526" s="188">
        <f t="shared" si="108"/>
        <v>9.0712454092352637</v>
      </c>
    </row>
    <row r="3527" spans="1:30" hidden="1" x14ac:dyDescent="0.35">
      <c r="A3527" s="11" t="s">
        <v>2802</v>
      </c>
      <c r="B3527" s="11" t="s">
        <v>2516</v>
      </c>
      <c r="C3527" s="11" t="s">
        <v>2552</v>
      </c>
      <c r="D3527" s="188" t="s">
        <v>3022</v>
      </c>
      <c r="G3527" s="11" t="s">
        <v>2803</v>
      </c>
      <c r="H3527" s="11" t="s">
        <v>2640</v>
      </c>
      <c r="I3527" s="11" t="s">
        <v>2805</v>
      </c>
      <c r="J3527" s="258" t="s">
        <v>2561</v>
      </c>
      <c r="K3527" s="258" t="s">
        <v>3017</v>
      </c>
      <c r="L3527" s="265" t="s">
        <v>1937</v>
      </c>
      <c r="M3527" s="265" t="s">
        <v>1941</v>
      </c>
      <c r="N3527" s="258" t="s">
        <v>3027</v>
      </c>
      <c r="O3527" s="258" t="s">
        <v>3040</v>
      </c>
      <c r="P3527" s="258"/>
      <c r="Q3527" s="258"/>
      <c r="R3527" s="258"/>
      <c r="S3527" s="258"/>
      <c r="T3527" s="11" t="s">
        <v>2806</v>
      </c>
      <c r="U3527" s="11" t="s">
        <v>2517</v>
      </c>
      <c r="V3527">
        <v>4.0418752908985702</v>
      </c>
      <c r="Z3527">
        <v>-0.430543997968998</v>
      </c>
      <c r="AD3527" s="188">
        <f t="shared" si="108"/>
        <v>9.3067617925640214</v>
      </c>
    </row>
    <row r="3528" spans="1:30" hidden="1" x14ac:dyDescent="0.35">
      <c r="A3528" s="11" t="s">
        <v>2802</v>
      </c>
      <c r="B3528" s="11" t="s">
        <v>2516</v>
      </c>
      <c r="C3528" s="11" t="s">
        <v>2552</v>
      </c>
      <c r="D3528" s="188" t="s">
        <v>3022</v>
      </c>
      <c r="G3528" s="11" t="s">
        <v>2803</v>
      </c>
      <c r="H3528" s="11" t="s">
        <v>2640</v>
      </c>
      <c r="I3528" s="11" t="s">
        <v>2805</v>
      </c>
      <c r="J3528" s="258" t="s">
        <v>2561</v>
      </c>
      <c r="K3528" s="258" t="s">
        <v>3017</v>
      </c>
      <c r="L3528" s="265" t="s">
        <v>1937</v>
      </c>
      <c r="M3528" s="265" t="s">
        <v>1941</v>
      </c>
      <c r="N3528" s="258" t="s">
        <v>3027</v>
      </c>
      <c r="O3528" s="258" t="s">
        <v>3040</v>
      </c>
      <c r="P3528" s="258"/>
      <c r="Q3528" s="258"/>
      <c r="R3528" s="258"/>
      <c r="S3528" s="258"/>
      <c r="T3528" s="11" t="s">
        <v>2806</v>
      </c>
      <c r="U3528" s="11" t="s">
        <v>2517</v>
      </c>
      <c r="V3528">
        <v>3.8823782457228999</v>
      </c>
      <c r="Z3528">
        <v>-0.841060069674616</v>
      </c>
      <c r="AD3528" s="188">
        <f t="shared" si="108"/>
        <v>8.9395062739659235</v>
      </c>
    </row>
    <row r="3529" spans="1:30" hidden="1" x14ac:dyDescent="0.35">
      <c r="A3529" s="11" t="s">
        <v>2802</v>
      </c>
      <c r="B3529" s="11" t="s">
        <v>2516</v>
      </c>
      <c r="C3529" s="11" t="s">
        <v>2552</v>
      </c>
      <c r="D3529" s="188" t="s">
        <v>3022</v>
      </c>
      <c r="G3529" s="11" t="s">
        <v>2803</v>
      </c>
      <c r="H3529" s="11" t="s">
        <v>2640</v>
      </c>
      <c r="I3529" s="11" t="s">
        <v>2805</v>
      </c>
      <c r="J3529" s="258" t="s">
        <v>2561</v>
      </c>
      <c r="K3529" s="258" t="s">
        <v>3017</v>
      </c>
      <c r="L3529" s="265" t="s">
        <v>1937</v>
      </c>
      <c r="M3529" s="265" t="s">
        <v>1941</v>
      </c>
      <c r="N3529" s="258" t="s">
        <v>3027</v>
      </c>
      <c r="O3529" s="258" t="s">
        <v>3040</v>
      </c>
      <c r="P3529" s="258"/>
      <c r="Q3529" s="258"/>
      <c r="R3529" s="258"/>
      <c r="S3529" s="258"/>
      <c r="T3529" s="11" t="s">
        <v>2806</v>
      </c>
      <c r="U3529" s="11" t="s">
        <v>2517</v>
      </c>
      <c r="V3529">
        <v>4.1760482926898002</v>
      </c>
      <c r="Z3529">
        <v>-0.94314607692416097</v>
      </c>
      <c r="AD3529" s="188">
        <f t="shared" si="108"/>
        <v>9.6157065463707703</v>
      </c>
    </row>
    <row r="3530" spans="1:30" hidden="1" x14ac:dyDescent="0.35">
      <c r="A3530" s="11" t="s">
        <v>2802</v>
      </c>
      <c r="B3530" s="11" t="s">
        <v>2516</v>
      </c>
      <c r="C3530" s="11" t="s">
        <v>2552</v>
      </c>
      <c r="D3530" s="188" t="s">
        <v>3022</v>
      </c>
      <c r="G3530" s="11" t="s">
        <v>2803</v>
      </c>
      <c r="H3530" s="11" t="s">
        <v>2640</v>
      </c>
      <c r="I3530" s="11" t="s">
        <v>2805</v>
      </c>
      <c r="J3530" s="258" t="s">
        <v>2561</v>
      </c>
      <c r="K3530" s="258" t="s">
        <v>3017</v>
      </c>
      <c r="L3530" s="265" t="s">
        <v>1937</v>
      </c>
      <c r="M3530" s="265" t="s">
        <v>1941</v>
      </c>
      <c r="N3530" s="258" t="s">
        <v>3027</v>
      </c>
      <c r="O3530" s="258" t="s">
        <v>3040</v>
      </c>
      <c r="P3530" s="258"/>
      <c r="Q3530" s="258"/>
      <c r="R3530" s="258"/>
      <c r="S3530" s="258"/>
      <c r="T3530" s="11" t="s">
        <v>2806</v>
      </c>
      <c r="U3530" s="11" t="s">
        <v>2517</v>
      </c>
      <c r="V3530">
        <v>4.2111958928646898</v>
      </c>
      <c r="Z3530">
        <v>-0.88610879959379796</v>
      </c>
      <c r="AD3530" s="188">
        <f t="shared" si="108"/>
        <v>9.6966368865879851</v>
      </c>
    </row>
    <row r="3531" spans="1:30" hidden="1" x14ac:dyDescent="0.35">
      <c r="A3531" s="11" t="s">
        <v>2802</v>
      </c>
      <c r="B3531" s="11" t="s">
        <v>2516</v>
      </c>
      <c r="C3531" s="11" t="s">
        <v>2552</v>
      </c>
      <c r="D3531" s="188" t="s">
        <v>3022</v>
      </c>
      <c r="G3531" s="11" t="s">
        <v>2803</v>
      </c>
      <c r="H3531" s="11" t="s">
        <v>2640</v>
      </c>
      <c r="I3531" s="11" t="s">
        <v>2805</v>
      </c>
      <c r="J3531" s="258" t="s">
        <v>2561</v>
      </c>
      <c r="K3531" s="258" t="s">
        <v>3017</v>
      </c>
      <c r="L3531" s="265" t="s">
        <v>1937</v>
      </c>
      <c r="M3531" s="265" t="s">
        <v>1941</v>
      </c>
      <c r="N3531" s="258" t="s">
        <v>3027</v>
      </c>
      <c r="O3531" s="258" t="s">
        <v>3040</v>
      </c>
      <c r="P3531" s="258"/>
      <c r="Q3531" s="258"/>
      <c r="R3531" s="258"/>
      <c r="S3531" s="258"/>
      <c r="T3531" s="11" t="s">
        <v>2806</v>
      </c>
      <c r="U3531" s="11" t="s">
        <v>2517</v>
      </c>
      <c r="V3531">
        <v>4.3175272563151399</v>
      </c>
      <c r="Z3531">
        <v>-0.61243141845672</v>
      </c>
      <c r="AD3531" s="188">
        <f t="shared" si="108"/>
        <v>9.9414738989867235</v>
      </c>
    </row>
    <row r="3532" spans="1:30" hidden="1" x14ac:dyDescent="0.35">
      <c r="A3532" s="11" t="s">
        <v>2802</v>
      </c>
      <c r="B3532" s="11" t="s">
        <v>2516</v>
      </c>
      <c r="C3532" s="11" t="s">
        <v>2552</v>
      </c>
      <c r="D3532" s="188" t="s">
        <v>3022</v>
      </c>
      <c r="G3532" s="11" t="s">
        <v>2803</v>
      </c>
      <c r="H3532" s="11" t="s">
        <v>2640</v>
      </c>
      <c r="I3532" s="11" t="s">
        <v>2805</v>
      </c>
      <c r="J3532" s="258" t="s">
        <v>2561</v>
      </c>
      <c r="K3532" s="258" t="s">
        <v>3017</v>
      </c>
      <c r="L3532" s="265" t="s">
        <v>1937</v>
      </c>
      <c r="M3532" s="265" t="s">
        <v>1941</v>
      </c>
      <c r="N3532" s="258" t="s">
        <v>3027</v>
      </c>
      <c r="O3532" s="258" t="s">
        <v>3040</v>
      </c>
      <c r="P3532" s="258"/>
      <c r="Q3532" s="258"/>
      <c r="R3532" s="258"/>
      <c r="S3532" s="258"/>
      <c r="T3532" s="11" t="s">
        <v>2806</v>
      </c>
      <c r="U3532" s="11" t="s">
        <v>2517</v>
      </c>
      <c r="V3532">
        <v>4.3354466086515</v>
      </c>
      <c r="Z3532">
        <v>-0.54402617734587499</v>
      </c>
      <c r="AD3532" s="188">
        <f t="shared" si="108"/>
        <v>9.9827347325525349</v>
      </c>
    </row>
    <row r="3533" spans="1:30" hidden="1" x14ac:dyDescent="0.35">
      <c r="A3533" s="11" t="s">
        <v>2802</v>
      </c>
      <c r="B3533" s="11" t="s">
        <v>2516</v>
      </c>
      <c r="C3533" s="11" t="s">
        <v>2552</v>
      </c>
      <c r="D3533" s="188" t="s">
        <v>3022</v>
      </c>
      <c r="G3533" s="11" t="s">
        <v>2803</v>
      </c>
      <c r="H3533" s="11" t="s">
        <v>2640</v>
      </c>
      <c r="I3533" s="11" t="s">
        <v>2805</v>
      </c>
      <c r="J3533" s="258" t="s">
        <v>2561</v>
      </c>
      <c r="K3533" s="258" t="s">
        <v>3017</v>
      </c>
      <c r="L3533" s="265" t="s">
        <v>1937</v>
      </c>
      <c r="M3533" s="265" t="s">
        <v>1941</v>
      </c>
      <c r="N3533" s="258" t="s">
        <v>3027</v>
      </c>
      <c r="O3533" s="258" t="s">
        <v>3040</v>
      </c>
      <c r="P3533" s="258"/>
      <c r="Q3533" s="258"/>
      <c r="R3533" s="258"/>
      <c r="S3533" s="258"/>
      <c r="T3533" s="11" t="s">
        <v>2806</v>
      </c>
      <c r="U3533" s="11" t="s">
        <v>2517</v>
      </c>
      <c r="V3533">
        <v>4.3900932285863297</v>
      </c>
      <c r="Z3533">
        <v>-0.236244904867349</v>
      </c>
      <c r="AD3533" s="188">
        <f t="shared" si="108"/>
        <v>10.108563224996985</v>
      </c>
    </row>
    <row r="3534" spans="1:30" hidden="1" x14ac:dyDescent="0.35">
      <c r="A3534" s="11" t="s">
        <v>2802</v>
      </c>
      <c r="B3534" s="11" t="s">
        <v>2516</v>
      </c>
      <c r="C3534" s="11" t="s">
        <v>2552</v>
      </c>
      <c r="D3534" s="188" t="s">
        <v>3022</v>
      </c>
      <c r="G3534" s="11" t="s">
        <v>2803</v>
      </c>
      <c r="H3534" s="11" t="s">
        <v>2640</v>
      </c>
      <c r="I3534" s="11" t="s">
        <v>2805</v>
      </c>
      <c r="J3534" s="258" t="s">
        <v>2561</v>
      </c>
      <c r="K3534" s="258" t="s">
        <v>3017</v>
      </c>
      <c r="L3534" s="265" t="s">
        <v>1937</v>
      </c>
      <c r="M3534" s="265" t="s">
        <v>1941</v>
      </c>
      <c r="N3534" s="258" t="s">
        <v>3027</v>
      </c>
      <c r="O3534" s="258" t="s">
        <v>3040</v>
      </c>
      <c r="P3534" s="258"/>
      <c r="Q3534" s="258"/>
      <c r="R3534" s="258"/>
      <c r="S3534" s="258"/>
      <c r="T3534" s="11" t="s">
        <v>2806</v>
      </c>
      <c r="U3534" s="11" t="s">
        <v>2517</v>
      </c>
      <c r="V3534">
        <v>4.5321645674955198</v>
      </c>
      <c r="Z3534">
        <v>0.16284678636408501</v>
      </c>
      <c r="AD3534" s="188">
        <f t="shared" si="108"/>
        <v>10.435694572110991</v>
      </c>
    </row>
    <row r="3535" spans="1:30" hidden="1" x14ac:dyDescent="0.35">
      <c r="A3535" s="11" t="s">
        <v>2802</v>
      </c>
      <c r="B3535" s="11" t="s">
        <v>2516</v>
      </c>
      <c r="C3535" s="11" t="s">
        <v>2552</v>
      </c>
      <c r="D3535" s="188" t="s">
        <v>3022</v>
      </c>
      <c r="G3535" s="11" t="s">
        <v>2803</v>
      </c>
      <c r="H3535" s="11" t="s">
        <v>2640</v>
      </c>
      <c r="I3535" s="11" t="s">
        <v>2805</v>
      </c>
      <c r="J3535" s="258" t="s">
        <v>2561</v>
      </c>
      <c r="K3535" s="258" t="s">
        <v>3017</v>
      </c>
      <c r="L3535" s="265" t="s">
        <v>1937</v>
      </c>
      <c r="M3535" s="265" t="s">
        <v>1941</v>
      </c>
      <c r="N3535" s="258" t="s">
        <v>3027</v>
      </c>
      <c r="O3535" s="258" t="s">
        <v>3040</v>
      </c>
      <c r="P3535" s="258"/>
      <c r="Q3535" s="258"/>
      <c r="R3535" s="258"/>
      <c r="S3535" s="258"/>
      <c r="T3535" s="11" t="s">
        <v>2806</v>
      </c>
      <c r="U3535" s="11" t="s">
        <v>2517</v>
      </c>
      <c r="V3535">
        <v>4.6298077601162104</v>
      </c>
      <c r="Z3535">
        <v>-0.56633897970409297</v>
      </c>
      <c r="AD3535" s="188">
        <f t="shared" si="108"/>
        <v>10.66052633187174</v>
      </c>
    </row>
    <row r="3536" spans="1:30" hidden="1" x14ac:dyDescent="0.35">
      <c r="A3536" s="11" t="s">
        <v>2802</v>
      </c>
      <c r="B3536" s="11" t="s">
        <v>2516</v>
      </c>
      <c r="C3536" s="11" t="s">
        <v>2552</v>
      </c>
      <c r="D3536" s="188" t="s">
        <v>3022</v>
      </c>
      <c r="G3536" s="11" t="s">
        <v>2803</v>
      </c>
      <c r="H3536" s="11" t="s">
        <v>2640</v>
      </c>
      <c r="I3536" s="11" t="s">
        <v>2805</v>
      </c>
      <c r="J3536" s="258" t="s">
        <v>2561</v>
      </c>
      <c r="K3536" s="258" t="s">
        <v>3017</v>
      </c>
      <c r="L3536" s="265" t="s">
        <v>1937</v>
      </c>
      <c r="M3536" s="265" t="s">
        <v>1941</v>
      </c>
      <c r="N3536" s="258" t="s">
        <v>3027</v>
      </c>
      <c r="O3536" s="258" t="s">
        <v>3040</v>
      </c>
      <c r="P3536" s="258"/>
      <c r="Q3536" s="258"/>
      <c r="R3536" s="258"/>
      <c r="S3536" s="258"/>
      <c r="T3536" s="11" t="s">
        <v>2806</v>
      </c>
      <c r="U3536" s="11" t="s">
        <v>2517</v>
      </c>
      <c r="V3536">
        <v>4.76792993046642</v>
      </c>
      <c r="Z3536">
        <v>-0.62309417356595698</v>
      </c>
      <c r="AD3536" s="188">
        <f t="shared" si="108"/>
        <v>10.978564382332117</v>
      </c>
    </row>
    <row r="3537" spans="1:30" hidden="1" x14ac:dyDescent="0.35">
      <c r="A3537" s="11" t="s">
        <v>2802</v>
      </c>
      <c r="B3537" s="11" t="s">
        <v>2516</v>
      </c>
      <c r="C3537" s="11" t="s">
        <v>2552</v>
      </c>
      <c r="D3537" s="188" t="s">
        <v>3022</v>
      </c>
      <c r="G3537" s="11" t="s">
        <v>2803</v>
      </c>
      <c r="H3537" s="11" t="s">
        <v>2640</v>
      </c>
      <c r="I3537" s="11" t="s">
        <v>2805</v>
      </c>
      <c r="J3537" s="258" t="s">
        <v>2561</v>
      </c>
      <c r="K3537" s="258" t="s">
        <v>3017</v>
      </c>
      <c r="L3537" s="265" t="s">
        <v>1937</v>
      </c>
      <c r="M3537" s="265" t="s">
        <v>1941</v>
      </c>
      <c r="N3537" s="258" t="s">
        <v>3027</v>
      </c>
      <c r="O3537" s="258" t="s">
        <v>3040</v>
      </c>
      <c r="P3537" s="258"/>
      <c r="Q3537" s="258"/>
      <c r="R3537" s="258"/>
      <c r="S3537" s="258"/>
      <c r="T3537" s="11" t="s">
        <v>2806</v>
      </c>
      <c r="U3537" s="11" t="s">
        <v>2517</v>
      </c>
      <c r="V3537">
        <v>4.69457412448343</v>
      </c>
      <c r="Z3537">
        <v>-1.09045006417398</v>
      </c>
      <c r="AD3537" s="188">
        <f t="shared" si="108"/>
        <v>10.809656396991121</v>
      </c>
    </row>
    <row r="3538" spans="1:30" hidden="1" x14ac:dyDescent="0.35">
      <c r="A3538" s="11" t="s">
        <v>2802</v>
      </c>
      <c r="B3538" s="11" t="s">
        <v>2516</v>
      </c>
      <c r="C3538" s="11" t="s">
        <v>2552</v>
      </c>
      <c r="D3538" s="188" t="s">
        <v>3022</v>
      </c>
      <c r="G3538" s="11" t="s">
        <v>2803</v>
      </c>
      <c r="H3538" s="11" t="s">
        <v>2640</v>
      </c>
      <c r="I3538" s="11" t="s">
        <v>2805</v>
      </c>
      <c r="J3538" s="258" t="s">
        <v>2561</v>
      </c>
      <c r="K3538" s="258" t="s">
        <v>3017</v>
      </c>
      <c r="L3538" s="265" t="s">
        <v>1937</v>
      </c>
      <c r="M3538" s="265" t="s">
        <v>1941</v>
      </c>
      <c r="N3538" s="258" t="s">
        <v>3027</v>
      </c>
      <c r="O3538" s="258" t="s">
        <v>3040</v>
      </c>
      <c r="P3538" s="258"/>
      <c r="Q3538" s="258"/>
      <c r="R3538" s="258"/>
      <c r="S3538" s="258"/>
      <c r="T3538" s="11" t="s">
        <v>2806</v>
      </c>
      <c r="U3538" s="11" t="s">
        <v>2517</v>
      </c>
      <c r="V3538">
        <v>4.8339797746153002</v>
      </c>
      <c r="Z3538">
        <v>-0.99905502038052996</v>
      </c>
      <c r="AD3538" s="188">
        <f t="shared" si="108"/>
        <v>11.130649768863908</v>
      </c>
    </row>
    <row r="3539" spans="1:30" hidden="1" x14ac:dyDescent="0.35">
      <c r="A3539" s="11" t="s">
        <v>2802</v>
      </c>
      <c r="B3539" s="11" t="s">
        <v>2516</v>
      </c>
      <c r="C3539" s="11" t="s">
        <v>2552</v>
      </c>
      <c r="D3539" s="188" t="s">
        <v>3022</v>
      </c>
      <c r="G3539" s="11" t="s">
        <v>2803</v>
      </c>
      <c r="H3539" s="11" t="s">
        <v>2640</v>
      </c>
      <c r="I3539" s="11" t="s">
        <v>2805</v>
      </c>
      <c r="J3539" s="258" t="s">
        <v>2561</v>
      </c>
      <c r="K3539" s="258" t="s">
        <v>3017</v>
      </c>
      <c r="L3539" s="265" t="s">
        <v>1937</v>
      </c>
      <c r="M3539" s="265" t="s">
        <v>1941</v>
      </c>
      <c r="N3539" s="258" t="s">
        <v>3027</v>
      </c>
      <c r="O3539" s="258" t="s">
        <v>3040</v>
      </c>
      <c r="P3539" s="258"/>
      <c r="Q3539" s="258"/>
      <c r="R3539" s="258"/>
      <c r="S3539" s="258"/>
      <c r="T3539" s="11" t="s">
        <v>2806</v>
      </c>
      <c r="U3539" s="11" t="s">
        <v>2517</v>
      </c>
      <c r="V3539">
        <v>4.9938717366468701</v>
      </c>
      <c r="Z3539">
        <v>-0.54295426016558201</v>
      </c>
      <c r="AD3539" s="188">
        <f t="shared" si="108"/>
        <v>11.498814617127371</v>
      </c>
    </row>
    <row r="3540" spans="1:30" hidden="1" x14ac:dyDescent="0.35">
      <c r="A3540" s="11" t="s">
        <v>2802</v>
      </c>
      <c r="B3540" s="11" t="s">
        <v>2516</v>
      </c>
      <c r="C3540" s="11" t="s">
        <v>2552</v>
      </c>
      <c r="D3540" s="188" t="s">
        <v>3022</v>
      </c>
      <c r="G3540" s="11" t="s">
        <v>2803</v>
      </c>
      <c r="H3540" s="11" t="s">
        <v>2640</v>
      </c>
      <c r="I3540" s="11" t="s">
        <v>2805</v>
      </c>
      <c r="J3540" s="258" t="s">
        <v>2561</v>
      </c>
      <c r="K3540" s="258" t="s">
        <v>3017</v>
      </c>
      <c r="L3540" s="265" t="s">
        <v>1937</v>
      </c>
      <c r="M3540" s="265" t="s">
        <v>1941</v>
      </c>
      <c r="N3540" s="258" t="s">
        <v>3027</v>
      </c>
      <c r="O3540" s="258" t="s">
        <v>3040</v>
      </c>
      <c r="P3540" s="258"/>
      <c r="Q3540" s="258"/>
      <c r="R3540" s="258"/>
      <c r="S3540" s="258"/>
      <c r="T3540" s="11" t="s">
        <v>2806</v>
      </c>
      <c r="U3540" s="11" t="s">
        <v>2517</v>
      </c>
      <c r="V3540">
        <v>5.0199362491361201</v>
      </c>
      <c r="Z3540">
        <v>-1.5343648185498</v>
      </c>
      <c r="AD3540" s="188">
        <f t="shared" si="108"/>
        <v>11.558830375041275</v>
      </c>
    </row>
    <row r="3541" spans="1:30" hidden="1" x14ac:dyDescent="0.35">
      <c r="A3541" s="11" t="s">
        <v>2802</v>
      </c>
      <c r="B3541" s="11" t="s">
        <v>2516</v>
      </c>
      <c r="C3541" s="11" t="s">
        <v>2552</v>
      </c>
      <c r="D3541" s="188" t="s">
        <v>3022</v>
      </c>
      <c r="G3541" s="11" t="s">
        <v>2803</v>
      </c>
      <c r="H3541" s="11" t="s">
        <v>2640</v>
      </c>
      <c r="I3541" s="11" t="s">
        <v>2805</v>
      </c>
      <c r="J3541" s="258" t="s">
        <v>2561</v>
      </c>
      <c r="K3541" s="258" t="s">
        <v>3017</v>
      </c>
      <c r="L3541" s="265" t="s">
        <v>1937</v>
      </c>
      <c r="M3541" s="265" t="s">
        <v>1941</v>
      </c>
      <c r="N3541" s="258" t="s">
        <v>3027</v>
      </c>
      <c r="O3541" s="258" t="s">
        <v>3040</v>
      </c>
      <c r="P3541" s="258"/>
      <c r="Q3541" s="258"/>
      <c r="R3541" s="258"/>
      <c r="S3541" s="258"/>
      <c r="T3541" s="11" t="s">
        <v>2806</v>
      </c>
      <c r="U3541" s="11" t="s">
        <v>2517</v>
      </c>
      <c r="V3541">
        <v>5.1892568511022397</v>
      </c>
      <c r="Z3541">
        <v>-1.9899296201746</v>
      </c>
      <c r="AD3541" s="188">
        <f t="shared" si="108"/>
        <v>11.94870546906524</v>
      </c>
    </row>
    <row r="3542" spans="1:30" hidden="1" x14ac:dyDescent="0.35">
      <c r="A3542" s="11" t="s">
        <v>2802</v>
      </c>
      <c r="B3542" s="11" t="s">
        <v>2516</v>
      </c>
      <c r="C3542" s="11" t="s">
        <v>2552</v>
      </c>
      <c r="D3542" s="188" t="s">
        <v>3022</v>
      </c>
      <c r="G3542" s="11" t="s">
        <v>2803</v>
      </c>
      <c r="H3542" s="11" t="s">
        <v>2640</v>
      </c>
      <c r="I3542" s="11" t="s">
        <v>2805</v>
      </c>
      <c r="J3542" s="258" t="s">
        <v>2561</v>
      </c>
      <c r="K3542" s="258" t="s">
        <v>3017</v>
      </c>
      <c r="L3542" s="265" t="s">
        <v>1937</v>
      </c>
      <c r="M3542" s="265" t="s">
        <v>1941</v>
      </c>
      <c r="N3542" s="258" t="s">
        <v>3027</v>
      </c>
      <c r="O3542" s="258" t="s">
        <v>3040</v>
      </c>
      <c r="P3542" s="258"/>
      <c r="Q3542" s="258"/>
      <c r="R3542" s="258"/>
      <c r="S3542" s="258"/>
      <c r="T3542" s="11" t="s">
        <v>2806</v>
      </c>
      <c r="U3542" s="11" t="s">
        <v>2517</v>
      </c>
      <c r="V3542">
        <v>5.2784586959281201</v>
      </c>
      <c r="Z3542">
        <v>-1.69348810312971</v>
      </c>
      <c r="AD3542" s="188">
        <f t="shared" si="108"/>
        <v>12.15410030722888</v>
      </c>
    </row>
    <row r="3543" spans="1:30" hidden="1" x14ac:dyDescent="0.35">
      <c r="A3543" s="11" t="s">
        <v>2802</v>
      </c>
      <c r="B3543" s="11" t="s">
        <v>2516</v>
      </c>
      <c r="C3543" s="11" t="s">
        <v>2552</v>
      </c>
      <c r="D3543" s="188" t="s">
        <v>3022</v>
      </c>
      <c r="G3543" s="11" t="s">
        <v>2803</v>
      </c>
      <c r="H3543" s="11" t="s">
        <v>2640</v>
      </c>
      <c r="I3543" s="11" t="s">
        <v>2805</v>
      </c>
      <c r="J3543" s="258" t="s">
        <v>2561</v>
      </c>
      <c r="K3543" s="258" t="s">
        <v>3017</v>
      </c>
      <c r="L3543" s="265" t="s">
        <v>1937</v>
      </c>
      <c r="M3543" s="265" t="s">
        <v>1941</v>
      </c>
      <c r="N3543" s="258" t="s">
        <v>3027</v>
      </c>
      <c r="O3543" s="258" t="s">
        <v>3040</v>
      </c>
      <c r="P3543" s="258"/>
      <c r="Q3543" s="258"/>
      <c r="R3543" s="258"/>
      <c r="S3543" s="258"/>
      <c r="T3543" s="11" t="s">
        <v>2806</v>
      </c>
      <c r="U3543" s="11" t="s">
        <v>2517</v>
      </c>
      <c r="V3543">
        <v>5.5878760525239404</v>
      </c>
      <c r="Z3543">
        <v>-1.9778846560697301</v>
      </c>
      <c r="AD3543" s="188">
        <f t="shared" si="108"/>
        <v>12.86656010004004</v>
      </c>
    </row>
    <row r="3544" spans="1:30" hidden="1" x14ac:dyDescent="0.35">
      <c r="A3544" s="11" t="s">
        <v>2802</v>
      </c>
      <c r="B3544" s="11" t="s">
        <v>2516</v>
      </c>
      <c r="C3544" s="11" t="s">
        <v>2552</v>
      </c>
      <c r="D3544" s="188" t="s">
        <v>3022</v>
      </c>
      <c r="G3544" s="11" t="s">
        <v>2803</v>
      </c>
      <c r="H3544" s="11" t="s">
        <v>2640</v>
      </c>
      <c r="I3544" s="11" t="s">
        <v>2805</v>
      </c>
      <c r="J3544" s="258" t="s">
        <v>2561</v>
      </c>
      <c r="K3544" s="258" t="s">
        <v>3017</v>
      </c>
      <c r="L3544" s="265" t="s">
        <v>1937</v>
      </c>
      <c r="M3544" s="265" t="s">
        <v>1941</v>
      </c>
      <c r="N3544" s="258" t="s">
        <v>3027</v>
      </c>
      <c r="O3544" s="258" t="s">
        <v>3040</v>
      </c>
      <c r="P3544" s="258"/>
      <c r="Q3544" s="258"/>
      <c r="R3544" s="258"/>
      <c r="S3544" s="258"/>
      <c r="T3544" s="11" t="s">
        <v>2806</v>
      </c>
      <c r="U3544" s="11" t="s">
        <v>2517</v>
      </c>
      <c r="V3544">
        <v>5.7973794445776496</v>
      </c>
      <c r="Z3544">
        <v>-1.79520740187021</v>
      </c>
      <c r="AD3544" s="188">
        <f t="shared" si="108"/>
        <v>13.348959487514598</v>
      </c>
    </row>
    <row r="3545" spans="1:30" hidden="1" x14ac:dyDescent="0.35">
      <c r="A3545" s="11" t="s">
        <v>2807</v>
      </c>
      <c r="B3545" s="11" t="s">
        <v>2516</v>
      </c>
      <c r="C3545" s="11" t="s">
        <v>2552</v>
      </c>
      <c r="D3545" s="188" t="s">
        <v>3022</v>
      </c>
      <c r="G3545" s="11" t="s">
        <v>2803</v>
      </c>
      <c r="H3545" s="11" t="s">
        <v>2640</v>
      </c>
      <c r="I3545" s="11" t="s">
        <v>2794</v>
      </c>
      <c r="J3545" s="258" t="s">
        <v>2561</v>
      </c>
      <c r="K3545" s="258" t="s">
        <v>3017</v>
      </c>
      <c r="L3545" s="265" t="s">
        <v>1937</v>
      </c>
      <c r="M3545" s="265" t="s">
        <v>1941</v>
      </c>
      <c r="N3545" s="258" t="s">
        <v>3027</v>
      </c>
      <c r="O3545" s="258" t="s">
        <v>3040</v>
      </c>
      <c r="P3545" s="258"/>
      <c r="Q3545" s="258"/>
      <c r="R3545" s="258"/>
      <c r="S3545" s="258"/>
      <c r="T3545" s="11" t="s">
        <v>2806</v>
      </c>
      <c r="U3545" s="11" t="s">
        <v>2517</v>
      </c>
      <c r="V3545">
        <v>0.94871794871794801</v>
      </c>
      <c r="Z3545">
        <v>1.8980891719745201</v>
      </c>
      <c r="AD3545" s="188">
        <f t="shared" si="108"/>
        <v>2.1845038061738369</v>
      </c>
    </row>
    <row r="3546" spans="1:30" hidden="1" x14ac:dyDescent="0.35">
      <c r="A3546" s="11" t="s">
        <v>2807</v>
      </c>
      <c r="B3546" s="11" t="s">
        <v>2516</v>
      </c>
      <c r="C3546" s="11" t="s">
        <v>2552</v>
      </c>
      <c r="D3546" s="188" t="s">
        <v>3022</v>
      </c>
      <c r="G3546" s="11" t="s">
        <v>2803</v>
      </c>
      <c r="H3546" s="11" t="s">
        <v>2640</v>
      </c>
      <c r="I3546" s="11" t="s">
        <v>2794</v>
      </c>
      <c r="J3546" s="258" t="s">
        <v>2561</v>
      </c>
      <c r="K3546" s="258" t="s">
        <v>3017</v>
      </c>
      <c r="L3546" s="265" t="s">
        <v>1937</v>
      </c>
      <c r="M3546" s="265" t="s">
        <v>1941</v>
      </c>
      <c r="N3546" s="258" t="s">
        <v>3027</v>
      </c>
      <c r="O3546" s="258" t="s">
        <v>3040</v>
      </c>
      <c r="P3546" s="258"/>
      <c r="Q3546" s="258"/>
      <c r="R3546" s="258"/>
      <c r="S3546" s="258"/>
      <c r="T3546" s="11" t="s">
        <v>2806</v>
      </c>
      <c r="U3546" s="11" t="s">
        <v>2517</v>
      </c>
      <c r="V3546">
        <v>1.07692307692307</v>
      </c>
      <c r="Z3546">
        <v>0.77707006369426601</v>
      </c>
      <c r="AD3546" s="188">
        <f t="shared" si="108"/>
        <v>2.479707023224341</v>
      </c>
    </row>
    <row r="3547" spans="1:30" hidden="1" x14ac:dyDescent="0.35">
      <c r="A3547" s="11" t="s">
        <v>2807</v>
      </c>
      <c r="B3547" s="11" t="s">
        <v>2516</v>
      </c>
      <c r="C3547" s="11" t="s">
        <v>2552</v>
      </c>
      <c r="D3547" s="188" t="s">
        <v>3022</v>
      </c>
      <c r="G3547" s="11" t="s">
        <v>2803</v>
      </c>
      <c r="H3547" s="11" t="s">
        <v>2640</v>
      </c>
      <c r="I3547" s="11" t="s">
        <v>2794</v>
      </c>
      <c r="J3547" s="258" t="s">
        <v>2561</v>
      </c>
      <c r="K3547" s="258" t="s">
        <v>3017</v>
      </c>
      <c r="L3547" s="265" t="s">
        <v>1937</v>
      </c>
      <c r="M3547" s="265" t="s">
        <v>1941</v>
      </c>
      <c r="N3547" s="258" t="s">
        <v>3027</v>
      </c>
      <c r="O3547" s="258" t="s">
        <v>3040</v>
      </c>
      <c r="P3547" s="258"/>
      <c r="Q3547" s="258"/>
      <c r="R3547" s="258"/>
      <c r="S3547" s="258"/>
      <c r="T3547" s="11" t="s">
        <v>2806</v>
      </c>
      <c r="U3547" s="11" t="s">
        <v>2517</v>
      </c>
      <c r="V3547">
        <v>1.4871794871794799</v>
      </c>
      <c r="Z3547">
        <v>1.10828025477706</v>
      </c>
      <c r="AD3547" s="188">
        <f t="shared" si="108"/>
        <v>3.4243573177860003</v>
      </c>
    </row>
    <row r="3548" spans="1:30" hidden="1" x14ac:dyDescent="0.35">
      <c r="A3548" s="11" t="s">
        <v>2807</v>
      </c>
      <c r="B3548" s="11" t="s">
        <v>2516</v>
      </c>
      <c r="C3548" s="11" t="s">
        <v>2552</v>
      </c>
      <c r="D3548" s="188" t="s">
        <v>3022</v>
      </c>
      <c r="G3548" s="11" t="s">
        <v>2803</v>
      </c>
      <c r="H3548" s="11" t="s">
        <v>2640</v>
      </c>
      <c r="I3548" s="11" t="s">
        <v>2794</v>
      </c>
      <c r="J3548" s="258" t="s">
        <v>2561</v>
      </c>
      <c r="K3548" s="258" t="s">
        <v>3017</v>
      </c>
      <c r="L3548" s="265" t="s">
        <v>1937</v>
      </c>
      <c r="M3548" s="265" t="s">
        <v>1941</v>
      </c>
      <c r="N3548" s="258" t="s">
        <v>3027</v>
      </c>
      <c r="O3548" s="258" t="s">
        <v>3040</v>
      </c>
      <c r="P3548" s="258"/>
      <c r="Q3548" s="258"/>
      <c r="R3548" s="258"/>
      <c r="S3548" s="258"/>
      <c r="T3548" s="11" t="s">
        <v>2806</v>
      </c>
      <c r="U3548" s="11" t="s">
        <v>2517</v>
      </c>
      <c r="V3548">
        <v>1.6923076923076901</v>
      </c>
      <c r="Z3548">
        <v>2.0254777070063601</v>
      </c>
      <c r="AD3548" s="188">
        <f t="shared" si="108"/>
        <v>3.8966824650668417</v>
      </c>
    </row>
    <row r="3549" spans="1:30" hidden="1" x14ac:dyDescent="0.35">
      <c r="A3549" s="11" t="s">
        <v>2807</v>
      </c>
      <c r="B3549" s="11" t="s">
        <v>2516</v>
      </c>
      <c r="C3549" s="11" t="s">
        <v>2552</v>
      </c>
      <c r="D3549" s="188" t="s">
        <v>3022</v>
      </c>
      <c r="G3549" s="11" t="s">
        <v>2803</v>
      </c>
      <c r="H3549" s="11" t="s">
        <v>2640</v>
      </c>
      <c r="I3549" s="11" t="s">
        <v>2794</v>
      </c>
      <c r="J3549" s="258" t="s">
        <v>2561</v>
      </c>
      <c r="K3549" s="258" t="s">
        <v>3017</v>
      </c>
      <c r="L3549" s="265" t="s">
        <v>1937</v>
      </c>
      <c r="M3549" s="265" t="s">
        <v>1941</v>
      </c>
      <c r="N3549" s="258" t="s">
        <v>3027</v>
      </c>
      <c r="O3549" s="258" t="s">
        <v>3040</v>
      </c>
      <c r="P3549" s="258"/>
      <c r="Q3549" s="258"/>
      <c r="R3549" s="258"/>
      <c r="S3549" s="258"/>
      <c r="T3549" s="11" t="s">
        <v>2806</v>
      </c>
      <c r="U3549" s="11" t="s">
        <v>2517</v>
      </c>
      <c r="V3549">
        <v>1.82051282051281</v>
      </c>
      <c r="Z3549">
        <v>1.1592356687898</v>
      </c>
      <c r="AD3549" s="188">
        <f t="shared" si="108"/>
        <v>4.1918856821173414</v>
      </c>
    </row>
    <row r="3550" spans="1:30" hidden="1" x14ac:dyDescent="0.35">
      <c r="A3550" s="11" t="s">
        <v>2807</v>
      </c>
      <c r="B3550" s="11" t="s">
        <v>2516</v>
      </c>
      <c r="C3550" s="11" t="s">
        <v>2552</v>
      </c>
      <c r="D3550" s="188" t="s">
        <v>3022</v>
      </c>
      <c r="G3550" s="11" t="s">
        <v>2803</v>
      </c>
      <c r="H3550" s="11" t="s">
        <v>2640</v>
      </c>
      <c r="I3550" s="11" t="s">
        <v>2794</v>
      </c>
      <c r="J3550" s="258" t="s">
        <v>2561</v>
      </c>
      <c r="K3550" s="258" t="s">
        <v>3017</v>
      </c>
      <c r="L3550" s="265" t="s">
        <v>1937</v>
      </c>
      <c r="M3550" s="265" t="s">
        <v>1941</v>
      </c>
      <c r="N3550" s="258" t="s">
        <v>3027</v>
      </c>
      <c r="O3550" s="258" t="s">
        <v>3040</v>
      </c>
      <c r="P3550" s="258"/>
      <c r="Q3550" s="258"/>
      <c r="R3550" s="258"/>
      <c r="S3550" s="258"/>
      <c r="T3550" s="11" t="s">
        <v>2806</v>
      </c>
      <c r="U3550" s="11" t="s">
        <v>2517</v>
      </c>
      <c r="V3550">
        <v>1.7692307692307601</v>
      </c>
      <c r="Z3550">
        <v>0.67515923566878899</v>
      </c>
      <c r="AD3550" s="188">
        <f t="shared" si="108"/>
        <v>4.0738043952971372</v>
      </c>
    </row>
    <row r="3551" spans="1:30" hidden="1" x14ac:dyDescent="0.35">
      <c r="A3551" s="11" t="s">
        <v>2807</v>
      </c>
      <c r="B3551" s="11" t="s">
        <v>2516</v>
      </c>
      <c r="C3551" s="11" t="s">
        <v>2552</v>
      </c>
      <c r="D3551" s="188" t="s">
        <v>3022</v>
      </c>
      <c r="G3551" s="11" t="s">
        <v>2803</v>
      </c>
      <c r="H3551" s="11" t="s">
        <v>2640</v>
      </c>
      <c r="I3551" s="11" t="s">
        <v>2794</v>
      </c>
      <c r="J3551" s="258" t="s">
        <v>2561</v>
      </c>
      <c r="K3551" s="258" t="s">
        <v>3017</v>
      </c>
      <c r="L3551" s="265" t="s">
        <v>1937</v>
      </c>
      <c r="M3551" s="265" t="s">
        <v>1941</v>
      </c>
      <c r="N3551" s="258" t="s">
        <v>3027</v>
      </c>
      <c r="O3551" s="258" t="s">
        <v>3040</v>
      </c>
      <c r="P3551" s="258"/>
      <c r="Q3551" s="258"/>
      <c r="R3551" s="258"/>
      <c r="S3551" s="258"/>
      <c r="T3551" s="11" t="s">
        <v>2806</v>
      </c>
      <c r="U3551" s="11" t="s">
        <v>2517</v>
      </c>
      <c r="V3551">
        <v>1.97435897435897</v>
      </c>
      <c r="Z3551">
        <v>1.2738853503184201E-2</v>
      </c>
      <c r="AD3551" s="188">
        <f t="shared" si="108"/>
        <v>4.5461295425779777</v>
      </c>
    </row>
    <row r="3552" spans="1:30" hidden="1" x14ac:dyDescent="0.35">
      <c r="A3552" s="11" t="s">
        <v>2807</v>
      </c>
      <c r="B3552" s="11" t="s">
        <v>2516</v>
      </c>
      <c r="C3552" s="11" t="s">
        <v>2552</v>
      </c>
      <c r="D3552" s="188" t="s">
        <v>3022</v>
      </c>
      <c r="G3552" s="11" t="s">
        <v>2803</v>
      </c>
      <c r="H3552" s="11" t="s">
        <v>2640</v>
      </c>
      <c r="I3552" s="11" t="s">
        <v>2794</v>
      </c>
      <c r="J3552" s="258" t="s">
        <v>2561</v>
      </c>
      <c r="K3552" s="258" t="s">
        <v>3017</v>
      </c>
      <c r="L3552" s="265" t="s">
        <v>1937</v>
      </c>
      <c r="M3552" s="265" t="s">
        <v>1941</v>
      </c>
      <c r="N3552" s="258" t="s">
        <v>3027</v>
      </c>
      <c r="O3552" s="258" t="s">
        <v>3040</v>
      </c>
      <c r="P3552" s="258"/>
      <c r="Q3552" s="258"/>
      <c r="R3552" s="258"/>
      <c r="S3552" s="258"/>
      <c r="T3552" s="11" t="s">
        <v>2806</v>
      </c>
      <c r="U3552" s="11" t="s">
        <v>2517</v>
      </c>
      <c r="V3552">
        <v>2.1025641025641</v>
      </c>
      <c r="Z3552">
        <v>0.64968152866242002</v>
      </c>
      <c r="AD3552" s="188">
        <f t="shared" si="108"/>
        <v>4.841332759628501</v>
      </c>
    </row>
    <row r="3553" spans="1:30" hidden="1" x14ac:dyDescent="0.35">
      <c r="A3553" s="11" t="s">
        <v>2807</v>
      </c>
      <c r="B3553" s="11" t="s">
        <v>2516</v>
      </c>
      <c r="C3553" s="11" t="s">
        <v>2552</v>
      </c>
      <c r="D3553" s="188" t="s">
        <v>3022</v>
      </c>
      <c r="G3553" s="11" t="s">
        <v>2803</v>
      </c>
      <c r="H3553" s="11" t="s">
        <v>2640</v>
      </c>
      <c r="I3553" s="11" t="s">
        <v>2794</v>
      </c>
      <c r="J3553" s="258" t="s">
        <v>2561</v>
      </c>
      <c r="K3553" s="258" t="s">
        <v>3017</v>
      </c>
      <c r="L3553" s="265" t="s">
        <v>1937</v>
      </c>
      <c r="M3553" s="265" t="s">
        <v>1941</v>
      </c>
      <c r="N3553" s="258" t="s">
        <v>3027</v>
      </c>
      <c r="O3553" s="258" t="s">
        <v>3040</v>
      </c>
      <c r="P3553" s="258"/>
      <c r="Q3553" s="258"/>
      <c r="R3553" s="258"/>
      <c r="S3553" s="258"/>
      <c r="T3553" s="11" t="s">
        <v>2806</v>
      </c>
      <c r="U3553" s="11" t="s">
        <v>2517</v>
      </c>
      <c r="V3553">
        <v>2.1025641025641</v>
      </c>
      <c r="Z3553">
        <v>0.420382165605095</v>
      </c>
      <c r="AD3553" s="188">
        <f t="shared" si="108"/>
        <v>4.841332759628501</v>
      </c>
    </row>
    <row r="3554" spans="1:30" hidden="1" x14ac:dyDescent="0.35">
      <c r="A3554" s="11" t="s">
        <v>2807</v>
      </c>
      <c r="B3554" s="11" t="s">
        <v>2516</v>
      </c>
      <c r="C3554" s="11" t="s">
        <v>2552</v>
      </c>
      <c r="D3554" s="188" t="s">
        <v>3022</v>
      </c>
      <c r="G3554" s="11" t="s">
        <v>2803</v>
      </c>
      <c r="H3554" s="11" t="s">
        <v>2640</v>
      </c>
      <c r="I3554" s="11" t="s">
        <v>2794</v>
      </c>
      <c r="J3554" s="258" t="s">
        <v>2561</v>
      </c>
      <c r="K3554" s="258" t="s">
        <v>3017</v>
      </c>
      <c r="L3554" s="265" t="s">
        <v>1937</v>
      </c>
      <c r="M3554" s="265" t="s">
        <v>1941</v>
      </c>
      <c r="N3554" s="258" t="s">
        <v>3027</v>
      </c>
      <c r="O3554" s="258" t="s">
        <v>3040</v>
      </c>
      <c r="P3554" s="258"/>
      <c r="Q3554" s="258"/>
      <c r="R3554" s="258"/>
      <c r="S3554" s="258"/>
      <c r="T3554" s="11" t="s">
        <v>2806</v>
      </c>
      <c r="U3554" s="11" t="s">
        <v>2517</v>
      </c>
      <c r="V3554">
        <v>2.2564102564102502</v>
      </c>
      <c r="Z3554">
        <v>0.47133757961783401</v>
      </c>
      <c r="AD3554" s="188">
        <f t="shared" si="108"/>
        <v>5.1955766200891151</v>
      </c>
    </row>
    <row r="3555" spans="1:30" hidden="1" x14ac:dyDescent="0.35">
      <c r="A3555" s="11" t="s">
        <v>2807</v>
      </c>
      <c r="B3555" s="11" t="s">
        <v>2516</v>
      </c>
      <c r="C3555" s="11" t="s">
        <v>2552</v>
      </c>
      <c r="D3555" s="188" t="s">
        <v>3022</v>
      </c>
      <c r="G3555" s="11" t="s">
        <v>2803</v>
      </c>
      <c r="H3555" s="11" t="s">
        <v>2640</v>
      </c>
      <c r="I3555" s="11" t="s">
        <v>2794</v>
      </c>
      <c r="J3555" s="258" t="s">
        <v>2561</v>
      </c>
      <c r="K3555" s="258" t="s">
        <v>3017</v>
      </c>
      <c r="L3555" s="265" t="s">
        <v>1937</v>
      </c>
      <c r="M3555" s="265" t="s">
        <v>1941</v>
      </c>
      <c r="N3555" s="258" t="s">
        <v>3027</v>
      </c>
      <c r="O3555" s="258" t="s">
        <v>3040</v>
      </c>
      <c r="P3555" s="258"/>
      <c r="Q3555" s="258"/>
      <c r="R3555" s="258"/>
      <c r="S3555" s="258"/>
      <c r="T3555" s="11" t="s">
        <v>2806</v>
      </c>
      <c r="U3555" s="11" t="s">
        <v>2517</v>
      </c>
      <c r="V3555">
        <v>2.3589743589743501</v>
      </c>
      <c r="Z3555">
        <v>0.16560509554140099</v>
      </c>
      <c r="AD3555" s="188">
        <f t="shared" si="108"/>
        <v>5.4317391937295243</v>
      </c>
    </row>
    <row r="3556" spans="1:30" hidden="1" x14ac:dyDescent="0.35">
      <c r="A3556" s="11" t="s">
        <v>2807</v>
      </c>
      <c r="B3556" s="11" t="s">
        <v>2516</v>
      </c>
      <c r="C3556" s="11" t="s">
        <v>2552</v>
      </c>
      <c r="D3556" s="188" t="s">
        <v>3022</v>
      </c>
      <c r="G3556" s="11" t="s">
        <v>2803</v>
      </c>
      <c r="H3556" s="11" t="s">
        <v>2640</v>
      </c>
      <c r="I3556" s="11" t="s">
        <v>2794</v>
      </c>
      <c r="J3556" s="258" t="s">
        <v>2561</v>
      </c>
      <c r="K3556" s="258" t="s">
        <v>3017</v>
      </c>
      <c r="L3556" s="265" t="s">
        <v>1937</v>
      </c>
      <c r="M3556" s="265" t="s">
        <v>1941</v>
      </c>
      <c r="N3556" s="258" t="s">
        <v>3027</v>
      </c>
      <c r="O3556" s="258" t="s">
        <v>3040</v>
      </c>
      <c r="P3556" s="258"/>
      <c r="Q3556" s="258"/>
      <c r="R3556" s="258"/>
      <c r="S3556" s="258"/>
      <c r="T3556" s="11" t="s">
        <v>2806</v>
      </c>
      <c r="U3556" s="11" t="s">
        <v>2517</v>
      </c>
      <c r="V3556">
        <v>2.5128205128205101</v>
      </c>
      <c r="Z3556">
        <v>0.92993630573248298</v>
      </c>
      <c r="AD3556" s="188">
        <f t="shared" si="108"/>
        <v>5.7859830541901607</v>
      </c>
    </row>
    <row r="3557" spans="1:30" hidden="1" x14ac:dyDescent="0.35">
      <c r="A3557" s="11" t="s">
        <v>2807</v>
      </c>
      <c r="B3557" s="11" t="s">
        <v>2516</v>
      </c>
      <c r="C3557" s="11" t="s">
        <v>2552</v>
      </c>
      <c r="D3557" s="188" t="s">
        <v>3022</v>
      </c>
      <c r="G3557" s="11" t="s">
        <v>2803</v>
      </c>
      <c r="H3557" s="11" t="s">
        <v>2640</v>
      </c>
      <c r="I3557" s="11" t="s">
        <v>2794</v>
      </c>
      <c r="J3557" s="258" t="s">
        <v>2561</v>
      </c>
      <c r="K3557" s="258" t="s">
        <v>3017</v>
      </c>
      <c r="L3557" s="265" t="s">
        <v>1937</v>
      </c>
      <c r="M3557" s="265" t="s">
        <v>1941</v>
      </c>
      <c r="N3557" s="258" t="s">
        <v>3027</v>
      </c>
      <c r="O3557" s="258" t="s">
        <v>3040</v>
      </c>
      <c r="P3557" s="258"/>
      <c r="Q3557" s="258"/>
      <c r="R3557" s="258"/>
      <c r="S3557" s="258"/>
      <c r="T3557" s="11" t="s">
        <v>2806</v>
      </c>
      <c r="U3557" s="11" t="s">
        <v>2517</v>
      </c>
      <c r="V3557">
        <v>2.6410256410256401</v>
      </c>
      <c r="Z3557">
        <v>1.0573248407643301</v>
      </c>
      <c r="AD3557" s="188">
        <f t="shared" si="108"/>
        <v>6.081186271240683</v>
      </c>
    </row>
    <row r="3558" spans="1:30" hidden="1" x14ac:dyDescent="0.35">
      <c r="A3558" s="11" t="s">
        <v>2807</v>
      </c>
      <c r="B3558" s="11" t="s">
        <v>2516</v>
      </c>
      <c r="C3558" s="11" t="s">
        <v>2552</v>
      </c>
      <c r="D3558" s="188" t="s">
        <v>3022</v>
      </c>
      <c r="G3558" s="11" t="s">
        <v>2803</v>
      </c>
      <c r="H3558" s="11" t="s">
        <v>2640</v>
      </c>
      <c r="I3558" s="11" t="s">
        <v>2794</v>
      </c>
      <c r="J3558" s="258" t="s">
        <v>2561</v>
      </c>
      <c r="K3558" s="258" t="s">
        <v>3017</v>
      </c>
      <c r="L3558" s="265" t="s">
        <v>1937</v>
      </c>
      <c r="M3558" s="265" t="s">
        <v>1941</v>
      </c>
      <c r="N3558" s="258" t="s">
        <v>3027</v>
      </c>
      <c r="O3558" s="258" t="s">
        <v>3040</v>
      </c>
      <c r="P3558" s="258"/>
      <c r="Q3558" s="258"/>
      <c r="R3558" s="258"/>
      <c r="S3558" s="258"/>
      <c r="T3558" s="11" t="s">
        <v>2806</v>
      </c>
      <c r="U3558" s="11" t="s">
        <v>2517</v>
      </c>
      <c r="V3558">
        <v>2.87179487179487</v>
      </c>
      <c r="Z3558">
        <v>0.92993630573248298</v>
      </c>
      <c r="AD3558" s="188">
        <f t="shared" si="108"/>
        <v>6.6125520619316154</v>
      </c>
    </row>
    <row r="3559" spans="1:30" hidden="1" x14ac:dyDescent="0.35">
      <c r="A3559" s="11" t="s">
        <v>2807</v>
      </c>
      <c r="B3559" s="11" t="s">
        <v>2516</v>
      </c>
      <c r="C3559" s="11" t="s">
        <v>2552</v>
      </c>
      <c r="D3559" s="188" t="s">
        <v>3022</v>
      </c>
      <c r="G3559" s="11" t="s">
        <v>2803</v>
      </c>
      <c r="H3559" s="11" t="s">
        <v>2640</v>
      </c>
      <c r="I3559" s="11" t="s">
        <v>2794</v>
      </c>
      <c r="J3559" s="258" t="s">
        <v>2561</v>
      </c>
      <c r="K3559" s="258" t="s">
        <v>3017</v>
      </c>
      <c r="L3559" s="265" t="s">
        <v>1937</v>
      </c>
      <c r="M3559" s="265" t="s">
        <v>1941</v>
      </c>
      <c r="N3559" s="258" t="s">
        <v>3027</v>
      </c>
      <c r="O3559" s="258" t="s">
        <v>3040</v>
      </c>
      <c r="P3559" s="258"/>
      <c r="Q3559" s="258"/>
      <c r="R3559" s="258"/>
      <c r="S3559" s="258"/>
      <c r="T3559" s="11" t="s">
        <v>2806</v>
      </c>
      <c r="U3559" s="11" t="s">
        <v>2517</v>
      </c>
      <c r="V3559">
        <v>2.7435897435897401</v>
      </c>
      <c r="Z3559">
        <v>0.59872611464968095</v>
      </c>
      <c r="AD3559" s="188">
        <f t="shared" si="108"/>
        <v>6.3173488448810922</v>
      </c>
    </row>
    <row r="3560" spans="1:30" hidden="1" x14ac:dyDescent="0.35">
      <c r="A3560" s="11" t="s">
        <v>2807</v>
      </c>
      <c r="B3560" s="11" t="s">
        <v>2516</v>
      </c>
      <c r="C3560" s="11" t="s">
        <v>2552</v>
      </c>
      <c r="D3560" s="188" t="s">
        <v>3022</v>
      </c>
      <c r="G3560" s="11" t="s">
        <v>2803</v>
      </c>
      <c r="H3560" s="11" t="s">
        <v>2640</v>
      </c>
      <c r="I3560" s="11" t="s">
        <v>2794</v>
      </c>
      <c r="J3560" s="258" t="s">
        <v>2561</v>
      </c>
      <c r="K3560" s="258" t="s">
        <v>3017</v>
      </c>
      <c r="L3560" s="265" t="s">
        <v>1937</v>
      </c>
      <c r="M3560" s="265" t="s">
        <v>1941</v>
      </c>
      <c r="N3560" s="258" t="s">
        <v>3027</v>
      </c>
      <c r="O3560" s="258" t="s">
        <v>3040</v>
      </c>
      <c r="P3560" s="258"/>
      <c r="Q3560" s="258"/>
      <c r="R3560" s="258"/>
      <c r="S3560" s="258"/>
      <c r="T3560" s="11" t="s">
        <v>2806</v>
      </c>
      <c r="U3560" s="11" t="s">
        <v>2517</v>
      </c>
      <c r="V3560">
        <v>3.0512820512820502</v>
      </c>
      <c r="Z3560">
        <v>0.11464968152866099</v>
      </c>
      <c r="AD3560" s="188">
        <f t="shared" si="108"/>
        <v>7.0258365658023427</v>
      </c>
    </row>
    <row r="3561" spans="1:30" hidden="1" x14ac:dyDescent="0.35">
      <c r="A3561" s="11" t="s">
        <v>2807</v>
      </c>
      <c r="B3561" s="11" t="s">
        <v>2516</v>
      </c>
      <c r="C3561" s="11" t="s">
        <v>2552</v>
      </c>
      <c r="D3561" s="188" t="s">
        <v>3022</v>
      </c>
      <c r="G3561" s="11" t="s">
        <v>2803</v>
      </c>
      <c r="H3561" s="11" t="s">
        <v>2640</v>
      </c>
      <c r="I3561" s="11" t="s">
        <v>2794</v>
      </c>
      <c r="J3561" s="258" t="s">
        <v>2561</v>
      </c>
      <c r="K3561" s="258" t="s">
        <v>3017</v>
      </c>
      <c r="L3561" s="265" t="s">
        <v>1937</v>
      </c>
      <c r="M3561" s="265" t="s">
        <v>1941</v>
      </c>
      <c r="N3561" s="258" t="s">
        <v>3027</v>
      </c>
      <c r="O3561" s="258" t="s">
        <v>3040</v>
      </c>
      <c r="P3561" s="258"/>
      <c r="Q3561" s="258"/>
      <c r="R3561" s="258"/>
      <c r="S3561" s="258"/>
      <c r="T3561" s="11" t="s">
        <v>2806</v>
      </c>
      <c r="U3561" s="11" t="s">
        <v>2517</v>
      </c>
      <c r="V3561">
        <v>2.97435897435897</v>
      </c>
      <c r="Z3561">
        <v>-0.242038216560509</v>
      </c>
      <c r="AD3561" s="188">
        <f t="shared" si="108"/>
        <v>6.8487146355720236</v>
      </c>
    </row>
    <row r="3562" spans="1:30" hidden="1" x14ac:dyDescent="0.35">
      <c r="A3562" s="11" t="s">
        <v>2807</v>
      </c>
      <c r="B3562" s="11" t="s">
        <v>2516</v>
      </c>
      <c r="C3562" s="11" t="s">
        <v>2552</v>
      </c>
      <c r="D3562" s="188" t="s">
        <v>3022</v>
      </c>
      <c r="G3562" s="11" t="s">
        <v>2803</v>
      </c>
      <c r="H3562" s="11" t="s">
        <v>2640</v>
      </c>
      <c r="I3562" s="11" t="s">
        <v>2794</v>
      </c>
      <c r="J3562" s="258" t="s">
        <v>2561</v>
      </c>
      <c r="K3562" s="258" t="s">
        <v>3017</v>
      </c>
      <c r="L3562" s="265" t="s">
        <v>1937</v>
      </c>
      <c r="M3562" s="265" t="s">
        <v>1941</v>
      </c>
      <c r="N3562" s="258" t="s">
        <v>3027</v>
      </c>
      <c r="O3562" s="258" t="s">
        <v>3040</v>
      </c>
      <c r="P3562" s="258"/>
      <c r="Q3562" s="258"/>
      <c r="R3562" s="258"/>
      <c r="S3562" s="258"/>
      <c r="T3562" s="11" t="s">
        <v>2806</v>
      </c>
      <c r="U3562" s="11" t="s">
        <v>2517</v>
      </c>
      <c r="V3562">
        <v>3.4871794871794801</v>
      </c>
      <c r="Z3562">
        <v>0.26751592356687798</v>
      </c>
      <c r="AD3562" s="188">
        <f t="shared" si="108"/>
        <v>8.0295275037740925</v>
      </c>
    </row>
    <row r="3563" spans="1:30" hidden="1" x14ac:dyDescent="0.35">
      <c r="A3563" s="11" t="s">
        <v>2807</v>
      </c>
      <c r="B3563" s="11" t="s">
        <v>2516</v>
      </c>
      <c r="C3563" s="11" t="s">
        <v>2552</v>
      </c>
      <c r="D3563" s="188" t="s">
        <v>3022</v>
      </c>
      <c r="G3563" s="11" t="s">
        <v>2803</v>
      </c>
      <c r="H3563" s="11" t="s">
        <v>2640</v>
      </c>
      <c r="I3563" s="11" t="s">
        <v>2794</v>
      </c>
      <c r="J3563" s="258" t="s">
        <v>2561</v>
      </c>
      <c r="K3563" s="258" t="s">
        <v>3017</v>
      </c>
      <c r="L3563" s="265" t="s">
        <v>1937</v>
      </c>
      <c r="M3563" s="265" t="s">
        <v>1941</v>
      </c>
      <c r="N3563" s="258" t="s">
        <v>3027</v>
      </c>
      <c r="O3563" s="258" t="s">
        <v>3040</v>
      </c>
      <c r="P3563" s="258"/>
      <c r="Q3563" s="258"/>
      <c r="R3563" s="258"/>
      <c r="S3563" s="258"/>
      <c r="T3563" s="11" t="s">
        <v>2806</v>
      </c>
      <c r="U3563" s="11" t="s">
        <v>2517</v>
      </c>
      <c r="V3563">
        <v>3.3076923076922999</v>
      </c>
      <c r="Z3563">
        <v>-0.52229299363057302</v>
      </c>
      <c r="AD3563" s="188">
        <f t="shared" si="108"/>
        <v>7.6162429999033652</v>
      </c>
    </row>
    <row r="3564" spans="1:30" hidden="1" x14ac:dyDescent="0.35">
      <c r="A3564" s="11" t="s">
        <v>2807</v>
      </c>
      <c r="B3564" s="11" t="s">
        <v>2516</v>
      </c>
      <c r="C3564" s="11" t="s">
        <v>2552</v>
      </c>
      <c r="D3564" s="188" t="s">
        <v>3022</v>
      </c>
      <c r="G3564" s="11" t="s">
        <v>2803</v>
      </c>
      <c r="H3564" s="11" t="s">
        <v>2640</v>
      </c>
      <c r="I3564" s="11" t="s">
        <v>2794</v>
      </c>
      <c r="J3564" s="258" t="s">
        <v>2561</v>
      </c>
      <c r="K3564" s="258" t="s">
        <v>3017</v>
      </c>
      <c r="L3564" s="265" t="s">
        <v>1937</v>
      </c>
      <c r="M3564" s="265" t="s">
        <v>1941</v>
      </c>
      <c r="N3564" s="258" t="s">
        <v>3027</v>
      </c>
      <c r="O3564" s="258" t="s">
        <v>3040</v>
      </c>
      <c r="P3564" s="258"/>
      <c r="Q3564" s="258"/>
      <c r="R3564" s="258"/>
      <c r="S3564" s="258"/>
      <c r="T3564" s="11" t="s">
        <v>2806</v>
      </c>
      <c r="U3564" s="11" t="s">
        <v>2517</v>
      </c>
      <c r="V3564">
        <v>3.2820512820512802</v>
      </c>
      <c r="Z3564">
        <v>-0.62420382165605204</v>
      </c>
      <c r="AD3564" s="188">
        <f t="shared" si="108"/>
        <v>7.5572023564932742</v>
      </c>
    </row>
    <row r="3565" spans="1:30" hidden="1" x14ac:dyDescent="0.35">
      <c r="A3565" s="11" t="s">
        <v>2807</v>
      </c>
      <c r="B3565" s="11" t="s">
        <v>2516</v>
      </c>
      <c r="C3565" s="11" t="s">
        <v>2552</v>
      </c>
      <c r="D3565" s="188" t="s">
        <v>3022</v>
      </c>
      <c r="G3565" s="11" t="s">
        <v>2803</v>
      </c>
      <c r="H3565" s="11" t="s">
        <v>2640</v>
      </c>
      <c r="I3565" s="11" t="s">
        <v>2794</v>
      </c>
      <c r="J3565" s="258" t="s">
        <v>2561</v>
      </c>
      <c r="K3565" s="258" t="s">
        <v>3017</v>
      </c>
      <c r="L3565" s="265" t="s">
        <v>1937</v>
      </c>
      <c r="M3565" s="265" t="s">
        <v>1941</v>
      </c>
      <c r="N3565" s="258" t="s">
        <v>3027</v>
      </c>
      <c r="O3565" s="258" t="s">
        <v>3040</v>
      </c>
      <c r="P3565" s="258"/>
      <c r="Q3565" s="258"/>
      <c r="R3565" s="258"/>
      <c r="S3565" s="258"/>
      <c r="T3565" s="11" t="s">
        <v>2806</v>
      </c>
      <c r="U3565" s="11" t="s">
        <v>2517</v>
      </c>
      <c r="V3565">
        <v>3.5641025641025599</v>
      </c>
      <c r="Z3565">
        <v>-0.59872611464968095</v>
      </c>
      <c r="AD3565" s="188">
        <f t="shared" ref="AD3565:AD3628" si="109">LN(10^(V3565))</f>
        <v>8.2066494340044098</v>
      </c>
    </row>
    <row r="3566" spans="1:30" hidden="1" x14ac:dyDescent="0.35">
      <c r="A3566" s="11" t="s">
        <v>2807</v>
      </c>
      <c r="B3566" s="11" t="s">
        <v>2516</v>
      </c>
      <c r="C3566" s="11" t="s">
        <v>2552</v>
      </c>
      <c r="D3566" s="188" t="s">
        <v>3022</v>
      </c>
      <c r="G3566" s="11" t="s">
        <v>2803</v>
      </c>
      <c r="H3566" s="11" t="s">
        <v>2640</v>
      </c>
      <c r="I3566" s="11" t="s">
        <v>2794</v>
      </c>
      <c r="J3566" s="258" t="s">
        <v>2561</v>
      </c>
      <c r="K3566" s="258" t="s">
        <v>3017</v>
      </c>
      <c r="L3566" s="265" t="s">
        <v>1937</v>
      </c>
      <c r="M3566" s="265" t="s">
        <v>1941</v>
      </c>
      <c r="N3566" s="258" t="s">
        <v>3027</v>
      </c>
      <c r="O3566" s="258" t="s">
        <v>3040</v>
      </c>
      <c r="P3566" s="258"/>
      <c r="Q3566" s="258"/>
      <c r="R3566" s="258"/>
      <c r="S3566" s="258"/>
      <c r="T3566" s="11" t="s">
        <v>2806</v>
      </c>
      <c r="U3566" s="11" t="s">
        <v>2517</v>
      </c>
      <c r="V3566">
        <v>3.6923076923076898</v>
      </c>
      <c r="Z3566">
        <v>-0.67515923566878999</v>
      </c>
      <c r="AD3566" s="188">
        <f t="shared" si="109"/>
        <v>8.5018526510549339</v>
      </c>
    </row>
    <row r="3567" spans="1:30" hidden="1" x14ac:dyDescent="0.35">
      <c r="A3567" s="11" t="s">
        <v>2807</v>
      </c>
      <c r="B3567" s="11" t="s">
        <v>2516</v>
      </c>
      <c r="C3567" s="11" t="s">
        <v>2552</v>
      </c>
      <c r="D3567" s="188" t="s">
        <v>3022</v>
      </c>
      <c r="G3567" s="11" t="s">
        <v>2803</v>
      </c>
      <c r="H3567" s="11" t="s">
        <v>2640</v>
      </c>
      <c r="I3567" s="11" t="s">
        <v>2794</v>
      </c>
      <c r="J3567" s="258" t="s">
        <v>2561</v>
      </c>
      <c r="K3567" s="258" t="s">
        <v>3017</v>
      </c>
      <c r="L3567" s="265" t="s">
        <v>1937</v>
      </c>
      <c r="M3567" s="265" t="s">
        <v>1941</v>
      </c>
      <c r="N3567" s="258" t="s">
        <v>3027</v>
      </c>
      <c r="O3567" s="258" t="s">
        <v>3040</v>
      </c>
      <c r="P3567" s="258"/>
      <c r="Q3567" s="258"/>
      <c r="R3567" s="258"/>
      <c r="S3567" s="258"/>
      <c r="T3567" s="11" t="s">
        <v>2806</v>
      </c>
      <c r="U3567" s="11" t="s">
        <v>2517</v>
      </c>
      <c r="V3567">
        <v>3.6923076923076898</v>
      </c>
      <c r="Z3567">
        <v>-0.47133757961783401</v>
      </c>
      <c r="AD3567" s="188">
        <f t="shared" si="109"/>
        <v>8.5018526510549339</v>
      </c>
    </row>
    <row r="3568" spans="1:30" hidden="1" x14ac:dyDescent="0.35">
      <c r="A3568" s="11" t="s">
        <v>2807</v>
      </c>
      <c r="B3568" s="11" t="s">
        <v>2516</v>
      </c>
      <c r="C3568" s="11" t="s">
        <v>2552</v>
      </c>
      <c r="D3568" s="188" t="s">
        <v>3022</v>
      </c>
      <c r="G3568" s="11" t="s">
        <v>2803</v>
      </c>
      <c r="H3568" s="11" t="s">
        <v>2640</v>
      </c>
      <c r="I3568" s="11" t="s">
        <v>2794</v>
      </c>
      <c r="J3568" s="258" t="s">
        <v>2561</v>
      </c>
      <c r="K3568" s="258" t="s">
        <v>3017</v>
      </c>
      <c r="L3568" s="265" t="s">
        <v>1937</v>
      </c>
      <c r="M3568" s="265" t="s">
        <v>1941</v>
      </c>
      <c r="N3568" s="258" t="s">
        <v>3027</v>
      </c>
      <c r="O3568" s="258" t="s">
        <v>3040</v>
      </c>
      <c r="P3568" s="258"/>
      <c r="Q3568" s="258"/>
      <c r="R3568" s="258"/>
      <c r="S3568" s="258"/>
      <c r="T3568" s="11" t="s">
        <v>2806</v>
      </c>
      <c r="U3568" s="11" t="s">
        <v>2517</v>
      </c>
      <c r="V3568">
        <v>4.0256410256410202</v>
      </c>
      <c r="Z3568">
        <v>-6.3694267515923997E-2</v>
      </c>
      <c r="AD3568" s="188">
        <f t="shared" si="109"/>
        <v>9.2693810153862746</v>
      </c>
    </row>
    <row r="3569" spans="1:30" hidden="1" x14ac:dyDescent="0.35">
      <c r="A3569" s="11" t="s">
        <v>2807</v>
      </c>
      <c r="B3569" s="11" t="s">
        <v>2516</v>
      </c>
      <c r="C3569" s="11" t="s">
        <v>2552</v>
      </c>
      <c r="D3569" s="188" t="s">
        <v>3022</v>
      </c>
      <c r="G3569" s="11" t="s">
        <v>2803</v>
      </c>
      <c r="H3569" s="11" t="s">
        <v>2640</v>
      </c>
      <c r="I3569" s="11" t="s">
        <v>2794</v>
      </c>
      <c r="J3569" s="258" t="s">
        <v>2561</v>
      </c>
      <c r="K3569" s="258" t="s">
        <v>3017</v>
      </c>
      <c r="L3569" s="265" t="s">
        <v>1937</v>
      </c>
      <c r="M3569" s="265" t="s">
        <v>1941</v>
      </c>
      <c r="N3569" s="258" t="s">
        <v>3027</v>
      </c>
      <c r="O3569" s="258" t="s">
        <v>3040</v>
      </c>
      <c r="P3569" s="258"/>
      <c r="Q3569" s="258"/>
      <c r="R3569" s="258"/>
      <c r="S3569" s="258"/>
      <c r="T3569" s="11" t="s">
        <v>2806</v>
      </c>
      <c r="U3569" s="11" t="s">
        <v>2517</v>
      </c>
      <c r="V3569">
        <v>3.97435897435897</v>
      </c>
      <c r="Z3569">
        <v>-0.59872611464968095</v>
      </c>
      <c r="AD3569" s="188">
        <f t="shared" si="109"/>
        <v>9.1512997285660695</v>
      </c>
    </row>
    <row r="3570" spans="1:30" hidden="1" x14ac:dyDescent="0.35">
      <c r="A3570" s="11" t="s">
        <v>2807</v>
      </c>
      <c r="B3570" s="11" t="s">
        <v>2516</v>
      </c>
      <c r="C3570" s="11" t="s">
        <v>2552</v>
      </c>
      <c r="D3570" s="188" t="s">
        <v>3022</v>
      </c>
      <c r="G3570" s="11" t="s">
        <v>2803</v>
      </c>
      <c r="H3570" s="11" t="s">
        <v>2640</v>
      </c>
      <c r="I3570" s="11" t="s">
        <v>2794</v>
      </c>
      <c r="J3570" s="258" t="s">
        <v>2561</v>
      </c>
      <c r="K3570" s="258" t="s">
        <v>3017</v>
      </c>
      <c r="L3570" s="265" t="s">
        <v>1937</v>
      </c>
      <c r="M3570" s="265" t="s">
        <v>1941</v>
      </c>
      <c r="N3570" s="258" t="s">
        <v>3027</v>
      </c>
      <c r="O3570" s="258" t="s">
        <v>3040</v>
      </c>
      <c r="P3570" s="258"/>
      <c r="Q3570" s="258"/>
      <c r="R3570" s="258"/>
      <c r="S3570" s="258"/>
      <c r="T3570" s="11" t="s">
        <v>2806</v>
      </c>
      <c r="U3570" s="11" t="s">
        <v>2517</v>
      </c>
      <c r="V3570">
        <v>4.2051282051282</v>
      </c>
      <c r="Z3570">
        <v>-0.547770700636943</v>
      </c>
      <c r="AD3570" s="188">
        <f t="shared" si="109"/>
        <v>9.6826655192570019</v>
      </c>
    </row>
    <row r="3571" spans="1:30" hidden="1" x14ac:dyDescent="0.35">
      <c r="A3571" s="11" t="s">
        <v>2807</v>
      </c>
      <c r="B3571" s="11" t="s">
        <v>2516</v>
      </c>
      <c r="C3571" s="11" t="s">
        <v>2552</v>
      </c>
      <c r="D3571" s="188" t="s">
        <v>3022</v>
      </c>
      <c r="G3571" s="11" t="s">
        <v>2803</v>
      </c>
      <c r="H3571" s="11" t="s">
        <v>2640</v>
      </c>
      <c r="I3571" s="11" t="s">
        <v>2794</v>
      </c>
      <c r="J3571" s="258" t="s">
        <v>2561</v>
      </c>
      <c r="K3571" s="258" t="s">
        <v>3017</v>
      </c>
      <c r="L3571" s="265" t="s">
        <v>1937</v>
      </c>
      <c r="M3571" s="265" t="s">
        <v>1941</v>
      </c>
      <c r="N3571" s="258" t="s">
        <v>3027</v>
      </c>
      <c r="O3571" s="258" t="s">
        <v>3040</v>
      </c>
      <c r="P3571" s="258"/>
      <c r="Q3571" s="258"/>
      <c r="R3571" s="258"/>
      <c r="S3571" s="258"/>
      <c r="T3571" s="11" t="s">
        <v>2806</v>
      </c>
      <c r="U3571" s="11" t="s">
        <v>2517</v>
      </c>
      <c r="V3571">
        <v>4.4102564102564097</v>
      </c>
      <c r="Z3571">
        <v>-0.19108280254777099</v>
      </c>
      <c r="AD3571" s="188">
        <f t="shared" si="109"/>
        <v>10.154990666537842</v>
      </c>
    </row>
    <row r="3572" spans="1:30" hidden="1" x14ac:dyDescent="0.35">
      <c r="A3572" s="11" t="s">
        <v>2807</v>
      </c>
      <c r="B3572" s="11" t="s">
        <v>2516</v>
      </c>
      <c r="C3572" s="11" t="s">
        <v>2552</v>
      </c>
      <c r="D3572" s="188" t="s">
        <v>3022</v>
      </c>
      <c r="G3572" s="11" t="s">
        <v>2803</v>
      </c>
      <c r="H3572" s="11" t="s">
        <v>2640</v>
      </c>
      <c r="I3572" s="11" t="s">
        <v>2794</v>
      </c>
      <c r="J3572" s="258" t="s">
        <v>2561</v>
      </c>
      <c r="K3572" s="258" t="s">
        <v>3017</v>
      </c>
      <c r="L3572" s="265" t="s">
        <v>1937</v>
      </c>
      <c r="M3572" s="265" t="s">
        <v>1941</v>
      </c>
      <c r="N3572" s="258" t="s">
        <v>3027</v>
      </c>
      <c r="O3572" s="258" t="s">
        <v>3040</v>
      </c>
      <c r="P3572" s="258"/>
      <c r="Q3572" s="258"/>
      <c r="R3572" s="258"/>
      <c r="S3572" s="258"/>
      <c r="T3572" s="11" t="s">
        <v>2806</v>
      </c>
      <c r="U3572" s="11" t="s">
        <v>2517</v>
      </c>
      <c r="V3572">
        <v>4.4102564102564097</v>
      </c>
      <c r="Z3572">
        <v>-0.26751592356687898</v>
      </c>
      <c r="AD3572" s="188">
        <f t="shared" si="109"/>
        <v>10.154990666537842</v>
      </c>
    </row>
    <row r="3573" spans="1:30" hidden="1" x14ac:dyDescent="0.35">
      <c r="A3573" s="11" t="s">
        <v>2807</v>
      </c>
      <c r="B3573" s="11" t="s">
        <v>2516</v>
      </c>
      <c r="C3573" s="11" t="s">
        <v>2552</v>
      </c>
      <c r="D3573" s="188" t="s">
        <v>3022</v>
      </c>
      <c r="G3573" s="11" t="s">
        <v>2803</v>
      </c>
      <c r="H3573" s="11" t="s">
        <v>2640</v>
      </c>
      <c r="I3573" s="11" t="s">
        <v>2794</v>
      </c>
      <c r="J3573" s="258" t="s">
        <v>2561</v>
      </c>
      <c r="K3573" s="258" t="s">
        <v>3017</v>
      </c>
      <c r="L3573" s="265" t="s">
        <v>1937</v>
      </c>
      <c r="M3573" s="265" t="s">
        <v>1941</v>
      </c>
      <c r="N3573" s="258" t="s">
        <v>3027</v>
      </c>
      <c r="O3573" s="258" t="s">
        <v>3040</v>
      </c>
      <c r="P3573" s="258"/>
      <c r="Q3573" s="258"/>
      <c r="R3573" s="258"/>
      <c r="S3573" s="258"/>
      <c r="T3573" s="11" t="s">
        <v>2806</v>
      </c>
      <c r="U3573" s="11" t="s">
        <v>2517</v>
      </c>
      <c r="V3573">
        <v>4.2307692307692299</v>
      </c>
      <c r="Z3573">
        <v>-0.904458598726115</v>
      </c>
      <c r="AD3573" s="188">
        <f t="shared" si="109"/>
        <v>9.741706162667116</v>
      </c>
    </row>
    <row r="3574" spans="1:30" hidden="1" x14ac:dyDescent="0.35">
      <c r="A3574" s="11" t="s">
        <v>2807</v>
      </c>
      <c r="B3574" s="11" t="s">
        <v>2516</v>
      </c>
      <c r="C3574" s="11" t="s">
        <v>2552</v>
      </c>
      <c r="D3574" s="188" t="s">
        <v>3022</v>
      </c>
      <c r="G3574" s="11" t="s">
        <v>2803</v>
      </c>
      <c r="H3574" s="11" t="s">
        <v>2640</v>
      </c>
      <c r="I3574" s="11" t="s">
        <v>2794</v>
      </c>
      <c r="J3574" s="258" t="s">
        <v>2561</v>
      </c>
      <c r="K3574" s="258" t="s">
        <v>3017</v>
      </c>
      <c r="L3574" s="265" t="s">
        <v>1937</v>
      </c>
      <c r="M3574" s="265" t="s">
        <v>1941</v>
      </c>
      <c r="N3574" s="258" t="s">
        <v>3027</v>
      </c>
      <c r="O3574" s="258" t="s">
        <v>3040</v>
      </c>
      <c r="P3574" s="258"/>
      <c r="Q3574" s="258"/>
      <c r="R3574" s="258"/>
      <c r="S3574" s="258"/>
      <c r="T3574" s="11" t="s">
        <v>2806</v>
      </c>
      <c r="U3574" s="11" t="s">
        <v>2517</v>
      </c>
      <c r="V3574">
        <v>4.6153846153846096</v>
      </c>
      <c r="Z3574">
        <v>-1.03184713375796</v>
      </c>
      <c r="AD3574" s="188">
        <f t="shared" si="109"/>
        <v>10.62731581381866</v>
      </c>
    </row>
    <row r="3575" spans="1:30" hidden="1" x14ac:dyDescent="0.35">
      <c r="A3575" s="11" t="s">
        <v>2807</v>
      </c>
      <c r="B3575" s="11" t="s">
        <v>2516</v>
      </c>
      <c r="C3575" s="11" t="s">
        <v>2552</v>
      </c>
      <c r="D3575" s="188" t="s">
        <v>3022</v>
      </c>
      <c r="G3575" s="11" t="s">
        <v>2803</v>
      </c>
      <c r="H3575" s="11" t="s">
        <v>2640</v>
      </c>
      <c r="I3575" s="11" t="s">
        <v>2794</v>
      </c>
      <c r="J3575" s="258" t="s">
        <v>2561</v>
      </c>
      <c r="K3575" s="258" t="s">
        <v>3017</v>
      </c>
      <c r="L3575" s="265" t="s">
        <v>1937</v>
      </c>
      <c r="M3575" s="265" t="s">
        <v>1941</v>
      </c>
      <c r="N3575" s="258" t="s">
        <v>3027</v>
      </c>
      <c r="O3575" s="258" t="s">
        <v>3040</v>
      </c>
      <c r="P3575" s="258"/>
      <c r="Q3575" s="258"/>
      <c r="R3575" s="258"/>
      <c r="S3575" s="258"/>
      <c r="T3575" s="11" t="s">
        <v>2806</v>
      </c>
      <c r="U3575" s="11" t="s">
        <v>2517</v>
      </c>
      <c r="V3575">
        <v>4.7692307692307603</v>
      </c>
      <c r="Z3575">
        <v>-0.420382165605095</v>
      </c>
      <c r="AD3575" s="188">
        <f t="shared" si="109"/>
        <v>10.981559674279275</v>
      </c>
    </row>
    <row r="3576" spans="1:30" hidden="1" x14ac:dyDescent="0.35">
      <c r="A3576" s="11" t="s">
        <v>2807</v>
      </c>
      <c r="B3576" s="11" t="s">
        <v>2516</v>
      </c>
      <c r="C3576" s="11" t="s">
        <v>2552</v>
      </c>
      <c r="D3576" s="188" t="s">
        <v>3022</v>
      </c>
      <c r="G3576" s="11" t="s">
        <v>2803</v>
      </c>
      <c r="H3576" s="11" t="s">
        <v>2640</v>
      </c>
      <c r="I3576" s="11" t="s">
        <v>2794</v>
      </c>
      <c r="J3576" s="258" t="s">
        <v>2561</v>
      </c>
      <c r="K3576" s="258" t="s">
        <v>3017</v>
      </c>
      <c r="L3576" s="265" t="s">
        <v>1937</v>
      </c>
      <c r="M3576" s="265" t="s">
        <v>1941</v>
      </c>
      <c r="N3576" s="258" t="s">
        <v>3027</v>
      </c>
      <c r="O3576" s="258" t="s">
        <v>3040</v>
      </c>
      <c r="P3576" s="258"/>
      <c r="Q3576" s="258"/>
      <c r="R3576" s="258"/>
      <c r="S3576" s="258"/>
      <c r="T3576" s="11" t="s">
        <v>2806</v>
      </c>
      <c r="U3576" s="11" t="s">
        <v>2517</v>
      </c>
      <c r="V3576">
        <v>4.8717948717948696</v>
      </c>
      <c r="Z3576">
        <v>-1.0828025477707</v>
      </c>
      <c r="AD3576" s="188">
        <f t="shared" si="109"/>
        <v>11.217722247919706</v>
      </c>
    </row>
    <row r="3577" spans="1:30" hidden="1" x14ac:dyDescent="0.35">
      <c r="A3577" s="11" t="s">
        <v>2807</v>
      </c>
      <c r="B3577" s="11" t="s">
        <v>2516</v>
      </c>
      <c r="C3577" s="11" t="s">
        <v>2552</v>
      </c>
      <c r="D3577" s="188" t="s">
        <v>3022</v>
      </c>
      <c r="G3577" s="11" t="s">
        <v>2803</v>
      </c>
      <c r="H3577" s="11" t="s">
        <v>2640</v>
      </c>
      <c r="I3577" s="11" t="s">
        <v>2794</v>
      </c>
      <c r="J3577" s="258" t="s">
        <v>2561</v>
      </c>
      <c r="K3577" s="258" t="s">
        <v>3017</v>
      </c>
      <c r="L3577" s="265" t="s">
        <v>1937</v>
      </c>
      <c r="M3577" s="265" t="s">
        <v>1941</v>
      </c>
      <c r="N3577" s="258" t="s">
        <v>3027</v>
      </c>
      <c r="O3577" s="258" t="s">
        <v>3040</v>
      </c>
      <c r="P3577" s="258"/>
      <c r="Q3577" s="258"/>
      <c r="R3577" s="258"/>
      <c r="S3577" s="258"/>
      <c r="T3577" s="11" t="s">
        <v>2806</v>
      </c>
      <c r="U3577" s="11" t="s">
        <v>2517</v>
      </c>
      <c r="V3577">
        <v>4.6923076923076898</v>
      </c>
      <c r="Z3577">
        <v>-1.5668789808917201</v>
      </c>
      <c r="AD3577" s="188">
        <f t="shared" si="109"/>
        <v>10.804437744048979</v>
      </c>
    </row>
    <row r="3578" spans="1:30" hidden="1" x14ac:dyDescent="0.35">
      <c r="A3578" s="11" t="s">
        <v>2807</v>
      </c>
      <c r="B3578" s="11" t="s">
        <v>2516</v>
      </c>
      <c r="C3578" s="11" t="s">
        <v>2552</v>
      </c>
      <c r="D3578" s="188" t="s">
        <v>3022</v>
      </c>
      <c r="G3578" s="11" t="s">
        <v>2803</v>
      </c>
      <c r="H3578" s="11" t="s">
        <v>2640</v>
      </c>
      <c r="I3578" s="11" t="s">
        <v>2794</v>
      </c>
      <c r="J3578" s="258" t="s">
        <v>2561</v>
      </c>
      <c r="K3578" s="258" t="s">
        <v>3017</v>
      </c>
      <c r="L3578" s="265" t="s">
        <v>1937</v>
      </c>
      <c r="M3578" s="265" t="s">
        <v>1941</v>
      </c>
      <c r="N3578" s="258" t="s">
        <v>3027</v>
      </c>
      <c r="O3578" s="258" t="s">
        <v>3040</v>
      </c>
      <c r="P3578" s="258"/>
      <c r="Q3578" s="258"/>
      <c r="R3578" s="258"/>
      <c r="S3578" s="258"/>
      <c r="T3578" s="11" t="s">
        <v>2806</v>
      </c>
      <c r="U3578" s="11" t="s">
        <v>2517</v>
      </c>
      <c r="V3578">
        <v>5</v>
      </c>
      <c r="Z3578">
        <v>-1.4140127388535</v>
      </c>
      <c r="AD3578" s="188">
        <f t="shared" si="109"/>
        <v>11.512925464970229</v>
      </c>
    </row>
    <row r="3579" spans="1:30" hidden="1" x14ac:dyDescent="0.35">
      <c r="A3579" s="11" t="s">
        <v>2807</v>
      </c>
      <c r="B3579" s="11" t="s">
        <v>2516</v>
      </c>
      <c r="C3579" s="11" t="s">
        <v>2552</v>
      </c>
      <c r="D3579" s="188" t="s">
        <v>3022</v>
      </c>
      <c r="G3579" s="11" t="s">
        <v>2803</v>
      </c>
      <c r="H3579" s="11" t="s">
        <v>2640</v>
      </c>
      <c r="I3579" s="11" t="s">
        <v>2794</v>
      </c>
      <c r="J3579" s="258" t="s">
        <v>2561</v>
      </c>
      <c r="K3579" s="258" t="s">
        <v>3017</v>
      </c>
      <c r="L3579" s="265" t="s">
        <v>1937</v>
      </c>
      <c r="M3579" s="265" t="s">
        <v>1941</v>
      </c>
      <c r="N3579" s="258" t="s">
        <v>3027</v>
      </c>
      <c r="O3579" s="258" t="s">
        <v>3040</v>
      </c>
      <c r="P3579" s="258"/>
      <c r="Q3579" s="258"/>
      <c r="R3579" s="258"/>
      <c r="S3579" s="258"/>
      <c r="T3579" s="11" t="s">
        <v>2806</v>
      </c>
      <c r="U3579" s="11" t="s">
        <v>2517</v>
      </c>
      <c r="V3579">
        <v>5.0256410256410202</v>
      </c>
      <c r="Z3579">
        <v>-1.3885350318471299</v>
      </c>
      <c r="AD3579" s="188">
        <f t="shared" si="109"/>
        <v>11.571966108380321</v>
      </c>
    </row>
    <row r="3580" spans="1:30" hidden="1" x14ac:dyDescent="0.35">
      <c r="A3580" s="11" t="s">
        <v>2807</v>
      </c>
      <c r="B3580" s="11" t="s">
        <v>2516</v>
      </c>
      <c r="C3580" s="11" t="s">
        <v>2552</v>
      </c>
      <c r="D3580" s="188" t="s">
        <v>3022</v>
      </c>
      <c r="G3580" s="11" t="s">
        <v>2803</v>
      </c>
      <c r="H3580" s="11" t="s">
        <v>2640</v>
      </c>
      <c r="I3580" s="11" t="s">
        <v>2794</v>
      </c>
      <c r="J3580" s="258" t="s">
        <v>2561</v>
      </c>
      <c r="K3580" s="258" t="s">
        <v>3017</v>
      </c>
      <c r="L3580" s="265" t="s">
        <v>1937</v>
      </c>
      <c r="M3580" s="265" t="s">
        <v>1941</v>
      </c>
      <c r="N3580" s="258" t="s">
        <v>3027</v>
      </c>
      <c r="O3580" s="258" t="s">
        <v>3040</v>
      </c>
      <c r="P3580" s="258"/>
      <c r="Q3580" s="258"/>
      <c r="R3580" s="258"/>
      <c r="S3580" s="258"/>
      <c r="T3580" s="11" t="s">
        <v>2806</v>
      </c>
      <c r="U3580" s="11" t="s">
        <v>2517</v>
      </c>
      <c r="V3580">
        <v>5.5384615384615303</v>
      </c>
      <c r="Z3580">
        <v>-2</v>
      </c>
      <c r="AD3580" s="188">
        <f t="shared" si="109"/>
        <v>12.752778976582389</v>
      </c>
    </row>
    <row r="3581" spans="1:30" hidden="1" x14ac:dyDescent="0.35">
      <c r="A3581" s="11" t="s">
        <v>2807</v>
      </c>
      <c r="B3581" s="11" t="s">
        <v>2516</v>
      </c>
      <c r="C3581" s="11" t="s">
        <v>2552</v>
      </c>
      <c r="D3581" s="188" t="s">
        <v>3022</v>
      </c>
      <c r="G3581" s="11" t="s">
        <v>2803</v>
      </c>
      <c r="H3581" s="11" t="s">
        <v>2640</v>
      </c>
      <c r="I3581" s="11" t="s">
        <v>2794</v>
      </c>
      <c r="J3581" s="258" t="s">
        <v>2561</v>
      </c>
      <c r="K3581" s="258" t="s">
        <v>3017</v>
      </c>
      <c r="L3581" s="265" t="s">
        <v>1937</v>
      </c>
      <c r="M3581" s="265" t="s">
        <v>1941</v>
      </c>
      <c r="N3581" s="258" t="s">
        <v>3027</v>
      </c>
      <c r="O3581" s="258" t="s">
        <v>3040</v>
      </c>
      <c r="P3581" s="258"/>
      <c r="Q3581" s="258"/>
      <c r="R3581" s="258"/>
      <c r="S3581" s="258"/>
      <c r="T3581" s="11" t="s">
        <v>2806</v>
      </c>
      <c r="U3581" s="11" t="s">
        <v>2517</v>
      </c>
      <c r="V3581">
        <v>5.7692307692307603</v>
      </c>
      <c r="Z3581">
        <v>-2</v>
      </c>
      <c r="AD3581" s="188">
        <f t="shared" si="109"/>
        <v>13.284144767273322</v>
      </c>
    </row>
    <row r="3582" spans="1:30" hidden="1" x14ac:dyDescent="0.35">
      <c r="A3582" s="11" t="s">
        <v>2807</v>
      </c>
      <c r="B3582" s="11" t="s">
        <v>2516</v>
      </c>
      <c r="C3582" s="11" t="s">
        <v>2552</v>
      </c>
      <c r="D3582" s="188" t="s">
        <v>3022</v>
      </c>
      <c r="G3582" s="11" t="s">
        <v>2803</v>
      </c>
      <c r="H3582" s="11" t="s">
        <v>2640</v>
      </c>
      <c r="I3582" s="11" t="s">
        <v>2808</v>
      </c>
      <c r="J3582" s="258" t="s">
        <v>2561</v>
      </c>
      <c r="K3582" s="258" t="s">
        <v>3017</v>
      </c>
      <c r="L3582" s="265" t="s">
        <v>1937</v>
      </c>
      <c r="M3582" s="265" t="s">
        <v>1941</v>
      </c>
      <c r="N3582" s="258" t="s">
        <v>3027</v>
      </c>
      <c r="O3582" s="258" t="s">
        <v>3040</v>
      </c>
      <c r="P3582" s="258"/>
      <c r="Q3582" s="258"/>
      <c r="R3582" s="258"/>
      <c r="S3582" s="258"/>
      <c r="T3582" s="11" t="s">
        <v>2806</v>
      </c>
      <c r="U3582" s="11" t="s">
        <v>2517</v>
      </c>
      <c r="V3582">
        <v>1.4420181968568999</v>
      </c>
      <c r="Z3582">
        <v>0.487179487179487</v>
      </c>
      <c r="AD3582" s="188">
        <f t="shared" si="109"/>
        <v>3.3203696039088513</v>
      </c>
    </row>
    <row r="3583" spans="1:30" hidden="1" x14ac:dyDescent="0.35">
      <c r="A3583" s="11" t="s">
        <v>2807</v>
      </c>
      <c r="B3583" s="11" t="s">
        <v>2516</v>
      </c>
      <c r="C3583" s="11" t="s">
        <v>2552</v>
      </c>
      <c r="D3583" s="188" t="s">
        <v>3022</v>
      </c>
      <c r="G3583" s="11" t="s">
        <v>2803</v>
      </c>
      <c r="H3583" s="11" t="s">
        <v>2640</v>
      </c>
      <c r="I3583" s="11" t="s">
        <v>2808</v>
      </c>
      <c r="J3583" s="258" t="s">
        <v>2561</v>
      </c>
      <c r="K3583" s="258" t="s">
        <v>3017</v>
      </c>
      <c r="L3583" s="265" t="s">
        <v>1937</v>
      </c>
      <c r="M3583" s="265" t="s">
        <v>1941</v>
      </c>
      <c r="N3583" s="258" t="s">
        <v>3027</v>
      </c>
      <c r="O3583" s="258" t="s">
        <v>3040</v>
      </c>
      <c r="P3583" s="258"/>
      <c r="Q3583" s="258"/>
      <c r="R3583" s="258"/>
      <c r="S3583" s="258"/>
      <c r="T3583" s="11" t="s">
        <v>2806</v>
      </c>
      <c r="U3583" s="11" t="s">
        <v>2517</v>
      </c>
      <c r="V3583">
        <v>1.53813068651778</v>
      </c>
      <c r="Z3583">
        <v>1.5897435897435901</v>
      </c>
      <c r="AD3583" s="188">
        <f t="shared" si="109"/>
        <v>3.5416767898525379</v>
      </c>
    </row>
    <row r="3584" spans="1:30" hidden="1" x14ac:dyDescent="0.35">
      <c r="A3584" s="11" t="s">
        <v>2807</v>
      </c>
      <c r="B3584" s="11" t="s">
        <v>2516</v>
      </c>
      <c r="C3584" s="11" t="s">
        <v>2552</v>
      </c>
      <c r="D3584" s="188" t="s">
        <v>3022</v>
      </c>
      <c r="G3584" s="11" t="s">
        <v>2803</v>
      </c>
      <c r="H3584" s="11" t="s">
        <v>2640</v>
      </c>
      <c r="I3584" s="11" t="s">
        <v>2808</v>
      </c>
      <c r="J3584" s="258" t="s">
        <v>2561</v>
      </c>
      <c r="K3584" s="258" t="s">
        <v>3017</v>
      </c>
      <c r="L3584" s="265" t="s">
        <v>1937</v>
      </c>
      <c r="M3584" s="265" t="s">
        <v>1941</v>
      </c>
      <c r="N3584" s="258" t="s">
        <v>3027</v>
      </c>
      <c r="O3584" s="258" t="s">
        <v>3040</v>
      </c>
      <c r="P3584" s="258"/>
      <c r="Q3584" s="258"/>
      <c r="R3584" s="258"/>
      <c r="S3584" s="258"/>
      <c r="T3584" s="11" t="s">
        <v>2806</v>
      </c>
      <c r="U3584" s="11" t="s">
        <v>2517</v>
      </c>
      <c r="V3584">
        <v>1.67014061207609</v>
      </c>
      <c r="Z3584">
        <v>1.12820512820512</v>
      </c>
      <c r="AD3584" s="188">
        <f t="shared" si="109"/>
        <v>3.8456408765703562</v>
      </c>
    </row>
    <row r="3585" spans="1:30" hidden="1" x14ac:dyDescent="0.35">
      <c r="A3585" s="11" t="s">
        <v>2807</v>
      </c>
      <c r="B3585" s="11" t="s">
        <v>2516</v>
      </c>
      <c r="C3585" s="11" t="s">
        <v>2552</v>
      </c>
      <c r="D3585" s="188" t="s">
        <v>3022</v>
      </c>
      <c r="G3585" s="11" t="s">
        <v>2803</v>
      </c>
      <c r="H3585" s="11" t="s">
        <v>2640</v>
      </c>
      <c r="I3585" s="11" t="s">
        <v>2808</v>
      </c>
      <c r="J3585" s="258" t="s">
        <v>2561</v>
      </c>
      <c r="K3585" s="258" t="s">
        <v>3017</v>
      </c>
      <c r="L3585" s="265" t="s">
        <v>1937</v>
      </c>
      <c r="M3585" s="265" t="s">
        <v>1941</v>
      </c>
      <c r="N3585" s="258" t="s">
        <v>3027</v>
      </c>
      <c r="O3585" s="258" t="s">
        <v>3040</v>
      </c>
      <c r="P3585" s="258"/>
      <c r="Q3585" s="258"/>
      <c r="R3585" s="258"/>
      <c r="S3585" s="258"/>
      <c r="T3585" s="11" t="s">
        <v>2806</v>
      </c>
      <c r="U3585" s="11" t="s">
        <v>2517</v>
      </c>
      <c r="V3585">
        <v>1.72340777502067</v>
      </c>
      <c r="Z3585">
        <v>0.87179487179487203</v>
      </c>
      <c r="AD3585" s="188">
        <f t="shared" si="109"/>
        <v>3.9682930519126312</v>
      </c>
    </row>
    <row r="3586" spans="1:30" hidden="1" x14ac:dyDescent="0.35">
      <c r="A3586" s="11" t="s">
        <v>2807</v>
      </c>
      <c r="B3586" s="11" t="s">
        <v>2516</v>
      </c>
      <c r="C3586" s="11" t="s">
        <v>2552</v>
      </c>
      <c r="D3586" s="188" t="s">
        <v>3022</v>
      </c>
      <c r="G3586" s="11" t="s">
        <v>2803</v>
      </c>
      <c r="H3586" s="11" t="s">
        <v>2640</v>
      </c>
      <c r="I3586" s="11" t="s">
        <v>2808</v>
      </c>
      <c r="J3586" s="258" t="s">
        <v>2561</v>
      </c>
      <c r="K3586" s="258" t="s">
        <v>3017</v>
      </c>
      <c r="L3586" s="265" t="s">
        <v>1937</v>
      </c>
      <c r="M3586" s="265" t="s">
        <v>1941</v>
      </c>
      <c r="N3586" s="258" t="s">
        <v>3027</v>
      </c>
      <c r="O3586" s="258" t="s">
        <v>3040</v>
      </c>
      <c r="P3586" s="258"/>
      <c r="Q3586" s="258"/>
      <c r="R3586" s="258"/>
      <c r="S3586" s="258"/>
      <c r="T3586" s="11" t="s">
        <v>2806</v>
      </c>
      <c r="U3586" s="11" t="s">
        <v>2517</v>
      </c>
      <c r="V3586">
        <v>1.80231596360628</v>
      </c>
      <c r="Z3586">
        <v>0.64102564102564097</v>
      </c>
      <c r="AD3586" s="188">
        <f t="shared" si="109"/>
        <v>4.1499858706650192</v>
      </c>
    </row>
    <row r="3587" spans="1:30" hidden="1" x14ac:dyDescent="0.35">
      <c r="A3587" s="11" t="s">
        <v>2807</v>
      </c>
      <c r="B3587" s="11" t="s">
        <v>2516</v>
      </c>
      <c r="C3587" s="11" t="s">
        <v>2552</v>
      </c>
      <c r="D3587" s="188" t="s">
        <v>3022</v>
      </c>
      <c r="G3587" s="11" t="s">
        <v>2803</v>
      </c>
      <c r="H3587" s="11" t="s">
        <v>2640</v>
      </c>
      <c r="I3587" s="11" t="s">
        <v>2808</v>
      </c>
      <c r="J3587" s="258" t="s">
        <v>2561</v>
      </c>
      <c r="K3587" s="258" t="s">
        <v>3017</v>
      </c>
      <c r="L3587" s="265" t="s">
        <v>1937</v>
      </c>
      <c r="M3587" s="265" t="s">
        <v>1941</v>
      </c>
      <c r="N3587" s="258" t="s">
        <v>3027</v>
      </c>
      <c r="O3587" s="258" t="s">
        <v>3040</v>
      </c>
      <c r="P3587" s="258"/>
      <c r="Q3587" s="258"/>
      <c r="R3587" s="258"/>
      <c r="S3587" s="258"/>
      <c r="T3587" s="11" t="s">
        <v>2806</v>
      </c>
      <c r="U3587" s="11" t="s">
        <v>2517</v>
      </c>
      <c r="V3587">
        <v>1.96129032258064</v>
      </c>
      <c r="Z3587" s="225">
        <v>8.8817841970012504E-16</v>
      </c>
      <c r="AD3587" s="188">
        <f t="shared" si="109"/>
        <v>4.5160378598076649</v>
      </c>
    </row>
    <row r="3588" spans="1:30" hidden="1" x14ac:dyDescent="0.35">
      <c r="A3588" s="11" t="s">
        <v>2807</v>
      </c>
      <c r="B3588" s="11" t="s">
        <v>2516</v>
      </c>
      <c r="C3588" s="11" t="s">
        <v>2552</v>
      </c>
      <c r="D3588" s="188" t="s">
        <v>3022</v>
      </c>
      <c r="G3588" s="11" t="s">
        <v>2803</v>
      </c>
      <c r="H3588" s="11" t="s">
        <v>2640</v>
      </c>
      <c r="I3588" s="11" t="s">
        <v>2808</v>
      </c>
      <c r="J3588" s="258" t="s">
        <v>2561</v>
      </c>
      <c r="K3588" s="258" t="s">
        <v>3017</v>
      </c>
      <c r="L3588" s="265" t="s">
        <v>1937</v>
      </c>
      <c r="M3588" s="265" t="s">
        <v>1941</v>
      </c>
      <c r="N3588" s="258" t="s">
        <v>3027</v>
      </c>
      <c r="O3588" s="258" t="s">
        <v>3040</v>
      </c>
      <c r="P3588" s="258"/>
      <c r="Q3588" s="258"/>
      <c r="R3588" s="258"/>
      <c r="S3588" s="258"/>
      <c r="T3588" s="11" t="s">
        <v>2806</v>
      </c>
      <c r="U3588" s="11" t="s">
        <v>2517</v>
      </c>
      <c r="V3588">
        <v>2.0342431761786601</v>
      </c>
      <c r="Z3588">
        <v>0.69230769230769196</v>
      </c>
      <c r="AD3588" s="188">
        <f t="shared" si="109"/>
        <v>4.6840180129938433</v>
      </c>
    </row>
    <row r="3589" spans="1:30" hidden="1" x14ac:dyDescent="0.35">
      <c r="A3589" s="11" t="s">
        <v>2807</v>
      </c>
      <c r="B3589" s="11" t="s">
        <v>2516</v>
      </c>
      <c r="C3589" s="11" t="s">
        <v>2552</v>
      </c>
      <c r="D3589" s="188" t="s">
        <v>3022</v>
      </c>
      <c r="G3589" s="11" t="s">
        <v>2803</v>
      </c>
      <c r="H3589" s="11" t="s">
        <v>2640</v>
      </c>
      <c r="I3589" s="11" t="s">
        <v>2808</v>
      </c>
      <c r="J3589" s="258" t="s">
        <v>2561</v>
      </c>
      <c r="K3589" s="258" t="s">
        <v>3017</v>
      </c>
      <c r="L3589" s="265" t="s">
        <v>1937</v>
      </c>
      <c r="M3589" s="265" t="s">
        <v>1941</v>
      </c>
      <c r="N3589" s="258" t="s">
        <v>3027</v>
      </c>
      <c r="O3589" s="258" t="s">
        <v>3040</v>
      </c>
      <c r="P3589" s="258"/>
      <c r="Q3589" s="258"/>
      <c r="R3589" s="258"/>
      <c r="S3589" s="258"/>
      <c r="T3589" s="11" t="s">
        <v>2806</v>
      </c>
      <c r="U3589" s="11" t="s">
        <v>2517</v>
      </c>
      <c r="V3589">
        <v>2.00727874276261</v>
      </c>
      <c r="Z3589">
        <v>0.87179487179487203</v>
      </c>
      <c r="AD3589" s="188">
        <f t="shared" si="109"/>
        <v>4.621930110569016</v>
      </c>
    </row>
    <row r="3590" spans="1:30" hidden="1" x14ac:dyDescent="0.35">
      <c r="A3590" s="11" t="s">
        <v>2807</v>
      </c>
      <c r="B3590" s="11" t="s">
        <v>2516</v>
      </c>
      <c r="C3590" s="11" t="s">
        <v>2552</v>
      </c>
      <c r="D3590" s="188" t="s">
        <v>3022</v>
      </c>
      <c r="G3590" s="11" t="s">
        <v>2803</v>
      </c>
      <c r="H3590" s="11" t="s">
        <v>2640</v>
      </c>
      <c r="I3590" s="11" t="s">
        <v>2808</v>
      </c>
      <c r="J3590" s="258" t="s">
        <v>2561</v>
      </c>
      <c r="K3590" s="258" t="s">
        <v>3017</v>
      </c>
      <c r="L3590" s="265" t="s">
        <v>1937</v>
      </c>
      <c r="M3590" s="265" t="s">
        <v>1941</v>
      </c>
      <c r="N3590" s="258" t="s">
        <v>3027</v>
      </c>
      <c r="O3590" s="258" t="s">
        <v>3040</v>
      </c>
      <c r="P3590" s="258"/>
      <c r="Q3590" s="258"/>
      <c r="R3590" s="258"/>
      <c r="S3590" s="258"/>
      <c r="T3590" s="11" t="s">
        <v>2806</v>
      </c>
      <c r="U3590" s="11" t="s">
        <v>2517</v>
      </c>
      <c r="V3590">
        <v>2.1970223325061999</v>
      </c>
      <c r="Z3590">
        <v>-0.53846153846153799</v>
      </c>
      <c r="AD3590" s="188">
        <f t="shared" si="109"/>
        <v>5.0588308718037842</v>
      </c>
    </row>
    <row r="3591" spans="1:30" hidden="1" x14ac:dyDescent="0.35">
      <c r="A3591" s="11" t="s">
        <v>2807</v>
      </c>
      <c r="B3591" s="11" t="s">
        <v>2516</v>
      </c>
      <c r="C3591" s="11" t="s">
        <v>2552</v>
      </c>
      <c r="D3591" s="188" t="s">
        <v>3022</v>
      </c>
      <c r="G3591" s="11" t="s">
        <v>2803</v>
      </c>
      <c r="H3591" s="11" t="s">
        <v>2640</v>
      </c>
      <c r="I3591" s="11" t="s">
        <v>2808</v>
      </c>
      <c r="J3591" s="258" t="s">
        <v>2561</v>
      </c>
      <c r="K3591" s="258" t="s">
        <v>3017</v>
      </c>
      <c r="L3591" s="265" t="s">
        <v>1937</v>
      </c>
      <c r="M3591" s="265" t="s">
        <v>1941</v>
      </c>
      <c r="N3591" s="258" t="s">
        <v>3027</v>
      </c>
      <c r="O3591" s="258" t="s">
        <v>3040</v>
      </c>
      <c r="P3591" s="258"/>
      <c r="Q3591" s="258"/>
      <c r="R3591" s="258"/>
      <c r="S3591" s="258"/>
      <c r="T3591" s="11" t="s">
        <v>2806</v>
      </c>
      <c r="U3591" s="11" t="s">
        <v>2517</v>
      </c>
      <c r="V3591">
        <v>2.3738626964433398</v>
      </c>
      <c r="Z3591">
        <v>5.1282051282051898E-2</v>
      </c>
      <c r="AD3591" s="188">
        <f t="shared" si="109"/>
        <v>5.4660208576450842</v>
      </c>
    </row>
    <row r="3592" spans="1:30" hidden="1" x14ac:dyDescent="0.35">
      <c r="A3592" s="11" t="s">
        <v>2807</v>
      </c>
      <c r="B3592" s="11" t="s">
        <v>2516</v>
      </c>
      <c r="C3592" s="11" t="s">
        <v>2552</v>
      </c>
      <c r="D3592" s="188" t="s">
        <v>3022</v>
      </c>
      <c r="G3592" s="11" t="s">
        <v>2803</v>
      </c>
      <c r="H3592" s="11" t="s">
        <v>2640</v>
      </c>
      <c r="I3592" s="11" t="s">
        <v>2808</v>
      </c>
      <c r="J3592" s="258" t="s">
        <v>2561</v>
      </c>
      <c r="K3592" s="258" t="s">
        <v>3017</v>
      </c>
      <c r="L3592" s="265" t="s">
        <v>1937</v>
      </c>
      <c r="M3592" s="265" t="s">
        <v>1941</v>
      </c>
      <c r="N3592" s="258" t="s">
        <v>3027</v>
      </c>
      <c r="O3592" s="258" t="s">
        <v>3040</v>
      </c>
      <c r="P3592" s="258"/>
      <c r="Q3592" s="258"/>
      <c r="R3592" s="258"/>
      <c r="S3592" s="258"/>
      <c r="T3592" s="11" t="s">
        <v>2806</v>
      </c>
      <c r="U3592" s="11" t="s">
        <v>2517</v>
      </c>
      <c r="V3592">
        <v>2.4729528535980099</v>
      </c>
      <c r="Z3592">
        <v>0.69230769230769196</v>
      </c>
      <c r="AD3592" s="188">
        <f t="shared" si="109"/>
        <v>5.6941843763718651</v>
      </c>
    </row>
    <row r="3593" spans="1:30" hidden="1" x14ac:dyDescent="0.35">
      <c r="A3593" s="11" t="s">
        <v>2807</v>
      </c>
      <c r="B3593" s="11" t="s">
        <v>2516</v>
      </c>
      <c r="C3593" s="11" t="s">
        <v>2552</v>
      </c>
      <c r="D3593" s="188" t="s">
        <v>3022</v>
      </c>
      <c r="G3593" s="11" t="s">
        <v>2803</v>
      </c>
      <c r="H3593" s="11" t="s">
        <v>2640</v>
      </c>
      <c r="I3593" s="11" t="s">
        <v>2808</v>
      </c>
      <c r="J3593" s="258" t="s">
        <v>2561</v>
      </c>
      <c r="K3593" s="258" t="s">
        <v>3017</v>
      </c>
      <c r="L3593" s="265" t="s">
        <v>1937</v>
      </c>
      <c r="M3593" s="265" t="s">
        <v>1941</v>
      </c>
      <c r="N3593" s="258" t="s">
        <v>3027</v>
      </c>
      <c r="O3593" s="258" t="s">
        <v>3040</v>
      </c>
      <c r="P3593" s="258"/>
      <c r="Q3593" s="258"/>
      <c r="R3593" s="258"/>
      <c r="S3593" s="258"/>
      <c r="T3593" s="11" t="s">
        <v>2806</v>
      </c>
      <c r="U3593" s="11" t="s">
        <v>2517</v>
      </c>
      <c r="V3593">
        <v>2.6620347394540902</v>
      </c>
      <c r="Z3593">
        <v>-0.61538461538461497</v>
      </c>
      <c r="AD3593" s="188">
        <f t="shared" si="109"/>
        <v>6.1295615080992771</v>
      </c>
    </row>
    <row r="3594" spans="1:30" hidden="1" x14ac:dyDescent="0.35">
      <c r="A3594" s="11" t="s">
        <v>2807</v>
      </c>
      <c r="B3594" s="11" t="s">
        <v>2516</v>
      </c>
      <c r="C3594" s="11" t="s">
        <v>2552</v>
      </c>
      <c r="D3594" s="188" t="s">
        <v>3022</v>
      </c>
      <c r="G3594" s="11" t="s">
        <v>2803</v>
      </c>
      <c r="H3594" s="11" t="s">
        <v>2640</v>
      </c>
      <c r="I3594" s="11" t="s">
        <v>2808</v>
      </c>
      <c r="J3594" s="258" t="s">
        <v>2561</v>
      </c>
      <c r="K3594" s="258" t="s">
        <v>3017</v>
      </c>
      <c r="L3594" s="265" t="s">
        <v>1937</v>
      </c>
      <c r="M3594" s="265" t="s">
        <v>1941</v>
      </c>
      <c r="N3594" s="258" t="s">
        <v>3027</v>
      </c>
      <c r="O3594" s="258" t="s">
        <v>3040</v>
      </c>
      <c r="P3594" s="258"/>
      <c r="Q3594" s="258"/>
      <c r="R3594" s="258"/>
      <c r="S3594" s="258"/>
      <c r="T3594" s="11" t="s">
        <v>2806</v>
      </c>
      <c r="U3594" s="11" t="s">
        <v>2517</v>
      </c>
      <c r="V3594">
        <v>2.7611248966087598</v>
      </c>
      <c r="Z3594">
        <v>2.56410256410259E-2</v>
      </c>
      <c r="AD3594" s="188">
        <f t="shared" si="109"/>
        <v>6.3577250268260563</v>
      </c>
    </row>
    <row r="3595" spans="1:30" hidden="1" x14ac:dyDescent="0.35">
      <c r="A3595" s="11" t="s">
        <v>2807</v>
      </c>
      <c r="B3595" s="11" t="s">
        <v>2516</v>
      </c>
      <c r="C3595" s="11" t="s">
        <v>2552</v>
      </c>
      <c r="D3595" s="188" t="s">
        <v>3022</v>
      </c>
      <c r="G3595" s="11" t="s">
        <v>2803</v>
      </c>
      <c r="H3595" s="11" t="s">
        <v>2640</v>
      </c>
      <c r="I3595" s="11" t="s">
        <v>2808</v>
      </c>
      <c r="J3595" s="258" t="s">
        <v>2561</v>
      </c>
      <c r="K3595" s="258" t="s">
        <v>3017</v>
      </c>
      <c r="L3595" s="265" t="s">
        <v>1937</v>
      </c>
      <c r="M3595" s="265" t="s">
        <v>1941</v>
      </c>
      <c r="N3595" s="258" t="s">
        <v>3027</v>
      </c>
      <c r="O3595" s="258" t="s">
        <v>3040</v>
      </c>
      <c r="P3595" s="258"/>
      <c r="Q3595" s="258"/>
      <c r="R3595" s="258"/>
      <c r="S3595" s="258"/>
      <c r="T3595" s="11" t="s">
        <v>2806</v>
      </c>
      <c r="U3595" s="11" t="s">
        <v>2517</v>
      </c>
      <c r="V3595">
        <v>2.8942928039702198</v>
      </c>
      <c r="Z3595">
        <v>-0.61538461538461497</v>
      </c>
      <c r="AD3595" s="188">
        <f t="shared" si="109"/>
        <v>6.6643554651817665</v>
      </c>
    </row>
    <row r="3596" spans="1:30" hidden="1" x14ac:dyDescent="0.35">
      <c r="A3596" s="11" t="s">
        <v>2807</v>
      </c>
      <c r="B3596" s="11" t="s">
        <v>2516</v>
      </c>
      <c r="C3596" s="11" t="s">
        <v>2552</v>
      </c>
      <c r="D3596" s="188" t="s">
        <v>3022</v>
      </c>
      <c r="G3596" s="11" t="s">
        <v>2803</v>
      </c>
      <c r="H3596" s="11" t="s">
        <v>2640</v>
      </c>
      <c r="I3596" s="11" t="s">
        <v>2808</v>
      </c>
      <c r="J3596" s="258" t="s">
        <v>2561</v>
      </c>
      <c r="K3596" s="258" t="s">
        <v>3017</v>
      </c>
      <c r="L3596" s="265" t="s">
        <v>1937</v>
      </c>
      <c r="M3596" s="265" t="s">
        <v>1941</v>
      </c>
      <c r="N3596" s="258" t="s">
        <v>3027</v>
      </c>
      <c r="O3596" s="258" t="s">
        <v>3040</v>
      </c>
      <c r="P3596" s="258"/>
      <c r="Q3596" s="258"/>
      <c r="R3596" s="258"/>
      <c r="S3596" s="258"/>
      <c r="T3596" s="11" t="s">
        <v>2806</v>
      </c>
      <c r="U3596" s="11" t="s">
        <v>2517</v>
      </c>
      <c r="V3596">
        <v>2.9454094292803901</v>
      </c>
      <c r="Z3596">
        <v>-0.53846153846153799</v>
      </c>
      <c r="AD3596" s="188">
        <f t="shared" si="109"/>
        <v>6.7820558446251269</v>
      </c>
    </row>
    <row r="3597" spans="1:30" hidden="1" x14ac:dyDescent="0.35">
      <c r="A3597" s="11" t="s">
        <v>2807</v>
      </c>
      <c r="B3597" s="11" t="s">
        <v>2516</v>
      </c>
      <c r="C3597" s="11" t="s">
        <v>2552</v>
      </c>
      <c r="D3597" s="188" t="s">
        <v>3022</v>
      </c>
      <c r="G3597" s="11" t="s">
        <v>2803</v>
      </c>
      <c r="H3597" s="11" t="s">
        <v>2640</v>
      </c>
      <c r="I3597" s="11" t="s">
        <v>2808</v>
      </c>
      <c r="J3597" s="258" t="s">
        <v>2561</v>
      </c>
      <c r="K3597" s="258" t="s">
        <v>3017</v>
      </c>
      <c r="L3597" s="265" t="s">
        <v>1937</v>
      </c>
      <c r="M3597" s="265" t="s">
        <v>1941</v>
      </c>
      <c r="N3597" s="258" t="s">
        <v>3027</v>
      </c>
      <c r="O3597" s="258" t="s">
        <v>3040</v>
      </c>
      <c r="P3597" s="258"/>
      <c r="Q3597" s="258"/>
      <c r="R3597" s="258"/>
      <c r="S3597" s="258"/>
      <c r="T3597" s="11" t="s">
        <v>2806</v>
      </c>
      <c r="U3597" s="11" t="s">
        <v>2517</v>
      </c>
      <c r="V3597">
        <v>3.0218362282878402</v>
      </c>
      <c r="Z3597">
        <v>-0.38461538461538403</v>
      </c>
      <c r="AD3597" s="188">
        <f t="shared" si="109"/>
        <v>6.9580350527249335</v>
      </c>
    </row>
    <row r="3598" spans="1:30" hidden="1" x14ac:dyDescent="0.35">
      <c r="A3598" s="11" t="s">
        <v>2807</v>
      </c>
      <c r="B3598" s="11" t="s">
        <v>2516</v>
      </c>
      <c r="C3598" s="11" t="s">
        <v>2552</v>
      </c>
      <c r="D3598" s="188" t="s">
        <v>3022</v>
      </c>
      <c r="G3598" s="11" t="s">
        <v>2803</v>
      </c>
      <c r="H3598" s="11" t="s">
        <v>2640</v>
      </c>
      <c r="I3598" s="11" t="s">
        <v>2808</v>
      </c>
      <c r="J3598" s="258" t="s">
        <v>2561</v>
      </c>
      <c r="K3598" s="258" t="s">
        <v>3017</v>
      </c>
      <c r="L3598" s="265" t="s">
        <v>1937</v>
      </c>
      <c r="M3598" s="265" t="s">
        <v>1941</v>
      </c>
      <c r="N3598" s="258" t="s">
        <v>3027</v>
      </c>
      <c r="O3598" s="258" t="s">
        <v>3040</v>
      </c>
      <c r="P3598" s="258"/>
      <c r="Q3598" s="258"/>
      <c r="R3598" s="258"/>
      <c r="S3598" s="258"/>
      <c r="T3598" s="11" t="s">
        <v>2806</v>
      </c>
      <c r="U3598" s="11" t="s">
        <v>2517</v>
      </c>
      <c r="V3598">
        <v>3.0962779156327498</v>
      </c>
      <c r="Z3598">
        <v>7.6923076923077496E-2</v>
      </c>
      <c r="AD3598" s="188">
        <f t="shared" si="109"/>
        <v>7.1294433723026458</v>
      </c>
    </row>
    <row r="3599" spans="1:30" hidden="1" x14ac:dyDescent="0.35">
      <c r="A3599" s="11" t="s">
        <v>2807</v>
      </c>
      <c r="B3599" s="11" t="s">
        <v>2516</v>
      </c>
      <c r="C3599" s="11" t="s">
        <v>2552</v>
      </c>
      <c r="D3599" s="188" t="s">
        <v>3022</v>
      </c>
      <c r="G3599" s="11" t="s">
        <v>2803</v>
      </c>
      <c r="H3599" s="11" t="s">
        <v>2640</v>
      </c>
      <c r="I3599" s="11" t="s">
        <v>2808</v>
      </c>
      <c r="J3599" s="258" t="s">
        <v>2561</v>
      </c>
      <c r="K3599" s="258" t="s">
        <v>3017</v>
      </c>
      <c r="L3599" s="265" t="s">
        <v>1937</v>
      </c>
      <c r="M3599" s="265" t="s">
        <v>1941</v>
      </c>
      <c r="N3599" s="258" t="s">
        <v>3027</v>
      </c>
      <c r="O3599" s="258" t="s">
        <v>3040</v>
      </c>
      <c r="P3599" s="258"/>
      <c r="Q3599" s="258"/>
      <c r="R3599" s="258"/>
      <c r="S3599" s="258"/>
      <c r="T3599" s="11" t="s">
        <v>2806</v>
      </c>
      <c r="U3599" s="11" t="s">
        <v>2517</v>
      </c>
      <c r="V3599">
        <v>3.3066997518610401</v>
      </c>
      <c r="Z3599">
        <v>-0.53846153846153799</v>
      </c>
      <c r="AD3599" s="188">
        <f t="shared" si="109"/>
        <v>7.613957555642342</v>
      </c>
    </row>
    <row r="3600" spans="1:30" hidden="1" x14ac:dyDescent="0.35">
      <c r="A3600" s="11" t="s">
        <v>2807</v>
      </c>
      <c r="B3600" s="11" t="s">
        <v>2516</v>
      </c>
      <c r="C3600" s="11" t="s">
        <v>2552</v>
      </c>
      <c r="D3600" s="188" t="s">
        <v>3022</v>
      </c>
      <c r="G3600" s="11" t="s">
        <v>2803</v>
      </c>
      <c r="H3600" s="11" t="s">
        <v>2640</v>
      </c>
      <c r="I3600" s="11" t="s">
        <v>2808</v>
      </c>
      <c r="J3600" s="258" t="s">
        <v>2561</v>
      </c>
      <c r="K3600" s="258" t="s">
        <v>3017</v>
      </c>
      <c r="L3600" s="265" t="s">
        <v>1937</v>
      </c>
      <c r="M3600" s="265" t="s">
        <v>1941</v>
      </c>
      <c r="N3600" s="258" t="s">
        <v>3027</v>
      </c>
      <c r="O3600" s="258" t="s">
        <v>3040</v>
      </c>
      <c r="P3600" s="258"/>
      <c r="Q3600" s="258"/>
      <c r="R3600" s="258"/>
      <c r="S3600" s="258"/>
      <c r="T3600" s="11" t="s">
        <v>2806</v>
      </c>
      <c r="U3600" s="11" t="s">
        <v>2517</v>
      </c>
      <c r="V3600">
        <v>3.48486352357319</v>
      </c>
      <c r="Z3600">
        <v>-0.15384615384615299</v>
      </c>
      <c r="AD3600" s="188">
        <f t="shared" si="109"/>
        <v>8.0241948004983321</v>
      </c>
    </row>
    <row r="3601" spans="1:30" hidden="1" x14ac:dyDescent="0.35">
      <c r="A3601" s="11" t="s">
        <v>2807</v>
      </c>
      <c r="B3601" s="11" t="s">
        <v>2516</v>
      </c>
      <c r="C3601" s="11" t="s">
        <v>2552</v>
      </c>
      <c r="D3601" s="188" t="s">
        <v>3022</v>
      </c>
      <c r="G3601" s="11" t="s">
        <v>2803</v>
      </c>
      <c r="H3601" s="11" t="s">
        <v>2640</v>
      </c>
      <c r="I3601" s="11" t="s">
        <v>2808</v>
      </c>
      <c r="J3601" s="258" t="s">
        <v>2561</v>
      </c>
      <c r="K3601" s="258" t="s">
        <v>3017</v>
      </c>
      <c r="L3601" s="265" t="s">
        <v>1937</v>
      </c>
      <c r="M3601" s="265" t="s">
        <v>1941</v>
      </c>
      <c r="N3601" s="258" t="s">
        <v>3027</v>
      </c>
      <c r="O3601" s="258" t="s">
        <v>3040</v>
      </c>
      <c r="P3601" s="258"/>
      <c r="Q3601" s="258"/>
      <c r="R3601" s="258"/>
      <c r="S3601" s="258"/>
      <c r="T3601" s="11" t="s">
        <v>2806</v>
      </c>
      <c r="U3601" s="11" t="s">
        <v>2517</v>
      </c>
      <c r="V3601">
        <v>3.33482216708023</v>
      </c>
      <c r="Z3601">
        <v>-0.89743589743589602</v>
      </c>
      <c r="AD3601" s="188">
        <f t="shared" si="109"/>
        <v>7.6787118097050371</v>
      </c>
    </row>
    <row r="3602" spans="1:30" hidden="1" x14ac:dyDescent="0.35">
      <c r="A3602" s="11" t="s">
        <v>2807</v>
      </c>
      <c r="B3602" s="11" t="s">
        <v>2516</v>
      </c>
      <c r="C3602" s="11" t="s">
        <v>2552</v>
      </c>
      <c r="D3602" s="188" t="s">
        <v>3022</v>
      </c>
      <c r="G3602" s="11" t="s">
        <v>2803</v>
      </c>
      <c r="H3602" s="11" t="s">
        <v>2640</v>
      </c>
      <c r="I3602" s="11" t="s">
        <v>2808</v>
      </c>
      <c r="J3602" s="258" t="s">
        <v>2561</v>
      </c>
      <c r="K3602" s="258" t="s">
        <v>3017</v>
      </c>
      <c r="L3602" s="265" t="s">
        <v>1937</v>
      </c>
      <c r="M3602" s="265" t="s">
        <v>1941</v>
      </c>
      <c r="N3602" s="258" t="s">
        <v>3027</v>
      </c>
      <c r="O3602" s="258" t="s">
        <v>3040</v>
      </c>
      <c r="P3602" s="258"/>
      <c r="Q3602" s="258"/>
      <c r="R3602" s="258"/>
      <c r="S3602" s="258"/>
      <c r="T3602" s="11" t="s">
        <v>2806</v>
      </c>
      <c r="U3602" s="11" t="s">
        <v>2517</v>
      </c>
      <c r="V3602">
        <v>3.5923904052936302</v>
      </c>
      <c r="Z3602">
        <v>-0.82051282051282004</v>
      </c>
      <c r="AD3602" s="188">
        <f t="shared" si="109"/>
        <v>8.2717845954439522</v>
      </c>
    </row>
    <row r="3603" spans="1:30" hidden="1" x14ac:dyDescent="0.35">
      <c r="A3603" s="11" t="s">
        <v>2807</v>
      </c>
      <c r="B3603" s="11" t="s">
        <v>2516</v>
      </c>
      <c r="C3603" s="11" t="s">
        <v>2552</v>
      </c>
      <c r="D3603" s="188" t="s">
        <v>3022</v>
      </c>
      <c r="G3603" s="11" t="s">
        <v>2803</v>
      </c>
      <c r="H3603" s="11" t="s">
        <v>2640</v>
      </c>
      <c r="I3603" s="11" t="s">
        <v>2808</v>
      </c>
      <c r="J3603" s="258" t="s">
        <v>2561</v>
      </c>
      <c r="K3603" s="258" t="s">
        <v>3017</v>
      </c>
      <c r="L3603" s="265" t="s">
        <v>1937</v>
      </c>
      <c r="M3603" s="265" t="s">
        <v>1941</v>
      </c>
      <c r="N3603" s="258" t="s">
        <v>3027</v>
      </c>
      <c r="O3603" s="258" t="s">
        <v>3040</v>
      </c>
      <c r="P3603" s="258"/>
      <c r="Q3603" s="258"/>
      <c r="R3603" s="258"/>
      <c r="S3603" s="258"/>
      <c r="T3603" s="11" t="s">
        <v>2806</v>
      </c>
      <c r="U3603" s="11" t="s">
        <v>2517</v>
      </c>
      <c r="V3603">
        <v>3.7753515301902398</v>
      </c>
      <c r="Z3603">
        <v>-1.17948717948717</v>
      </c>
      <c r="AD3603" s="188">
        <f t="shared" si="109"/>
        <v>8.6930681542283068</v>
      </c>
    </row>
    <row r="3604" spans="1:30" hidden="1" x14ac:dyDescent="0.35">
      <c r="A3604" s="11" t="s">
        <v>2807</v>
      </c>
      <c r="B3604" s="11" t="s">
        <v>2516</v>
      </c>
      <c r="C3604" s="11" t="s">
        <v>2552</v>
      </c>
      <c r="D3604" s="188" t="s">
        <v>3022</v>
      </c>
      <c r="G3604" s="11" t="s">
        <v>2803</v>
      </c>
      <c r="H3604" s="11" t="s">
        <v>2640</v>
      </c>
      <c r="I3604" s="11" t="s">
        <v>2808</v>
      </c>
      <c r="J3604" s="258" t="s">
        <v>2561</v>
      </c>
      <c r="K3604" s="258" t="s">
        <v>3017</v>
      </c>
      <c r="L3604" s="265" t="s">
        <v>1937</v>
      </c>
      <c r="M3604" s="265" t="s">
        <v>1941</v>
      </c>
      <c r="N3604" s="258" t="s">
        <v>3027</v>
      </c>
      <c r="O3604" s="258" t="s">
        <v>3040</v>
      </c>
      <c r="P3604" s="258"/>
      <c r="Q3604" s="258"/>
      <c r="R3604" s="258"/>
      <c r="S3604" s="258"/>
      <c r="T3604" s="11" t="s">
        <v>2806</v>
      </c>
      <c r="U3604" s="11" t="s">
        <v>2517</v>
      </c>
      <c r="V3604">
        <v>3.8509511993382901</v>
      </c>
      <c r="Z3604">
        <v>-0.89743589743589602</v>
      </c>
      <c r="AD3604" s="188">
        <f t="shared" si="109"/>
        <v>8.8671428254438887</v>
      </c>
    </row>
    <row r="3605" spans="1:30" hidden="1" x14ac:dyDescent="0.35">
      <c r="A3605" s="11" t="s">
        <v>2807</v>
      </c>
      <c r="B3605" s="11" t="s">
        <v>2516</v>
      </c>
      <c r="C3605" s="11" t="s">
        <v>2552</v>
      </c>
      <c r="D3605" s="188" t="s">
        <v>3022</v>
      </c>
      <c r="G3605" s="11" t="s">
        <v>2803</v>
      </c>
      <c r="H3605" s="11" t="s">
        <v>2640</v>
      </c>
      <c r="I3605" s="11" t="s">
        <v>2808</v>
      </c>
      <c r="J3605" s="258" t="s">
        <v>2561</v>
      </c>
      <c r="K3605" s="258" t="s">
        <v>3017</v>
      </c>
      <c r="L3605" s="265" t="s">
        <v>1937</v>
      </c>
      <c r="M3605" s="265" t="s">
        <v>1941</v>
      </c>
      <c r="N3605" s="258" t="s">
        <v>3027</v>
      </c>
      <c r="O3605" s="258" t="s">
        <v>3040</v>
      </c>
      <c r="P3605" s="258"/>
      <c r="Q3605" s="258"/>
      <c r="R3605" s="258"/>
      <c r="S3605" s="258"/>
      <c r="T3605" s="11" t="s">
        <v>2806</v>
      </c>
      <c r="U3605" s="11" t="s">
        <v>2517</v>
      </c>
      <c r="V3605">
        <v>3.9027295285359802</v>
      </c>
      <c r="Z3605">
        <v>-0.92307692307692202</v>
      </c>
      <c r="AD3605" s="188">
        <f t="shared" si="109"/>
        <v>8.9863668343946284</v>
      </c>
    </row>
    <row r="3606" spans="1:30" hidden="1" x14ac:dyDescent="0.35">
      <c r="A3606" s="11" t="s">
        <v>2807</v>
      </c>
      <c r="B3606" s="11" t="s">
        <v>2516</v>
      </c>
      <c r="C3606" s="11" t="s">
        <v>2552</v>
      </c>
      <c r="D3606" s="188" t="s">
        <v>3022</v>
      </c>
      <c r="G3606" s="11" t="s">
        <v>2803</v>
      </c>
      <c r="H3606" s="11" t="s">
        <v>2640</v>
      </c>
      <c r="I3606" s="11" t="s">
        <v>2808</v>
      </c>
      <c r="J3606" s="258" t="s">
        <v>2561</v>
      </c>
      <c r="K3606" s="258" t="s">
        <v>3017</v>
      </c>
      <c r="L3606" s="265" t="s">
        <v>1937</v>
      </c>
      <c r="M3606" s="265" t="s">
        <v>1941</v>
      </c>
      <c r="N3606" s="258" t="s">
        <v>3027</v>
      </c>
      <c r="O3606" s="258" t="s">
        <v>3040</v>
      </c>
      <c r="P3606" s="258"/>
      <c r="Q3606" s="258"/>
      <c r="R3606" s="258"/>
      <c r="S3606" s="258"/>
      <c r="T3606" s="11" t="s">
        <v>2806</v>
      </c>
      <c r="U3606" s="11" t="s">
        <v>2517</v>
      </c>
      <c r="V3606">
        <v>4.0307692307692298</v>
      </c>
      <c r="Z3606">
        <v>-0.76923076923076905</v>
      </c>
      <c r="AD3606" s="188">
        <f t="shared" si="109"/>
        <v>9.2811891440683052</v>
      </c>
    </row>
    <row r="3607" spans="1:30" hidden="1" x14ac:dyDescent="0.35">
      <c r="A3607" s="11" t="s">
        <v>2807</v>
      </c>
      <c r="B3607" s="11" t="s">
        <v>2516</v>
      </c>
      <c r="C3607" s="11" t="s">
        <v>2552</v>
      </c>
      <c r="D3607" s="188" t="s">
        <v>3022</v>
      </c>
      <c r="G3607" s="11" t="s">
        <v>2803</v>
      </c>
      <c r="H3607" s="11" t="s">
        <v>2640</v>
      </c>
      <c r="I3607" s="11" t="s">
        <v>2808</v>
      </c>
      <c r="J3607" s="258" t="s">
        <v>2561</v>
      </c>
      <c r="K3607" s="258" t="s">
        <v>3017</v>
      </c>
      <c r="L3607" s="265" t="s">
        <v>1937</v>
      </c>
      <c r="M3607" s="265" t="s">
        <v>1941</v>
      </c>
      <c r="N3607" s="258" t="s">
        <v>3027</v>
      </c>
      <c r="O3607" s="258" t="s">
        <v>3040</v>
      </c>
      <c r="P3607" s="258"/>
      <c r="Q3607" s="258"/>
      <c r="R3607" s="258"/>
      <c r="S3607" s="258"/>
      <c r="T3607" s="11" t="s">
        <v>2806</v>
      </c>
      <c r="U3607" s="11" t="s">
        <v>2517</v>
      </c>
      <c r="V3607">
        <v>4.1621174524400297</v>
      </c>
      <c r="Z3607">
        <v>-1.12820512820512</v>
      </c>
      <c r="AD3607" s="188">
        <f t="shared" si="109"/>
        <v>9.5836296012787674</v>
      </c>
    </row>
    <row r="3608" spans="1:30" hidden="1" x14ac:dyDescent="0.35">
      <c r="A3608" s="11" t="s">
        <v>2807</v>
      </c>
      <c r="B3608" s="11" t="s">
        <v>2516</v>
      </c>
      <c r="C3608" s="11" t="s">
        <v>2552</v>
      </c>
      <c r="D3608" s="188" t="s">
        <v>3022</v>
      </c>
      <c r="G3608" s="11" t="s">
        <v>2803</v>
      </c>
      <c r="H3608" s="11" t="s">
        <v>2640</v>
      </c>
      <c r="I3608" s="11" t="s">
        <v>2808</v>
      </c>
      <c r="J3608" s="258" t="s">
        <v>2561</v>
      </c>
      <c r="K3608" s="258" t="s">
        <v>3017</v>
      </c>
      <c r="L3608" s="265" t="s">
        <v>1937</v>
      </c>
      <c r="M3608" s="265" t="s">
        <v>1941</v>
      </c>
      <c r="N3608" s="258" t="s">
        <v>3027</v>
      </c>
      <c r="O3608" s="258" t="s">
        <v>3040</v>
      </c>
      <c r="P3608" s="258"/>
      <c r="Q3608" s="258"/>
      <c r="R3608" s="258"/>
      <c r="S3608" s="258"/>
      <c r="T3608" s="11" t="s">
        <v>2806</v>
      </c>
      <c r="U3608" s="11" t="s">
        <v>2517</v>
      </c>
      <c r="V3608">
        <v>4.1875930521091798</v>
      </c>
      <c r="Z3608">
        <v>-1.07692307692307</v>
      </c>
      <c r="AD3608" s="188">
        <f t="shared" si="109"/>
        <v>9.642289337312036</v>
      </c>
    </row>
    <row r="3609" spans="1:30" hidden="1" x14ac:dyDescent="0.35">
      <c r="A3609" s="11" t="s">
        <v>2807</v>
      </c>
      <c r="B3609" s="11" t="s">
        <v>2516</v>
      </c>
      <c r="C3609" s="11" t="s">
        <v>2552</v>
      </c>
      <c r="D3609" s="188" t="s">
        <v>3022</v>
      </c>
      <c r="G3609" s="11" t="s">
        <v>2803</v>
      </c>
      <c r="H3609" s="11" t="s">
        <v>2640</v>
      </c>
      <c r="I3609" s="11" t="s">
        <v>2808</v>
      </c>
      <c r="J3609" s="258" t="s">
        <v>2561</v>
      </c>
      <c r="K3609" s="258" t="s">
        <v>3017</v>
      </c>
      <c r="L3609" s="265" t="s">
        <v>1937</v>
      </c>
      <c r="M3609" s="265" t="s">
        <v>1941</v>
      </c>
      <c r="N3609" s="258" t="s">
        <v>3027</v>
      </c>
      <c r="O3609" s="258" t="s">
        <v>3040</v>
      </c>
      <c r="P3609" s="258"/>
      <c r="Q3609" s="258"/>
      <c r="R3609" s="258"/>
      <c r="S3609" s="258"/>
      <c r="T3609" s="11" t="s">
        <v>2806</v>
      </c>
      <c r="U3609" s="11" t="s">
        <v>2517</v>
      </c>
      <c r="V3609">
        <v>4.4698097601323399</v>
      </c>
      <c r="Z3609">
        <v>-0.82051282051282004</v>
      </c>
      <c r="AD3609" s="188">
        <f t="shared" si="109"/>
        <v>10.292117322200017</v>
      </c>
    </row>
    <row r="3610" spans="1:30" hidden="1" x14ac:dyDescent="0.35">
      <c r="A3610" s="11" t="s">
        <v>2807</v>
      </c>
      <c r="B3610" s="11" t="s">
        <v>2516</v>
      </c>
      <c r="C3610" s="11" t="s">
        <v>2552</v>
      </c>
      <c r="D3610" s="188" t="s">
        <v>3022</v>
      </c>
      <c r="G3610" s="11" t="s">
        <v>2803</v>
      </c>
      <c r="H3610" s="11" t="s">
        <v>2640</v>
      </c>
      <c r="I3610" s="11" t="s">
        <v>2808</v>
      </c>
      <c r="J3610" s="258" t="s">
        <v>2561</v>
      </c>
      <c r="K3610" s="258" t="s">
        <v>3017</v>
      </c>
      <c r="L3610" s="265" t="s">
        <v>1937</v>
      </c>
      <c r="M3610" s="265" t="s">
        <v>1941</v>
      </c>
      <c r="N3610" s="258" t="s">
        <v>3027</v>
      </c>
      <c r="O3610" s="258" t="s">
        <v>3040</v>
      </c>
      <c r="P3610" s="258"/>
      <c r="Q3610" s="258"/>
      <c r="R3610" s="258"/>
      <c r="S3610" s="258"/>
      <c r="T3610" s="11" t="s">
        <v>2806</v>
      </c>
      <c r="U3610" s="11" t="s">
        <v>2517</v>
      </c>
      <c r="V3610">
        <v>4.4931348221670797</v>
      </c>
      <c r="Z3610">
        <v>-0.43589743589743501</v>
      </c>
      <c r="AD3610" s="188">
        <f t="shared" si="109"/>
        <v>10.345825262334371</v>
      </c>
    </row>
    <row r="3611" spans="1:30" hidden="1" x14ac:dyDescent="0.35">
      <c r="A3611" s="11" t="s">
        <v>2807</v>
      </c>
      <c r="B3611" s="11" t="s">
        <v>2516</v>
      </c>
      <c r="C3611" s="11" t="s">
        <v>2552</v>
      </c>
      <c r="D3611" s="188" t="s">
        <v>3022</v>
      </c>
      <c r="G3611" s="11" t="s">
        <v>2803</v>
      </c>
      <c r="H3611" s="11" t="s">
        <v>2640</v>
      </c>
      <c r="I3611" s="11" t="s">
        <v>2808</v>
      </c>
      <c r="J3611" s="258" t="s">
        <v>2561</v>
      </c>
      <c r="K3611" s="258" t="s">
        <v>3017</v>
      </c>
      <c r="L3611" s="265" t="s">
        <v>1937</v>
      </c>
      <c r="M3611" s="265" t="s">
        <v>1941</v>
      </c>
      <c r="N3611" s="258" t="s">
        <v>3027</v>
      </c>
      <c r="O3611" s="258" t="s">
        <v>3040</v>
      </c>
      <c r="P3611" s="258"/>
      <c r="Q3611" s="258"/>
      <c r="R3611" s="258"/>
      <c r="S3611" s="258"/>
      <c r="T3611" s="11" t="s">
        <v>2806</v>
      </c>
      <c r="U3611" s="11" t="s">
        <v>2517</v>
      </c>
      <c r="V3611">
        <v>4.3432588916459798</v>
      </c>
      <c r="Z3611">
        <v>-1.2051282051282</v>
      </c>
      <c r="AD3611" s="188">
        <f t="shared" si="109"/>
        <v>10.000723178917875</v>
      </c>
    </row>
    <row r="3612" spans="1:30" hidden="1" x14ac:dyDescent="0.35">
      <c r="A3612" s="11" t="s">
        <v>2807</v>
      </c>
      <c r="B3612" s="11" t="s">
        <v>2516</v>
      </c>
      <c r="C3612" s="11" t="s">
        <v>2552</v>
      </c>
      <c r="D3612" s="188" t="s">
        <v>3022</v>
      </c>
      <c r="G3612" s="11" t="s">
        <v>2803</v>
      </c>
      <c r="H3612" s="11" t="s">
        <v>2640</v>
      </c>
      <c r="I3612" s="11" t="s">
        <v>2808</v>
      </c>
      <c r="J3612" s="258" t="s">
        <v>2561</v>
      </c>
      <c r="K3612" s="258" t="s">
        <v>3017</v>
      </c>
      <c r="L3612" s="265" t="s">
        <v>1937</v>
      </c>
      <c r="M3612" s="265" t="s">
        <v>1941</v>
      </c>
      <c r="N3612" s="258" t="s">
        <v>3027</v>
      </c>
      <c r="O3612" s="258" t="s">
        <v>3040</v>
      </c>
      <c r="P3612" s="258"/>
      <c r="Q3612" s="258"/>
      <c r="R3612" s="258"/>
      <c r="S3612" s="258"/>
      <c r="T3612" s="11" t="s">
        <v>2806</v>
      </c>
      <c r="U3612" s="11" t="s">
        <v>2517</v>
      </c>
      <c r="V3612">
        <v>4.6818858560793997</v>
      </c>
      <c r="Z3612">
        <v>-1.6923076923076901</v>
      </c>
      <c r="AD3612" s="188">
        <f t="shared" si="109"/>
        <v>10.780440579308094</v>
      </c>
    </row>
    <row r="3613" spans="1:30" hidden="1" x14ac:dyDescent="0.35">
      <c r="A3613" s="11" t="s">
        <v>2807</v>
      </c>
      <c r="B3613" s="11" t="s">
        <v>2516</v>
      </c>
      <c r="C3613" s="11" t="s">
        <v>2552</v>
      </c>
      <c r="D3613" s="188" t="s">
        <v>3022</v>
      </c>
      <c r="G3613" s="11" t="s">
        <v>2803</v>
      </c>
      <c r="H3613" s="11" t="s">
        <v>2640</v>
      </c>
      <c r="I3613" s="11" t="s">
        <v>2808</v>
      </c>
      <c r="J3613" s="258" t="s">
        <v>2561</v>
      </c>
      <c r="K3613" s="258" t="s">
        <v>3017</v>
      </c>
      <c r="L3613" s="265" t="s">
        <v>1937</v>
      </c>
      <c r="M3613" s="265" t="s">
        <v>1941</v>
      </c>
      <c r="N3613" s="258" t="s">
        <v>3027</v>
      </c>
      <c r="O3613" s="258" t="s">
        <v>3040</v>
      </c>
      <c r="P3613" s="258"/>
      <c r="Q3613" s="258"/>
      <c r="R3613" s="258"/>
      <c r="S3613" s="258"/>
      <c r="T3613" s="11" t="s">
        <v>2806</v>
      </c>
      <c r="U3613" s="11" t="s">
        <v>2517</v>
      </c>
      <c r="V3613">
        <v>4.7594706368899899</v>
      </c>
      <c r="Z3613">
        <v>-1.7179487179487101</v>
      </c>
      <c r="AD3613" s="188">
        <f t="shared" si="109"/>
        <v>10.959086139045768</v>
      </c>
    </row>
    <row r="3614" spans="1:30" hidden="1" x14ac:dyDescent="0.35">
      <c r="A3614" s="11" t="s">
        <v>2807</v>
      </c>
      <c r="B3614" s="11" t="s">
        <v>2516</v>
      </c>
      <c r="C3614" s="11" t="s">
        <v>2552</v>
      </c>
      <c r="D3614" s="188" t="s">
        <v>3022</v>
      </c>
      <c r="G3614" s="11" t="s">
        <v>2803</v>
      </c>
      <c r="H3614" s="11" t="s">
        <v>2640</v>
      </c>
      <c r="I3614" s="11" t="s">
        <v>2808</v>
      </c>
      <c r="J3614" s="258" t="s">
        <v>2561</v>
      </c>
      <c r="K3614" s="258" t="s">
        <v>3017</v>
      </c>
      <c r="L3614" s="265" t="s">
        <v>1937</v>
      </c>
      <c r="M3614" s="265" t="s">
        <v>1941</v>
      </c>
      <c r="N3614" s="258" t="s">
        <v>3027</v>
      </c>
      <c r="O3614" s="258" t="s">
        <v>3040</v>
      </c>
      <c r="P3614" s="258"/>
      <c r="Q3614" s="258"/>
      <c r="R3614" s="258"/>
      <c r="S3614" s="258"/>
      <c r="T3614" s="11" t="s">
        <v>2806</v>
      </c>
      <c r="U3614" s="11" t="s">
        <v>2517</v>
      </c>
      <c r="V3614">
        <v>5.01555004135649</v>
      </c>
      <c r="Z3614">
        <v>-1.4102564102563999</v>
      </c>
      <c r="AD3614" s="188">
        <f t="shared" si="109"/>
        <v>11.548730758393123</v>
      </c>
    </row>
    <row r="3615" spans="1:30" hidden="1" x14ac:dyDescent="0.35">
      <c r="A3615" s="11" t="s">
        <v>2807</v>
      </c>
      <c r="B3615" s="11" t="s">
        <v>2516</v>
      </c>
      <c r="C3615" s="11" t="s">
        <v>2552</v>
      </c>
      <c r="D3615" s="188" t="s">
        <v>3022</v>
      </c>
      <c r="G3615" s="11" t="s">
        <v>2803</v>
      </c>
      <c r="H3615" s="11" t="s">
        <v>2640</v>
      </c>
      <c r="I3615" s="11" t="s">
        <v>2808</v>
      </c>
      <c r="J3615" s="258" t="s">
        <v>2561</v>
      </c>
      <c r="K3615" s="258" t="s">
        <v>3017</v>
      </c>
      <c r="L3615" s="265" t="s">
        <v>1937</v>
      </c>
      <c r="M3615" s="265" t="s">
        <v>1941</v>
      </c>
      <c r="N3615" s="258" t="s">
        <v>3027</v>
      </c>
      <c r="O3615" s="258" t="s">
        <v>3040</v>
      </c>
      <c r="P3615" s="258"/>
      <c r="Q3615" s="258"/>
      <c r="R3615" s="258"/>
      <c r="S3615" s="258"/>
      <c r="T3615" s="11" t="s">
        <v>2806</v>
      </c>
      <c r="U3615" s="11" t="s">
        <v>2517</v>
      </c>
      <c r="V3615">
        <v>5.1999999999999904</v>
      </c>
      <c r="Z3615">
        <v>-2</v>
      </c>
      <c r="AD3615" s="188">
        <f t="shared" si="109"/>
        <v>11.973442483569016</v>
      </c>
    </row>
    <row r="3616" spans="1:30" hidden="1" x14ac:dyDescent="0.35">
      <c r="A3616" s="11" t="s">
        <v>2807</v>
      </c>
      <c r="B3616" s="11" t="s">
        <v>2516</v>
      </c>
      <c r="C3616" s="11" t="s">
        <v>2552</v>
      </c>
      <c r="D3616" s="188" t="s">
        <v>3022</v>
      </c>
      <c r="G3616" s="11" t="s">
        <v>2803</v>
      </c>
      <c r="H3616" s="11" t="s">
        <v>2640</v>
      </c>
      <c r="I3616" s="11" t="s">
        <v>2809</v>
      </c>
      <c r="J3616" s="258" t="s">
        <v>2561</v>
      </c>
      <c r="K3616" s="258" t="s">
        <v>3017</v>
      </c>
      <c r="L3616" s="265" t="s">
        <v>1937</v>
      </c>
      <c r="M3616" s="265" t="s">
        <v>1941</v>
      </c>
      <c r="N3616" s="258" t="s">
        <v>3027</v>
      </c>
      <c r="O3616" s="258" t="s">
        <v>3040</v>
      </c>
      <c r="P3616" s="258"/>
      <c r="Q3616" s="258"/>
      <c r="R3616" s="258"/>
      <c r="S3616" s="258"/>
      <c r="T3616" s="11" t="s">
        <v>2806</v>
      </c>
      <c r="U3616" s="11" t="s">
        <v>2517</v>
      </c>
      <c r="V3616">
        <v>0.28514485309225801</v>
      </c>
      <c r="Z3616">
        <v>2.20382165605095</v>
      </c>
      <c r="AD3616" s="188">
        <f t="shared" si="109"/>
        <v>0.65657028807421047</v>
      </c>
    </row>
    <row r="3617" spans="1:30" hidden="1" x14ac:dyDescent="0.35">
      <c r="A3617" s="11" t="s">
        <v>2807</v>
      </c>
      <c r="B3617" s="11" t="s">
        <v>2516</v>
      </c>
      <c r="C3617" s="11" t="s">
        <v>2552</v>
      </c>
      <c r="D3617" s="188" t="s">
        <v>3022</v>
      </c>
      <c r="G3617" s="11" t="s">
        <v>2803</v>
      </c>
      <c r="H3617" s="11" t="s">
        <v>2640</v>
      </c>
      <c r="I3617" s="11" t="s">
        <v>2809</v>
      </c>
      <c r="J3617" s="258" t="s">
        <v>2561</v>
      </c>
      <c r="K3617" s="258" t="s">
        <v>3017</v>
      </c>
      <c r="L3617" s="265" t="s">
        <v>1937</v>
      </c>
      <c r="M3617" s="265" t="s">
        <v>1941</v>
      </c>
      <c r="N3617" s="258" t="s">
        <v>3027</v>
      </c>
      <c r="O3617" s="258" t="s">
        <v>3040</v>
      </c>
      <c r="P3617" s="258"/>
      <c r="Q3617" s="258"/>
      <c r="R3617" s="258"/>
      <c r="S3617" s="258"/>
      <c r="T3617" s="11" t="s">
        <v>2806</v>
      </c>
      <c r="U3617" s="11" t="s">
        <v>2517</v>
      </c>
      <c r="V3617">
        <v>1.09993836038627</v>
      </c>
      <c r="Z3617">
        <v>0.49681528662420299</v>
      </c>
      <c r="AD3617" s="188">
        <f t="shared" si="109"/>
        <v>2.5327016718377378</v>
      </c>
    </row>
    <row r="3618" spans="1:30" hidden="1" x14ac:dyDescent="0.35">
      <c r="A3618" s="11" t="s">
        <v>2807</v>
      </c>
      <c r="B3618" s="11" t="s">
        <v>2516</v>
      </c>
      <c r="C3618" s="11" t="s">
        <v>2552</v>
      </c>
      <c r="D3618" s="188" t="s">
        <v>3022</v>
      </c>
      <c r="G3618" s="11" t="s">
        <v>2803</v>
      </c>
      <c r="H3618" s="11" t="s">
        <v>2640</v>
      </c>
      <c r="I3618" s="11" t="s">
        <v>2809</v>
      </c>
      <c r="J3618" s="258" t="s">
        <v>2561</v>
      </c>
      <c r="K3618" s="258" t="s">
        <v>3017</v>
      </c>
      <c r="L3618" s="265" t="s">
        <v>1937</v>
      </c>
      <c r="M3618" s="265" t="s">
        <v>1941</v>
      </c>
      <c r="N3618" s="258" t="s">
        <v>3027</v>
      </c>
      <c r="O3618" s="258" t="s">
        <v>3040</v>
      </c>
      <c r="P3618" s="258"/>
      <c r="Q3618" s="258"/>
      <c r="R3618" s="258"/>
      <c r="S3618" s="258"/>
      <c r="T3618" s="11" t="s">
        <v>2806</v>
      </c>
      <c r="U3618" s="11" t="s">
        <v>2517</v>
      </c>
      <c r="V3618">
        <v>1.59847955619478</v>
      </c>
      <c r="Z3618">
        <v>1.7707006369426701</v>
      </c>
      <c r="AD3618" s="188">
        <f t="shared" si="109"/>
        <v>3.6806351975498388</v>
      </c>
    </row>
    <row r="3619" spans="1:30" hidden="1" x14ac:dyDescent="0.35">
      <c r="A3619" s="11" t="s">
        <v>2807</v>
      </c>
      <c r="B3619" s="11" t="s">
        <v>2516</v>
      </c>
      <c r="C3619" s="11" t="s">
        <v>2552</v>
      </c>
      <c r="D3619" s="188" t="s">
        <v>3022</v>
      </c>
      <c r="G3619" s="11" t="s">
        <v>2803</v>
      </c>
      <c r="H3619" s="11" t="s">
        <v>2640</v>
      </c>
      <c r="I3619" s="11" t="s">
        <v>2809</v>
      </c>
      <c r="J3619" s="258" t="s">
        <v>2561</v>
      </c>
      <c r="K3619" s="258" t="s">
        <v>3017</v>
      </c>
      <c r="L3619" s="265" t="s">
        <v>1937</v>
      </c>
      <c r="M3619" s="265" t="s">
        <v>1941</v>
      </c>
      <c r="N3619" s="258" t="s">
        <v>3027</v>
      </c>
      <c r="O3619" s="258" t="s">
        <v>3040</v>
      </c>
      <c r="P3619" s="258"/>
      <c r="Q3619" s="258"/>
      <c r="R3619" s="258"/>
      <c r="S3619" s="258"/>
      <c r="T3619" s="11" t="s">
        <v>2806</v>
      </c>
      <c r="U3619" s="11" t="s">
        <v>2517</v>
      </c>
      <c r="V3619">
        <v>1.5125128415861899</v>
      </c>
      <c r="Z3619">
        <v>0.44585987261146398</v>
      </c>
      <c r="AD3619" s="188">
        <f t="shared" si="109"/>
        <v>3.482689521998426</v>
      </c>
    </row>
    <row r="3620" spans="1:30" hidden="1" x14ac:dyDescent="0.35">
      <c r="A3620" s="11" t="s">
        <v>2807</v>
      </c>
      <c r="B3620" s="11" t="s">
        <v>2516</v>
      </c>
      <c r="C3620" s="11" t="s">
        <v>2552</v>
      </c>
      <c r="D3620" s="188" t="s">
        <v>3022</v>
      </c>
      <c r="G3620" s="11" t="s">
        <v>2803</v>
      </c>
      <c r="H3620" s="11" t="s">
        <v>2640</v>
      </c>
      <c r="I3620" s="11" t="s">
        <v>2809</v>
      </c>
      <c r="J3620" s="258" t="s">
        <v>2561</v>
      </c>
      <c r="K3620" s="258" t="s">
        <v>3017</v>
      </c>
      <c r="L3620" s="265" t="s">
        <v>1937</v>
      </c>
      <c r="M3620" s="265" t="s">
        <v>1941</v>
      </c>
      <c r="N3620" s="258" t="s">
        <v>3027</v>
      </c>
      <c r="O3620" s="258" t="s">
        <v>3040</v>
      </c>
      <c r="P3620" s="258"/>
      <c r="Q3620" s="258"/>
      <c r="R3620" s="258"/>
      <c r="S3620" s="258"/>
      <c r="T3620" s="11" t="s">
        <v>2806</v>
      </c>
      <c r="U3620" s="11" t="s">
        <v>2517</v>
      </c>
      <c r="V3620">
        <v>1.6972673104581899</v>
      </c>
      <c r="Z3620">
        <v>1.0828025477707</v>
      </c>
      <c r="AD3620" s="188">
        <f t="shared" si="109"/>
        <v>3.9081024078871254</v>
      </c>
    </row>
    <row r="3621" spans="1:30" hidden="1" x14ac:dyDescent="0.35">
      <c r="A3621" s="11" t="s">
        <v>2807</v>
      </c>
      <c r="B3621" s="11" t="s">
        <v>2516</v>
      </c>
      <c r="C3621" s="11" t="s">
        <v>2552</v>
      </c>
      <c r="D3621" s="188" t="s">
        <v>3022</v>
      </c>
      <c r="G3621" s="11" t="s">
        <v>2803</v>
      </c>
      <c r="H3621" s="11" t="s">
        <v>2640</v>
      </c>
      <c r="I3621" s="11" t="s">
        <v>2809</v>
      </c>
      <c r="J3621" s="258" t="s">
        <v>2561</v>
      </c>
      <c r="K3621" s="258" t="s">
        <v>3017</v>
      </c>
      <c r="L3621" s="265" t="s">
        <v>1937</v>
      </c>
      <c r="M3621" s="265" t="s">
        <v>1941</v>
      </c>
      <c r="N3621" s="258" t="s">
        <v>3027</v>
      </c>
      <c r="O3621" s="258" t="s">
        <v>3040</v>
      </c>
      <c r="P3621" s="258"/>
      <c r="Q3621" s="258"/>
      <c r="R3621" s="258"/>
      <c r="S3621" s="258"/>
      <c r="T3621" s="11" t="s">
        <v>2806</v>
      </c>
      <c r="U3621" s="11" t="s">
        <v>2517</v>
      </c>
      <c r="V3621">
        <v>1.7750154099034301</v>
      </c>
      <c r="Z3621">
        <v>1.1337579617834299</v>
      </c>
      <c r="AD3621" s="188">
        <f t="shared" si="109"/>
        <v>4.0871240226783545</v>
      </c>
    </row>
    <row r="3622" spans="1:30" hidden="1" x14ac:dyDescent="0.35">
      <c r="A3622" s="11" t="s">
        <v>2807</v>
      </c>
      <c r="B3622" s="11" t="s">
        <v>2516</v>
      </c>
      <c r="C3622" s="11" t="s">
        <v>2552</v>
      </c>
      <c r="D3622" s="188" t="s">
        <v>3022</v>
      </c>
      <c r="G3622" s="11" t="s">
        <v>2803</v>
      </c>
      <c r="H3622" s="11" t="s">
        <v>2640</v>
      </c>
      <c r="I3622" s="11" t="s">
        <v>2809</v>
      </c>
      <c r="J3622" s="258" t="s">
        <v>2561</v>
      </c>
      <c r="K3622" s="258" t="s">
        <v>3017</v>
      </c>
      <c r="L3622" s="265" t="s">
        <v>1937</v>
      </c>
      <c r="M3622" s="265" t="s">
        <v>1941</v>
      </c>
      <c r="N3622" s="258" t="s">
        <v>3027</v>
      </c>
      <c r="O3622" s="258" t="s">
        <v>3040</v>
      </c>
      <c r="P3622" s="258"/>
      <c r="Q3622" s="258"/>
      <c r="R3622" s="258"/>
      <c r="S3622" s="258"/>
      <c r="T3622" s="11" t="s">
        <v>2806</v>
      </c>
      <c r="U3622" s="11" t="s">
        <v>2517</v>
      </c>
      <c r="V3622">
        <v>1.98212451201972</v>
      </c>
      <c r="Z3622">
        <v>1.23566878980891</v>
      </c>
      <c r="AD3622" s="188">
        <f t="shared" si="109"/>
        <v>4.5640103538347043</v>
      </c>
    </row>
    <row r="3623" spans="1:30" hidden="1" x14ac:dyDescent="0.35">
      <c r="A3623" s="11" t="s">
        <v>2807</v>
      </c>
      <c r="B3623" s="11" t="s">
        <v>2516</v>
      </c>
      <c r="C3623" s="11" t="s">
        <v>2552</v>
      </c>
      <c r="D3623" s="188" t="s">
        <v>3022</v>
      </c>
      <c r="G3623" s="11" t="s">
        <v>2803</v>
      </c>
      <c r="H3623" s="11" t="s">
        <v>2640</v>
      </c>
      <c r="I3623" s="11" t="s">
        <v>2809</v>
      </c>
      <c r="J3623" s="258" t="s">
        <v>2561</v>
      </c>
      <c r="K3623" s="258" t="s">
        <v>3017</v>
      </c>
      <c r="L3623" s="265" t="s">
        <v>1937</v>
      </c>
      <c r="M3623" s="265" t="s">
        <v>1941</v>
      </c>
      <c r="N3623" s="258" t="s">
        <v>3027</v>
      </c>
      <c r="O3623" s="258" t="s">
        <v>3040</v>
      </c>
      <c r="P3623" s="258"/>
      <c r="Q3623" s="258"/>
      <c r="R3623" s="258"/>
      <c r="S3623" s="258"/>
      <c r="T3623" s="11" t="s">
        <v>2806</v>
      </c>
      <c r="U3623" s="11" t="s">
        <v>2517</v>
      </c>
      <c r="V3623">
        <v>1.9260735566057099</v>
      </c>
      <c r="Z3623">
        <v>0.547770700636942</v>
      </c>
      <c r="AD3623" s="188">
        <f t="shared" si="109"/>
        <v>4.4349482594503309</v>
      </c>
    </row>
    <row r="3624" spans="1:30" hidden="1" x14ac:dyDescent="0.35">
      <c r="A3624" s="11" t="s">
        <v>2807</v>
      </c>
      <c r="B3624" s="11" t="s">
        <v>2516</v>
      </c>
      <c r="C3624" s="11" t="s">
        <v>2552</v>
      </c>
      <c r="D3624" s="188" t="s">
        <v>3022</v>
      </c>
      <c r="G3624" s="11" t="s">
        <v>2803</v>
      </c>
      <c r="H3624" s="11" t="s">
        <v>2640</v>
      </c>
      <c r="I3624" s="11" t="s">
        <v>2809</v>
      </c>
      <c r="J3624" s="258" t="s">
        <v>2561</v>
      </c>
      <c r="K3624" s="258" t="s">
        <v>3017</v>
      </c>
      <c r="L3624" s="265" t="s">
        <v>1937</v>
      </c>
      <c r="M3624" s="265" t="s">
        <v>1941</v>
      </c>
      <c r="N3624" s="258" t="s">
        <v>3027</v>
      </c>
      <c r="O3624" s="258" t="s">
        <v>3040</v>
      </c>
      <c r="P3624" s="258"/>
      <c r="Q3624" s="258"/>
      <c r="R3624" s="258"/>
      <c r="S3624" s="258"/>
      <c r="T3624" s="11" t="s">
        <v>2806</v>
      </c>
      <c r="U3624" s="11" t="s">
        <v>2517</v>
      </c>
      <c r="V3624">
        <v>1.8991164988699401</v>
      </c>
      <c r="Z3624">
        <v>0.369426751592356</v>
      </c>
      <c r="AD3624" s="188">
        <f t="shared" si="109"/>
        <v>4.3728773401569674</v>
      </c>
    </row>
    <row r="3625" spans="1:30" hidden="1" x14ac:dyDescent="0.35">
      <c r="A3625" s="11" t="s">
        <v>2807</v>
      </c>
      <c r="B3625" s="11" t="s">
        <v>2516</v>
      </c>
      <c r="C3625" s="11" t="s">
        <v>2552</v>
      </c>
      <c r="D3625" s="188" t="s">
        <v>3022</v>
      </c>
      <c r="G3625" s="11" t="s">
        <v>2803</v>
      </c>
      <c r="H3625" s="11" t="s">
        <v>2640</v>
      </c>
      <c r="I3625" s="11" t="s">
        <v>2809</v>
      </c>
      <c r="J3625" s="258" t="s">
        <v>2561</v>
      </c>
      <c r="K3625" s="258" t="s">
        <v>3017</v>
      </c>
      <c r="L3625" s="265" t="s">
        <v>1937</v>
      </c>
      <c r="M3625" s="265" t="s">
        <v>1941</v>
      </c>
      <c r="N3625" s="258" t="s">
        <v>3027</v>
      </c>
      <c r="O3625" s="258" t="s">
        <v>3040</v>
      </c>
      <c r="P3625" s="258"/>
      <c r="Q3625" s="258"/>
      <c r="R3625" s="258"/>
      <c r="S3625" s="258"/>
      <c r="T3625" s="11" t="s">
        <v>2806</v>
      </c>
      <c r="U3625" s="11" t="s">
        <v>2517</v>
      </c>
      <c r="V3625">
        <v>2.2143825765358498</v>
      </c>
      <c r="Z3625">
        <v>1.23566878980891</v>
      </c>
      <c r="AD3625" s="188">
        <f t="shared" si="109"/>
        <v>5.0988043109171945</v>
      </c>
    </row>
    <row r="3626" spans="1:30" hidden="1" x14ac:dyDescent="0.35">
      <c r="A3626" s="11" t="s">
        <v>2807</v>
      </c>
      <c r="B3626" s="11" t="s">
        <v>2516</v>
      </c>
      <c r="C3626" s="11" t="s">
        <v>2552</v>
      </c>
      <c r="D3626" s="188" t="s">
        <v>3022</v>
      </c>
      <c r="G3626" s="11" t="s">
        <v>2803</v>
      </c>
      <c r="H3626" s="11" t="s">
        <v>2640</v>
      </c>
      <c r="I3626" s="11" t="s">
        <v>2809</v>
      </c>
      <c r="J3626" s="258" t="s">
        <v>2561</v>
      </c>
      <c r="K3626" s="258" t="s">
        <v>3017</v>
      </c>
      <c r="L3626" s="265" t="s">
        <v>1937</v>
      </c>
      <c r="M3626" s="265" t="s">
        <v>1941</v>
      </c>
      <c r="N3626" s="258" t="s">
        <v>3027</v>
      </c>
      <c r="O3626" s="258" t="s">
        <v>3040</v>
      </c>
      <c r="P3626" s="258"/>
      <c r="Q3626" s="258"/>
      <c r="R3626" s="258"/>
      <c r="S3626" s="258"/>
      <c r="T3626" s="11" t="s">
        <v>2806</v>
      </c>
      <c r="U3626" s="11" t="s">
        <v>2517</v>
      </c>
      <c r="V3626">
        <v>2.1788781590302002</v>
      </c>
      <c r="Z3626">
        <v>-0.26751592356687898</v>
      </c>
      <c r="AD3626" s="188">
        <f t="shared" si="109"/>
        <v>5.0170523684332489</v>
      </c>
    </row>
    <row r="3627" spans="1:30" hidden="1" x14ac:dyDescent="0.35">
      <c r="A3627" s="11" t="s">
        <v>2807</v>
      </c>
      <c r="B3627" s="11" t="s">
        <v>2516</v>
      </c>
      <c r="C3627" s="11" t="s">
        <v>2552</v>
      </c>
      <c r="D3627" s="188" t="s">
        <v>3022</v>
      </c>
      <c r="G3627" s="11" t="s">
        <v>2803</v>
      </c>
      <c r="H3627" s="11" t="s">
        <v>2640</v>
      </c>
      <c r="I3627" s="11" t="s">
        <v>2809</v>
      </c>
      <c r="J3627" s="258" t="s">
        <v>2561</v>
      </c>
      <c r="K3627" s="258" t="s">
        <v>3017</v>
      </c>
      <c r="L3627" s="265" t="s">
        <v>1937</v>
      </c>
      <c r="M3627" s="265" t="s">
        <v>1941</v>
      </c>
      <c r="N3627" s="258" t="s">
        <v>3027</v>
      </c>
      <c r="O3627" s="258" t="s">
        <v>3040</v>
      </c>
      <c r="P3627" s="258"/>
      <c r="Q3627" s="258"/>
      <c r="R3627" s="258"/>
      <c r="S3627" s="258"/>
      <c r="T3627" s="11" t="s">
        <v>2806</v>
      </c>
      <c r="U3627" s="11" t="s">
        <v>2517</v>
      </c>
      <c r="V3627">
        <v>2.4136018080953301</v>
      </c>
      <c r="Z3627">
        <v>0.11464968152866099</v>
      </c>
      <c r="AD3627" s="188">
        <f t="shared" si="109"/>
        <v>5.5575235437437831</v>
      </c>
    </row>
    <row r="3628" spans="1:30" hidden="1" x14ac:dyDescent="0.35">
      <c r="A3628" s="11" t="s">
        <v>2807</v>
      </c>
      <c r="B3628" s="11" t="s">
        <v>2516</v>
      </c>
      <c r="C3628" s="11" t="s">
        <v>2552</v>
      </c>
      <c r="D3628" s="188" t="s">
        <v>3022</v>
      </c>
      <c r="G3628" s="11" t="s">
        <v>2803</v>
      </c>
      <c r="H3628" s="11" t="s">
        <v>2640</v>
      </c>
      <c r="I3628" s="11" t="s">
        <v>2809</v>
      </c>
      <c r="J3628" s="258" t="s">
        <v>2561</v>
      </c>
      <c r="K3628" s="258" t="s">
        <v>3017</v>
      </c>
      <c r="L3628" s="265" t="s">
        <v>1937</v>
      </c>
      <c r="M3628" s="265" t="s">
        <v>1941</v>
      </c>
      <c r="N3628" s="258" t="s">
        <v>3027</v>
      </c>
      <c r="O3628" s="258" t="s">
        <v>3040</v>
      </c>
      <c r="P3628" s="258"/>
      <c r="Q3628" s="258"/>
      <c r="R3628" s="258"/>
      <c r="S3628" s="258"/>
      <c r="T3628" s="11" t="s">
        <v>2806</v>
      </c>
      <c r="U3628" s="11" t="s">
        <v>2517</v>
      </c>
      <c r="V3628">
        <v>2.5432915553729201</v>
      </c>
      <c r="Z3628">
        <v>0.216560509554139</v>
      </c>
      <c r="AD3628" s="188">
        <f t="shared" si="109"/>
        <v>5.8561452225393271</v>
      </c>
    </row>
    <row r="3629" spans="1:30" hidden="1" x14ac:dyDescent="0.35">
      <c r="A3629" s="11" t="s">
        <v>2807</v>
      </c>
      <c r="B3629" s="11" t="s">
        <v>2516</v>
      </c>
      <c r="C3629" s="11" t="s">
        <v>2552</v>
      </c>
      <c r="D3629" s="188" t="s">
        <v>3022</v>
      </c>
      <c r="G3629" s="11" t="s">
        <v>2803</v>
      </c>
      <c r="H3629" s="11" t="s">
        <v>2640</v>
      </c>
      <c r="I3629" s="11" t="s">
        <v>2809</v>
      </c>
      <c r="J3629" s="258" t="s">
        <v>2561</v>
      </c>
      <c r="K3629" s="258" t="s">
        <v>3017</v>
      </c>
      <c r="L3629" s="265" t="s">
        <v>1937</v>
      </c>
      <c r="M3629" s="265" t="s">
        <v>1941</v>
      </c>
      <c r="N3629" s="258" t="s">
        <v>3027</v>
      </c>
      <c r="O3629" s="258" t="s">
        <v>3040</v>
      </c>
      <c r="P3629" s="258"/>
      <c r="Q3629" s="258"/>
      <c r="R3629" s="258"/>
      <c r="S3629" s="258"/>
      <c r="T3629" s="11" t="s">
        <v>2806</v>
      </c>
      <c r="U3629" s="11" t="s">
        <v>2517</v>
      </c>
      <c r="V3629">
        <v>2.4686665296897399</v>
      </c>
      <c r="Z3629">
        <v>0.64968152866242002</v>
      </c>
      <c r="AD3629" s="188">
        <f t="shared" ref="AD3629:AD3692" si="110">LN(10^(V3629))</f>
        <v>5.684314750836938</v>
      </c>
    </row>
    <row r="3630" spans="1:30" hidden="1" x14ac:dyDescent="0.35">
      <c r="A3630" s="11" t="s">
        <v>2807</v>
      </c>
      <c r="B3630" s="11" t="s">
        <v>2516</v>
      </c>
      <c r="C3630" s="11" t="s">
        <v>2552</v>
      </c>
      <c r="D3630" s="188" t="s">
        <v>3022</v>
      </c>
      <c r="G3630" s="11" t="s">
        <v>2803</v>
      </c>
      <c r="H3630" s="11" t="s">
        <v>2640</v>
      </c>
      <c r="I3630" s="11" t="s">
        <v>2809</v>
      </c>
      <c r="J3630" s="258" t="s">
        <v>2561</v>
      </c>
      <c r="K3630" s="258" t="s">
        <v>3017</v>
      </c>
      <c r="L3630" s="265" t="s">
        <v>1937</v>
      </c>
      <c r="M3630" s="265" t="s">
        <v>1941</v>
      </c>
      <c r="N3630" s="258" t="s">
        <v>3027</v>
      </c>
      <c r="O3630" s="258" t="s">
        <v>3040</v>
      </c>
      <c r="P3630" s="258"/>
      <c r="Q3630" s="258"/>
      <c r="R3630" s="258"/>
      <c r="S3630" s="258"/>
      <c r="T3630" s="11" t="s">
        <v>2806</v>
      </c>
      <c r="U3630" s="11" t="s">
        <v>2517</v>
      </c>
      <c r="V3630">
        <v>2.7194986644750299</v>
      </c>
      <c r="Z3630">
        <v>-0.47133757961783401</v>
      </c>
      <c r="AD3630" s="188">
        <f t="shared" si="110"/>
        <v>6.2618770852374199</v>
      </c>
    </row>
    <row r="3631" spans="1:30" hidden="1" x14ac:dyDescent="0.35">
      <c r="A3631" s="11" t="s">
        <v>2807</v>
      </c>
      <c r="B3631" s="11" t="s">
        <v>2516</v>
      </c>
      <c r="C3631" s="11" t="s">
        <v>2552</v>
      </c>
      <c r="D3631" s="188" t="s">
        <v>3022</v>
      </c>
      <c r="G3631" s="11" t="s">
        <v>2803</v>
      </c>
      <c r="H3631" s="11" t="s">
        <v>2640</v>
      </c>
      <c r="I3631" s="11" t="s">
        <v>2809</v>
      </c>
      <c r="J3631" s="258" t="s">
        <v>2561</v>
      </c>
      <c r="K3631" s="258" t="s">
        <v>3017</v>
      </c>
      <c r="L3631" s="265" t="s">
        <v>1937</v>
      </c>
      <c r="M3631" s="265" t="s">
        <v>1941</v>
      </c>
      <c r="N3631" s="258" t="s">
        <v>3027</v>
      </c>
      <c r="O3631" s="258" t="s">
        <v>3040</v>
      </c>
      <c r="P3631" s="258"/>
      <c r="Q3631" s="258"/>
      <c r="R3631" s="258"/>
      <c r="S3631" s="258"/>
      <c r="T3631" s="11" t="s">
        <v>2806</v>
      </c>
      <c r="U3631" s="11" t="s">
        <v>2517</v>
      </c>
      <c r="V3631">
        <v>2.7518800082186101</v>
      </c>
      <c r="Z3631">
        <v>0.547770700636942</v>
      </c>
      <c r="AD3631" s="188">
        <f t="shared" si="110"/>
        <v>6.3364378846325042</v>
      </c>
    </row>
    <row r="3632" spans="1:30" hidden="1" x14ac:dyDescent="0.35">
      <c r="A3632" s="11" t="s">
        <v>2807</v>
      </c>
      <c r="B3632" s="11" t="s">
        <v>2516</v>
      </c>
      <c r="C3632" s="11" t="s">
        <v>2552</v>
      </c>
      <c r="D3632" s="188" t="s">
        <v>3022</v>
      </c>
      <c r="G3632" s="11" t="s">
        <v>2803</v>
      </c>
      <c r="H3632" s="11" t="s">
        <v>2640</v>
      </c>
      <c r="I3632" s="11" t="s">
        <v>2809</v>
      </c>
      <c r="J3632" s="258" t="s">
        <v>2561</v>
      </c>
      <c r="K3632" s="258" t="s">
        <v>3017</v>
      </c>
      <c r="L3632" s="265" t="s">
        <v>1937</v>
      </c>
      <c r="M3632" s="265" t="s">
        <v>1941</v>
      </c>
      <c r="N3632" s="258" t="s">
        <v>3027</v>
      </c>
      <c r="O3632" s="258" t="s">
        <v>3040</v>
      </c>
      <c r="P3632" s="258"/>
      <c r="Q3632" s="258"/>
      <c r="R3632" s="258"/>
      <c r="S3632" s="258"/>
      <c r="T3632" s="11" t="s">
        <v>2806</v>
      </c>
      <c r="U3632" s="11" t="s">
        <v>2517</v>
      </c>
      <c r="V3632">
        <v>2.8840353400451999</v>
      </c>
      <c r="Z3632">
        <v>1.03184713375796</v>
      </c>
      <c r="AD3632" s="188">
        <f t="shared" si="110"/>
        <v>6.6407367816560914</v>
      </c>
    </row>
    <row r="3633" spans="1:30" hidden="1" x14ac:dyDescent="0.35">
      <c r="A3633" s="11" t="s">
        <v>2807</v>
      </c>
      <c r="B3633" s="11" t="s">
        <v>2516</v>
      </c>
      <c r="C3633" s="11" t="s">
        <v>2552</v>
      </c>
      <c r="D3633" s="188" t="s">
        <v>3022</v>
      </c>
      <c r="G3633" s="11" t="s">
        <v>2803</v>
      </c>
      <c r="H3633" s="11" t="s">
        <v>2640</v>
      </c>
      <c r="I3633" s="11" t="s">
        <v>2809</v>
      </c>
      <c r="J3633" s="258" t="s">
        <v>2561</v>
      </c>
      <c r="K3633" s="258" t="s">
        <v>3017</v>
      </c>
      <c r="L3633" s="265" t="s">
        <v>1937</v>
      </c>
      <c r="M3633" s="265" t="s">
        <v>1941</v>
      </c>
      <c r="N3633" s="258" t="s">
        <v>3027</v>
      </c>
      <c r="O3633" s="258" t="s">
        <v>3040</v>
      </c>
      <c r="P3633" s="258"/>
      <c r="Q3633" s="258"/>
      <c r="R3633" s="258"/>
      <c r="S3633" s="258"/>
      <c r="T3633" s="11" t="s">
        <v>2806</v>
      </c>
      <c r="U3633" s="11" t="s">
        <v>2517</v>
      </c>
      <c r="V3633">
        <v>3.0922950482843601</v>
      </c>
      <c r="Z3633">
        <v>1.3121019108280201</v>
      </c>
      <c r="AD3633" s="188">
        <f t="shared" si="110"/>
        <v>7.1202724813188709</v>
      </c>
    </row>
    <row r="3634" spans="1:30" hidden="1" x14ac:dyDescent="0.35">
      <c r="A3634" s="11" t="s">
        <v>2807</v>
      </c>
      <c r="B3634" s="11" t="s">
        <v>2516</v>
      </c>
      <c r="C3634" s="11" t="s">
        <v>2552</v>
      </c>
      <c r="D3634" s="188" t="s">
        <v>3022</v>
      </c>
      <c r="G3634" s="11" t="s">
        <v>2803</v>
      </c>
      <c r="H3634" s="11" t="s">
        <v>2640</v>
      </c>
      <c r="I3634" s="11" t="s">
        <v>2809</v>
      </c>
      <c r="J3634" s="258" t="s">
        <v>2561</v>
      </c>
      <c r="K3634" s="258" t="s">
        <v>3017</v>
      </c>
      <c r="L3634" s="265" t="s">
        <v>1937</v>
      </c>
      <c r="M3634" s="265" t="s">
        <v>1941</v>
      </c>
      <c r="N3634" s="258" t="s">
        <v>3027</v>
      </c>
      <c r="O3634" s="258" t="s">
        <v>3040</v>
      </c>
      <c r="P3634" s="258"/>
      <c r="Q3634" s="258"/>
      <c r="R3634" s="258"/>
      <c r="S3634" s="258"/>
      <c r="T3634" s="11" t="s">
        <v>2806</v>
      </c>
      <c r="U3634" s="11" t="s">
        <v>2517</v>
      </c>
      <c r="V3634">
        <v>3.0349291144442199</v>
      </c>
      <c r="Z3634">
        <v>0.420382165605095</v>
      </c>
      <c r="AD3634" s="188">
        <f t="shared" si="110"/>
        <v>6.9881825372128814</v>
      </c>
    </row>
    <row r="3635" spans="1:30" hidden="1" x14ac:dyDescent="0.35">
      <c r="A3635" s="11" t="s">
        <v>2807</v>
      </c>
      <c r="B3635" s="11" t="s">
        <v>2516</v>
      </c>
      <c r="C3635" s="11" t="s">
        <v>2552</v>
      </c>
      <c r="D3635" s="188" t="s">
        <v>3022</v>
      </c>
      <c r="G3635" s="11" t="s">
        <v>2803</v>
      </c>
      <c r="H3635" s="11" t="s">
        <v>2640</v>
      </c>
      <c r="I3635" s="11" t="s">
        <v>2809</v>
      </c>
      <c r="J3635" s="258" t="s">
        <v>2561</v>
      </c>
      <c r="K3635" s="258" t="s">
        <v>3017</v>
      </c>
      <c r="L3635" s="265" t="s">
        <v>1937</v>
      </c>
      <c r="M3635" s="265" t="s">
        <v>1941</v>
      </c>
      <c r="N3635" s="258" t="s">
        <v>3027</v>
      </c>
      <c r="O3635" s="258" t="s">
        <v>3040</v>
      </c>
      <c r="P3635" s="258"/>
      <c r="Q3635" s="258"/>
      <c r="R3635" s="258"/>
      <c r="S3635" s="258"/>
      <c r="T3635" s="11" t="s">
        <v>2806</v>
      </c>
      <c r="U3635" s="11" t="s">
        <v>2517</v>
      </c>
      <c r="V3635">
        <v>3.1355249640435598</v>
      </c>
      <c r="Z3635">
        <v>1.2738853503184201E-2</v>
      </c>
      <c r="AD3635" s="188">
        <f t="shared" si="110"/>
        <v>7.2198130409173924</v>
      </c>
    </row>
    <row r="3636" spans="1:30" hidden="1" x14ac:dyDescent="0.35">
      <c r="A3636" s="11" t="s">
        <v>2807</v>
      </c>
      <c r="B3636" s="11" t="s">
        <v>2516</v>
      </c>
      <c r="C3636" s="11" t="s">
        <v>2552</v>
      </c>
      <c r="D3636" s="188" t="s">
        <v>3022</v>
      </c>
      <c r="G3636" s="11" t="s">
        <v>2803</v>
      </c>
      <c r="H3636" s="11" t="s">
        <v>2640</v>
      </c>
      <c r="I3636" s="11" t="s">
        <v>2809</v>
      </c>
      <c r="J3636" s="258" t="s">
        <v>2561</v>
      </c>
      <c r="K3636" s="258" t="s">
        <v>3017</v>
      </c>
      <c r="L3636" s="265" t="s">
        <v>1937</v>
      </c>
      <c r="M3636" s="265" t="s">
        <v>1941</v>
      </c>
      <c r="N3636" s="258" t="s">
        <v>3027</v>
      </c>
      <c r="O3636" s="258" t="s">
        <v>3040</v>
      </c>
      <c r="P3636" s="258"/>
      <c r="Q3636" s="258"/>
      <c r="R3636" s="258"/>
      <c r="S3636" s="258"/>
      <c r="T3636" s="11" t="s">
        <v>2806</v>
      </c>
      <c r="U3636" s="11" t="s">
        <v>2517</v>
      </c>
      <c r="V3636">
        <v>3.2389151427984402</v>
      </c>
      <c r="Z3636">
        <v>3.8216560509553202E-2</v>
      </c>
      <c r="AD3636" s="188">
        <f t="shared" si="110"/>
        <v>7.4578777252803699</v>
      </c>
    </row>
    <row r="3637" spans="1:30" hidden="1" x14ac:dyDescent="0.35">
      <c r="A3637" s="11" t="s">
        <v>2807</v>
      </c>
      <c r="B3637" s="11" t="s">
        <v>2516</v>
      </c>
      <c r="C3637" s="11" t="s">
        <v>2552</v>
      </c>
      <c r="D3637" s="188" t="s">
        <v>3022</v>
      </c>
      <c r="G3637" s="11" t="s">
        <v>2803</v>
      </c>
      <c r="H3637" s="11" t="s">
        <v>2640</v>
      </c>
      <c r="I3637" s="11" t="s">
        <v>2809</v>
      </c>
      <c r="J3637" s="258" t="s">
        <v>2561</v>
      </c>
      <c r="K3637" s="258" t="s">
        <v>3017</v>
      </c>
      <c r="L3637" s="265" t="s">
        <v>1937</v>
      </c>
      <c r="M3637" s="265" t="s">
        <v>1941</v>
      </c>
      <c r="N3637" s="258" t="s">
        <v>3027</v>
      </c>
      <c r="O3637" s="258" t="s">
        <v>3040</v>
      </c>
      <c r="P3637" s="258"/>
      <c r="Q3637" s="258"/>
      <c r="R3637" s="258"/>
      <c r="S3637" s="258"/>
      <c r="T3637" s="11" t="s">
        <v>2806</v>
      </c>
      <c r="U3637" s="11" t="s">
        <v>2517</v>
      </c>
      <c r="V3637">
        <v>3.5014177111156699</v>
      </c>
      <c r="Z3637">
        <v>0.72611464968152795</v>
      </c>
      <c r="AD3637" s="188">
        <f t="shared" si="110"/>
        <v>8.0623122259602749</v>
      </c>
    </row>
    <row r="3638" spans="1:30" hidden="1" x14ac:dyDescent="0.35">
      <c r="A3638" s="11" t="s">
        <v>2807</v>
      </c>
      <c r="B3638" s="11" t="s">
        <v>2516</v>
      </c>
      <c r="C3638" s="11" t="s">
        <v>2552</v>
      </c>
      <c r="D3638" s="188" t="s">
        <v>3022</v>
      </c>
      <c r="G3638" s="11" t="s">
        <v>2803</v>
      </c>
      <c r="H3638" s="11" t="s">
        <v>2640</v>
      </c>
      <c r="I3638" s="11" t="s">
        <v>2809</v>
      </c>
      <c r="J3638" s="258" t="s">
        <v>2561</v>
      </c>
      <c r="K3638" s="258" t="s">
        <v>3017</v>
      </c>
      <c r="L3638" s="265" t="s">
        <v>1937</v>
      </c>
      <c r="M3638" s="265" t="s">
        <v>1941</v>
      </c>
      <c r="N3638" s="258" t="s">
        <v>3027</v>
      </c>
      <c r="O3638" s="258" t="s">
        <v>3040</v>
      </c>
      <c r="P3638" s="258"/>
      <c r="Q3638" s="258"/>
      <c r="R3638" s="258"/>
      <c r="S3638" s="258"/>
      <c r="T3638" s="11" t="s">
        <v>2806</v>
      </c>
      <c r="U3638" s="11" t="s">
        <v>2517</v>
      </c>
      <c r="V3638">
        <v>3.3904664064105199</v>
      </c>
      <c r="Z3638">
        <v>-0.47133757961783401</v>
      </c>
      <c r="AD3638" s="188">
        <f t="shared" si="110"/>
        <v>7.8068374056979559</v>
      </c>
    </row>
    <row r="3639" spans="1:30" hidden="1" x14ac:dyDescent="0.35">
      <c r="A3639" s="11" t="s">
        <v>2807</v>
      </c>
      <c r="B3639" s="11" t="s">
        <v>2516</v>
      </c>
      <c r="C3639" s="11" t="s">
        <v>2552</v>
      </c>
      <c r="D3639" s="188" t="s">
        <v>3022</v>
      </c>
      <c r="G3639" s="11" t="s">
        <v>2803</v>
      </c>
      <c r="H3639" s="11" t="s">
        <v>2640</v>
      </c>
      <c r="I3639" s="11" t="s">
        <v>2809</v>
      </c>
      <c r="J3639" s="258" t="s">
        <v>2561</v>
      </c>
      <c r="K3639" s="258" t="s">
        <v>3017</v>
      </c>
      <c r="L3639" s="265" t="s">
        <v>1937</v>
      </c>
      <c r="M3639" s="265" t="s">
        <v>1941</v>
      </c>
      <c r="N3639" s="258" t="s">
        <v>3027</v>
      </c>
      <c r="O3639" s="258" t="s">
        <v>3040</v>
      </c>
      <c r="P3639" s="258"/>
      <c r="Q3639" s="258"/>
      <c r="R3639" s="258"/>
      <c r="S3639" s="258"/>
      <c r="T3639" s="11" t="s">
        <v>2806</v>
      </c>
      <c r="U3639" s="11" t="s">
        <v>2517</v>
      </c>
      <c r="V3639">
        <v>3.6753236079720502</v>
      </c>
      <c r="Z3639">
        <v>-0.31847133757961799</v>
      </c>
      <c r="AD3639" s="188">
        <f t="shared" si="110"/>
        <v>8.4627453516455358</v>
      </c>
    </row>
    <row r="3640" spans="1:30" hidden="1" x14ac:dyDescent="0.35">
      <c r="A3640" s="11" t="s">
        <v>2807</v>
      </c>
      <c r="B3640" s="11" t="s">
        <v>2516</v>
      </c>
      <c r="C3640" s="11" t="s">
        <v>2552</v>
      </c>
      <c r="D3640" s="188" t="s">
        <v>3022</v>
      </c>
      <c r="G3640" s="11" t="s">
        <v>2803</v>
      </c>
      <c r="H3640" s="11" t="s">
        <v>2640</v>
      </c>
      <c r="I3640" s="11" t="s">
        <v>2809</v>
      </c>
      <c r="J3640" s="258" t="s">
        <v>2561</v>
      </c>
      <c r="K3640" s="258" t="s">
        <v>3017</v>
      </c>
      <c r="L3640" s="265" t="s">
        <v>1937</v>
      </c>
      <c r="M3640" s="265" t="s">
        <v>1941</v>
      </c>
      <c r="N3640" s="258" t="s">
        <v>3027</v>
      </c>
      <c r="O3640" s="258" t="s">
        <v>3040</v>
      </c>
      <c r="P3640" s="258"/>
      <c r="Q3640" s="258"/>
      <c r="R3640" s="258"/>
      <c r="S3640" s="258"/>
      <c r="T3640" s="11" t="s">
        <v>2806</v>
      </c>
      <c r="U3640" s="11" t="s">
        <v>2517</v>
      </c>
      <c r="V3640">
        <v>3.7765769467844699</v>
      </c>
      <c r="Z3640">
        <v>-0.62420382165605204</v>
      </c>
      <c r="AD3640" s="188">
        <f t="shared" si="110"/>
        <v>8.695889780210889</v>
      </c>
    </row>
    <row r="3641" spans="1:30" hidden="1" x14ac:dyDescent="0.35">
      <c r="A3641" s="11" t="s">
        <v>2807</v>
      </c>
      <c r="B3641" s="11" t="s">
        <v>2516</v>
      </c>
      <c r="C3641" s="11" t="s">
        <v>2552</v>
      </c>
      <c r="D3641" s="188" t="s">
        <v>3022</v>
      </c>
      <c r="G3641" s="11" t="s">
        <v>2803</v>
      </c>
      <c r="H3641" s="11" t="s">
        <v>2640</v>
      </c>
      <c r="I3641" s="11" t="s">
        <v>2809</v>
      </c>
      <c r="J3641" s="258" t="s">
        <v>2561</v>
      </c>
      <c r="K3641" s="258" t="s">
        <v>3017</v>
      </c>
      <c r="L3641" s="265" t="s">
        <v>1937</v>
      </c>
      <c r="M3641" s="265" t="s">
        <v>1941</v>
      </c>
      <c r="N3641" s="258" t="s">
        <v>3027</v>
      </c>
      <c r="O3641" s="258" t="s">
        <v>3040</v>
      </c>
      <c r="P3641" s="258"/>
      <c r="Q3641" s="258"/>
      <c r="R3641" s="258"/>
      <c r="S3641" s="258"/>
      <c r="T3641" s="11" t="s">
        <v>2806</v>
      </c>
      <c r="U3641" s="11" t="s">
        <v>2517</v>
      </c>
      <c r="V3641">
        <v>3.5668378878158999</v>
      </c>
      <c r="Z3641">
        <v>-1.1337579617834399</v>
      </c>
      <c r="AD3641" s="188">
        <f t="shared" si="110"/>
        <v>8.21294774961126</v>
      </c>
    </row>
    <row r="3642" spans="1:30" hidden="1" x14ac:dyDescent="0.35">
      <c r="A3642" s="11" t="s">
        <v>2807</v>
      </c>
      <c r="B3642" s="11" t="s">
        <v>2516</v>
      </c>
      <c r="C3642" s="11" t="s">
        <v>2552</v>
      </c>
      <c r="D3642" s="188" t="s">
        <v>3022</v>
      </c>
      <c r="G3642" s="11" t="s">
        <v>2803</v>
      </c>
      <c r="H3642" s="11" t="s">
        <v>2640</v>
      </c>
      <c r="I3642" s="11" t="s">
        <v>2809</v>
      </c>
      <c r="J3642" s="258" t="s">
        <v>2561</v>
      </c>
      <c r="K3642" s="258" t="s">
        <v>3017</v>
      </c>
      <c r="L3642" s="265" t="s">
        <v>1937</v>
      </c>
      <c r="M3642" s="265" t="s">
        <v>1941</v>
      </c>
      <c r="N3642" s="258" t="s">
        <v>3027</v>
      </c>
      <c r="O3642" s="258" t="s">
        <v>3040</v>
      </c>
      <c r="P3642" s="258"/>
      <c r="Q3642" s="258"/>
      <c r="R3642" s="258"/>
      <c r="S3642" s="258"/>
      <c r="T3642" s="11" t="s">
        <v>2806</v>
      </c>
      <c r="U3642" s="11" t="s">
        <v>2517</v>
      </c>
      <c r="V3642">
        <v>3.9016642695705701</v>
      </c>
      <c r="Z3642">
        <v>-1.23566878980891</v>
      </c>
      <c r="AD3642" s="188">
        <f t="shared" si="110"/>
        <v>8.9839139849806973</v>
      </c>
    </row>
    <row r="3643" spans="1:30" hidden="1" x14ac:dyDescent="0.35">
      <c r="A3643" s="11" t="s">
        <v>2807</v>
      </c>
      <c r="B3643" s="11" t="s">
        <v>2516</v>
      </c>
      <c r="C3643" s="11" t="s">
        <v>2552</v>
      </c>
      <c r="D3643" s="188" t="s">
        <v>3022</v>
      </c>
      <c r="G3643" s="11" t="s">
        <v>2803</v>
      </c>
      <c r="H3643" s="11" t="s">
        <v>2640</v>
      </c>
      <c r="I3643" s="11" t="s">
        <v>2809</v>
      </c>
      <c r="J3643" s="258" t="s">
        <v>2561</v>
      </c>
      <c r="K3643" s="258" t="s">
        <v>3017</v>
      </c>
      <c r="L3643" s="265" t="s">
        <v>1937</v>
      </c>
      <c r="M3643" s="265" t="s">
        <v>1941</v>
      </c>
      <c r="N3643" s="258" t="s">
        <v>3027</v>
      </c>
      <c r="O3643" s="258" t="s">
        <v>3040</v>
      </c>
      <c r="P3643" s="258"/>
      <c r="Q3643" s="258"/>
      <c r="R3643" s="258"/>
      <c r="S3643" s="258"/>
      <c r="T3643" s="11" t="s">
        <v>2806</v>
      </c>
      <c r="U3643" s="11" t="s">
        <v>2517</v>
      </c>
      <c r="V3643">
        <v>3.9828641873844202</v>
      </c>
      <c r="Z3643">
        <v>-0.64968152866242002</v>
      </c>
      <c r="AD3643" s="188">
        <f t="shared" si="110"/>
        <v>9.1708837052912102</v>
      </c>
    </row>
    <row r="3644" spans="1:30" hidden="1" x14ac:dyDescent="0.35">
      <c r="A3644" s="11" t="s">
        <v>2807</v>
      </c>
      <c r="B3644" s="11" t="s">
        <v>2516</v>
      </c>
      <c r="C3644" s="11" t="s">
        <v>2552</v>
      </c>
      <c r="D3644" s="188" t="s">
        <v>3022</v>
      </c>
      <c r="G3644" s="11" t="s">
        <v>2803</v>
      </c>
      <c r="H3644" s="11" t="s">
        <v>2640</v>
      </c>
      <c r="I3644" s="11" t="s">
        <v>2809</v>
      </c>
      <c r="J3644" s="258" t="s">
        <v>2561</v>
      </c>
      <c r="K3644" s="258" t="s">
        <v>3017</v>
      </c>
      <c r="L3644" s="265" t="s">
        <v>1937</v>
      </c>
      <c r="M3644" s="265" t="s">
        <v>1941</v>
      </c>
      <c r="N3644" s="258" t="s">
        <v>3027</v>
      </c>
      <c r="O3644" s="258" t="s">
        <v>3040</v>
      </c>
      <c r="P3644" s="258"/>
      <c r="Q3644" s="258"/>
      <c r="R3644" s="258"/>
      <c r="S3644" s="258"/>
      <c r="T3644" s="11" t="s">
        <v>2806</v>
      </c>
      <c r="U3644" s="11" t="s">
        <v>2517</v>
      </c>
      <c r="V3644">
        <v>4.0604479145264003</v>
      </c>
      <c r="Z3644">
        <v>-0.62420382165605204</v>
      </c>
      <c r="AD3644" s="188">
        <f t="shared" si="110"/>
        <v>9.3495268388672503</v>
      </c>
    </row>
    <row r="3645" spans="1:30" hidden="1" x14ac:dyDescent="0.35">
      <c r="A3645" s="11" t="s">
        <v>2807</v>
      </c>
      <c r="B3645" s="11" t="s">
        <v>2516</v>
      </c>
      <c r="C3645" s="11" t="s">
        <v>2552</v>
      </c>
      <c r="D3645" s="188" t="s">
        <v>3022</v>
      </c>
      <c r="G3645" s="11" t="s">
        <v>2803</v>
      </c>
      <c r="H3645" s="11" t="s">
        <v>2640</v>
      </c>
      <c r="I3645" s="11" t="s">
        <v>2809</v>
      </c>
      <c r="J3645" s="258" t="s">
        <v>2561</v>
      </c>
      <c r="K3645" s="258" t="s">
        <v>3017</v>
      </c>
      <c r="L3645" s="265" t="s">
        <v>1937</v>
      </c>
      <c r="M3645" s="265" t="s">
        <v>1941</v>
      </c>
      <c r="N3645" s="258" t="s">
        <v>3027</v>
      </c>
      <c r="O3645" s="258" t="s">
        <v>3040</v>
      </c>
      <c r="P3645" s="258"/>
      <c r="Q3645" s="258"/>
      <c r="R3645" s="258"/>
      <c r="S3645" s="258"/>
      <c r="T3645" s="11" t="s">
        <v>2806</v>
      </c>
      <c r="U3645" s="11" t="s">
        <v>2517</v>
      </c>
      <c r="V3645">
        <v>4.1878364495582501</v>
      </c>
      <c r="Z3645">
        <v>-0.87898089171974503</v>
      </c>
      <c r="AD3645" s="188">
        <f t="shared" si="110"/>
        <v>9.6428497806499376</v>
      </c>
    </row>
    <row r="3646" spans="1:30" hidden="1" x14ac:dyDescent="0.35">
      <c r="A3646" s="11" t="s">
        <v>2807</v>
      </c>
      <c r="B3646" s="11" t="s">
        <v>2516</v>
      </c>
      <c r="C3646" s="11" t="s">
        <v>2552</v>
      </c>
      <c r="D3646" s="188" t="s">
        <v>3022</v>
      </c>
      <c r="G3646" s="11" t="s">
        <v>2803</v>
      </c>
      <c r="H3646" s="11" t="s">
        <v>2640</v>
      </c>
      <c r="I3646" s="11" t="s">
        <v>2809</v>
      </c>
      <c r="J3646" s="258" t="s">
        <v>2561</v>
      </c>
      <c r="K3646" s="258" t="s">
        <v>3017</v>
      </c>
      <c r="L3646" s="265" t="s">
        <v>1937</v>
      </c>
      <c r="M3646" s="265" t="s">
        <v>1941</v>
      </c>
      <c r="N3646" s="258" t="s">
        <v>3027</v>
      </c>
      <c r="O3646" s="258" t="s">
        <v>3040</v>
      </c>
      <c r="P3646" s="258"/>
      <c r="Q3646" s="258"/>
      <c r="R3646" s="258"/>
      <c r="S3646" s="258"/>
      <c r="T3646" s="11" t="s">
        <v>2806</v>
      </c>
      <c r="U3646" s="11" t="s">
        <v>2517</v>
      </c>
      <c r="V3646">
        <v>4.3459626053009996</v>
      </c>
      <c r="Z3646">
        <v>-0.36942675159235699</v>
      </c>
      <c r="AD3646" s="188">
        <f t="shared" si="110"/>
        <v>10.006948709675648</v>
      </c>
    </row>
    <row r="3647" spans="1:30" hidden="1" x14ac:dyDescent="0.35">
      <c r="A3647" s="11" t="s">
        <v>2807</v>
      </c>
      <c r="B3647" s="11" t="s">
        <v>2516</v>
      </c>
      <c r="C3647" s="11" t="s">
        <v>2552</v>
      </c>
      <c r="D3647" s="188" t="s">
        <v>3022</v>
      </c>
      <c r="G3647" s="11" t="s">
        <v>2803</v>
      </c>
      <c r="H3647" s="11" t="s">
        <v>2640</v>
      </c>
      <c r="I3647" s="11" t="s">
        <v>2809</v>
      </c>
      <c r="J3647" s="258" t="s">
        <v>2561</v>
      </c>
      <c r="K3647" s="258" t="s">
        <v>3017</v>
      </c>
      <c r="L3647" s="265" t="s">
        <v>1937</v>
      </c>
      <c r="M3647" s="265" t="s">
        <v>1941</v>
      </c>
      <c r="N3647" s="258" t="s">
        <v>3027</v>
      </c>
      <c r="O3647" s="258" t="s">
        <v>3040</v>
      </c>
      <c r="P3647" s="258"/>
      <c r="Q3647" s="258"/>
      <c r="R3647" s="258"/>
      <c r="S3647" s="258"/>
      <c r="T3647" s="11" t="s">
        <v>2806</v>
      </c>
      <c r="U3647" s="11" t="s">
        <v>2517</v>
      </c>
      <c r="V3647">
        <v>4.3706184507910404</v>
      </c>
      <c r="Z3647">
        <v>-0.547770700636943</v>
      </c>
      <c r="AD3647" s="188">
        <f t="shared" si="110"/>
        <v>10.06372089195618</v>
      </c>
    </row>
    <row r="3648" spans="1:30" hidden="1" x14ac:dyDescent="0.35">
      <c r="A3648" s="11" t="s">
        <v>2807</v>
      </c>
      <c r="B3648" s="11" t="s">
        <v>2516</v>
      </c>
      <c r="C3648" s="11" t="s">
        <v>2552</v>
      </c>
      <c r="D3648" s="188" t="s">
        <v>3022</v>
      </c>
      <c r="G3648" s="11" t="s">
        <v>2803</v>
      </c>
      <c r="H3648" s="11" t="s">
        <v>2640</v>
      </c>
      <c r="I3648" s="11" t="s">
        <v>2809</v>
      </c>
      <c r="J3648" s="258" t="s">
        <v>2561</v>
      </c>
      <c r="K3648" s="258" t="s">
        <v>3017</v>
      </c>
      <c r="L3648" s="265" t="s">
        <v>1937</v>
      </c>
      <c r="M3648" s="265" t="s">
        <v>1941</v>
      </c>
      <c r="N3648" s="258" t="s">
        <v>3027</v>
      </c>
      <c r="O3648" s="258" t="s">
        <v>3040</v>
      </c>
      <c r="P3648" s="258"/>
      <c r="Q3648" s="258"/>
      <c r="R3648" s="258"/>
      <c r="S3648" s="258"/>
      <c r="T3648" s="11" t="s">
        <v>2806</v>
      </c>
      <c r="U3648" s="11" t="s">
        <v>2517</v>
      </c>
      <c r="V3648">
        <v>4.6061639613725003</v>
      </c>
      <c r="Z3648">
        <v>-3.8216560509554999E-2</v>
      </c>
      <c r="AD3648" s="188">
        <f t="shared" si="110"/>
        <v>10.606084473342721</v>
      </c>
    </row>
    <row r="3649" spans="1:30" hidden="1" x14ac:dyDescent="0.35">
      <c r="A3649" s="11" t="s">
        <v>2807</v>
      </c>
      <c r="B3649" s="11" t="s">
        <v>2516</v>
      </c>
      <c r="C3649" s="11" t="s">
        <v>2552</v>
      </c>
      <c r="D3649" s="188" t="s">
        <v>3022</v>
      </c>
      <c r="G3649" s="11" t="s">
        <v>2803</v>
      </c>
      <c r="H3649" s="11" t="s">
        <v>2640</v>
      </c>
      <c r="I3649" s="11" t="s">
        <v>2809</v>
      </c>
      <c r="J3649" s="258" t="s">
        <v>2561</v>
      </c>
      <c r="K3649" s="258" t="s">
        <v>3017</v>
      </c>
      <c r="L3649" s="265" t="s">
        <v>1937</v>
      </c>
      <c r="M3649" s="265" t="s">
        <v>1941</v>
      </c>
      <c r="N3649" s="258" t="s">
        <v>3027</v>
      </c>
      <c r="O3649" s="258" t="s">
        <v>3040</v>
      </c>
      <c r="P3649" s="258"/>
      <c r="Q3649" s="258"/>
      <c r="R3649" s="258"/>
      <c r="S3649" s="258"/>
      <c r="T3649" s="11" t="s">
        <v>2806</v>
      </c>
      <c r="U3649" s="11" t="s">
        <v>2517</v>
      </c>
      <c r="V3649">
        <v>4.4980069858228902</v>
      </c>
      <c r="Z3649">
        <v>-0.80254777070063699</v>
      </c>
      <c r="AD3649" s="188">
        <f t="shared" si="110"/>
        <v>10.357043833738867</v>
      </c>
    </row>
    <row r="3650" spans="1:30" hidden="1" x14ac:dyDescent="0.35">
      <c r="A3650" s="11" t="s">
        <v>2807</v>
      </c>
      <c r="B3650" s="11" t="s">
        <v>2516</v>
      </c>
      <c r="C3650" s="11" t="s">
        <v>2552</v>
      </c>
      <c r="D3650" s="188" t="s">
        <v>3022</v>
      </c>
      <c r="G3650" s="11" t="s">
        <v>2803</v>
      </c>
      <c r="H3650" s="11" t="s">
        <v>2640</v>
      </c>
      <c r="I3650" s="11" t="s">
        <v>2809</v>
      </c>
      <c r="J3650" s="258" t="s">
        <v>2561</v>
      </c>
      <c r="K3650" s="258" t="s">
        <v>3017</v>
      </c>
      <c r="L3650" s="265" t="s">
        <v>1937</v>
      </c>
      <c r="M3650" s="265" t="s">
        <v>1941</v>
      </c>
      <c r="N3650" s="258" t="s">
        <v>3027</v>
      </c>
      <c r="O3650" s="258" t="s">
        <v>3040</v>
      </c>
      <c r="P3650" s="258"/>
      <c r="Q3650" s="258"/>
      <c r="R3650" s="258"/>
      <c r="S3650" s="258"/>
      <c r="T3650" s="11" t="s">
        <v>2806</v>
      </c>
      <c r="U3650" s="11" t="s">
        <v>2517</v>
      </c>
      <c r="V3650">
        <v>4.7013355249640396</v>
      </c>
      <c r="Z3650">
        <v>-1.28662420382165</v>
      </c>
      <c r="AD3650" s="188">
        <f t="shared" si="110"/>
        <v>10.825225096945534</v>
      </c>
    </row>
    <row r="3651" spans="1:30" hidden="1" x14ac:dyDescent="0.35">
      <c r="A3651" s="11" t="s">
        <v>2807</v>
      </c>
      <c r="B3651" s="11" t="s">
        <v>2516</v>
      </c>
      <c r="C3651" s="11" t="s">
        <v>2552</v>
      </c>
      <c r="D3651" s="188" t="s">
        <v>3022</v>
      </c>
      <c r="G3651" s="11" t="s">
        <v>2803</v>
      </c>
      <c r="H3651" s="11" t="s">
        <v>2640</v>
      </c>
      <c r="I3651" s="11" t="s">
        <v>2809</v>
      </c>
      <c r="J3651" s="258" t="s">
        <v>2561</v>
      </c>
      <c r="K3651" s="258" t="s">
        <v>3017</v>
      </c>
      <c r="L3651" s="265" t="s">
        <v>1937</v>
      </c>
      <c r="M3651" s="265" t="s">
        <v>1941</v>
      </c>
      <c r="N3651" s="258" t="s">
        <v>3027</v>
      </c>
      <c r="O3651" s="258" t="s">
        <v>3040</v>
      </c>
      <c r="P3651" s="258"/>
      <c r="Q3651" s="258"/>
      <c r="R3651" s="258"/>
      <c r="S3651" s="258"/>
      <c r="T3651" s="11" t="s">
        <v>2806</v>
      </c>
      <c r="U3651" s="11" t="s">
        <v>2517</v>
      </c>
      <c r="V3651">
        <v>5.0401068419971198</v>
      </c>
      <c r="Z3651">
        <v>-0.77707006369426701</v>
      </c>
      <c r="AD3651" s="188">
        <f t="shared" si="110"/>
        <v>11.605274881479865</v>
      </c>
    </row>
    <row r="3652" spans="1:30" hidden="1" x14ac:dyDescent="0.35">
      <c r="A3652" s="11" t="s">
        <v>2807</v>
      </c>
      <c r="B3652" s="11" t="s">
        <v>2516</v>
      </c>
      <c r="C3652" s="11" t="s">
        <v>2552</v>
      </c>
      <c r="D3652" s="188" t="s">
        <v>3022</v>
      </c>
      <c r="G3652" s="11" t="s">
        <v>2803</v>
      </c>
      <c r="H3652" s="11" t="s">
        <v>2640</v>
      </c>
      <c r="I3652" s="11" t="s">
        <v>2809</v>
      </c>
      <c r="J3652" s="258" t="s">
        <v>2561</v>
      </c>
      <c r="K3652" s="258" t="s">
        <v>3017</v>
      </c>
      <c r="L3652" s="265" t="s">
        <v>1937</v>
      </c>
      <c r="M3652" s="265" t="s">
        <v>1941</v>
      </c>
      <c r="N3652" s="258" t="s">
        <v>3027</v>
      </c>
      <c r="O3652" s="258" t="s">
        <v>3040</v>
      </c>
      <c r="P3652" s="258"/>
      <c r="Q3652" s="258"/>
      <c r="R3652" s="258"/>
      <c r="S3652" s="258"/>
      <c r="T3652" s="11" t="s">
        <v>2806</v>
      </c>
      <c r="U3652" s="11" t="s">
        <v>2517</v>
      </c>
      <c r="V3652">
        <v>4.7506472159441104</v>
      </c>
      <c r="Z3652">
        <v>-1.6433121019108199</v>
      </c>
      <c r="AD3652" s="188">
        <f t="shared" si="110"/>
        <v>10.938769461506574</v>
      </c>
    </row>
    <row r="3653" spans="1:30" hidden="1" x14ac:dyDescent="0.35">
      <c r="A3653" s="11" t="s">
        <v>2807</v>
      </c>
      <c r="B3653" s="11" t="s">
        <v>2516</v>
      </c>
      <c r="C3653" s="11" t="s">
        <v>2552</v>
      </c>
      <c r="D3653" s="188" t="s">
        <v>3022</v>
      </c>
      <c r="G3653" s="11" t="s">
        <v>2803</v>
      </c>
      <c r="H3653" s="11" t="s">
        <v>2640</v>
      </c>
      <c r="I3653" s="11" t="s">
        <v>2809</v>
      </c>
      <c r="J3653" s="258" t="s">
        <v>2561</v>
      </c>
      <c r="K3653" s="258" t="s">
        <v>3017</v>
      </c>
      <c r="L3653" s="265" t="s">
        <v>1937</v>
      </c>
      <c r="M3653" s="265" t="s">
        <v>1941</v>
      </c>
      <c r="N3653" s="258" t="s">
        <v>3027</v>
      </c>
      <c r="O3653" s="258" t="s">
        <v>3040</v>
      </c>
      <c r="P3653" s="258"/>
      <c r="Q3653" s="258"/>
      <c r="R3653" s="258"/>
      <c r="S3653" s="258"/>
      <c r="T3653" s="11" t="s">
        <v>2806</v>
      </c>
      <c r="U3653" s="11" t="s">
        <v>2517</v>
      </c>
      <c r="V3653">
        <v>4.9053215533182604</v>
      </c>
      <c r="Z3653">
        <v>-1.66878980891719</v>
      </c>
      <c r="AD3653" s="188">
        <f t="shared" si="110"/>
        <v>11.294920285013024</v>
      </c>
    </row>
    <row r="3654" spans="1:30" hidden="1" x14ac:dyDescent="0.35">
      <c r="A3654" s="11" t="s">
        <v>2807</v>
      </c>
      <c r="B3654" s="11" t="s">
        <v>2516</v>
      </c>
      <c r="C3654" s="11" t="s">
        <v>2552</v>
      </c>
      <c r="D3654" s="188" t="s">
        <v>3022</v>
      </c>
      <c r="G3654" s="11" t="s">
        <v>2803</v>
      </c>
      <c r="H3654" s="11" t="s">
        <v>2640</v>
      </c>
      <c r="I3654" s="11" t="s">
        <v>2809</v>
      </c>
      <c r="J3654" s="258" t="s">
        <v>2561</v>
      </c>
      <c r="K3654" s="258" t="s">
        <v>3017</v>
      </c>
      <c r="L3654" s="265" t="s">
        <v>1937</v>
      </c>
      <c r="M3654" s="265" t="s">
        <v>1941</v>
      </c>
      <c r="N3654" s="258" t="s">
        <v>3027</v>
      </c>
      <c r="O3654" s="258" t="s">
        <v>3040</v>
      </c>
      <c r="P3654" s="258"/>
      <c r="Q3654" s="258"/>
      <c r="R3654" s="258"/>
      <c r="S3654" s="258"/>
      <c r="T3654" s="11" t="s">
        <v>2806</v>
      </c>
      <c r="U3654" s="11" t="s">
        <v>2517</v>
      </c>
      <c r="V3654">
        <v>5.0593384014793497</v>
      </c>
      <c r="Z3654">
        <v>-1.79617834394904</v>
      </c>
      <c r="AD3654" s="188">
        <f t="shared" si="110"/>
        <v>11.649557183658676</v>
      </c>
    </row>
    <row r="3655" spans="1:30" hidden="1" x14ac:dyDescent="0.35">
      <c r="A3655" s="11" t="s">
        <v>2807</v>
      </c>
      <c r="B3655" s="11" t="s">
        <v>2516</v>
      </c>
      <c r="C3655" s="11" t="s">
        <v>2552</v>
      </c>
      <c r="D3655" s="188" t="s">
        <v>3022</v>
      </c>
      <c r="G3655" s="11" t="s">
        <v>2803</v>
      </c>
      <c r="H3655" s="11" t="s">
        <v>2640</v>
      </c>
      <c r="I3655" s="11" t="s">
        <v>2809</v>
      </c>
      <c r="J3655" s="258" t="s">
        <v>2561</v>
      </c>
      <c r="K3655" s="258" t="s">
        <v>3017</v>
      </c>
      <c r="L3655" s="265" t="s">
        <v>1937</v>
      </c>
      <c r="M3655" s="265" t="s">
        <v>1941</v>
      </c>
      <c r="N3655" s="258" t="s">
        <v>3027</v>
      </c>
      <c r="O3655" s="258" t="s">
        <v>3040</v>
      </c>
      <c r="P3655" s="258"/>
      <c r="Q3655" s="258"/>
      <c r="R3655" s="258"/>
      <c r="S3655" s="258"/>
      <c r="T3655" s="11" t="s">
        <v>2806</v>
      </c>
      <c r="U3655" s="11" t="s">
        <v>2517</v>
      </c>
      <c r="V3655">
        <v>5.2643106636531698</v>
      </c>
      <c r="Z3655">
        <v>-2.0254777070063699</v>
      </c>
      <c r="AD3655" s="188">
        <f t="shared" si="110"/>
        <v>12.121523259017382</v>
      </c>
    </row>
    <row r="3656" spans="1:30" hidden="1" x14ac:dyDescent="0.35">
      <c r="A3656" s="11" t="s">
        <v>2807</v>
      </c>
      <c r="B3656" s="11" t="s">
        <v>2516</v>
      </c>
      <c r="C3656" s="11" t="s">
        <v>2552</v>
      </c>
      <c r="D3656" s="188" t="s">
        <v>3022</v>
      </c>
      <c r="G3656" s="11" t="s">
        <v>2803</v>
      </c>
      <c r="H3656" s="11" t="s">
        <v>2640</v>
      </c>
      <c r="I3656" s="11" t="s">
        <v>2810</v>
      </c>
      <c r="J3656" s="258" t="s">
        <v>2561</v>
      </c>
      <c r="K3656" s="258" t="s">
        <v>3017</v>
      </c>
      <c r="L3656" s="265" t="s">
        <v>1937</v>
      </c>
      <c r="M3656" s="265" t="s">
        <v>1941</v>
      </c>
      <c r="N3656" s="258" t="s">
        <v>3027</v>
      </c>
      <c r="O3656" s="258" t="s">
        <v>3040</v>
      </c>
      <c r="P3656" s="258"/>
      <c r="Q3656" s="258"/>
      <c r="R3656" s="258"/>
      <c r="S3656" s="258"/>
      <c r="T3656" s="11" t="s">
        <v>2806</v>
      </c>
      <c r="U3656" s="11" t="s">
        <v>2517</v>
      </c>
      <c r="V3656">
        <v>1.58827372203168</v>
      </c>
      <c r="Z3656">
        <v>1.3846153846153799</v>
      </c>
      <c r="AD3656" s="188">
        <f t="shared" si="110"/>
        <v>3.6571353959443154</v>
      </c>
    </row>
    <row r="3657" spans="1:30" hidden="1" x14ac:dyDescent="0.35">
      <c r="A3657" s="11" t="s">
        <v>2807</v>
      </c>
      <c r="B3657" s="11" t="s">
        <v>2516</v>
      </c>
      <c r="C3657" s="11" t="s">
        <v>2552</v>
      </c>
      <c r="D3657" s="188" t="s">
        <v>3022</v>
      </c>
      <c r="G3657" s="11" t="s">
        <v>2803</v>
      </c>
      <c r="H3657" s="11" t="s">
        <v>2640</v>
      </c>
      <c r="I3657" s="11" t="s">
        <v>2810</v>
      </c>
      <c r="J3657" s="258" t="s">
        <v>2561</v>
      </c>
      <c r="K3657" s="258" t="s">
        <v>3017</v>
      </c>
      <c r="L3657" s="265" t="s">
        <v>1937</v>
      </c>
      <c r="M3657" s="265" t="s">
        <v>1941</v>
      </c>
      <c r="N3657" s="258" t="s">
        <v>3027</v>
      </c>
      <c r="O3657" s="258" t="s">
        <v>3040</v>
      </c>
      <c r="P3657" s="258"/>
      <c r="Q3657" s="258"/>
      <c r="R3657" s="258"/>
      <c r="S3657" s="258"/>
      <c r="T3657" s="11" t="s">
        <v>2806</v>
      </c>
      <c r="U3657" s="11" t="s">
        <v>2517</v>
      </c>
      <c r="V3657">
        <v>1.73558713049158</v>
      </c>
      <c r="Z3657">
        <v>0.512820512820514</v>
      </c>
      <c r="AD3657" s="188">
        <f t="shared" si="110"/>
        <v>3.9963370542622241</v>
      </c>
    </row>
    <row r="3658" spans="1:30" hidden="1" x14ac:dyDescent="0.35">
      <c r="A3658" s="11" t="s">
        <v>2807</v>
      </c>
      <c r="B3658" s="11" t="s">
        <v>2516</v>
      </c>
      <c r="C3658" s="11" t="s">
        <v>2552</v>
      </c>
      <c r="D3658" s="188" t="s">
        <v>3022</v>
      </c>
      <c r="G3658" s="11" t="s">
        <v>2803</v>
      </c>
      <c r="H3658" s="11" t="s">
        <v>2640</v>
      </c>
      <c r="I3658" s="11" t="s">
        <v>2810</v>
      </c>
      <c r="J3658" s="258" t="s">
        <v>2561</v>
      </c>
      <c r="K3658" s="258" t="s">
        <v>3017</v>
      </c>
      <c r="L3658" s="265" t="s">
        <v>1937</v>
      </c>
      <c r="M3658" s="265" t="s">
        <v>1941</v>
      </c>
      <c r="N3658" s="258" t="s">
        <v>3027</v>
      </c>
      <c r="O3658" s="258" t="s">
        <v>3040</v>
      </c>
      <c r="P3658" s="258"/>
      <c r="Q3658" s="258"/>
      <c r="R3658" s="258"/>
      <c r="S3658" s="258"/>
      <c r="T3658" s="11" t="s">
        <v>2806</v>
      </c>
      <c r="U3658" s="11" t="s">
        <v>2517</v>
      </c>
      <c r="V3658">
        <v>1.8108770210681</v>
      </c>
      <c r="Z3658">
        <v>0.33333333333333298</v>
      </c>
      <c r="AD3658" s="188">
        <f t="shared" si="110"/>
        <v>4.1696984339568717</v>
      </c>
    </row>
    <row r="3659" spans="1:30" hidden="1" x14ac:dyDescent="0.35">
      <c r="A3659" s="11" t="s">
        <v>2807</v>
      </c>
      <c r="B3659" s="11" t="s">
        <v>2516</v>
      </c>
      <c r="C3659" s="11" t="s">
        <v>2552</v>
      </c>
      <c r="D3659" s="188" t="s">
        <v>3022</v>
      </c>
      <c r="G3659" s="11" t="s">
        <v>2803</v>
      </c>
      <c r="H3659" s="11" t="s">
        <v>2640</v>
      </c>
      <c r="I3659" s="11" t="s">
        <v>2810</v>
      </c>
      <c r="J3659" s="258" t="s">
        <v>2561</v>
      </c>
      <c r="K3659" s="258" t="s">
        <v>3017</v>
      </c>
      <c r="L3659" s="265" t="s">
        <v>1937</v>
      </c>
      <c r="M3659" s="265" t="s">
        <v>1941</v>
      </c>
      <c r="N3659" s="258" t="s">
        <v>3027</v>
      </c>
      <c r="O3659" s="258" t="s">
        <v>3040</v>
      </c>
      <c r="P3659" s="258"/>
      <c r="Q3659" s="258"/>
      <c r="R3659" s="258"/>
      <c r="S3659" s="258"/>
      <c r="T3659" s="11" t="s">
        <v>2806</v>
      </c>
      <c r="U3659" s="11" t="s">
        <v>2517</v>
      </c>
      <c r="V3659">
        <v>1.78441940225379</v>
      </c>
      <c r="Z3659">
        <v>0.17948717948717999</v>
      </c>
      <c r="AD3659" s="188">
        <f t="shared" si="110"/>
        <v>4.1087775152789225</v>
      </c>
    </row>
    <row r="3660" spans="1:30" hidden="1" x14ac:dyDescent="0.35">
      <c r="A3660" s="11" t="s">
        <v>2807</v>
      </c>
      <c r="B3660" s="11" t="s">
        <v>2516</v>
      </c>
      <c r="C3660" s="11" t="s">
        <v>2552</v>
      </c>
      <c r="D3660" s="188" t="s">
        <v>3022</v>
      </c>
      <c r="G3660" s="11" t="s">
        <v>2803</v>
      </c>
      <c r="H3660" s="11" t="s">
        <v>2640</v>
      </c>
      <c r="I3660" s="11" t="s">
        <v>2810</v>
      </c>
      <c r="J3660" s="258" t="s">
        <v>2561</v>
      </c>
      <c r="K3660" s="258" t="s">
        <v>3017</v>
      </c>
      <c r="L3660" s="265" t="s">
        <v>1937</v>
      </c>
      <c r="M3660" s="265" t="s">
        <v>1941</v>
      </c>
      <c r="N3660" s="258" t="s">
        <v>3027</v>
      </c>
      <c r="O3660" s="258" t="s">
        <v>3040</v>
      </c>
      <c r="P3660" s="258"/>
      <c r="Q3660" s="258"/>
      <c r="R3660" s="258"/>
      <c r="S3660" s="258"/>
      <c r="T3660" s="11" t="s">
        <v>2806</v>
      </c>
      <c r="U3660" s="11" t="s">
        <v>2517</v>
      </c>
      <c r="V3660">
        <v>2.0124122162338698</v>
      </c>
      <c r="Z3660">
        <v>-2.5641025641025501E-2</v>
      </c>
      <c r="AD3660" s="188">
        <f t="shared" si="110"/>
        <v>4.6337503700592189</v>
      </c>
    </row>
    <row r="3661" spans="1:30" hidden="1" x14ac:dyDescent="0.35">
      <c r="A3661" s="11" t="s">
        <v>2807</v>
      </c>
      <c r="B3661" s="11" t="s">
        <v>2516</v>
      </c>
      <c r="C3661" s="11" t="s">
        <v>2552</v>
      </c>
      <c r="D3661" s="188" t="s">
        <v>3022</v>
      </c>
      <c r="G3661" s="11" t="s">
        <v>2803</v>
      </c>
      <c r="H3661" s="11" t="s">
        <v>2640</v>
      </c>
      <c r="I3661" s="11" t="s">
        <v>2810</v>
      </c>
      <c r="J3661" s="258" t="s">
        <v>2561</v>
      </c>
      <c r="K3661" s="258" t="s">
        <v>3017</v>
      </c>
      <c r="L3661" s="265" t="s">
        <v>1937</v>
      </c>
      <c r="M3661" s="265" t="s">
        <v>1941</v>
      </c>
      <c r="N3661" s="258" t="s">
        <v>3027</v>
      </c>
      <c r="O3661" s="258" t="s">
        <v>3040</v>
      </c>
      <c r="P3661" s="258"/>
      <c r="Q3661" s="258"/>
      <c r="R3661" s="258"/>
      <c r="S3661" s="258"/>
      <c r="T3661" s="11" t="s">
        <v>2806</v>
      </c>
      <c r="U3661" s="11" t="s">
        <v>2517</v>
      </c>
      <c r="V3661">
        <v>2.1200391964723102</v>
      </c>
      <c r="Z3661">
        <v>0.87179487179487203</v>
      </c>
      <c r="AD3661" s="188">
        <f t="shared" si="110"/>
        <v>4.8815706503602163</v>
      </c>
    </row>
    <row r="3662" spans="1:30" hidden="1" x14ac:dyDescent="0.35">
      <c r="A3662" s="11" t="s">
        <v>2807</v>
      </c>
      <c r="B3662" s="11" t="s">
        <v>2516</v>
      </c>
      <c r="C3662" s="11" t="s">
        <v>2552</v>
      </c>
      <c r="D3662" s="188" t="s">
        <v>3022</v>
      </c>
      <c r="G3662" s="11" t="s">
        <v>2803</v>
      </c>
      <c r="H3662" s="11" t="s">
        <v>2640</v>
      </c>
      <c r="I3662" s="11" t="s">
        <v>2810</v>
      </c>
      <c r="J3662" s="258" t="s">
        <v>2561</v>
      </c>
      <c r="K3662" s="258" t="s">
        <v>3017</v>
      </c>
      <c r="L3662" s="265" t="s">
        <v>1937</v>
      </c>
      <c r="M3662" s="265" t="s">
        <v>1941</v>
      </c>
      <c r="N3662" s="258" t="s">
        <v>3027</v>
      </c>
      <c r="O3662" s="258" t="s">
        <v>3040</v>
      </c>
      <c r="P3662" s="258"/>
      <c r="Q3662" s="258"/>
      <c r="R3662" s="258"/>
      <c r="S3662" s="258"/>
      <c r="T3662" s="11" t="s">
        <v>2806</v>
      </c>
      <c r="U3662" s="11" t="s">
        <v>2517</v>
      </c>
      <c r="V3662">
        <v>2.2185203331700101</v>
      </c>
      <c r="Z3662">
        <v>0.33333333333333298</v>
      </c>
      <c r="AD3662" s="188">
        <f t="shared" si="110"/>
        <v>5.1083318476614492</v>
      </c>
    </row>
    <row r="3663" spans="1:30" hidden="1" x14ac:dyDescent="0.35">
      <c r="A3663" s="11" t="s">
        <v>2807</v>
      </c>
      <c r="B3663" s="11" t="s">
        <v>2516</v>
      </c>
      <c r="C3663" s="11" t="s">
        <v>2552</v>
      </c>
      <c r="D3663" s="188" t="s">
        <v>3022</v>
      </c>
      <c r="G3663" s="11" t="s">
        <v>2803</v>
      </c>
      <c r="H3663" s="11" t="s">
        <v>2640</v>
      </c>
      <c r="I3663" s="11" t="s">
        <v>2810</v>
      </c>
      <c r="J3663" s="258" t="s">
        <v>2561</v>
      </c>
      <c r="K3663" s="258" t="s">
        <v>3017</v>
      </c>
      <c r="L3663" s="265" t="s">
        <v>1937</v>
      </c>
      <c r="M3663" s="265" t="s">
        <v>1941</v>
      </c>
      <c r="N3663" s="258" t="s">
        <v>3027</v>
      </c>
      <c r="O3663" s="258" t="s">
        <v>3040</v>
      </c>
      <c r="P3663" s="258"/>
      <c r="Q3663" s="258"/>
      <c r="R3663" s="258"/>
      <c r="S3663" s="258"/>
      <c r="T3663" s="11" t="s">
        <v>2806</v>
      </c>
      <c r="U3663" s="11" t="s">
        <v>2517</v>
      </c>
      <c r="V3663">
        <v>2.2126408623223899</v>
      </c>
      <c r="Z3663">
        <v>-0.58974358974358898</v>
      </c>
      <c r="AD3663" s="188">
        <f t="shared" si="110"/>
        <v>5.0947938657330258</v>
      </c>
    </row>
    <row r="3664" spans="1:30" hidden="1" x14ac:dyDescent="0.35">
      <c r="A3664" s="11" t="s">
        <v>2807</v>
      </c>
      <c r="B3664" s="11" t="s">
        <v>2516</v>
      </c>
      <c r="C3664" s="11" t="s">
        <v>2552</v>
      </c>
      <c r="D3664" s="188" t="s">
        <v>3022</v>
      </c>
      <c r="G3664" s="11" t="s">
        <v>2803</v>
      </c>
      <c r="H3664" s="11" t="s">
        <v>2640</v>
      </c>
      <c r="I3664" s="11" t="s">
        <v>2810</v>
      </c>
      <c r="J3664" s="258" t="s">
        <v>2561</v>
      </c>
      <c r="K3664" s="258" t="s">
        <v>3017</v>
      </c>
      <c r="L3664" s="265" t="s">
        <v>1937</v>
      </c>
      <c r="M3664" s="265" t="s">
        <v>1941</v>
      </c>
      <c r="N3664" s="258" t="s">
        <v>3027</v>
      </c>
      <c r="O3664" s="258" t="s">
        <v>3040</v>
      </c>
      <c r="P3664" s="258"/>
      <c r="Q3664" s="258"/>
      <c r="R3664" s="258"/>
      <c r="S3664" s="258"/>
      <c r="T3664" s="11" t="s">
        <v>2806</v>
      </c>
      <c r="U3664" s="11" t="s">
        <v>2517</v>
      </c>
      <c r="V3664">
        <v>2.3423158582394201</v>
      </c>
      <c r="Z3664">
        <v>-0.23076923076922901</v>
      </c>
      <c r="AD3664" s="188">
        <f t="shared" si="110"/>
        <v>5.393381578265644</v>
      </c>
    </row>
    <row r="3665" spans="1:30" hidden="1" x14ac:dyDescent="0.35">
      <c r="A3665" s="11" t="s">
        <v>2807</v>
      </c>
      <c r="B3665" s="11" t="s">
        <v>2516</v>
      </c>
      <c r="C3665" s="11" t="s">
        <v>2552</v>
      </c>
      <c r="D3665" s="188" t="s">
        <v>3022</v>
      </c>
      <c r="G3665" s="11" t="s">
        <v>2803</v>
      </c>
      <c r="H3665" s="11" t="s">
        <v>2640</v>
      </c>
      <c r="I3665" s="11" t="s">
        <v>2810</v>
      </c>
      <c r="J3665" s="258" t="s">
        <v>2561</v>
      </c>
      <c r="K3665" s="258" t="s">
        <v>3017</v>
      </c>
      <c r="L3665" s="265" t="s">
        <v>1937</v>
      </c>
      <c r="M3665" s="265" t="s">
        <v>1941</v>
      </c>
      <c r="N3665" s="258" t="s">
        <v>3027</v>
      </c>
      <c r="O3665" s="258" t="s">
        <v>3040</v>
      </c>
      <c r="P3665" s="258"/>
      <c r="Q3665" s="258"/>
      <c r="R3665" s="258"/>
      <c r="S3665" s="258"/>
      <c r="T3665" s="11" t="s">
        <v>2806</v>
      </c>
      <c r="U3665" s="11" t="s">
        <v>2517</v>
      </c>
      <c r="V3665">
        <v>2.5008982524905998</v>
      </c>
      <c r="Z3665">
        <v>0.66666666666666596</v>
      </c>
      <c r="AD3665" s="188">
        <f t="shared" si="110"/>
        <v>5.7585310352797148</v>
      </c>
    </row>
    <row r="3666" spans="1:30" hidden="1" x14ac:dyDescent="0.35">
      <c r="A3666" s="11" t="s">
        <v>2807</v>
      </c>
      <c r="B3666" s="11" t="s">
        <v>2516</v>
      </c>
      <c r="C3666" s="11" t="s">
        <v>2552</v>
      </c>
      <c r="D3666" s="188" t="s">
        <v>3022</v>
      </c>
      <c r="G3666" s="11" t="s">
        <v>2803</v>
      </c>
      <c r="H3666" s="11" t="s">
        <v>2640</v>
      </c>
      <c r="I3666" s="11" t="s">
        <v>2810</v>
      </c>
      <c r="J3666" s="258" t="s">
        <v>2561</v>
      </c>
      <c r="K3666" s="258" t="s">
        <v>3017</v>
      </c>
      <c r="L3666" s="265" t="s">
        <v>1937</v>
      </c>
      <c r="M3666" s="265" t="s">
        <v>1941</v>
      </c>
      <c r="N3666" s="258" t="s">
        <v>3027</v>
      </c>
      <c r="O3666" s="258" t="s">
        <v>3040</v>
      </c>
      <c r="P3666" s="258"/>
      <c r="Q3666" s="258"/>
      <c r="R3666" s="258"/>
      <c r="S3666" s="258"/>
      <c r="T3666" s="11" t="s">
        <v>2806</v>
      </c>
      <c r="U3666" s="11" t="s">
        <v>2517</v>
      </c>
      <c r="V3666">
        <v>2.5407479993467201</v>
      </c>
      <c r="Z3666">
        <v>-1.07692307692307</v>
      </c>
      <c r="AD3666" s="188">
        <f t="shared" si="110"/>
        <v>5.8502884683502039</v>
      </c>
    </row>
    <row r="3667" spans="1:30" hidden="1" x14ac:dyDescent="0.35">
      <c r="A3667" s="11" t="s">
        <v>2807</v>
      </c>
      <c r="B3667" s="11" t="s">
        <v>2516</v>
      </c>
      <c r="C3667" s="11" t="s">
        <v>2552</v>
      </c>
      <c r="D3667" s="188" t="s">
        <v>3022</v>
      </c>
      <c r="G3667" s="11" t="s">
        <v>2803</v>
      </c>
      <c r="H3667" s="11" t="s">
        <v>2640</v>
      </c>
      <c r="I3667" s="11" t="s">
        <v>2810</v>
      </c>
      <c r="J3667" s="258" t="s">
        <v>2561</v>
      </c>
      <c r="K3667" s="258" t="s">
        <v>3017</v>
      </c>
      <c r="L3667" s="265" t="s">
        <v>1937</v>
      </c>
      <c r="M3667" s="265" t="s">
        <v>1941</v>
      </c>
      <c r="N3667" s="258" t="s">
        <v>3027</v>
      </c>
      <c r="O3667" s="258" t="s">
        <v>3040</v>
      </c>
      <c r="P3667" s="258"/>
      <c r="Q3667" s="258"/>
      <c r="R3667" s="258"/>
      <c r="S3667" s="258"/>
      <c r="T3667" s="11" t="s">
        <v>2806</v>
      </c>
      <c r="U3667" s="11" t="s">
        <v>2517</v>
      </c>
      <c r="V3667">
        <v>2.6709129511677201</v>
      </c>
      <c r="Z3667">
        <v>-0.64102564102563997</v>
      </c>
      <c r="AD3667" s="188">
        <f t="shared" si="110"/>
        <v>6.1500043460435263</v>
      </c>
    </row>
    <row r="3668" spans="1:30" hidden="1" x14ac:dyDescent="0.35">
      <c r="A3668" s="11" t="s">
        <v>2807</v>
      </c>
      <c r="B3668" s="11" t="s">
        <v>2516</v>
      </c>
      <c r="C3668" s="11" t="s">
        <v>2552</v>
      </c>
      <c r="D3668" s="188" t="s">
        <v>3022</v>
      </c>
      <c r="G3668" s="11" t="s">
        <v>2803</v>
      </c>
      <c r="H3668" s="11" t="s">
        <v>2640</v>
      </c>
      <c r="I3668" s="11" t="s">
        <v>2810</v>
      </c>
      <c r="J3668" s="258" t="s">
        <v>2561</v>
      </c>
      <c r="K3668" s="258" t="s">
        <v>3017</v>
      </c>
      <c r="L3668" s="265" t="s">
        <v>1937</v>
      </c>
      <c r="M3668" s="265" t="s">
        <v>1941</v>
      </c>
      <c r="N3668" s="258" t="s">
        <v>3027</v>
      </c>
      <c r="O3668" s="258" t="s">
        <v>3040</v>
      </c>
      <c r="P3668" s="258"/>
      <c r="Q3668" s="258"/>
      <c r="R3668" s="258"/>
      <c r="S3668" s="258"/>
      <c r="T3668" s="11" t="s">
        <v>2806</v>
      </c>
      <c r="U3668" s="11" t="s">
        <v>2517</v>
      </c>
      <c r="V3668">
        <v>2.7504491262453001</v>
      </c>
      <c r="Z3668">
        <v>-0.15384615384615299</v>
      </c>
      <c r="AD3668" s="188">
        <f t="shared" si="110"/>
        <v>6.3331431571309267</v>
      </c>
    </row>
    <row r="3669" spans="1:30" hidden="1" x14ac:dyDescent="0.35">
      <c r="A3669" s="11" t="s">
        <v>2807</v>
      </c>
      <c r="B3669" s="11" t="s">
        <v>2516</v>
      </c>
      <c r="C3669" s="11" t="s">
        <v>2552</v>
      </c>
      <c r="D3669" s="188" t="s">
        <v>3022</v>
      </c>
      <c r="G3669" s="11" t="s">
        <v>2803</v>
      </c>
      <c r="H3669" s="11" t="s">
        <v>2640</v>
      </c>
      <c r="I3669" s="11" t="s">
        <v>2810</v>
      </c>
      <c r="J3669" s="258" t="s">
        <v>2561</v>
      </c>
      <c r="K3669" s="258" t="s">
        <v>3017</v>
      </c>
      <c r="L3669" s="265" t="s">
        <v>1937</v>
      </c>
      <c r="M3669" s="265" t="s">
        <v>1941</v>
      </c>
      <c r="N3669" s="258" t="s">
        <v>3027</v>
      </c>
      <c r="O3669" s="258" t="s">
        <v>3040</v>
      </c>
      <c r="P3669" s="258"/>
      <c r="Q3669" s="258"/>
      <c r="R3669" s="258"/>
      <c r="S3669" s="258"/>
      <c r="T3669" s="11" t="s">
        <v>2806</v>
      </c>
      <c r="U3669" s="11" t="s">
        <v>2517</v>
      </c>
      <c r="V3669">
        <v>2.9536175077576301</v>
      </c>
      <c r="Z3669">
        <v>-0.256410256410255</v>
      </c>
      <c r="AD3669" s="188">
        <f t="shared" si="110"/>
        <v>6.8009556437689449</v>
      </c>
    </row>
    <row r="3670" spans="1:30" hidden="1" x14ac:dyDescent="0.35">
      <c r="A3670" s="11" t="s">
        <v>2807</v>
      </c>
      <c r="B3670" s="11" t="s">
        <v>2516</v>
      </c>
      <c r="C3670" s="11" t="s">
        <v>2552</v>
      </c>
      <c r="D3670" s="188" t="s">
        <v>3022</v>
      </c>
      <c r="G3670" s="11" t="s">
        <v>2803</v>
      </c>
      <c r="H3670" s="11" t="s">
        <v>2640</v>
      </c>
      <c r="I3670" s="11" t="s">
        <v>2810</v>
      </c>
      <c r="J3670" s="258" t="s">
        <v>2561</v>
      </c>
      <c r="K3670" s="258" t="s">
        <v>3017</v>
      </c>
      <c r="L3670" s="265" t="s">
        <v>1937</v>
      </c>
      <c r="M3670" s="265" t="s">
        <v>1941</v>
      </c>
      <c r="N3670" s="258" t="s">
        <v>3027</v>
      </c>
      <c r="O3670" s="258" t="s">
        <v>3040</v>
      </c>
      <c r="P3670" s="258"/>
      <c r="Q3670" s="258"/>
      <c r="R3670" s="258"/>
      <c r="S3670" s="258"/>
      <c r="T3670" s="11" t="s">
        <v>2806</v>
      </c>
      <c r="U3670" s="11" t="s">
        <v>2517</v>
      </c>
      <c r="V3670">
        <v>2.848930262943</v>
      </c>
      <c r="Z3670">
        <v>-0.69230769230769096</v>
      </c>
      <c r="AD3670" s="188">
        <f t="shared" si="110"/>
        <v>6.5599043544321596</v>
      </c>
    </row>
    <row r="3671" spans="1:30" hidden="1" x14ac:dyDescent="0.35">
      <c r="A3671" s="11" t="s">
        <v>2807</v>
      </c>
      <c r="B3671" s="11" t="s">
        <v>2516</v>
      </c>
      <c r="C3671" s="11" t="s">
        <v>2552</v>
      </c>
      <c r="D3671" s="188" t="s">
        <v>3022</v>
      </c>
      <c r="G3671" s="11" t="s">
        <v>2803</v>
      </c>
      <c r="H3671" s="11" t="s">
        <v>2640</v>
      </c>
      <c r="I3671" s="11" t="s">
        <v>2810</v>
      </c>
      <c r="J3671" s="258" t="s">
        <v>2561</v>
      </c>
      <c r="K3671" s="258" t="s">
        <v>3017</v>
      </c>
      <c r="L3671" s="265" t="s">
        <v>1937</v>
      </c>
      <c r="M3671" s="265" t="s">
        <v>1941</v>
      </c>
      <c r="N3671" s="258" t="s">
        <v>3027</v>
      </c>
      <c r="O3671" s="258" t="s">
        <v>3040</v>
      </c>
      <c r="P3671" s="258"/>
      <c r="Q3671" s="258"/>
      <c r="R3671" s="258"/>
      <c r="S3671" s="258"/>
      <c r="T3671" s="11" t="s">
        <v>2806</v>
      </c>
      <c r="U3671" s="11" t="s">
        <v>2517</v>
      </c>
      <c r="V3671">
        <v>3.0024497795198402</v>
      </c>
      <c r="Z3671">
        <v>-0.58974358974358898</v>
      </c>
      <c r="AD3671" s="188">
        <f t="shared" si="110"/>
        <v>6.9133961047856438</v>
      </c>
    </row>
    <row r="3672" spans="1:30" hidden="1" x14ac:dyDescent="0.35">
      <c r="A3672" s="11" t="s">
        <v>2807</v>
      </c>
      <c r="B3672" s="11" t="s">
        <v>2516</v>
      </c>
      <c r="C3672" s="11" t="s">
        <v>2552</v>
      </c>
      <c r="D3672" s="188" t="s">
        <v>3022</v>
      </c>
      <c r="G3672" s="11" t="s">
        <v>2803</v>
      </c>
      <c r="H3672" s="11" t="s">
        <v>2640</v>
      </c>
      <c r="I3672" s="11" t="s">
        <v>2810</v>
      </c>
      <c r="J3672" s="258" t="s">
        <v>2561</v>
      </c>
      <c r="K3672" s="258" t="s">
        <v>3017</v>
      </c>
      <c r="L3672" s="265" t="s">
        <v>1937</v>
      </c>
      <c r="M3672" s="265" t="s">
        <v>1941</v>
      </c>
      <c r="N3672" s="258" t="s">
        <v>3027</v>
      </c>
      <c r="O3672" s="258" t="s">
        <v>3040</v>
      </c>
      <c r="P3672" s="258"/>
      <c r="Q3672" s="258"/>
      <c r="R3672" s="258"/>
      <c r="S3672" s="258"/>
      <c r="T3672" s="11" t="s">
        <v>2806</v>
      </c>
      <c r="U3672" s="11" t="s">
        <v>2517</v>
      </c>
      <c r="V3672">
        <v>3.0793728564429199</v>
      </c>
      <c r="Z3672">
        <v>-0.512820512820512</v>
      </c>
      <c r="AD3672" s="188">
        <f t="shared" si="110"/>
        <v>7.0905180350159611</v>
      </c>
    </row>
    <row r="3673" spans="1:30" hidden="1" x14ac:dyDescent="0.35">
      <c r="A3673" s="11" t="s">
        <v>2807</v>
      </c>
      <c r="B3673" s="11" t="s">
        <v>2516</v>
      </c>
      <c r="C3673" s="11" t="s">
        <v>2552</v>
      </c>
      <c r="D3673" s="188" t="s">
        <v>3022</v>
      </c>
      <c r="G3673" s="11" t="s">
        <v>2803</v>
      </c>
      <c r="H3673" s="11" t="s">
        <v>2640</v>
      </c>
      <c r="I3673" s="11" t="s">
        <v>2810</v>
      </c>
      <c r="J3673" s="258" t="s">
        <v>2561</v>
      </c>
      <c r="K3673" s="258" t="s">
        <v>3017</v>
      </c>
      <c r="L3673" s="265" t="s">
        <v>1937</v>
      </c>
      <c r="M3673" s="265" t="s">
        <v>1941</v>
      </c>
      <c r="N3673" s="258" t="s">
        <v>3027</v>
      </c>
      <c r="O3673" s="258" t="s">
        <v>3040</v>
      </c>
      <c r="P3673" s="258"/>
      <c r="Q3673" s="258"/>
      <c r="R3673" s="258"/>
      <c r="S3673" s="258"/>
      <c r="T3673" s="11" t="s">
        <v>2806</v>
      </c>
      <c r="U3673" s="11" t="s">
        <v>2517</v>
      </c>
      <c r="V3673">
        <v>3.1585823942511801</v>
      </c>
      <c r="Z3673">
        <v>-7.6923076923074804E-2</v>
      </c>
      <c r="AD3673" s="188">
        <f t="shared" si="110"/>
        <v>7.2729047359962102</v>
      </c>
    </row>
    <row r="3674" spans="1:30" hidden="1" x14ac:dyDescent="0.35">
      <c r="A3674" s="11" t="s">
        <v>2807</v>
      </c>
      <c r="B3674" s="11" t="s">
        <v>2516</v>
      </c>
      <c r="C3674" s="11" t="s">
        <v>2552</v>
      </c>
      <c r="D3674" s="188" t="s">
        <v>3022</v>
      </c>
      <c r="G3674" s="11" t="s">
        <v>2803</v>
      </c>
      <c r="H3674" s="11" t="s">
        <v>2640</v>
      </c>
      <c r="I3674" s="11" t="s">
        <v>2810</v>
      </c>
      <c r="J3674" s="258" t="s">
        <v>2561</v>
      </c>
      <c r="K3674" s="258" t="s">
        <v>3017</v>
      </c>
      <c r="L3674" s="265" t="s">
        <v>1937</v>
      </c>
      <c r="M3674" s="265" t="s">
        <v>1941</v>
      </c>
      <c r="N3674" s="258" t="s">
        <v>3027</v>
      </c>
      <c r="O3674" s="258" t="s">
        <v>3040</v>
      </c>
      <c r="P3674" s="258"/>
      <c r="Q3674" s="258"/>
      <c r="R3674" s="258"/>
      <c r="S3674" s="258"/>
      <c r="T3674" s="11" t="s">
        <v>2806</v>
      </c>
      <c r="U3674" s="11" t="s">
        <v>2517</v>
      </c>
      <c r="V3674">
        <v>3.27878490935815</v>
      </c>
      <c r="Z3674">
        <v>-1.2051282051282</v>
      </c>
      <c r="AD3674" s="188">
        <f t="shared" si="110"/>
        <v>7.5496812554219099</v>
      </c>
    </row>
    <row r="3675" spans="1:30" hidden="1" x14ac:dyDescent="0.35">
      <c r="A3675" s="11" t="s">
        <v>2807</v>
      </c>
      <c r="B3675" s="11" t="s">
        <v>2516</v>
      </c>
      <c r="C3675" s="11" t="s">
        <v>2552</v>
      </c>
      <c r="D3675" s="188" t="s">
        <v>3022</v>
      </c>
      <c r="G3675" s="11" t="s">
        <v>2803</v>
      </c>
      <c r="H3675" s="11" t="s">
        <v>2640</v>
      </c>
      <c r="I3675" s="11" t="s">
        <v>2810</v>
      </c>
      <c r="J3675" s="258" t="s">
        <v>2561</v>
      </c>
      <c r="K3675" s="258" t="s">
        <v>3017</v>
      </c>
      <c r="L3675" s="265" t="s">
        <v>1937</v>
      </c>
      <c r="M3675" s="265" t="s">
        <v>1941</v>
      </c>
      <c r="N3675" s="258" t="s">
        <v>3027</v>
      </c>
      <c r="O3675" s="258" t="s">
        <v>3040</v>
      </c>
      <c r="P3675" s="258"/>
      <c r="Q3675" s="258"/>
      <c r="R3675" s="258"/>
      <c r="S3675" s="258"/>
      <c r="T3675" s="11" t="s">
        <v>2806</v>
      </c>
      <c r="U3675" s="11" t="s">
        <v>2517</v>
      </c>
      <c r="V3675">
        <v>3.3826555609995101</v>
      </c>
      <c r="Z3675">
        <v>-0.89743589743589602</v>
      </c>
      <c r="AD3675" s="188">
        <f t="shared" si="110"/>
        <v>7.7888522694908833</v>
      </c>
    </row>
    <row r="3676" spans="1:30" hidden="1" x14ac:dyDescent="0.35">
      <c r="A3676" s="11" t="s">
        <v>2807</v>
      </c>
      <c r="B3676" s="11" t="s">
        <v>2516</v>
      </c>
      <c r="C3676" s="11" t="s">
        <v>2552</v>
      </c>
      <c r="D3676" s="188" t="s">
        <v>3022</v>
      </c>
      <c r="G3676" s="11" t="s">
        <v>2803</v>
      </c>
      <c r="H3676" s="11" t="s">
        <v>2640</v>
      </c>
      <c r="I3676" s="11" t="s">
        <v>2810</v>
      </c>
      <c r="J3676" s="258" t="s">
        <v>2561</v>
      </c>
      <c r="K3676" s="258" t="s">
        <v>3017</v>
      </c>
      <c r="L3676" s="265" t="s">
        <v>1937</v>
      </c>
      <c r="M3676" s="265" t="s">
        <v>1941</v>
      </c>
      <c r="N3676" s="258" t="s">
        <v>3027</v>
      </c>
      <c r="O3676" s="258" t="s">
        <v>3040</v>
      </c>
      <c r="P3676" s="258"/>
      <c r="Q3676" s="258"/>
      <c r="R3676" s="258"/>
      <c r="S3676" s="258"/>
      <c r="T3676" s="11" t="s">
        <v>2806</v>
      </c>
      <c r="U3676" s="11" t="s">
        <v>2517</v>
      </c>
      <c r="V3676">
        <v>3.5379715825575602</v>
      </c>
      <c r="Z3676">
        <v>-0.512820512820512</v>
      </c>
      <c r="AD3676" s="188">
        <f t="shared" si="110"/>
        <v>8.1464806254335915</v>
      </c>
    </row>
    <row r="3677" spans="1:30" hidden="1" x14ac:dyDescent="0.35">
      <c r="A3677" s="11" t="s">
        <v>2807</v>
      </c>
      <c r="B3677" s="11" t="s">
        <v>2516</v>
      </c>
      <c r="C3677" s="11" t="s">
        <v>2552</v>
      </c>
      <c r="D3677" s="188" t="s">
        <v>3022</v>
      </c>
      <c r="G3677" s="11" t="s">
        <v>2803</v>
      </c>
      <c r="H3677" s="11" t="s">
        <v>2640</v>
      </c>
      <c r="I3677" s="11" t="s">
        <v>2810</v>
      </c>
      <c r="J3677" s="258" t="s">
        <v>2561</v>
      </c>
      <c r="K3677" s="258" t="s">
        <v>3017</v>
      </c>
      <c r="L3677" s="265" t="s">
        <v>1937</v>
      </c>
      <c r="M3677" s="265" t="s">
        <v>1941</v>
      </c>
      <c r="N3677" s="258" t="s">
        <v>3027</v>
      </c>
      <c r="O3677" s="258" t="s">
        <v>3040</v>
      </c>
      <c r="P3677" s="258"/>
      <c r="Q3677" s="258"/>
      <c r="R3677" s="258"/>
      <c r="S3677" s="258"/>
      <c r="T3677" s="11" t="s">
        <v>2806</v>
      </c>
      <c r="U3677" s="11" t="s">
        <v>2517</v>
      </c>
      <c r="V3677">
        <v>3.5582230932549401</v>
      </c>
      <c r="Z3677">
        <v>-1.3333333333333299</v>
      </c>
      <c r="AD3677" s="188">
        <f t="shared" si="110"/>
        <v>8.1931114520759873</v>
      </c>
    </row>
    <row r="3678" spans="1:30" hidden="1" x14ac:dyDescent="0.35">
      <c r="A3678" s="11" t="s">
        <v>2807</v>
      </c>
      <c r="B3678" s="11" t="s">
        <v>2516</v>
      </c>
      <c r="C3678" s="11" t="s">
        <v>2552</v>
      </c>
      <c r="D3678" s="188" t="s">
        <v>3022</v>
      </c>
      <c r="G3678" s="11" t="s">
        <v>2803</v>
      </c>
      <c r="H3678" s="11" t="s">
        <v>2640</v>
      </c>
      <c r="I3678" s="11" t="s">
        <v>2810</v>
      </c>
      <c r="J3678" s="258" t="s">
        <v>2561</v>
      </c>
      <c r="K3678" s="258" t="s">
        <v>3017</v>
      </c>
      <c r="L3678" s="265" t="s">
        <v>1937</v>
      </c>
      <c r="M3678" s="265" t="s">
        <v>1941</v>
      </c>
      <c r="N3678" s="258" t="s">
        <v>3027</v>
      </c>
      <c r="O3678" s="258" t="s">
        <v>3040</v>
      </c>
      <c r="P3678" s="258"/>
      <c r="Q3678" s="258"/>
      <c r="R3678" s="258"/>
      <c r="S3678" s="258"/>
      <c r="T3678" s="11" t="s">
        <v>2806</v>
      </c>
      <c r="U3678" s="11" t="s">
        <v>2517</v>
      </c>
      <c r="V3678">
        <v>3.6117916054221699</v>
      </c>
      <c r="Z3678">
        <v>-0.92307692307692102</v>
      </c>
      <c r="AD3678" s="188">
        <f t="shared" si="110"/>
        <v>8.3164575096461206</v>
      </c>
    </row>
    <row r="3679" spans="1:30" hidden="1" x14ac:dyDescent="0.35">
      <c r="A3679" s="11" t="s">
        <v>2807</v>
      </c>
      <c r="B3679" s="11" t="s">
        <v>2516</v>
      </c>
      <c r="C3679" s="11" t="s">
        <v>2552</v>
      </c>
      <c r="D3679" s="188" t="s">
        <v>3022</v>
      </c>
      <c r="G3679" s="11" t="s">
        <v>2803</v>
      </c>
      <c r="H3679" s="11" t="s">
        <v>2640</v>
      </c>
      <c r="I3679" s="11" t="s">
        <v>2810</v>
      </c>
      <c r="J3679" s="258" t="s">
        <v>2561</v>
      </c>
      <c r="K3679" s="258" t="s">
        <v>3017</v>
      </c>
      <c r="L3679" s="265" t="s">
        <v>1937</v>
      </c>
      <c r="M3679" s="265" t="s">
        <v>1941</v>
      </c>
      <c r="N3679" s="258" t="s">
        <v>3027</v>
      </c>
      <c r="O3679" s="258" t="s">
        <v>3040</v>
      </c>
      <c r="P3679" s="258"/>
      <c r="Q3679" s="258"/>
      <c r="R3679" s="258"/>
      <c r="S3679" s="258"/>
      <c r="T3679" s="11" t="s">
        <v>2806</v>
      </c>
      <c r="U3679" s="11" t="s">
        <v>2517</v>
      </c>
      <c r="V3679">
        <v>3.7635146170178002</v>
      </c>
      <c r="Z3679">
        <v>-1.1025641025641</v>
      </c>
      <c r="AD3679" s="188">
        <f t="shared" si="110"/>
        <v>8.6658126544103826</v>
      </c>
    </row>
    <row r="3680" spans="1:30" hidden="1" x14ac:dyDescent="0.35">
      <c r="A3680" s="11" t="s">
        <v>2807</v>
      </c>
      <c r="B3680" s="11" t="s">
        <v>2516</v>
      </c>
      <c r="C3680" s="11" t="s">
        <v>2552</v>
      </c>
      <c r="D3680" s="188" t="s">
        <v>3022</v>
      </c>
      <c r="G3680" s="11" t="s">
        <v>2803</v>
      </c>
      <c r="H3680" s="11" t="s">
        <v>2640</v>
      </c>
      <c r="I3680" s="11" t="s">
        <v>2810</v>
      </c>
      <c r="J3680" s="258" t="s">
        <v>2561</v>
      </c>
      <c r="K3680" s="258" t="s">
        <v>3017</v>
      </c>
      <c r="L3680" s="265" t="s">
        <v>1937</v>
      </c>
      <c r="M3680" s="265" t="s">
        <v>1941</v>
      </c>
      <c r="N3680" s="258" t="s">
        <v>3027</v>
      </c>
      <c r="O3680" s="258" t="s">
        <v>3040</v>
      </c>
      <c r="P3680" s="258"/>
      <c r="Q3680" s="258"/>
      <c r="R3680" s="258"/>
      <c r="S3680" s="258"/>
      <c r="T3680" s="11" t="s">
        <v>2806</v>
      </c>
      <c r="U3680" s="11" t="s">
        <v>2517</v>
      </c>
      <c r="V3680">
        <v>3.8923730197615498</v>
      </c>
      <c r="Z3680">
        <v>-0.87179487179487203</v>
      </c>
      <c r="AD3680" s="188">
        <f t="shared" si="110"/>
        <v>8.9625200916751631</v>
      </c>
    </row>
    <row r="3681" spans="1:30" hidden="1" x14ac:dyDescent="0.35">
      <c r="A3681" s="11" t="s">
        <v>2807</v>
      </c>
      <c r="B3681" s="11" t="s">
        <v>2516</v>
      </c>
      <c r="C3681" s="11" t="s">
        <v>2552</v>
      </c>
      <c r="D3681" s="188" t="s">
        <v>3022</v>
      </c>
      <c r="G3681" s="11" t="s">
        <v>2803</v>
      </c>
      <c r="H3681" s="11" t="s">
        <v>2640</v>
      </c>
      <c r="I3681" s="11" t="s">
        <v>2810</v>
      </c>
      <c r="J3681" s="258" t="s">
        <v>2561</v>
      </c>
      <c r="K3681" s="258" t="s">
        <v>3017</v>
      </c>
      <c r="L3681" s="265" t="s">
        <v>1937</v>
      </c>
      <c r="M3681" s="265" t="s">
        <v>1941</v>
      </c>
      <c r="N3681" s="258" t="s">
        <v>3027</v>
      </c>
      <c r="O3681" s="258" t="s">
        <v>3040</v>
      </c>
      <c r="P3681" s="258"/>
      <c r="Q3681" s="258"/>
      <c r="R3681" s="258"/>
      <c r="S3681" s="258"/>
      <c r="T3681" s="11" t="s">
        <v>2806</v>
      </c>
      <c r="U3681" s="11" t="s">
        <v>2517</v>
      </c>
      <c r="V3681">
        <v>3.94055201698513</v>
      </c>
      <c r="Z3681">
        <v>-1.3076923076922999</v>
      </c>
      <c r="AD3681" s="188">
        <f t="shared" si="110"/>
        <v>9.0734563324775799</v>
      </c>
    </row>
    <row r="3682" spans="1:30" hidden="1" x14ac:dyDescent="0.35">
      <c r="A3682" s="11" t="s">
        <v>2807</v>
      </c>
      <c r="B3682" s="11" t="s">
        <v>2516</v>
      </c>
      <c r="C3682" s="11" t="s">
        <v>2552</v>
      </c>
      <c r="D3682" s="188" t="s">
        <v>3022</v>
      </c>
      <c r="G3682" s="11" t="s">
        <v>2803</v>
      </c>
      <c r="H3682" s="11" t="s">
        <v>2640</v>
      </c>
      <c r="I3682" s="11" t="s">
        <v>2810</v>
      </c>
      <c r="J3682" s="258" t="s">
        <v>2561</v>
      </c>
      <c r="K3682" s="258" t="s">
        <v>3017</v>
      </c>
      <c r="L3682" s="265" t="s">
        <v>1937</v>
      </c>
      <c r="M3682" s="265" t="s">
        <v>1941</v>
      </c>
      <c r="N3682" s="258" t="s">
        <v>3027</v>
      </c>
      <c r="O3682" s="258" t="s">
        <v>3040</v>
      </c>
      <c r="P3682" s="258"/>
      <c r="Q3682" s="258"/>
      <c r="R3682" s="258"/>
      <c r="S3682" s="258"/>
      <c r="T3682" s="11" t="s">
        <v>2806</v>
      </c>
      <c r="U3682" s="11" t="s">
        <v>2517</v>
      </c>
      <c r="V3682">
        <v>4.0171484566388997</v>
      </c>
      <c r="Z3682">
        <v>-1.2820512820512799</v>
      </c>
      <c r="AD3682" s="188">
        <f t="shared" si="110"/>
        <v>9.2498261526007681</v>
      </c>
    </row>
    <row r="3683" spans="1:30" hidden="1" x14ac:dyDescent="0.35">
      <c r="A3683" s="11" t="s">
        <v>2807</v>
      </c>
      <c r="B3683" s="11" t="s">
        <v>2516</v>
      </c>
      <c r="C3683" s="11" t="s">
        <v>2552</v>
      </c>
      <c r="D3683" s="188" t="s">
        <v>3022</v>
      </c>
      <c r="G3683" s="11" t="s">
        <v>2803</v>
      </c>
      <c r="H3683" s="11" t="s">
        <v>2640</v>
      </c>
      <c r="I3683" s="11" t="s">
        <v>2810</v>
      </c>
      <c r="J3683" s="258" t="s">
        <v>2561</v>
      </c>
      <c r="K3683" s="258" t="s">
        <v>3017</v>
      </c>
      <c r="L3683" s="265" t="s">
        <v>1937</v>
      </c>
      <c r="M3683" s="265" t="s">
        <v>1941</v>
      </c>
      <c r="N3683" s="258" t="s">
        <v>3027</v>
      </c>
      <c r="O3683" s="258" t="s">
        <v>3040</v>
      </c>
      <c r="P3683" s="258"/>
      <c r="Q3683" s="258"/>
      <c r="R3683" s="258"/>
      <c r="S3683" s="258"/>
      <c r="T3683" s="11" t="s">
        <v>2806</v>
      </c>
      <c r="U3683" s="11" t="s">
        <v>2517</v>
      </c>
      <c r="V3683">
        <v>4.2230932549403803</v>
      </c>
      <c r="Z3683">
        <v>-0.94871794871794701</v>
      </c>
      <c r="AD3683" s="188">
        <f t="shared" si="110"/>
        <v>9.7240315751494233</v>
      </c>
    </row>
    <row r="3684" spans="1:30" hidden="1" x14ac:dyDescent="0.35">
      <c r="A3684" s="11" t="s">
        <v>2807</v>
      </c>
      <c r="B3684" s="11" t="s">
        <v>2516</v>
      </c>
      <c r="C3684" s="11" t="s">
        <v>2552</v>
      </c>
      <c r="D3684" s="188" t="s">
        <v>3022</v>
      </c>
      <c r="G3684" s="11" t="s">
        <v>2803</v>
      </c>
      <c r="H3684" s="11" t="s">
        <v>2640</v>
      </c>
      <c r="I3684" s="11" t="s">
        <v>2810</v>
      </c>
      <c r="J3684" s="258" t="s">
        <v>2561</v>
      </c>
      <c r="K3684" s="258" t="s">
        <v>3017</v>
      </c>
      <c r="L3684" s="265" t="s">
        <v>1937</v>
      </c>
      <c r="M3684" s="265" t="s">
        <v>1941</v>
      </c>
      <c r="N3684" s="258" t="s">
        <v>3027</v>
      </c>
      <c r="O3684" s="258" t="s">
        <v>3040</v>
      </c>
      <c r="P3684" s="258"/>
      <c r="Q3684" s="258"/>
      <c r="R3684" s="258"/>
      <c r="S3684" s="258"/>
      <c r="T3684" s="11" t="s">
        <v>2806</v>
      </c>
      <c r="U3684" s="11" t="s">
        <v>2517</v>
      </c>
      <c r="V3684">
        <v>4.1683815123305497</v>
      </c>
      <c r="Z3684">
        <v>-1.5384615384615301</v>
      </c>
      <c r="AD3684" s="188">
        <f t="shared" si="110"/>
        <v>9.598053132204301</v>
      </c>
    </row>
    <row r="3685" spans="1:30" hidden="1" x14ac:dyDescent="0.35">
      <c r="A3685" s="11" t="s">
        <v>2807</v>
      </c>
      <c r="B3685" s="11" t="s">
        <v>2516</v>
      </c>
      <c r="C3685" s="11" t="s">
        <v>2552</v>
      </c>
      <c r="D3685" s="188" t="s">
        <v>3022</v>
      </c>
      <c r="G3685" s="11" t="s">
        <v>2803</v>
      </c>
      <c r="H3685" s="11" t="s">
        <v>2640</v>
      </c>
      <c r="I3685" s="11" t="s">
        <v>2810</v>
      </c>
      <c r="J3685" s="258" t="s">
        <v>2561</v>
      </c>
      <c r="K3685" s="258" t="s">
        <v>3017</v>
      </c>
      <c r="L3685" s="265" t="s">
        <v>1937</v>
      </c>
      <c r="M3685" s="265" t="s">
        <v>1941</v>
      </c>
      <c r="N3685" s="258" t="s">
        <v>3027</v>
      </c>
      <c r="O3685" s="258" t="s">
        <v>3040</v>
      </c>
      <c r="P3685" s="258"/>
      <c r="Q3685" s="258"/>
      <c r="R3685" s="258"/>
      <c r="S3685" s="258"/>
      <c r="T3685" s="11" t="s">
        <v>2806</v>
      </c>
      <c r="U3685" s="11" t="s">
        <v>2517</v>
      </c>
      <c r="V3685">
        <v>4.3212477543687697</v>
      </c>
      <c r="Z3685">
        <v>-1.5384615384615301</v>
      </c>
      <c r="AD3685" s="188">
        <f t="shared" si="110"/>
        <v>9.9500406623435254</v>
      </c>
    </row>
    <row r="3686" spans="1:30" hidden="1" x14ac:dyDescent="0.35">
      <c r="A3686" s="11" t="s">
        <v>2807</v>
      </c>
      <c r="B3686" s="11" t="s">
        <v>2516</v>
      </c>
      <c r="C3686" s="11" t="s">
        <v>2552</v>
      </c>
      <c r="D3686" s="188" t="s">
        <v>3022</v>
      </c>
      <c r="G3686" s="11" t="s">
        <v>2803</v>
      </c>
      <c r="H3686" s="11" t="s">
        <v>2640</v>
      </c>
      <c r="I3686" s="11" t="s">
        <v>2810</v>
      </c>
      <c r="J3686" s="258" t="s">
        <v>2561</v>
      </c>
      <c r="K3686" s="258" t="s">
        <v>3017</v>
      </c>
      <c r="L3686" s="265" t="s">
        <v>1937</v>
      </c>
      <c r="M3686" s="265" t="s">
        <v>1941</v>
      </c>
      <c r="N3686" s="258" t="s">
        <v>3027</v>
      </c>
      <c r="O3686" s="258" t="s">
        <v>3040</v>
      </c>
      <c r="P3686" s="258"/>
      <c r="Q3686" s="258"/>
      <c r="R3686" s="258"/>
      <c r="S3686" s="258"/>
      <c r="T3686" s="11" t="s">
        <v>2806</v>
      </c>
      <c r="U3686" s="11" t="s">
        <v>2517</v>
      </c>
      <c r="V3686">
        <v>4.4476563775926801</v>
      </c>
      <c r="Z3686">
        <v>-1.6923076923076901</v>
      </c>
      <c r="AD3686" s="188">
        <f t="shared" si="110"/>
        <v>10.241107273804802</v>
      </c>
    </row>
    <row r="3687" spans="1:30" hidden="1" x14ac:dyDescent="0.35">
      <c r="A3687" s="11" t="s">
        <v>2807</v>
      </c>
      <c r="B3687" s="11" t="s">
        <v>2516</v>
      </c>
      <c r="C3687" s="11" t="s">
        <v>2552</v>
      </c>
      <c r="D3687" s="188" t="s">
        <v>3022</v>
      </c>
      <c r="G3687" s="11" t="s">
        <v>2803</v>
      </c>
      <c r="H3687" s="11" t="s">
        <v>2640</v>
      </c>
      <c r="I3687" s="11" t="s">
        <v>2810</v>
      </c>
      <c r="J3687" s="258" t="s">
        <v>2561</v>
      </c>
      <c r="K3687" s="258" t="s">
        <v>3017</v>
      </c>
      <c r="L3687" s="265" t="s">
        <v>1937</v>
      </c>
      <c r="M3687" s="265" t="s">
        <v>1941</v>
      </c>
      <c r="N3687" s="258" t="s">
        <v>3027</v>
      </c>
      <c r="O3687" s="258" t="s">
        <v>3040</v>
      </c>
      <c r="P3687" s="258"/>
      <c r="Q3687" s="258"/>
      <c r="R3687" s="258"/>
      <c r="S3687" s="258"/>
      <c r="T3687" s="11" t="s">
        <v>2806</v>
      </c>
      <c r="U3687" s="11" t="s">
        <v>2517</v>
      </c>
      <c r="V3687">
        <v>4.5750449126245201</v>
      </c>
      <c r="Z3687">
        <v>-1.6923076923076901</v>
      </c>
      <c r="AD3687" s="188">
        <f t="shared" si="110"/>
        <v>10.534430215587467</v>
      </c>
    </row>
    <row r="3688" spans="1:30" hidden="1" x14ac:dyDescent="0.35">
      <c r="A3688" s="11" t="s">
        <v>2807</v>
      </c>
      <c r="B3688" s="11" t="s">
        <v>2516</v>
      </c>
      <c r="C3688" s="11" t="s">
        <v>2552</v>
      </c>
      <c r="D3688" s="188" t="s">
        <v>3022</v>
      </c>
      <c r="G3688" s="11" t="s">
        <v>2803</v>
      </c>
      <c r="H3688" s="11" t="s">
        <v>2640</v>
      </c>
      <c r="I3688" s="11" t="s">
        <v>2810</v>
      </c>
      <c r="J3688" s="258" t="s">
        <v>2561</v>
      </c>
      <c r="K3688" s="258" t="s">
        <v>3017</v>
      </c>
      <c r="L3688" s="265" t="s">
        <v>1937</v>
      </c>
      <c r="M3688" s="265" t="s">
        <v>1941</v>
      </c>
      <c r="N3688" s="258" t="s">
        <v>3027</v>
      </c>
      <c r="O3688" s="258" t="s">
        <v>3040</v>
      </c>
      <c r="P3688" s="258"/>
      <c r="Q3688" s="258"/>
      <c r="R3688" s="258"/>
      <c r="S3688" s="258"/>
      <c r="T3688" s="11" t="s">
        <v>2806</v>
      </c>
      <c r="U3688" s="11" t="s">
        <v>2517</v>
      </c>
      <c r="V3688">
        <v>4.6260003266372696</v>
      </c>
      <c r="Z3688">
        <v>-1.6923076923076901</v>
      </c>
      <c r="AD3688" s="188">
        <f t="shared" si="110"/>
        <v>10.651759392300564</v>
      </c>
    </row>
    <row r="3689" spans="1:30" hidden="1" x14ac:dyDescent="0.35">
      <c r="A3689" s="11" t="s">
        <v>2807</v>
      </c>
      <c r="B3689" s="11" t="s">
        <v>2516</v>
      </c>
      <c r="C3689" s="11" t="s">
        <v>2552</v>
      </c>
      <c r="D3689" s="188" t="s">
        <v>3022</v>
      </c>
      <c r="G3689" s="11" t="s">
        <v>2803</v>
      </c>
      <c r="H3689" s="11" t="s">
        <v>2640</v>
      </c>
      <c r="I3689" s="11" t="s">
        <v>2810</v>
      </c>
      <c r="J3689" s="258" t="s">
        <v>2561</v>
      </c>
      <c r="K3689" s="258" t="s">
        <v>3017</v>
      </c>
      <c r="L3689" s="265" t="s">
        <v>1937</v>
      </c>
      <c r="M3689" s="265" t="s">
        <v>1941</v>
      </c>
      <c r="N3689" s="258" t="s">
        <v>3027</v>
      </c>
      <c r="O3689" s="258" t="s">
        <v>3040</v>
      </c>
      <c r="P3689" s="258"/>
      <c r="Q3689" s="258"/>
      <c r="R3689" s="258"/>
      <c r="S3689" s="258"/>
      <c r="T3689" s="11" t="s">
        <v>2806</v>
      </c>
      <c r="U3689" s="11" t="s">
        <v>2517</v>
      </c>
      <c r="V3689">
        <v>4.7039033153682803</v>
      </c>
      <c r="Z3689">
        <v>-1.4615384615384599</v>
      </c>
      <c r="AD3689" s="188">
        <f t="shared" si="110"/>
        <v>10.831137652852272</v>
      </c>
    </row>
    <row r="3690" spans="1:30" hidden="1" x14ac:dyDescent="0.35">
      <c r="A3690" s="11" t="s">
        <v>2807</v>
      </c>
      <c r="B3690" s="11" t="s">
        <v>2516</v>
      </c>
      <c r="C3690" s="11" t="s">
        <v>2552</v>
      </c>
      <c r="D3690" s="188" t="s">
        <v>3022</v>
      </c>
      <c r="G3690" s="11" t="s">
        <v>2803</v>
      </c>
      <c r="H3690" s="11" t="s">
        <v>2640</v>
      </c>
      <c r="I3690" s="11" t="s">
        <v>2810</v>
      </c>
      <c r="J3690" s="258" t="s">
        <v>2561</v>
      </c>
      <c r="K3690" s="258" t="s">
        <v>3017</v>
      </c>
      <c r="L3690" s="265" t="s">
        <v>1937</v>
      </c>
      <c r="M3690" s="265" t="s">
        <v>1941</v>
      </c>
      <c r="N3690" s="258" t="s">
        <v>3027</v>
      </c>
      <c r="O3690" s="258" t="s">
        <v>3040</v>
      </c>
      <c r="P3690" s="258"/>
      <c r="Q3690" s="258"/>
      <c r="R3690" s="258"/>
      <c r="S3690" s="258"/>
      <c r="T3690" s="11" t="s">
        <v>2806</v>
      </c>
      <c r="U3690" s="11" t="s">
        <v>2517</v>
      </c>
      <c r="V3690">
        <v>4.9315694920790403</v>
      </c>
      <c r="Z3690">
        <v>-1.7179487179487101</v>
      </c>
      <c r="AD3690" s="188">
        <f t="shared" si="110"/>
        <v>11.355358397525416</v>
      </c>
    </row>
    <row r="3691" spans="1:30" hidden="1" x14ac:dyDescent="0.35">
      <c r="A3691" s="11" t="s">
        <v>2807</v>
      </c>
      <c r="B3691" s="11" t="s">
        <v>2516</v>
      </c>
      <c r="C3691" s="11" t="s">
        <v>2552</v>
      </c>
      <c r="D3691" s="188" t="s">
        <v>3022</v>
      </c>
      <c r="G3691" s="11" t="s">
        <v>2803</v>
      </c>
      <c r="H3691" s="11" t="s">
        <v>2640</v>
      </c>
      <c r="I3691" s="11" t="s">
        <v>2810</v>
      </c>
      <c r="J3691" s="258" t="s">
        <v>2561</v>
      </c>
      <c r="K3691" s="258" t="s">
        <v>3017</v>
      </c>
      <c r="L3691" s="265" t="s">
        <v>1937</v>
      </c>
      <c r="M3691" s="265" t="s">
        <v>1941</v>
      </c>
      <c r="N3691" s="258" t="s">
        <v>3027</v>
      </c>
      <c r="O3691" s="258" t="s">
        <v>3040</v>
      </c>
      <c r="P3691" s="258"/>
      <c r="Q3691" s="258"/>
      <c r="R3691" s="258"/>
      <c r="S3691" s="258"/>
      <c r="T3691" s="11" t="s">
        <v>2806</v>
      </c>
      <c r="U3691" s="11" t="s">
        <v>2517</v>
      </c>
      <c r="V3691">
        <v>5.0316838151232997</v>
      </c>
      <c r="Z3691">
        <v>-2</v>
      </c>
      <c r="AD3691" s="188">
        <f t="shared" si="110"/>
        <v>11.585880145362319</v>
      </c>
    </row>
    <row r="3692" spans="1:30" hidden="1" x14ac:dyDescent="0.35">
      <c r="A3692" s="11" t="s">
        <v>2807</v>
      </c>
      <c r="B3692" s="11" t="s">
        <v>2516</v>
      </c>
      <c r="C3692" s="11" t="s">
        <v>2552</v>
      </c>
      <c r="D3692" s="188" t="s">
        <v>3022</v>
      </c>
      <c r="G3692" s="11" t="s">
        <v>2803</v>
      </c>
      <c r="H3692" s="11" t="s">
        <v>2640</v>
      </c>
      <c r="I3692" s="11" t="s">
        <v>2810</v>
      </c>
      <c r="J3692" s="258" t="s">
        <v>2561</v>
      </c>
      <c r="K3692" s="258" t="s">
        <v>3017</v>
      </c>
      <c r="L3692" s="265" t="s">
        <v>1937</v>
      </c>
      <c r="M3692" s="265" t="s">
        <v>1941</v>
      </c>
      <c r="N3692" s="258" t="s">
        <v>3027</v>
      </c>
      <c r="O3692" s="258" t="s">
        <v>3040</v>
      </c>
      <c r="P3692" s="258"/>
      <c r="Q3692" s="258"/>
      <c r="R3692" s="258"/>
      <c r="S3692" s="258"/>
      <c r="T3692" s="11" t="s">
        <v>2806</v>
      </c>
      <c r="U3692" s="11" t="s">
        <v>2517</v>
      </c>
      <c r="V3692">
        <v>5.21002776416789</v>
      </c>
      <c r="Z3692">
        <v>-2</v>
      </c>
      <c r="AD3692" s="188">
        <f t="shared" si="110"/>
        <v>11.996532263858082</v>
      </c>
    </row>
    <row r="3693" spans="1:30" hidden="1" x14ac:dyDescent="0.35">
      <c r="A3693" s="11" t="s">
        <v>2807</v>
      </c>
      <c r="B3693" s="11" t="s">
        <v>2516</v>
      </c>
      <c r="C3693" s="11" t="s">
        <v>2552</v>
      </c>
      <c r="D3693" s="188" t="s">
        <v>3022</v>
      </c>
      <c r="G3693" s="11" t="s">
        <v>2803</v>
      </c>
      <c r="H3693" s="11" t="s">
        <v>2640</v>
      </c>
      <c r="I3693" s="11" t="s">
        <v>2811</v>
      </c>
      <c r="J3693" s="258" t="s">
        <v>2561</v>
      </c>
      <c r="K3693" s="258" t="s">
        <v>3017</v>
      </c>
      <c r="L3693" s="265" t="s">
        <v>1937</v>
      </c>
      <c r="M3693" s="265" t="s">
        <v>1941</v>
      </c>
      <c r="N3693" s="258" t="s">
        <v>3027</v>
      </c>
      <c r="O3693" s="258" t="s">
        <v>3040</v>
      </c>
      <c r="P3693" s="258"/>
      <c r="Q3693" s="258"/>
      <c r="R3693" s="258"/>
      <c r="S3693" s="258"/>
      <c r="T3693" s="11" t="s">
        <v>2806</v>
      </c>
      <c r="U3693" s="11" t="s">
        <v>2517</v>
      </c>
      <c r="V3693">
        <v>0.28205128205128199</v>
      </c>
      <c r="Z3693">
        <v>1.5128205128205101</v>
      </c>
      <c r="AD3693" s="188">
        <f t="shared" ref="AD3693:AD3756" si="111">LN(10^(V3693))</f>
        <v>0.64944707751114106</v>
      </c>
    </row>
    <row r="3694" spans="1:30" hidden="1" x14ac:dyDescent="0.35">
      <c r="A3694" s="11" t="s">
        <v>2807</v>
      </c>
      <c r="B3694" s="11" t="s">
        <v>2516</v>
      </c>
      <c r="C3694" s="11" t="s">
        <v>2552</v>
      </c>
      <c r="D3694" s="188" t="s">
        <v>3022</v>
      </c>
      <c r="G3694" s="11" t="s">
        <v>2803</v>
      </c>
      <c r="H3694" s="11" t="s">
        <v>2640</v>
      </c>
      <c r="I3694" s="11" t="s">
        <v>2811</v>
      </c>
      <c r="J3694" s="258" t="s">
        <v>2561</v>
      </c>
      <c r="K3694" s="258" t="s">
        <v>3017</v>
      </c>
      <c r="L3694" s="265" t="s">
        <v>1937</v>
      </c>
      <c r="M3694" s="265" t="s">
        <v>1941</v>
      </c>
      <c r="N3694" s="258" t="s">
        <v>3027</v>
      </c>
      <c r="O3694" s="258" t="s">
        <v>3040</v>
      </c>
      <c r="P3694" s="258"/>
      <c r="Q3694" s="258"/>
      <c r="R3694" s="258"/>
      <c r="S3694" s="258"/>
      <c r="T3694" s="11" t="s">
        <v>2806</v>
      </c>
      <c r="U3694" s="11" t="s">
        <v>2517</v>
      </c>
      <c r="V3694">
        <v>0.97435897435897401</v>
      </c>
      <c r="Z3694">
        <v>2.2051282051282</v>
      </c>
      <c r="AD3694" s="188">
        <f t="shared" si="111"/>
        <v>2.2435444495839412</v>
      </c>
    </row>
    <row r="3695" spans="1:30" hidden="1" x14ac:dyDescent="0.35">
      <c r="A3695" s="11" t="s">
        <v>2807</v>
      </c>
      <c r="B3695" s="11" t="s">
        <v>2516</v>
      </c>
      <c r="C3695" s="11" t="s">
        <v>2552</v>
      </c>
      <c r="D3695" s="188" t="s">
        <v>3022</v>
      </c>
      <c r="G3695" s="11" t="s">
        <v>2803</v>
      </c>
      <c r="H3695" s="11" t="s">
        <v>2640</v>
      </c>
      <c r="I3695" s="11" t="s">
        <v>2811</v>
      </c>
      <c r="J3695" s="258" t="s">
        <v>2561</v>
      </c>
      <c r="K3695" s="258" t="s">
        <v>3017</v>
      </c>
      <c r="L3695" s="265" t="s">
        <v>1937</v>
      </c>
      <c r="M3695" s="265" t="s">
        <v>1941</v>
      </c>
      <c r="N3695" s="258" t="s">
        <v>3027</v>
      </c>
      <c r="O3695" s="258" t="s">
        <v>3040</v>
      </c>
      <c r="P3695" s="258"/>
      <c r="Q3695" s="258"/>
      <c r="R3695" s="258"/>
      <c r="S3695" s="258"/>
      <c r="T3695" s="11" t="s">
        <v>2806</v>
      </c>
      <c r="U3695" s="11" t="s">
        <v>2517</v>
      </c>
      <c r="V3695">
        <v>0.84615384615384603</v>
      </c>
      <c r="Z3695">
        <v>1.12820512820512</v>
      </c>
      <c r="AD3695" s="188">
        <f t="shared" si="111"/>
        <v>1.9483412325334233</v>
      </c>
    </row>
    <row r="3696" spans="1:30" hidden="1" x14ac:dyDescent="0.35">
      <c r="A3696" s="11" t="s">
        <v>2807</v>
      </c>
      <c r="B3696" s="11" t="s">
        <v>2516</v>
      </c>
      <c r="C3696" s="11" t="s">
        <v>2552</v>
      </c>
      <c r="D3696" s="188" t="s">
        <v>3022</v>
      </c>
      <c r="G3696" s="11" t="s">
        <v>2803</v>
      </c>
      <c r="H3696" s="11" t="s">
        <v>2640</v>
      </c>
      <c r="I3696" s="11" t="s">
        <v>2811</v>
      </c>
      <c r="J3696" s="258" t="s">
        <v>2561</v>
      </c>
      <c r="K3696" s="258" t="s">
        <v>3017</v>
      </c>
      <c r="L3696" s="265" t="s">
        <v>1937</v>
      </c>
      <c r="M3696" s="265" t="s">
        <v>1941</v>
      </c>
      <c r="N3696" s="258" t="s">
        <v>3027</v>
      </c>
      <c r="O3696" s="258" t="s">
        <v>3040</v>
      </c>
      <c r="P3696" s="258"/>
      <c r="Q3696" s="258"/>
      <c r="R3696" s="258"/>
      <c r="S3696" s="258"/>
      <c r="T3696" s="11" t="s">
        <v>2806</v>
      </c>
      <c r="U3696" s="11" t="s">
        <v>2517</v>
      </c>
      <c r="V3696">
        <v>1.1025641025641</v>
      </c>
      <c r="Z3696">
        <v>1.3076923076922999</v>
      </c>
      <c r="AD3696" s="188">
        <f t="shared" si="111"/>
        <v>2.5387476666344551</v>
      </c>
    </row>
    <row r="3697" spans="1:30" hidden="1" x14ac:dyDescent="0.35">
      <c r="A3697" s="11" t="s">
        <v>2807</v>
      </c>
      <c r="B3697" s="11" t="s">
        <v>2516</v>
      </c>
      <c r="C3697" s="11" t="s">
        <v>2552</v>
      </c>
      <c r="D3697" s="188" t="s">
        <v>3022</v>
      </c>
      <c r="G3697" s="11" t="s">
        <v>2803</v>
      </c>
      <c r="H3697" s="11" t="s">
        <v>2640</v>
      </c>
      <c r="I3697" s="11" t="s">
        <v>2811</v>
      </c>
      <c r="J3697" s="258" t="s">
        <v>2561</v>
      </c>
      <c r="K3697" s="258" t="s">
        <v>3017</v>
      </c>
      <c r="L3697" s="265" t="s">
        <v>1937</v>
      </c>
      <c r="M3697" s="265" t="s">
        <v>1941</v>
      </c>
      <c r="N3697" s="258" t="s">
        <v>3027</v>
      </c>
      <c r="O3697" s="258" t="s">
        <v>3040</v>
      </c>
      <c r="P3697" s="258"/>
      <c r="Q3697" s="258"/>
      <c r="R3697" s="258"/>
      <c r="S3697" s="258"/>
      <c r="T3697" s="11" t="s">
        <v>2806</v>
      </c>
      <c r="U3697" s="11" t="s">
        <v>2517</v>
      </c>
      <c r="V3697">
        <v>1.5128205128205101</v>
      </c>
      <c r="Z3697">
        <v>0.512820512820512</v>
      </c>
      <c r="AD3697" s="188">
        <f t="shared" si="111"/>
        <v>3.4833979611961143</v>
      </c>
    </row>
    <row r="3698" spans="1:30" hidden="1" x14ac:dyDescent="0.35">
      <c r="A3698" s="11" t="s">
        <v>2807</v>
      </c>
      <c r="B3698" s="11" t="s">
        <v>2516</v>
      </c>
      <c r="C3698" s="11" t="s">
        <v>2552</v>
      </c>
      <c r="D3698" s="188" t="s">
        <v>3022</v>
      </c>
      <c r="G3698" s="11" t="s">
        <v>2803</v>
      </c>
      <c r="H3698" s="11" t="s">
        <v>2640</v>
      </c>
      <c r="I3698" s="11" t="s">
        <v>2811</v>
      </c>
      <c r="J3698" s="258" t="s">
        <v>2561</v>
      </c>
      <c r="K3698" s="258" t="s">
        <v>3017</v>
      </c>
      <c r="L3698" s="265" t="s">
        <v>1937</v>
      </c>
      <c r="M3698" s="265" t="s">
        <v>1941</v>
      </c>
      <c r="N3698" s="258" t="s">
        <v>3027</v>
      </c>
      <c r="O3698" s="258" t="s">
        <v>3040</v>
      </c>
      <c r="P3698" s="258"/>
      <c r="Q3698" s="258"/>
      <c r="R3698" s="258"/>
      <c r="S3698" s="258"/>
      <c r="T3698" s="11" t="s">
        <v>2806</v>
      </c>
      <c r="U3698" s="11" t="s">
        <v>2517</v>
      </c>
      <c r="V3698">
        <v>1.5897435897435901</v>
      </c>
      <c r="Z3698">
        <v>1.94871794871795</v>
      </c>
      <c r="AD3698" s="188">
        <f t="shared" si="111"/>
        <v>3.6605198914264325</v>
      </c>
    </row>
    <row r="3699" spans="1:30" hidden="1" x14ac:dyDescent="0.35">
      <c r="A3699" s="11" t="s">
        <v>2807</v>
      </c>
      <c r="B3699" s="11" t="s">
        <v>2516</v>
      </c>
      <c r="C3699" s="11" t="s">
        <v>2552</v>
      </c>
      <c r="D3699" s="188" t="s">
        <v>3022</v>
      </c>
      <c r="G3699" s="11" t="s">
        <v>2803</v>
      </c>
      <c r="H3699" s="11" t="s">
        <v>2640</v>
      </c>
      <c r="I3699" s="11" t="s">
        <v>2811</v>
      </c>
      <c r="J3699" s="258" t="s">
        <v>2561</v>
      </c>
      <c r="K3699" s="258" t="s">
        <v>3017</v>
      </c>
      <c r="L3699" s="265" t="s">
        <v>1937</v>
      </c>
      <c r="M3699" s="265" t="s">
        <v>1941</v>
      </c>
      <c r="N3699" s="258" t="s">
        <v>3027</v>
      </c>
      <c r="O3699" s="258" t="s">
        <v>3040</v>
      </c>
      <c r="P3699" s="258"/>
      <c r="Q3699" s="258"/>
      <c r="R3699" s="258"/>
      <c r="S3699" s="258"/>
      <c r="T3699" s="11" t="s">
        <v>2806</v>
      </c>
      <c r="U3699" s="11" t="s">
        <v>2517</v>
      </c>
      <c r="V3699">
        <v>1.6923076923076901</v>
      </c>
      <c r="Z3699">
        <v>1.6923076923076901</v>
      </c>
      <c r="AD3699" s="188">
        <f t="shared" si="111"/>
        <v>3.8966824650668417</v>
      </c>
    </row>
    <row r="3700" spans="1:30" hidden="1" x14ac:dyDescent="0.35">
      <c r="A3700" s="11" t="s">
        <v>2807</v>
      </c>
      <c r="B3700" s="11" t="s">
        <v>2516</v>
      </c>
      <c r="C3700" s="11" t="s">
        <v>2552</v>
      </c>
      <c r="D3700" s="188" t="s">
        <v>3022</v>
      </c>
      <c r="G3700" s="11" t="s">
        <v>2803</v>
      </c>
      <c r="H3700" s="11" t="s">
        <v>2640</v>
      </c>
      <c r="I3700" s="11" t="s">
        <v>2811</v>
      </c>
      <c r="J3700" s="258" t="s">
        <v>2561</v>
      </c>
      <c r="K3700" s="258" t="s">
        <v>3017</v>
      </c>
      <c r="L3700" s="265" t="s">
        <v>1937</v>
      </c>
      <c r="M3700" s="265" t="s">
        <v>1941</v>
      </c>
      <c r="N3700" s="258" t="s">
        <v>3027</v>
      </c>
      <c r="O3700" s="258" t="s">
        <v>3040</v>
      </c>
      <c r="P3700" s="258"/>
      <c r="Q3700" s="258"/>
      <c r="R3700" s="258"/>
      <c r="S3700" s="258"/>
      <c r="T3700" s="11" t="s">
        <v>2806</v>
      </c>
      <c r="U3700" s="11" t="s">
        <v>2517</v>
      </c>
      <c r="V3700">
        <v>1.7692307692307701</v>
      </c>
      <c r="Z3700">
        <v>1.3589743589743599</v>
      </c>
      <c r="AD3700" s="188">
        <f t="shared" si="111"/>
        <v>4.0738043952971603</v>
      </c>
    </row>
    <row r="3701" spans="1:30" hidden="1" x14ac:dyDescent="0.35">
      <c r="A3701" s="11" t="s">
        <v>2807</v>
      </c>
      <c r="B3701" s="11" t="s">
        <v>2516</v>
      </c>
      <c r="C3701" s="11" t="s">
        <v>2552</v>
      </c>
      <c r="D3701" s="188" t="s">
        <v>3022</v>
      </c>
      <c r="G3701" s="11" t="s">
        <v>2803</v>
      </c>
      <c r="H3701" s="11" t="s">
        <v>2640</v>
      </c>
      <c r="I3701" s="11" t="s">
        <v>2811</v>
      </c>
      <c r="J3701" s="258" t="s">
        <v>2561</v>
      </c>
      <c r="K3701" s="258" t="s">
        <v>3017</v>
      </c>
      <c r="L3701" s="265" t="s">
        <v>1937</v>
      </c>
      <c r="M3701" s="265" t="s">
        <v>1941</v>
      </c>
      <c r="N3701" s="258" t="s">
        <v>3027</v>
      </c>
      <c r="O3701" s="258" t="s">
        <v>3040</v>
      </c>
      <c r="P3701" s="258"/>
      <c r="Q3701" s="258"/>
      <c r="R3701" s="258"/>
      <c r="S3701" s="258"/>
      <c r="T3701" s="11" t="s">
        <v>2806</v>
      </c>
      <c r="U3701" s="11" t="s">
        <v>2517</v>
      </c>
      <c r="V3701">
        <v>1.82051282051282</v>
      </c>
      <c r="Z3701">
        <v>0.71794871794871895</v>
      </c>
      <c r="AD3701" s="188">
        <f t="shared" si="111"/>
        <v>4.1918856821173645</v>
      </c>
    </row>
    <row r="3702" spans="1:30" hidden="1" x14ac:dyDescent="0.35">
      <c r="A3702" s="11" t="s">
        <v>2807</v>
      </c>
      <c r="B3702" s="11" t="s">
        <v>2516</v>
      </c>
      <c r="C3702" s="11" t="s">
        <v>2552</v>
      </c>
      <c r="D3702" s="188" t="s">
        <v>3022</v>
      </c>
      <c r="G3702" s="11" t="s">
        <v>2803</v>
      </c>
      <c r="H3702" s="11" t="s">
        <v>2640</v>
      </c>
      <c r="I3702" s="11" t="s">
        <v>2811</v>
      </c>
      <c r="J3702" s="258" t="s">
        <v>2561</v>
      </c>
      <c r="K3702" s="258" t="s">
        <v>3017</v>
      </c>
      <c r="L3702" s="265" t="s">
        <v>1937</v>
      </c>
      <c r="M3702" s="265" t="s">
        <v>1941</v>
      </c>
      <c r="N3702" s="258" t="s">
        <v>3027</v>
      </c>
      <c r="O3702" s="258" t="s">
        <v>3040</v>
      </c>
      <c r="P3702" s="258"/>
      <c r="Q3702" s="258"/>
      <c r="R3702" s="258"/>
      <c r="S3702" s="258"/>
      <c r="T3702" s="11" t="s">
        <v>2806</v>
      </c>
      <c r="U3702" s="11" t="s">
        <v>2517</v>
      </c>
      <c r="V3702">
        <v>2</v>
      </c>
      <c r="Z3702">
        <v>0.102564102564103</v>
      </c>
      <c r="AD3702" s="188">
        <f t="shared" si="111"/>
        <v>4.6051701859880918</v>
      </c>
    </row>
    <row r="3703" spans="1:30" hidden="1" x14ac:dyDescent="0.35">
      <c r="A3703" s="11" t="s">
        <v>2807</v>
      </c>
      <c r="B3703" s="11" t="s">
        <v>2516</v>
      </c>
      <c r="C3703" s="11" t="s">
        <v>2552</v>
      </c>
      <c r="D3703" s="188" t="s">
        <v>3022</v>
      </c>
      <c r="G3703" s="11" t="s">
        <v>2803</v>
      </c>
      <c r="H3703" s="11" t="s">
        <v>2640</v>
      </c>
      <c r="I3703" s="11" t="s">
        <v>2811</v>
      </c>
      <c r="J3703" s="258" t="s">
        <v>2561</v>
      </c>
      <c r="K3703" s="258" t="s">
        <v>3017</v>
      </c>
      <c r="L3703" s="265" t="s">
        <v>1937</v>
      </c>
      <c r="M3703" s="265" t="s">
        <v>1941</v>
      </c>
      <c r="N3703" s="258" t="s">
        <v>3027</v>
      </c>
      <c r="O3703" s="258" t="s">
        <v>3040</v>
      </c>
      <c r="P3703" s="258"/>
      <c r="Q3703" s="258"/>
      <c r="R3703" s="258"/>
      <c r="S3703" s="258"/>
      <c r="T3703" s="11" t="s">
        <v>2806</v>
      </c>
      <c r="U3703" s="11" t="s">
        <v>2517</v>
      </c>
      <c r="V3703">
        <v>2.2051282051282</v>
      </c>
      <c r="Z3703">
        <v>-0.17948717948717799</v>
      </c>
      <c r="AD3703" s="188">
        <f t="shared" si="111"/>
        <v>5.0774953332689101</v>
      </c>
    </row>
    <row r="3704" spans="1:30" hidden="1" x14ac:dyDescent="0.35">
      <c r="A3704" s="11" t="s">
        <v>2807</v>
      </c>
      <c r="B3704" s="11" t="s">
        <v>2516</v>
      </c>
      <c r="C3704" s="11" t="s">
        <v>2552</v>
      </c>
      <c r="D3704" s="188" t="s">
        <v>3022</v>
      </c>
      <c r="G3704" s="11" t="s">
        <v>2803</v>
      </c>
      <c r="H3704" s="11" t="s">
        <v>2640</v>
      </c>
      <c r="I3704" s="11" t="s">
        <v>2811</v>
      </c>
      <c r="J3704" s="258" t="s">
        <v>2561</v>
      </c>
      <c r="K3704" s="258" t="s">
        <v>3017</v>
      </c>
      <c r="L3704" s="265" t="s">
        <v>1937</v>
      </c>
      <c r="M3704" s="265" t="s">
        <v>1941</v>
      </c>
      <c r="N3704" s="258" t="s">
        <v>3027</v>
      </c>
      <c r="O3704" s="258" t="s">
        <v>3040</v>
      </c>
      <c r="P3704" s="258"/>
      <c r="Q3704" s="258"/>
      <c r="R3704" s="258"/>
      <c r="S3704" s="258"/>
      <c r="T3704" s="11" t="s">
        <v>2806</v>
      </c>
      <c r="U3704" s="11" t="s">
        <v>2517</v>
      </c>
      <c r="V3704">
        <v>2.4358974358974299</v>
      </c>
      <c r="Z3704" s="225">
        <v>1.7763568394002501E-15</v>
      </c>
      <c r="AD3704" s="188">
        <f t="shared" si="111"/>
        <v>5.6088611239598416</v>
      </c>
    </row>
    <row r="3705" spans="1:30" hidden="1" x14ac:dyDescent="0.35">
      <c r="A3705" s="11" t="s">
        <v>2807</v>
      </c>
      <c r="B3705" s="11" t="s">
        <v>2516</v>
      </c>
      <c r="C3705" s="11" t="s">
        <v>2552</v>
      </c>
      <c r="D3705" s="188" t="s">
        <v>3022</v>
      </c>
      <c r="G3705" s="11" t="s">
        <v>2803</v>
      </c>
      <c r="H3705" s="11" t="s">
        <v>2640</v>
      </c>
      <c r="I3705" s="11" t="s">
        <v>2811</v>
      </c>
      <c r="J3705" s="258" t="s">
        <v>2561</v>
      </c>
      <c r="K3705" s="258" t="s">
        <v>3017</v>
      </c>
      <c r="L3705" s="265" t="s">
        <v>1937</v>
      </c>
      <c r="M3705" s="265" t="s">
        <v>1941</v>
      </c>
      <c r="N3705" s="258" t="s">
        <v>3027</v>
      </c>
      <c r="O3705" s="258" t="s">
        <v>3040</v>
      </c>
      <c r="P3705" s="258"/>
      <c r="Q3705" s="258"/>
      <c r="R3705" s="258"/>
      <c r="S3705" s="258"/>
      <c r="T3705" s="11" t="s">
        <v>2806</v>
      </c>
      <c r="U3705" s="11" t="s">
        <v>2517</v>
      </c>
      <c r="V3705">
        <v>2.5384615384615299</v>
      </c>
      <c r="Z3705">
        <v>-7.6923076923076594E-2</v>
      </c>
      <c r="AD3705" s="188">
        <f t="shared" si="111"/>
        <v>5.8450236976002508</v>
      </c>
    </row>
    <row r="3706" spans="1:30" hidden="1" x14ac:dyDescent="0.35">
      <c r="A3706" s="11" t="s">
        <v>2807</v>
      </c>
      <c r="B3706" s="11" t="s">
        <v>2516</v>
      </c>
      <c r="C3706" s="11" t="s">
        <v>2552</v>
      </c>
      <c r="D3706" s="188" t="s">
        <v>3022</v>
      </c>
      <c r="G3706" s="11" t="s">
        <v>2803</v>
      </c>
      <c r="H3706" s="11" t="s">
        <v>2640</v>
      </c>
      <c r="I3706" s="11" t="s">
        <v>2811</v>
      </c>
      <c r="J3706" s="258" t="s">
        <v>2561</v>
      </c>
      <c r="K3706" s="258" t="s">
        <v>3017</v>
      </c>
      <c r="L3706" s="265" t="s">
        <v>1937</v>
      </c>
      <c r="M3706" s="265" t="s">
        <v>1941</v>
      </c>
      <c r="N3706" s="258" t="s">
        <v>3027</v>
      </c>
      <c r="O3706" s="258" t="s">
        <v>3040</v>
      </c>
      <c r="P3706" s="258"/>
      <c r="Q3706" s="258"/>
      <c r="R3706" s="258"/>
      <c r="S3706" s="258"/>
      <c r="T3706" s="11" t="s">
        <v>2806</v>
      </c>
      <c r="U3706" s="11" t="s">
        <v>2517</v>
      </c>
      <c r="V3706">
        <v>2.3333333333333299</v>
      </c>
      <c r="Z3706">
        <v>0.61538461538461597</v>
      </c>
      <c r="AD3706" s="188">
        <f t="shared" si="111"/>
        <v>5.3726985503194324</v>
      </c>
    </row>
    <row r="3707" spans="1:30" hidden="1" x14ac:dyDescent="0.35">
      <c r="A3707" s="11" t="s">
        <v>2807</v>
      </c>
      <c r="B3707" s="11" t="s">
        <v>2516</v>
      </c>
      <c r="C3707" s="11" t="s">
        <v>2552</v>
      </c>
      <c r="D3707" s="188" t="s">
        <v>3022</v>
      </c>
      <c r="G3707" s="11" t="s">
        <v>2803</v>
      </c>
      <c r="H3707" s="11" t="s">
        <v>2640</v>
      </c>
      <c r="I3707" s="11" t="s">
        <v>2811</v>
      </c>
      <c r="J3707" s="258" t="s">
        <v>2561</v>
      </c>
      <c r="K3707" s="258" t="s">
        <v>3017</v>
      </c>
      <c r="L3707" s="265" t="s">
        <v>1937</v>
      </c>
      <c r="M3707" s="265" t="s">
        <v>1941</v>
      </c>
      <c r="N3707" s="258" t="s">
        <v>3027</v>
      </c>
      <c r="O3707" s="258" t="s">
        <v>3040</v>
      </c>
      <c r="P3707" s="258"/>
      <c r="Q3707" s="258"/>
      <c r="R3707" s="258"/>
      <c r="S3707" s="258"/>
      <c r="T3707" s="11" t="s">
        <v>2806</v>
      </c>
      <c r="U3707" s="11" t="s">
        <v>2517</v>
      </c>
      <c r="V3707">
        <v>2.4871794871794801</v>
      </c>
      <c r="Z3707">
        <v>0.69230769230769296</v>
      </c>
      <c r="AD3707" s="188">
        <f t="shared" si="111"/>
        <v>5.7269424107800466</v>
      </c>
    </row>
    <row r="3708" spans="1:30" hidden="1" x14ac:dyDescent="0.35">
      <c r="A3708" s="11" t="s">
        <v>2807</v>
      </c>
      <c r="B3708" s="11" t="s">
        <v>2516</v>
      </c>
      <c r="C3708" s="11" t="s">
        <v>2552</v>
      </c>
      <c r="D3708" s="188" t="s">
        <v>3022</v>
      </c>
      <c r="G3708" s="11" t="s">
        <v>2803</v>
      </c>
      <c r="H3708" s="11" t="s">
        <v>2640</v>
      </c>
      <c r="I3708" s="11" t="s">
        <v>2811</v>
      </c>
      <c r="J3708" s="258" t="s">
        <v>2561</v>
      </c>
      <c r="K3708" s="258" t="s">
        <v>3017</v>
      </c>
      <c r="L3708" s="265" t="s">
        <v>1937</v>
      </c>
      <c r="M3708" s="265" t="s">
        <v>1941</v>
      </c>
      <c r="N3708" s="258" t="s">
        <v>3027</v>
      </c>
      <c r="O3708" s="258" t="s">
        <v>3040</v>
      </c>
      <c r="P3708" s="258"/>
      <c r="Q3708" s="258"/>
      <c r="R3708" s="258"/>
      <c r="S3708" s="258"/>
      <c r="T3708" s="11" t="s">
        <v>2806</v>
      </c>
      <c r="U3708" s="11" t="s">
        <v>2517</v>
      </c>
      <c r="V3708">
        <v>2.7179487179487101</v>
      </c>
      <c r="Z3708">
        <v>0.74358974358974395</v>
      </c>
      <c r="AD3708" s="188">
        <f t="shared" si="111"/>
        <v>6.2583082014709781</v>
      </c>
    </row>
    <row r="3709" spans="1:30" hidden="1" x14ac:dyDescent="0.35">
      <c r="A3709" s="11" t="s">
        <v>2807</v>
      </c>
      <c r="B3709" s="11" t="s">
        <v>2516</v>
      </c>
      <c r="C3709" s="11" t="s">
        <v>2552</v>
      </c>
      <c r="D3709" s="188" t="s">
        <v>3022</v>
      </c>
      <c r="G3709" s="11" t="s">
        <v>2803</v>
      </c>
      <c r="H3709" s="11" t="s">
        <v>2640</v>
      </c>
      <c r="I3709" s="11" t="s">
        <v>2811</v>
      </c>
      <c r="J3709" s="258" t="s">
        <v>2561</v>
      </c>
      <c r="K3709" s="258" t="s">
        <v>3017</v>
      </c>
      <c r="L3709" s="265" t="s">
        <v>1937</v>
      </c>
      <c r="M3709" s="265" t="s">
        <v>1941</v>
      </c>
      <c r="N3709" s="258" t="s">
        <v>3027</v>
      </c>
      <c r="O3709" s="258" t="s">
        <v>3040</v>
      </c>
      <c r="P3709" s="258"/>
      <c r="Q3709" s="258"/>
      <c r="R3709" s="258"/>
      <c r="S3709" s="258"/>
      <c r="T3709" s="11" t="s">
        <v>2806</v>
      </c>
      <c r="U3709" s="11" t="s">
        <v>2517</v>
      </c>
      <c r="V3709">
        <v>2.87179487179487</v>
      </c>
      <c r="Z3709">
        <v>0.92307692307692502</v>
      </c>
      <c r="AD3709" s="188">
        <f t="shared" si="111"/>
        <v>6.6125520619316154</v>
      </c>
    </row>
    <row r="3710" spans="1:30" hidden="1" x14ac:dyDescent="0.35">
      <c r="A3710" s="11" t="s">
        <v>2807</v>
      </c>
      <c r="B3710" s="11" t="s">
        <v>2516</v>
      </c>
      <c r="C3710" s="11" t="s">
        <v>2552</v>
      </c>
      <c r="D3710" s="188" t="s">
        <v>3022</v>
      </c>
      <c r="G3710" s="11" t="s">
        <v>2803</v>
      </c>
      <c r="H3710" s="11" t="s">
        <v>2640</v>
      </c>
      <c r="I3710" s="11" t="s">
        <v>2811</v>
      </c>
      <c r="J3710" s="258" t="s">
        <v>2561</v>
      </c>
      <c r="K3710" s="258" t="s">
        <v>3017</v>
      </c>
      <c r="L3710" s="265" t="s">
        <v>1937</v>
      </c>
      <c r="M3710" s="265" t="s">
        <v>1941</v>
      </c>
      <c r="N3710" s="258" t="s">
        <v>3027</v>
      </c>
      <c r="O3710" s="258" t="s">
        <v>3040</v>
      </c>
      <c r="P3710" s="258"/>
      <c r="Q3710" s="258"/>
      <c r="R3710" s="258"/>
      <c r="S3710" s="258"/>
      <c r="T3710" s="11" t="s">
        <v>2806</v>
      </c>
      <c r="U3710" s="11" t="s">
        <v>2517</v>
      </c>
      <c r="V3710">
        <v>2.7435897435897401</v>
      </c>
      <c r="Z3710">
        <v>0.43589743589743601</v>
      </c>
      <c r="AD3710" s="188">
        <f t="shared" si="111"/>
        <v>6.3173488448810922</v>
      </c>
    </row>
    <row r="3711" spans="1:30" hidden="1" x14ac:dyDescent="0.35">
      <c r="A3711" s="11" t="s">
        <v>2807</v>
      </c>
      <c r="B3711" s="11" t="s">
        <v>2516</v>
      </c>
      <c r="C3711" s="11" t="s">
        <v>2552</v>
      </c>
      <c r="D3711" s="188" t="s">
        <v>3022</v>
      </c>
      <c r="G3711" s="11" t="s">
        <v>2803</v>
      </c>
      <c r="H3711" s="11" t="s">
        <v>2640</v>
      </c>
      <c r="I3711" s="11" t="s">
        <v>2811</v>
      </c>
      <c r="J3711" s="258" t="s">
        <v>2561</v>
      </c>
      <c r="K3711" s="258" t="s">
        <v>3017</v>
      </c>
      <c r="L3711" s="265" t="s">
        <v>1937</v>
      </c>
      <c r="M3711" s="265" t="s">
        <v>1941</v>
      </c>
      <c r="N3711" s="258" t="s">
        <v>3027</v>
      </c>
      <c r="O3711" s="258" t="s">
        <v>3040</v>
      </c>
      <c r="P3711" s="258"/>
      <c r="Q3711" s="258"/>
      <c r="R3711" s="258"/>
      <c r="S3711" s="258"/>
      <c r="T3711" s="11" t="s">
        <v>2806</v>
      </c>
      <c r="U3711" s="11" t="s">
        <v>2517</v>
      </c>
      <c r="V3711">
        <v>3.0256410256410202</v>
      </c>
      <c r="Z3711">
        <v>-2.5641025641025501E-2</v>
      </c>
      <c r="AD3711" s="188">
        <f t="shared" si="111"/>
        <v>6.9667959223922287</v>
      </c>
    </row>
    <row r="3712" spans="1:30" hidden="1" x14ac:dyDescent="0.35">
      <c r="A3712" s="11" t="s">
        <v>2807</v>
      </c>
      <c r="B3712" s="11" t="s">
        <v>2516</v>
      </c>
      <c r="C3712" s="11" t="s">
        <v>2552</v>
      </c>
      <c r="D3712" s="188" t="s">
        <v>3022</v>
      </c>
      <c r="G3712" s="11" t="s">
        <v>2803</v>
      </c>
      <c r="H3712" s="11" t="s">
        <v>2640</v>
      </c>
      <c r="I3712" s="11" t="s">
        <v>2811</v>
      </c>
      <c r="J3712" s="258" t="s">
        <v>2561</v>
      </c>
      <c r="K3712" s="258" t="s">
        <v>3017</v>
      </c>
      <c r="L3712" s="265" t="s">
        <v>1937</v>
      </c>
      <c r="M3712" s="265" t="s">
        <v>1941</v>
      </c>
      <c r="N3712" s="258" t="s">
        <v>3027</v>
      </c>
      <c r="O3712" s="258" t="s">
        <v>3040</v>
      </c>
      <c r="P3712" s="258"/>
      <c r="Q3712" s="258"/>
      <c r="R3712" s="258"/>
      <c r="S3712" s="258"/>
      <c r="T3712" s="11" t="s">
        <v>2806</v>
      </c>
      <c r="U3712" s="11" t="s">
        <v>2517</v>
      </c>
      <c r="V3712">
        <v>3.0512820512820502</v>
      </c>
      <c r="Z3712">
        <v>0.28205128205128199</v>
      </c>
      <c r="AD3712" s="188">
        <f t="shared" si="111"/>
        <v>7.0258365658023427</v>
      </c>
    </row>
    <row r="3713" spans="1:30" hidden="1" x14ac:dyDescent="0.35">
      <c r="A3713" s="11" t="s">
        <v>2807</v>
      </c>
      <c r="B3713" s="11" t="s">
        <v>2516</v>
      </c>
      <c r="C3713" s="11" t="s">
        <v>2552</v>
      </c>
      <c r="D3713" s="188" t="s">
        <v>3022</v>
      </c>
      <c r="G3713" s="11" t="s">
        <v>2803</v>
      </c>
      <c r="H3713" s="11" t="s">
        <v>2640</v>
      </c>
      <c r="I3713" s="11" t="s">
        <v>2811</v>
      </c>
      <c r="J3713" s="258" t="s">
        <v>2561</v>
      </c>
      <c r="K3713" s="258" t="s">
        <v>3017</v>
      </c>
      <c r="L3713" s="265" t="s">
        <v>1937</v>
      </c>
      <c r="M3713" s="265" t="s">
        <v>1941</v>
      </c>
      <c r="N3713" s="258" t="s">
        <v>3027</v>
      </c>
      <c r="O3713" s="258" t="s">
        <v>3040</v>
      </c>
      <c r="P3713" s="258"/>
      <c r="Q3713" s="258"/>
      <c r="R3713" s="258"/>
      <c r="S3713" s="258"/>
      <c r="T3713" s="11" t="s">
        <v>2806</v>
      </c>
      <c r="U3713" s="11" t="s">
        <v>2517</v>
      </c>
      <c r="V3713">
        <v>3.2564102564102502</v>
      </c>
      <c r="Z3713">
        <v>0.41025641025641002</v>
      </c>
      <c r="AD3713" s="188">
        <f t="shared" si="111"/>
        <v>7.498161713083161</v>
      </c>
    </row>
    <row r="3714" spans="1:30" hidden="1" x14ac:dyDescent="0.35">
      <c r="A3714" s="11" t="s">
        <v>2807</v>
      </c>
      <c r="B3714" s="11" t="s">
        <v>2516</v>
      </c>
      <c r="C3714" s="11" t="s">
        <v>2552</v>
      </c>
      <c r="D3714" s="188" t="s">
        <v>3022</v>
      </c>
      <c r="G3714" s="11" t="s">
        <v>2803</v>
      </c>
      <c r="H3714" s="11" t="s">
        <v>2640</v>
      </c>
      <c r="I3714" s="11" t="s">
        <v>2811</v>
      </c>
      <c r="J3714" s="258" t="s">
        <v>2561</v>
      </c>
      <c r="K3714" s="258" t="s">
        <v>3017</v>
      </c>
      <c r="L3714" s="265" t="s">
        <v>1937</v>
      </c>
      <c r="M3714" s="265" t="s">
        <v>1941</v>
      </c>
      <c r="N3714" s="258" t="s">
        <v>3027</v>
      </c>
      <c r="O3714" s="258" t="s">
        <v>3040</v>
      </c>
      <c r="P3714" s="258"/>
      <c r="Q3714" s="258"/>
      <c r="R3714" s="258"/>
      <c r="S3714" s="258"/>
      <c r="T3714" s="11" t="s">
        <v>2806</v>
      </c>
      <c r="U3714" s="11" t="s">
        <v>2517</v>
      </c>
      <c r="V3714">
        <v>3.1282051282051202</v>
      </c>
      <c r="Z3714">
        <v>-0.17948717948717799</v>
      </c>
      <c r="AD3714" s="188">
        <f t="shared" si="111"/>
        <v>7.2029584960326378</v>
      </c>
    </row>
    <row r="3715" spans="1:30" hidden="1" x14ac:dyDescent="0.35">
      <c r="A3715" s="11" t="s">
        <v>2807</v>
      </c>
      <c r="B3715" s="11" t="s">
        <v>2516</v>
      </c>
      <c r="C3715" s="11" t="s">
        <v>2552</v>
      </c>
      <c r="D3715" s="188" t="s">
        <v>3022</v>
      </c>
      <c r="G3715" s="11" t="s">
        <v>2803</v>
      </c>
      <c r="H3715" s="11" t="s">
        <v>2640</v>
      </c>
      <c r="I3715" s="11" t="s">
        <v>2811</v>
      </c>
      <c r="J3715" s="258" t="s">
        <v>2561</v>
      </c>
      <c r="K3715" s="258" t="s">
        <v>3017</v>
      </c>
      <c r="L3715" s="265" t="s">
        <v>1937</v>
      </c>
      <c r="M3715" s="265" t="s">
        <v>1941</v>
      </c>
      <c r="N3715" s="258" t="s">
        <v>3027</v>
      </c>
      <c r="O3715" s="258" t="s">
        <v>3040</v>
      </c>
      <c r="P3715" s="258"/>
      <c r="Q3715" s="258"/>
      <c r="R3715" s="258"/>
      <c r="S3715" s="258"/>
      <c r="T3715" s="11" t="s">
        <v>2806</v>
      </c>
      <c r="U3715" s="11" t="s">
        <v>2517</v>
      </c>
      <c r="V3715">
        <v>3.3589743589743599</v>
      </c>
      <c r="Z3715">
        <v>-0.23076923076922901</v>
      </c>
      <c r="AD3715" s="188">
        <f t="shared" si="111"/>
        <v>7.7343242867235924</v>
      </c>
    </row>
    <row r="3716" spans="1:30" hidden="1" x14ac:dyDescent="0.35">
      <c r="A3716" s="11" t="s">
        <v>2807</v>
      </c>
      <c r="B3716" s="11" t="s">
        <v>2516</v>
      </c>
      <c r="C3716" s="11" t="s">
        <v>2552</v>
      </c>
      <c r="D3716" s="188" t="s">
        <v>3022</v>
      </c>
      <c r="G3716" s="11" t="s">
        <v>2803</v>
      </c>
      <c r="H3716" s="11" t="s">
        <v>2640</v>
      </c>
      <c r="I3716" s="11" t="s">
        <v>2811</v>
      </c>
      <c r="J3716" s="258" t="s">
        <v>2561</v>
      </c>
      <c r="K3716" s="258" t="s">
        <v>3017</v>
      </c>
      <c r="L3716" s="265" t="s">
        <v>1937</v>
      </c>
      <c r="M3716" s="265" t="s">
        <v>1941</v>
      </c>
      <c r="N3716" s="258" t="s">
        <v>3027</v>
      </c>
      <c r="O3716" s="258" t="s">
        <v>3040</v>
      </c>
      <c r="P3716" s="258"/>
      <c r="Q3716" s="258"/>
      <c r="R3716" s="258"/>
      <c r="S3716" s="258"/>
      <c r="T3716" s="11" t="s">
        <v>2806</v>
      </c>
      <c r="U3716" s="11" t="s">
        <v>2517</v>
      </c>
      <c r="V3716">
        <v>3.4871794871794801</v>
      </c>
      <c r="Z3716">
        <v>-0.23076923076922901</v>
      </c>
      <c r="AD3716" s="188">
        <f t="shared" si="111"/>
        <v>8.0295275037740925</v>
      </c>
    </row>
    <row r="3717" spans="1:30" hidden="1" x14ac:dyDescent="0.35">
      <c r="A3717" s="11" t="s">
        <v>2807</v>
      </c>
      <c r="B3717" s="11" t="s">
        <v>2516</v>
      </c>
      <c r="C3717" s="11" t="s">
        <v>2552</v>
      </c>
      <c r="D3717" s="188" t="s">
        <v>3022</v>
      </c>
      <c r="G3717" s="11" t="s">
        <v>2803</v>
      </c>
      <c r="H3717" s="11" t="s">
        <v>2640</v>
      </c>
      <c r="I3717" s="11" t="s">
        <v>2811</v>
      </c>
      <c r="J3717" s="258" t="s">
        <v>2561</v>
      </c>
      <c r="K3717" s="258" t="s">
        <v>3017</v>
      </c>
      <c r="L3717" s="265" t="s">
        <v>1937</v>
      </c>
      <c r="M3717" s="265" t="s">
        <v>1941</v>
      </c>
      <c r="N3717" s="258" t="s">
        <v>3027</v>
      </c>
      <c r="O3717" s="258" t="s">
        <v>3040</v>
      </c>
      <c r="P3717" s="258"/>
      <c r="Q3717" s="258"/>
      <c r="R3717" s="258"/>
      <c r="S3717" s="258"/>
      <c r="T3717" s="11" t="s">
        <v>2806</v>
      </c>
      <c r="U3717" s="11" t="s">
        <v>2517</v>
      </c>
      <c r="V3717">
        <v>3.97435897435897</v>
      </c>
      <c r="Z3717">
        <v>-0.15384615384615299</v>
      </c>
      <c r="AD3717" s="188">
        <f t="shared" si="111"/>
        <v>9.1512997285660695</v>
      </c>
    </row>
    <row r="3718" spans="1:30" hidden="1" x14ac:dyDescent="0.35">
      <c r="A3718" s="11" t="s">
        <v>2807</v>
      </c>
      <c r="B3718" s="11" t="s">
        <v>2516</v>
      </c>
      <c r="C3718" s="11" t="s">
        <v>2552</v>
      </c>
      <c r="D3718" s="188" t="s">
        <v>3022</v>
      </c>
      <c r="G3718" s="11" t="s">
        <v>2803</v>
      </c>
      <c r="H3718" s="11" t="s">
        <v>2640</v>
      </c>
      <c r="I3718" s="11" t="s">
        <v>2811</v>
      </c>
      <c r="J3718" s="258" t="s">
        <v>2561</v>
      </c>
      <c r="K3718" s="258" t="s">
        <v>3017</v>
      </c>
      <c r="L3718" s="265" t="s">
        <v>1937</v>
      </c>
      <c r="M3718" s="265" t="s">
        <v>1941</v>
      </c>
      <c r="N3718" s="258" t="s">
        <v>3027</v>
      </c>
      <c r="O3718" s="258" t="s">
        <v>3040</v>
      </c>
      <c r="P3718" s="258"/>
      <c r="Q3718" s="258"/>
      <c r="R3718" s="258"/>
      <c r="S3718" s="258"/>
      <c r="T3718" s="11" t="s">
        <v>2806</v>
      </c>
      <c r="U3718" s="11" t="s">
        <v>2517</v>
      </c>
      <c r="V3718">
        <v>3.5128205128205101</v>
      </c>
      <c r="Z3718">
        <v>-0.92307692307692102</v>
      </c>
      <c r="AD3718" s="188">
        <f t="shared" si="111"/>
        <v>8.0885681471842066</v>
      </c>
    </row>
    <row r="3719" spans="1:30" hidden="1" x14ac:dyDescent="0.35">
      <c r="A3719" s="11" t="s">
        <v>2807</v>
      </c>
      <c r="B3719" s="11" t="s">
        <v>2516</v>
      </c>
      <c r="C3719" s="11" t="s">
        <v>2552</v>
      </c>
      <c r="D3719" s="188" t="s">
        <v>3022</v>
      </c>
      <c r="G3719" s="11" t="s">
        <v>2803</v>
      </c>
      <c r="H3719" s="11" t="s">
        <v>2640</v>
      </c>
      <c r="I3719" s="11" t="s">
        <v>2811</v>
      </c>
      <c r="J3719" s="258" t="s">
        <v>2561</v>
      </c>
      <c r="K3719" s="258" t="s">
        <v>3017</v>
      </c>
      <c r="L3719" s="265" t="s">
        <v>1937</v>
      </c>
      <c r="M3719" s="265" t="s">
        <v>1941</v>
      </c>
      <c r="N3719" s="258" t="s">
        <v>3027</v>
      </c>
      <c r="O3719" s="258" t="s">
        <v>3040</v>
      </c>
      <c r="P3719" s="258"/>
      <c r="Q3719" s="258"/>
      <c r="R3719" s="258"/>
      <c r="S3719" s="258"/>
      <c r="T3719" s="11" t="s">
        <v>2806</v>
      </c>
      <c r="U3719" s="11" t="s">
        <v>2517</v>
      </c>
      <c r="V3719">
        <v>3.6666666666666599</v>
      </c>
      <c r="Z3719">
        <v>-0.89743589743589702</v>
      </c>
      <c r="AD3719" s="188">
        <f t="shared" si="111"/>
        <v>8.4428120076448199</v>
      </c>
    </row>
    <row r="3720" spans="1:30" hidden="1" x14ac:dyDescent="0.35">
      <c r="A3720" s="11" t="s">
        <v>2807</v>
      </c>
      <c r="B3720" s="11" t="s">
        <v>2516</v>
      </c>
      <c r="C3720" s="11" t="s">
        <v>2552</v>
      </c>
      <c r="D3720" s="188" t="s">
        <v>3022</v>
      </c>
      <c r="G3720" s="11" t="s">
        <v>2803</v>
      </c>
      <c r="H3720" s="11" t="s">
        <v>2640</v>
      </c>
      <c r="I3720" s="11" t="s">
        <v>2811</v>
      </c>
      <c r="J3720" s="258" t="s">
        <v>2561</v>
      </c>
      <c r="K3720" s="258" t="s">
        <v>3017</v>
      </c>
      <c r="L3720" s="265" t="s">
        <v>1937</v>
      </c>
      <c r="M3720" s="265" t="s">
        <v>1941</v>
      </c>
      <c r="N3720" s="258" t="s">
        <v>3027</v>
      </c>
      <c r="O3720" s="258" t="s">
        <v>3040</v>
      </c>
      <c r="P3720" s="258"/>
      <c r="Q3720" s="258"/>
      <c r="R3720" s="258"/>
      <c r="S3720" s="258"/>
      <c r="T3720" s="11" t="s">
        <v>2806</v>
      </c>
      <c r="U3720" s="11" t="s">
        <v>2517</v>
      </c>
      <c r="V3720">
        <v>3.84615384615384</v>
      </c>
      <c r="Z3720">
        <v>-0.999999999999998</v>
      </c>
      <c r="AD3720" s="188">
        <f t="shared" si="111"/>
        <v>8.8560965115155472</v>
      </c>
    </row>
    <row r="3721" spans="1:30" hidden="1" x14ac:dyDescent="0.35">
      <c r="A3721" s="11" t="s">
        <v>2807</v>
      </c>
      <c r="B3721" s="11" t="s">
        <v>2516</v>
      </c>
      <c r="C3721" s="11" t="s">
        <v>2552</v>
      </c>
      <c r="D3721" s="188" t="s">
        <v>3022</v>
      </c>
      <c r="G3721" s="11" t="s">
        <v>2803</v>
      </c>
      <c r="H3721" s="11" t="s">
        <v>2640</v>
      </c>
      <c r="I3721" s="11" t="s">
        <v>2811</v>
      </c>
      <c r="J3721" s="258" t="s">
        <v>2561</v>
      </c>
      <c r="K3721" s="258" t="s">
        <v>3017</v>
      </c>
      <c r="L3721" s="265" t="s">
        <v>1937</v>
      </c>
      <c r="M3721" s="265" t="s">
        <v>1941</v>
      </c>
      <c r="N3721" s="258" t="s">
        <v>3027</v>
      </c>
      <c r="O3721" s="258" t="s">
        <v>3040</v>
      </c>
      <c r="P3721" s="258"/>
      <c r="Q3721" s="258"/>
      <c r="R3721" s="258"/>
      <c r="S3721" s="258"/>
      <c r="T3721" s="11" t="s">
        <v>2806</v>
      </c>
      <c r="U3721" s="11" t="s">
        <v>2517</v>
      </c>
      <c r="V3721">
        <v>3.9230769230769198</v>
      </c>
      <c r="Z3721">
        <v>-1.3589743589743499</v>
      </c>
      <c r="AD3721" s="188">
        <f t="shared" si="111"/>
        <v>9.0332184417458645</v>
      </c>
    </row>
    <row r="3722" spans="1:30" hidden="1" x14ac:dyDescent="0.35">
      <c r="A3722" s="11" t="s">
        <v>2807</v>
      </c>
      <c r="B3722" s="11" t="s">
        <v>2516</v>
      </c>
      <c r="C3722" s="11" t="s">
        <v>2552</v>
      </c>
      <c r="D3722" s="188" t="s">
        <v>3022</v>
      </c>
      <c r="G3722" s="11" t="s">
        <v>2803</v>
      </c>
      <c r="H3722" s="11" t="s">
        <v>2640</v>
      </c>
      <c r="I3722" s="11" t="s">
        <v>2811</v>
      </c>
      <c r="J3722" s="258" t="s">
        <v>2561</v>
      </c>
      <c r="K3722" s="258" t="s">
        <v>3017</v>
      </c>
      <c r="L3722" s="265" t="s">
        <v>1937</v>
      </c>
      <c r="M3722" s="265" t="s">
        <v>1941</v>
      </c>
      <c r="N3722" s="258" t="s">
        <v>3027</v>
      </c>
      <c r="O3722" s="258" t="s">
        <v>3040</v>
      </c>
      <c r="P3722" s="258"/>
      <c r="Q3722" s="258"/>
      <c r="R3722" s="258"/>
      <c r="S3722" s="258"/>
      <c r="T3722" s="11" t="s">
        <v>2806</v>
      </c>
      <c r="U3722" s="11" t="s">
        <v>2517</v>
      </c>
      <c r="V3722">
        <v>4.0512820512820502</v>
      </c>
      <c r="Z3722">
        <v>-1.02564102564102</v>
      </c>
      <c r="AD3722" s="188">
        <f t="shared" si="111"/>
        <v>9.3284216587963886</v>
      </c>
    </row>
    <row r="3723" spans="1:30" hidden="1" x14ac:dyDescent="0.35">
      <c r="A3723" s="11" t="s">
        <v>2807</v>
      </c>
      <c r="B3723" s="11" t="s">
        <v>2516</v>
      </c>
      <c r="C3723" s="11" t="s">
        <v>2552</v>
      </c>
      <c r="D3723" s="188" t="s">
        <v>3022</v>
      </c>
      <c r="G3723" s="11" t="s">
        <v>2803</v>
      </c>
      <c r="H3723" s="11" t="s">
        <v>2640</v>
      </c>
      <c r="I3723" s="11" t="s">
        <v>2811</v>
      </c>
      <c r="J3723" s="258" t="s">
        <v>2561</v>
      </c>
      <c r="K3723" s="258" t="s">
        <v>3017</v>
      </c>
      <c r="L3723" s="265" t="s">
        <v>1937</v>
      </c>
      <c r="M3723" s="265" t="s">
        <v>1941</v>
      </c>
      <c r="N3723" s="258" t="s">
        <v>3027</v>
      </c>
      <c r="O3723" s="258" t="s">
        <v>3040</v>
      </c>
      <c r="P3723" s="258"/>
      <c r="Q3723" s="258"/>
      <c r="R3723" s="258"/>
      <c r="S3723" s="258"/>
      <c r="T3723" s="11" t="s">
        <v>2806</v>
      </c>
      <c r="U3723" s="11" t="s">
        <v>2517</v>
      </c>
      <c r="V3723">
        <v>4.2307692307692299</v>
      </c>
      <c r="Z3723">
        <v>-0.84615384615384603</v>
      </c>
      <c r="AD3723" s="188">
        <f t="shared" si="111"/>
        <v>9.741706162667116</v>
      </c>
    </row>
    <row r="3724" spans="1:30" hidden="1" x14ac:dyDescent="0.35">
      <c r="A3724" s="11" t="s">
        <v>2807</v>
      </c>
      <c r="B3724" s="11" t="s">
        <v>2516</v>
      </c>
      <c r="C3724" s="11" t="s">
        <v>2552</v>
      </c>
      <c r="D3724" s="188" t="s">
        <v>3022</v>
      </c>
      <c r="G3724" s="11" t="s">
        <v>2803</v>
      </c>
      <c r="H3724" s="11" t="s">
        <v>2640</v>
      </c>
      <c r="I3724" s="11" t="s">
        <v>2811</v>
      </c>
      <c r="J3724" s="258" t="s">
        <v>2561</v>
      </c>
      <c r="K3724" s="258" t="s">
        <v>3017</v>
      </c>
      <c r="L3724" s="265" t="s">
        <v>1937</v>
      </c>
      <c r="M3724" s="265" t="s">
        <v>1941</v>
      </c>
      <c r="N3724" s="258" t="s">
        <v>3027</v>
      </c>
      <c r="O3724" s="258" t="s">
        <v>3040</v>
      </c>
      <c r="P3724" s="258"/>
      <c r="Q3724" s="258"/>
      <c r="R3724" s="258"/>
      <c r="S3724" s="258"/>
      <c r="T3724" s="11" t="s">
        <v>2806</v>
      </c>
      <c r="U3724" s="11" t="s">
        <v>2517</v>
      </c>
      <c r="V3724">
        <v>4.3589743589743497</v>
      </c>
      <c r="Z3724">
        <v>-0.58974358974358898</v>
      </c>
      <c r="AD3724" s="188">
        <f t="shared" si="111"/>
        <v>10.036909379717615</v>
      </c>
    </row>
    <row r="3725" spans="1:30" hidden="1" x14ac:dyDescent="0.35">
      <c r="A3725" s="11" t="s">
        <v>2807</v>
      </c>
      <c r="B3725" s="11" t="s">
        <v>2516</v>
      </c>
      <c r="C3725" s="11" t="s">
        <v>2552</v>
      </c>
      <c r="D3725" s="188" t="s">
        <v>3022</v>
      </c>
      <c r="G3725" s="11" t="s">
        <v>2803</v>
      </c>
      <c r="H3725" s="11" t="s">
        <v>2640</v>
      </c>
      <c r="I3725" s="11" t="s">
        <v>2811</v>
      </c>
      <c r="J3725" s="258" t="s">
        <v>2561</v>
      </c>
      <c r="K3725" s="258" t="s">
        <v>3017</v>
      </c>
      <c r="L3725" s="265" t="s">
        <v>1937</v>
      </c>
      <c r="M3725" s="265" t="s">
        <v>1941</v>
      </c>
      <c r="N3725" s="258" t="s">
        <v>3027</v>
      </c>
      <c r="O3725" s="258" t="s">
        <v>3040</v>
      </c>
      <c r="P3725" s="258"/>
      <c r="Q3725" s="258"/>
      <c r="R3725" s="258"/>
      <c r="S3725" s="258"/>
      <c r="T3725" s="11" t="s">
        <v>2806</v>
      </c>
      <c r="U3725" s="11" t="s">
        <v>2517</v>
      </c>
      <c r="V3725">
        <v>4.3589743589743497</v>
      </c>
      <c r="Z3725">
        <v>-0.79487179487179305</v>
      </c>
      <c r="AD3725" s="188">
        <f t="shared" si="111"/>
        <v>10.036909379717615</v>
      </c>
    </row>
    <row r="3726" spans="1:30" hidden="1" x14ac:dyDescent="0.35">
      <c r="A3726" s="11" t="s">
        <v>2807</v>
      </c>
      <c r="B3726" s="11" t="s">
        <v>2516</v>
      </c>
      <c r="C3726" s="11" t="s">
        <v>2552</v>
      </c>
      <c r="D3726" s="188" t="s">
        <v>3022</v>
      </c>
      <c r="G3726" s="11" t="s">
        <v>2803</v>
      </c>
      <c r="H3726" s="11" t="s">
        <v>2640</v>
      </c>
      <c r="I3726" s="11" t="s">
        <v>2811</v>
      </c>
      <c r="J3726" s="258" t="s">
        <v>2561</v>
      </c>
      <c r="K3726" s="258" t="s">
        <v>3017</v>
      </c>
      <c r="L3726" s="265" t="s">
        <v>1937</v>
      </c>
      <c r="M3726" s="265" t="s">
        <v>1941</v>
      </c>
      <c r="N3726" s="258" t="s">
        <v>3027</v>
      </c>
      <c r="O3726" s="258" t="s">
        <v>3040</v>
      </c>
      <c r="P3726" s="258"/>
      <c r="Q3726" s="258"/>
      <c r="R3726" s="258"/>
      <c r="S3726" s="258"/>
      <c r="T3726" s="11" t="s">
        <v>2806</v>
      </c>
      <c r="U3726" s="11" t="s">
        <v>2517</v>
      </c>
      <c r="V3726">
        <v>4.5128205128205101</v>
      </c>
      <c r="Z3726">
        <v>-0.30769230769230599</v>
      </c>
      <c r="AD3726" s="188">
        <f t="shared" si="111"/>
        <v>10.391153240178252</v>
      </c>
    </row>
    <row r="3727" spans="1:30" hidden="1" x14ac:dyDescent="0.35">
      <c r="A3727" s="11" t="s">
        <v>2807</v>
      </c>
      <c r="B3727" s="11" t="s">
        <v>2516</v>
      </c>
      <c r="C3727" s="11" t="s">
        <v>2552</v>
      </c>
      <c r="D3727" s="188" t="s">
        <v>3022</v>
      </c>
      <c r="G3727" s="11" t="s">
        <v>2803</v>
      </c>
      <c r="H3727" s="11" t="s">
        <v>2640</v>
      </c>
      <c r="I3727" s="11" t="s">
        <v>2811</v>
      </c>
      <c r="J3727" s="258" t="s">
        <v>2561</v>
      </c>
      <c r="K3727" s="258" t="s">
        <v>3017</v>
      </c>
      <c r="L3727" s="265" t="s">
        <v>1937</v>
      </c>
      <c r="M3727" s="265" t="s">
        <v>1941</v>
      </c>
      <c r="N3727" s="258" t="s">
        <v>3027</v>
      </c>
      <c r="O3727" s="258" t="s">
        <v>3040</v>
      </c>
      <c r="P3727" s="258"/>
      <c r="Q3727" s="258"/>
      <c r="R3727" s="258"/>
      <c r="S3727" s="258"/>
      <c r="T3727" s="11" t="s">
        <v>2806</v>
      </c>
      <c r="U3727" s="11" t="s">
        <v>2517</v>
      </c>
      <c r="V3727">
        <v>4.6410256410256396</v>
      </c>
      <c r="Z3727">
        <v>-0.38461538461538503</v>
      </c>
      <c r="AD3727" s="188">
        <f t="shared" si="111"/>
        <v>10.686356457228774</v>
      </c>
    </row>
    <row r="3728" spans="1:30" hidden="1" x14ac:dyDescent="0.35">
      <c r="A3728" s="11" t="s">
        <v>2807</v>
      </c>
      <c r="B3728" s="11" t="s">
        <v>2516</v>
      </c>
      <c r="C3728" s="11" t="s">
        <v>2552</v>
      </c>
      <c r="D3728" s="188" t="s">
        <v>3022</v>
      </c>
      <c r="G3728" s="11" t="s">
        <v>2803</v>
      </c>
      <c r="H3728" s="11" t="s">
        <v>2640</v>
      </c>
      <c r="I3728" s="11" t="s">
        <v>2811</v>
      </c>
      <c r="J3728" s="258" t="s">
        <v>2561</v>
      </c>
      <c r="K3728" s="258" t="s">
        <v>3017</v>
      </c>
      <c r="L3728" s="265" t="s">
        <v>1937</v>
      </c>
      <c r="M3728" s="265" t="s">
        <v>1941</v>
      </c>
      <c r="N3728" s="258" t="s">
        <v>3027</v>
      </c>
      <c r="O3728" s="258" t="s">
        <v>3040</v>
      </c>
      <c r="P3728" s="258"/>
      <c r="Q3728" s="258"/>
      <c r="R3728" s="258"/>
      <c r="S3728" s="258"/>
      <c r="T3728" s="11" t="s">
        <v>2806</v>
      </c>
      <c r="U3728" s="11" t="s">
        <v>2517</v>
      </c>
      <c r="V3728">
        <v>4.7435897435897401</v>
      </c>
      <c r="Z3728">
        <v>-1.6923076923076901</v>
      </c>
      <c r="AD3728" s="188">
        <f t="shared" si="111"/>
        <v>10.922519030869184</v>
      </c>
    </row>
    <row r="3729" spans="1:30" hidden="1" x14ac:dyDescent="0.35">
      <c r="A3729" s="11" t="s">
        <v>2807</v>
      </c>
      <c r="B3729" s="11" t="s">
        <v>2516</v>
      </c>
      <c r="C3729" s="11" t="s">
        <v>2552</v>
      </c>
      <c r="D3729" s="188" t="s">
        <v>3022</v>
      </c>
      <c r="G3729" s="11" t="s">
        <v>2803</v>
      </c>
      <c r="H3729" s="11" t="s">
        <v>2640</v>
      </c>
      <c r="I3729" s="11" t="s">
        <v>2811</v>
      </c>
      <c r="J3729" s="258" t="s">
        <v>2561</v>
      </c>
      <c r="K3729" s="258" t="s">
        <v>3017</v>
      </c>
      <c r="L3729" s="265" t="s">
        <v>1937</v>
      </c>
      <c r="M3729" s="265" t="s">
        <v>1941</v>
      </c>
      <c r="N3729" s="258" t="s">
        <v>3027</v>
      </c>
      <c r="O3729" s="258" t="s">
        <v>3040</v>
      </c>
      <c r="P3729" s="258"/>
      <c r="Q3729" s="258"/>
      <c r="R3729" s="258"/>
      <c r="S3729" s="258"/>
      <c r="T3729" s="11" t="s">
        <v>2806</v>
      </c>
      <c r="U3729" s="11" t="s">
        <v>2517</v>
      </c>
      <c r="V3729">
        <v>4.8461538461538396</v>
      </c>
      <c r="Z3729">
        <v>-1.7179487179487101</v>
      </c>
      <c r="AD3729" s="188">
        <f t="shared" si="111"/>
        <v>11.158681604509592</v>
      </c>
    </row>
    <row r="3730" spans="1:30" hidden="1" x14ac:dyDescent="0.35">
      <c r="A3730" s="11" t="s">
        <v>2807</v>
      </c>
      <c r="B3730" s="11" t="s">
        <v>2516</v>
      </c>
      <c r="C3730" s="11" t="s">
        <v>2552</v>
      </c>
      <c r="D3730" s="188" t="s">
        <v>3022</v>
      </c>
      <c r="G3730" s="11" t="s">
        <v>2803</v>
      </c>
      <c r="H3730" s="11" t="s">
        <v>2640</v>
      </c>
      <c r="I3730" s="11" t="s">
        <v>2811</v>
      </c>
      <c r="J3730" s="258" t="s">
        <v>2561</v>
      </c>
      <c r="K3730" s="258" t="s">
        <v>3017</v>
      </c>
      <c r="L3730" s="265" t="s">
        <v>1937</v>
      </c>
      <c r="M3730" s="265" t="s">
        <v>1941</v>
      </c>
      <c r="N3730" s="258" t="s">
        <v>3027</v>
      </c>
      <c r="O3730" s="258" t="s">
        <v>3040</v>
      </c>
      <c r="P3730" s="258"/>
      <c r="Q3730" s="258"/>
      <c r="R3730" s="258"/>
      <c r="S3730" s="258"/>
      <c r="T3730" s="11" t="s">
        <v>2806</v>
      </c>
      <c r="U3730" s="11" t="s">
        <v>2517</v>
      </c>
      <c r="V3730">
        <v>5.0769230769230704</v>
      </c>
      <c r="Z3730">
        <v>-1.5384615384615301</v>
      </c>
      <c r="AD3730" s="188">
        <f t="shared" si="111"/>
        <v>11.690047395200526</v>
      </c>
    </row>
    <row r="3731" spans="1:30" hidden="1" x14ac:dyDescent="0.35">
      <c r="A3731" s="11" t="s">
        <v>2807</v>
      </c>
      <c r="B3731" s="11" t="s">
        <v>2516</v>
      </c>
      <c r="C3731" s="11" t="s">
        <v>2552</v>
      </c>
      <c r="D3731" s="188" t="s">
        <v>3022</v>
      </c>
      <c r="G3731" s="11" t="s">
        <v>2803</v>
      </c>
      <c r="H3731" s="11" t="s">
        <v>2640</v>
      </c>
      <c r="I3731" s="11" t="s">
        <v>2811</v>
      </c>
      <c r="J3731" s="258" t="s">
        <v>2561</v>
      </c>
      <c r="K3731" s="258" t="s">
        <v>3017</v>
      </c>
      <c r="L3731" s="265" t="s">
        <v>1937</v>
      </c>
      <c r="M3731" s="265" t="s">
        <v>1941</v>
      </c>
      <c r="N3731" s="258" t="s">
        <v>3027</v>
      </c>
      <c r="O3731" s="258" t="s">
        <v>3040</v>
      </c>
      <c r="P3731" s="258"/>
      <c r="Q3731" s="258"/>
      <c r="R3731" s="258"/>
      <c r="S3731" s="258"/>
      <c r="T3731" s="11" t="s">
        <v>2806</v>
      </c>
      <c r="U3731" s="11" t="s">
        <v>2517</v>
      </c>
      <c r="V3731">
        <v>5.0256410256410202</v>
      </c>
      <c r="Z3731">
        <v>-0.89743589743589702</v>
      </c>
      <c r="AD3731" s="188">
        <f t="shared" si="111"/>
        <v>11.571966108380321</v>
      </c>
    </row>
    <row r="3732" spans="1:30" hidden="1" x14ac:dyDescent="0.35">
      <c r="A3732" s="11" t="s">
        <v>2807</v>
      </c>
      <c r="B3732" s="11" t="s">
        <v>2516</v>
      </c>
      <c r="C3732" s="11" t="s">
        <v>2552</v>
      </c>
      <c r="D3732" s="188" t="s">
        <v>3022</v>
      </c>
      <c r="G3732" s="11" t="s">
        <v>2803</v>
      </c>
      <c r="H3732" s="11" t="s">
        <v>2640</v>
      </c>
      <c r="I3732" s="11" t="s">
        <v>2812</v>
      </c>
      <c r="J3732" s="258" t="s">
        <v>2561</v>
      </c>
      <c r="K3732" s="258" t="s">
        <v>3017</v>
      </c>
      <c r="L3732" s="265" t="s">
        <v>1937</v>
      </c>
      <c r="M3732" s="265" t="s">
        <v>1941</v>
      </c>
      <c r="N3732" s="258" t="s">
        <v>3027</v>
      </c>
      <c r="O3732" s="258" t="s">
        <v>3040</v>
      </c>
      <c r="P3732" s="258"/>
      <c r="Q3732" s="258"/>
      <c r="R3732" s="258"/>
      <c r="S3732" s="258"/>
      <c r="T3732" s="11" t="s">
        <v>2806</v>
      </c>
      <c r="U3732" s="11" t="s">
        <v>2517</v>
      </c>
      <c r="V3732">
        <v>1.00693380633718</v>
      </c>
      <c r="Z3732">
        <v>2.1012658227848098</v>
      </c>
      <c r="AD3732" s="188">
        <f t="shared" si="111"/>
        <v>2.3185507721037442</v>
      </c>
    </row>
    <row r="3733" spans="1:30" hidden="1" x14ac:dyDescent="0.35">
      <c r="A3733" s="11" t="s">
        <v>2807</v>
      </c>
      <c r="B3733" s="11" t="s">
        <v>2516</v>
      </c>
      <c r="C3733" s="11" t="s">
        <v>2552</v>
      </c>
      <c r="D3733" s="188" t="s">
        <v>3022</v>
      </c>
      <c r="G3733" s="11" t="s">
        <v>2803</v>
      </c>
      <c r="H3733" s="11" t="s">
        <v>2640</v>
      </c>
      <c r="I3733" s="11" t="s">
        <v>2812</v>
      </c>
      <c r="J3733" s="258" t="s">
        <v>2561</v>
      </c>
      <c r="K3733" s="258" t="s">
        <v>3017</v>
      </c>
      <c r="L3733" s="265" t="s">
        <v>1937</v>
      </c>
      <c r="M3733" s="265" t="s">
        <v>1941</v>
      </c>
      <c r="N3733" s="258" t="s">
        <v>3027</v>
      </c>
      <c r="O3733" s="258" t="s">
        <v>3040</v>
      </c>
      <c r="P3733" s="258"/>
      <c r="Q3733" s="258"/>
      <c r="R3733" s="258"/>
      <c r="S3733" s="258"/>
      <c r="T3733" s="11" t="s">
        <v>2806</v>
      </c>
      <c r="U3733" s="11" t="s">
        <v>2517</v>
      </c>
      <c r="V3733">
        <v>1.1238410062081701</v>
      </c>
      <c r="Z3733">
        <v>0.455696202531646</v>
      </c>
      <c r="AD3733" s="188">
        <f t="shared" si="111"/>
        <v>2.5877395477903615</v>
      </c>
    </row>
    <row r="3734" spans="1:30" hidden="1" x14ac:dyDescent="0.35">
      <c r="A3734" s="11" t="s">
        <v>2807</v>
      </c>
      <c r="B3734" s="11" t="s">
        <v>2516</v>
      </c>
      <c r="C3734" s="11" t="s">
        <v>2552</v>
      </c>
      <c r="D3734" s="188" t="s">
        <v>3022</v>
      </c>
      <c r="G3734" s="11" t="s">
        <v>2803</v>
      </c>
      <c r="H3734" s="11" t="s">
        <v>2640</v>
      </c>
      <c r="I3734" s="11" t="s">
        <v>2812</v>
      </c>
      <c r="J3734" s="258" t="s">
        <v>2561</v>
      </c>
      <c r="K3734" s="258" t="s">
        <v>3017</v>
      </c>
      <c r="L3734" s="265" t="s">
        <v>1937</v>
      </c>
      <c r="M3734" s="265" t="s">
        <v>1941</v>
      </c>
      <c r="N3734" s="258" t="s">
        <v>3027</v>
      </c>
      <c r="O3734" s="258" t="s">
        <v>3040</v>
      </c>
      <c r="P3734" s="258"/>
      <c r="Q3734" s="258"/>
      <c r="R3734" s="258"/>
      <c r="S3734" s="258"/>
      <c r="T3734" s="11" t="s">
        <v>2806</v>
      </c>
      <c r="U3734" s="11" t="s">
        <v>2517</v>
      </c>
      <c r="V3734">
        <v>1.50713537047488</v>
      </c>
      <c r="Z3734">
        <v>0.632911392405064</v>
      </c>
      <c r="AD3734" s="188">
        <f t="shared" si="111"/>
        <v>3.4703074371795175</v>
      </c>
    </row>
    <row r="3735" spans="1:30" hidden="1" x14ac:dyDescent="0.35">
      <c r="A3735" s="11" t="s">
        <v>2807</v>
      </c>
      <c r="B3735" s="11" t="s">
        <v>2516</v>
      </c>
      <c r="C3735" s="11" t="s">
        <v>2552</v>
      </c>
      <c r="D3735" s="188" t="s">
        <v>3022</v>
      </c>
      <c r="G3735" s="11" t="s">
        <v>2803</v>
      </c>
      <c r="H3735" s="11" t="s">
        <v>2640</v>
      </c>
      <c r="I3735" s="11" t="s">
        <v>2812</v>
      </c>
      <c r="J3735" s="258" t="s">
        <v>2561</v>
      </c>
      <c r="K3735" s="258" t="s">
        <v>3017</v>
      </c>
      <c r="L3735" s="265" t="s">
        <v>1937</v>
      </c>
      <c r="M3735" s="265" t="s">
        <v>1941</v>
      </c>
      <c r="N3735" s="258" t="s">
        <v>3027</v>
      </c>
      <c r="O3735" s="258" t="s">
        <v>3040</v>
      </c>
      <c r="P3735" s="258"/>
      <c r="Q3735" s="258"/>
      <c r="R3735" s="258"/>
      <c r="S3735" s="258"/>
      <c r="T3735" s="11" t="s">
        <v>2806</v>
      </c>
      <c r="U3735" s="11" t="s">
        <v>2517</v>
      </c>
      <c r="V3735">
        <v>1.6159800048375399</v>
      </c>
      <c r="Z3735">
        <v>1.72151898734177</v>
      </c>
      <c r="AD3735" s="188">
        <f t="shared" si="111"/>
        <v>3.7209314697153655</v>
      </c>
    </row>
    <row r="3736" spans="1:30" hidden="1" x14ac:dyDescent="0.35">
      <c r="A3736" s="11" t="s">
        <v>2807</v>
      </c>
      <c r="B3736" s="11" t="s">
        <v>2516</v>
      </c>
      <c r="C3736" s="11" t="s">
        <v>2552</v>
      </c>
      <c r="D3736" s="188" t="s">
        <v>3022</v>
      </c>
      <c r="G3736" s="11" t="s">
        <v>2803</v>
      </c>
      <c r="H3736" s="11" t="s">
        <v>2640</v>
      </c>
      <c r="I3736" s="11" t="s">
        <v>2812</v>
      </c>
      <c r="J3736" s="258" t="s">
        <v>2561</v>
      </c>
      <c r="K3736" s="258" t="s">
        <v>3017</v>
      </c>
      <c r="L3736" s="265" t="s">
        <v>1937</v>
      </c>
      <c r="M3736" s="265" t="s">
        <v>1941</v>
      </c>
      <c r="N3736" s="258" t="s">
        <v>3027</v>
      </c>
      <c r="O3736" s="258" t="s">
        <v>3040</v>
      </c>
      <c r="P3736" s="258"/>
      <c r="Q3736" s="258"/>
      <c r="R3736" s="258"/>
      <c r="S3736" s="258"/>
      <c r="T3736" s="11" t="s">
        <v>2806</v>
      </c>
      <c r="U3736" s="11" t="s">
        <v>2517</v>
      </c>
      <c r="V3736">
        <v>1.71547206321051</v>
      </c>
      <c r="Z3736">
        <v>1.34177215189873</v>
      </c>
      <c r="AD3736" s="188">
        <f t="shared" si="111"/>
        <v>3.95002040019626</v>
      </c>
    </row>
    <row r="3737" spans="1:30" hidden="1" x14ac:dyDescent="0.35">
      <c r="A3737" s="11" t="s">
        <v>2807</v>
      </c>
      <c r="B3737" s="11" t="s">
        <v>2516</v>
      </c>
      <c r="C3737" s="11" t="s">
        <v>2552</v>
      </c>
      <c r="D3737" s="188" t="s">
        <v>3022</v>
      </c>
      <c r="G3737" s="11" t="s">
        <v>2803</v>
      </c>
      <c r="H3737" s="11" t="s">
        <v>2640</v>
      </c>
      <c r="I3737" s="11" t="s">
        <v>2812</v>
      </c>
      <c r="J3737" s="258" t="s">
        <v>2561</v>
      </c>
      <c r="K3737" s="258" t="s">
        <v>3017</v>
      </c>
      <c r="L3737" s="265" t="s">
        <v>1937</v>
      </c>
      <c r="M3737" s="265" t="s">
        <v>1941</v>
      </c>
      <c r="N3737" s="258" t="s">
        <v>3027</v>
      </c>
      <c r="O3737" s="258" t="s">
        <v>3040</v>
      </c>
      <c r="P3737" s="258"/>
      <c r="Q3737" s="258"/>
      <c r="R3737" s="258"/>
      <c r="S3737" s="258"/>
      <c r="T3737" s="11" t="s">
        <v>2806</v>
      </c>
      <c r="U3737" s="11" t="s">
        <v>2517</v>
      </c>
      <c r="V3737">
        <v>1.7140208014190099</v>
      </c>
      <c r="Z3737">
        <v>1.11392405063291</v>
      </c>
      <c r="AD3737" s="188">
        <f t="shared" si="111"/>
        <v>3.9466787464291202</v>
      </c>
    </row>
    <row r="3738" spans="1:30" hidden="1" x14ac:dyDescent="0.35">
      <c r="A3738" s="11" t="s">
        <v>2807</v>
      </c>
      <c r="B3738" s="11" t="s">
        <v>2516</v>
      </c>
      <c r="C3738" s="11" t="s">
        <v>2552</v>
      </c>
      <c r="D3738" s="188" t="s">
        <v>3022</v>
      </c>
      <c r="G3738" s="11" t="s">
        <v>2803</v>
      </c>
      <c r="H3738" s="11" t="s">
        <v>2640</v>
      </c>
      <c r="I3738" s="11" t="s">
        <v>2812</v>
      </c>
      <c r="J3738" s="258" t="s">
        <v>2561</v>
      </c>
      <c r="K3738" s="258" t="s">
        <v>3017</v>
      </c>
      <c r="L3738" s="265" t="s">
        <v>1937</v>
      </c>
      <c r="M3738" s="265" t="s">
        <v>1941</v>
      </c>
      <c r="N3738" s="258" t="s">
        <v>3027</v>
      </c>
      <c r="O3738" s="258" t="s">
        <v>3040</v>
      </c>
      <c r="P3738" s="258"/>
      <c r="Q3738" s="258"/>
      <c r="R3738" s="258"/>
      <c r="S3738" s="258"/>
      <c r="T3738" s="11" t="s">
        <v>2806</v>
      </c>
      <c r="U3738" s="11" t="s">
        <v>2517</v>
      </c>
      <c r="V3738">
        <v>1.7883576554059499</v>
      </c>
      <c r="Z3738">
        <v>0.784810126582279</v>
      </c>
      <c r="AD3738" s="188">
        <f t="shared" si="111"/>
        <v>4.1178456782795232</v>
      </c>
    </row>
    <row r="3739" spans="1:30" hidden="1" x14ac:dyDescent="0.35">
      <c r="A3739" s="11" t="s">
        <v>2807</v>
      </c>
      <c r="B3739" s="11" t="s">
        <v>2516</v>
      </c>
      <c r="C3739" s="11" t="s">
        <v>2552</v>
      </c>
      <c r="D3739" s="188" t="s">
        <v>3022</v>
      </c>
      <c r="G3739" s="11" t="s">
        <v>2803</v>
      </c>
      <c r="H3739" s="11" t="s">
        <v>2640</v>
      </c>
      <c r="I3739" s="11" t="s">
        <v>2812</v>
      </c>
      <c r="J3739" s="258" t="s">
        <v>2561</v>
      </c>
      <c r="K3739" s="258" t="s">
        <v>3017</v>
      </c>
      <c r="L3739" s="265" t="s">
        <v>1937</v>
      </c>
      <c r="M3739" s="265" t="s">
        <v>1941</v>
      </c>
      <c r="N3739" s="258" t="s">
        <v>3027</v>
      </c>
      <c r="O3739" s="258" t="s">
        <v>3040</v>
      </c>
      <c r="P3739" s="258"/>
      <c r="Q3739" s="258"/>
      <c r="R3739" s="258"/>
      <c r="S3739" s="258"/>
      <c r="T3739" s="11" t="s">
        <v>2806</v>
      </c>
      <c r="U3739" s="11" t="s">
        <v>2517</v>
      </c>
      <c r="V3739">
        <v>1.78561638313311</v>
      </c>
      <c r="Z3739">
        <v>0.354430379746837</v>
      </c>
      <c r="AD3739" s="188">
        <f t="shared" si="111"/>
        <v>4.1115336656082437</v>
      </c>
    </row>
    <row r="3740" spans="1:30" hidden="1" x14ac:dyDescent="0.35">
      <c r="A3740" s="11" t="s">
        <v>2807</v>
      </c>
      <c r="B3740" s="11" t="s">
        <v>2516</v>
      </c>
      <c r="C3740" s="11" t="s">
        <v>2552</v>
      </c>
      <c r="D3740" s="188" t="s">
        <v>3022</v>
      </c>
      <c r="G3740" s="11" t="s">
        <v>2803</v>
      </c>
      <c r="H3740" s="11" t="s">
        <v>2640</v>
      </c>
      <c r="I3740" s="11" t="s">
        <v>2812</v>
      </c>
      <c r="J3740" s="258" t="s">
        <v>2561</v>
      </c>
      <c r="K3740" s="258" t="s">
        <v>3017</v>
      </c>
      <c r="L3740" s="265" t="s">
        <v>1937</v>
      </c>
      <c r="M3740" s="265" t="s">
        <v>1941</v>
      </c>
      <c r="N3740" s="258" t="s">
        <v>3027</v>
      </c>
      <c r="O3740" s="258" t="s">
        <v>3040</v>
      </c>
      <c r="P3740" s="258"/>
      <c r="Q3740" s="258"/>
      <c r="R3740" s="258"/>
      <c r="S3740" s="258"/>
      <c r="T3740" s="11" t="s">
        <v>2806</v>
      </c>
      <c r="U3740" s="11" t="s">
        <v>2517</v>
      </c>
      <c r="V3740">
        <v>1.9136499234056199</v>
      </c>
      <c r="Z3740">
        <v>0.455696202531646</v>
      </c>
      <c r="AD3740" s="188">
        <f t="shared" si="111"/>
        <v>4.4063417868429777</v>
      </c>
    </row>
    <row r="3741" spans="1:30" hidden="1" x14ac:dyDescent="0.35">
      <c r="A3741" s="11" t="s">
        <v>2807</v>
      </c>
      <c r="B3741" s="11" t="s">
        <v>2516</v>
      </c>
      <c r="C3741" s="11" t="s">
        <v>2552</v>
      </c>
      <c r="D3741" s="188" t="s">
        <v>3022</v>
      </c>
      <c r="G3741" s="11" t="s">
        <v>2803</v>
      </c>
      <c r="H3741" s="11" t="s">
        <v>2640</v>
      </c>
      <c r="I3741" s="11" t="s">
        <v>2812</v>
      </c>
      <c r="J3741" s="258" t="s">
        <v>2561</v>
      </c>
      <c r="K3741" s="258" t="s">
        <v>3017</v>
      </c>
      <c r="L3741" s="265" t="s">
        <v>1937</v>
      </c>
      <c r="M3741" s="265" t="s">
        <v>1941</v>
      </c>
      <c r="N3741" s="258" t="s">
        <v>3027</v>
      </c>
      <c r="O3741" s="258" t="s">
        <v>3040</v>
      </c>
      <c r="P3741" s="258"/>
      <c r="Q3741" s="258"/>
      <c r="R3741" s="258"/>
      <c r="S3741" s="258"/>
      <c r="T3741" s="11" t="s">
        <v>2806</v>
      </c>
      <c r="U3741" s="11" t="s">
        <v>2517</v>
      </c>
      <c r="V3741">
        <v>2.0963476578247202</v>
      </c>
      <c r="Z3741">
        <v>1.13924050632911</v>
      </c>
      <c r="AD3741" s="188">
        <f t="shared" si="111"/>
        <v>4.8270188666401834</v>
      </c>
    </row>
    <row r="3742" spans="1:30" hidden="1" x14ac:dyDescent="0.35">
      <c r="A3742" s="11" t="s">
        <v>2807</v>
      </c>
      <c r="B3742" s="11" t="s">
        <v>2516</v>
      </c>
      <c r="C3742" s="11" t="s">
        <v>2552</v>
      </c>
      <c r="D3742" s="188" t="s">
        <v>3022</v>
      </c>
      <c r="G3742" s="11" t="s">
        <v>2803</v>
      </c>
      <c r="H3742" s="11" t="s">
        <v>2640</v>
      </c>
      <c r="I3742" s="11" t="s">
        <v>2812</v>
      </c>
      <c r="J3742" s="258" t="s">
        <v>2561</v>
      </c>
      <c r="K3742" s="258" t="s">
        <v>3017</v>
      </c>
      <c r="L3742" s="265" t="s">
        <v>1937</v>
      </c>
      <c r="M3742" s="265" t="s">
        <v>1941</v>
      </c>
      <c r="N3742" s="258" t="s">
        <v>3027</v>
      </c>
      <c r="O3742" s="258" t="s">
        <v>3040</v>
      </c>
      <c r="P3742" s="258"/>
      <c r="Q3742" s="258"/>
      <c r="R3742" s="258"/>
      <c r="S3742" s="258"/>
      <c r="T3742" s="11" t="s">
        <v>2806</v>
      </c>
      <c r="U3742" s="11" t="s">
        <v>2517</v>
      </c>
      <c r="V3742">
        <v>2.0957026525840501</v>
      </c>
      <c r="Z3742">
        <v>1.0379746835443</v>
      </c>
      <c r="AD3742" s="188">
        <f t="shared" si="111"/>
        <v>4.8255336871881136</v>
      </c>
    </row>
    <row r="3743" spans="1:30" hidden="1" x14ac:dyDescent="0.35">
      <c r="A3743" s="11" t="s">
        <v>2807</v>
      </c>
      <c r="B3743" s="11" t="s">
        <v>2516</v>
      </c>
      <c r="C3743" s="11" t="s">
        <v>2552</v>
      </c>
      <c r="D3743" s="188" t="s">
        <v>3022</v>
      </c>
      <c r="G3743" s="11" t="s">
        <v>2803</v>
      </c>
      <c r="H3743" s="11" t="s">
        <v>2640</v>
      </c>
      <c r="I3743" s="11" t="s">
        <v>2812</v>
      </c>
      <c r="J3743" s="258" t="s">
        <v>2561</v>
      </c>
      <c r="K3743" s="258" t="s">
        <v>3017</v>
      </c>
      <c r="L3743" s="265" t="s">
        <v>1937</v>
      </c>
      <c r="M3743" s="265" t="s">
        <v>1941</v>
      </c>
      <c r="N3743" s="258" t="s">
        <v>3027</v>
      </c>
      <c r="O3743" s="258" t="s">
        <v>3040</v>
      </c>
      <c r="P3743" s="258"/>
      <c r="Q3743" s="258"/>
      <c r="R3743" s="258"/>
      <c r="S3743" s="258"/>
      <c r="T3743" s="11" t="s">
        <v>2806</v>
      </c>
      <c r="U3743" s="11" t="s">
        <v>2517</v>
      </c>
      <c r="V3743">
        <v>2.24824639200193</v>
      </c>
      <c r="Z3743">
        <v>0.987341772151898</v>
      </c>
      <c r="AD3743" s="188">
        <f t="shared" si="111"/>
        <v>5.1767786276012924</v>
      </c>
    </row>
    <row r="3744" spans="1:30" hidden="1" x14ac:dyDescent="0.35">
      <c r="A3744" s="11" t="s">
        <v>2807</v>
      </c>
      <c r="B3744" s="11" t="s">
        <v>2516</v>
      </c>
      <c r="C3744" s="11" t="s">
        <v>2552</v>
      </c>
      <c r="D3744" s="188" t="s">
        <v>3022</v>
      </c>
      <c r="G3744" s="11" t="s">
        <v>2803</v>
      </c>
      <c r="H3744" s="11" t="s">
        <v>2640</v>
      </c>
      <c r="I3744" s="11" t="s">
        <v>2812</v>
      </c>
      <c r="J3744" s="258" t="s">
        <v>2561</v>
      </c>
      <c r="K3744" s="258" t="s">
        <v>3017</v>
      </c>
      <c r="L3744" s="265" t="s">
        <v>1937</v>
      </c>
      <c r="M3744" s="265" t="s">
        <v>1941</v>
      </c>
      <c r="N3744" s="258" t="s">
        <v>3027</v>
      </c>
      <c r="O3744" s="258" t="s">
        <v>3040</v>
      </c>
      <c r="P3744" s="258"/>
      <c r="Q3744" s="258"/>
      <c r="R3744" s="258"/>
      <c r="S3744" s="258"/>
      <c r="T3744" s="11" t="s">
        <v>2806</v>
      </c>
      <c r="U3744" s="11" t="s">
        <v>2517</v>
      </c>
      <c r="V3744">
        <v>2.3977263565266398</v>
      </c>
      <c r="Z3744">
        <v>0.455696202531646</v>
      </c>
      <c r="AD3744" s="188">
        <f t="shared" si="111"/>
        <v>5.5209689656171674</v>
      </c>
    </row>
    <row r="3745" spans="1:30" hidden="1" x14ac:dyDescent="0.35">
      <c r="A3745" s="11" t="s">
        <v>2807</v>
      </c>
      <c r="B3745" s="11" t="s">
        <v>2516</v>
      </c>
      <c r="C3745" s="11" t="s">
        <v>2552</v>
      </c>
      <c r="D3745" s="188" t="s">
        <v>3022</v>
      </c>
      <c r="G3745" s="11" t="s">
        <v>2803</v>
      </c>
      <c r="H3745" s="11" t="s">
        <v>2640</v>
      </c>
      <c r="I3745" s="11" t="s">
        <v>2812</v>
      </c>
      <c r="J3745" s="258" t="s">
        <v>2561</v>
      </c>
      <c r="K3745" s="258" t="s">
        <v>3017</v>
      </c>
      <c r="L3745" s="265" t="s">
        <v>1937</v>
      </c>
      <c r="M3745" s="265" t="s">
        <v>1941</v>
      </c>
      <c r="N3745" s="258" t="s">
        <v>3027</v>
      </c>
      <c r="O3745" s="258" t="s">
        <v>3040</v>
      </c>
      <c r="P3745" s="258"/>
      <c r="Q3745" s="258"/>
      <c r="R3745" s="258"/>
      <c r="S3745" s="258"/>
      <c r="T3745" s="11" t="s">
        <v>2806</v>
      </c>
      <c r="U3745" s="11" t="s">
        <v>2517</v>
      </c>
      <c r="V3745">
        <v>2.4735144723050801</v>
      </c>
      <c r="Z3745">
        <v>0.354430379746837</v>
      </c>
      <c r="AD3745" s="188">
        <f t="shared" si="111"/>
        <v>5.6954775512347116</v>
      </c>
    </row>
    <row r="3746" spans="1:30" hidden="1" x14ac:dyDescent="0.35">
      <c r="A3746" s="11" t="s">
        <v>2807</v>
      </c>
      <c r="B3746" s="11" t="s">
        <v>2516</v>
      </c>
      <c r="C3746" s="11" t="s">
        <v>2552</v>
      </c>
      <c r="D3746" s="188" t="s">
        <v>3022</v>
      </c>
      <c r="G3746" s="11" t="s">
        <v>2803</v>
      </c>
      <c r="H3746" s="11" t="s">
        <v>2640</v>
      </c>
      <c r="I3746" s="11" t="s">
        <v>2812</v>
      </c>
      <c r="J3746" s="258" t="s">
        <v>2561</v>
      </c>
      <c r="K3746" s="258" t="s">
        <v>3017</v>
      </c>
      <c r="L3746" s="265" t="s">
        <v>1937</v>
      </c>
      <c r="M3746" s="265" t="s">
        <v>1941</v>
      </c>
      <c r="N3746" s="258" t="s">
        <v>3027</v>
      </c>
      <c r="O3746" s="258" t="s">
        <v>3040</v>
      </c>
      <c r="P3746" s="258"/>
      <c r="Q3746" s="258"/>
      <c r="R3746" s="258"/>
      <c r="S3746" s="258"/>
      <c r="T3746" s="11" t="s">
        <v>2806</v>
      </c>
      <c r="U3746" s="11" t="s">
        <v>2517</v>
      </c>
      <c r="V3746">
        <v>2.57445779246956</v>
      </c>
      <c r="Z3746">
        <v>0.202531645569621</v>
      </c>
      <c r="AD3746" s="188">
        <f t="shared" si="111"/>
        <v>5.9279081354827676</v>
      </c>
    </row>
    <row r="3747" spans="1:30" hidden="1" x14ac:dyDescent="0.35">
      <c r="A3747" s="11" t="s">
        <v>2807</v>
      </c>
      <c r="B3747" s="11" t="s">
        <v>2516</v>
      </c>
      <c r="C3747" s="11" t="s">
        <v>2552</v>
      </c>
      <c r="D3747" s="188" t="s">
        <v>3022</v>
      </c>
      <c r="G3747" s="11" t="s">
        <v>2803</v>
      </c>
      <c r="H3747" s="11" t="s">
        <v>2640</v>
      </c>
      <c r="I3747" s="11" t="s">
        <v>2812</v>
      </c>
      <c r="J3747" s="258" t="s">
        <v>2561</v>
      </c>
      <c r="K3747" s="258" t="s">
        <v>3017</v>
      </c>
      <c r="L3747" s="265" t="s">
        <v>1937</v>
      </c>
      <c r="M3747" s="265" t="s">
        <v>1941</v>
      </c>
      <c r="N3747" s="258" t="s">
        <v>3027</v>
      </c>
      <c r="O3747" s="258" t="s">
        <v>3040</v>
      </c>
      <c r="P3747" s="258"/>
      <c r="Q3747" s="258"/>
      <c r="R3747" s="258"/>
      <c r="S3747" s="258"/>
      <c r="T3747" s="11" t="s">
        <v>2806</v>
      </c>
      <c r="U3747" s="11" t="s">
        <v>2517</v>
      </c>
      <c r="V3747">
        <v>2.72877529629928</v>
      </c>
      <c r="Z3747">
        <v>0.430379746835443</v>
      </c>
      <c r="AD3747" s="188">
        <f t="shared" si="111"/>
        <v>6.2832373193891327</v>
      </c>
    </row>
    <row r="3748" spans="1:30" hidden="1" x14ac:dyDescent="0.35">
      <c r="A3748" s="11" t="s">
        <v>2807</v>
      </c>
      <c r="B3748" s="11" t="s">
        <v>2516</v>
      </c>
      <c r="C3748" s="11" t="s">
        <v>2552</v>
      </c>
      <c r="D3748" s="188" t="s">
        <v>3022</v>
      </c>
      <c r="G3748" s="11" t="s">
        <v>2803</v>
      </c>
      <c r="H3748" s="11" t="s">
        <v>2640</v>
      </c>
      <c r="I3748" s="11" t="s">
        <v>2812</v>
      </c>
      <c r="J3748" s="258" t="s">
        <v>2561</v>
      </c>
      <c r="K3748" s="258" t="s">
        <v>3017</v>
      </c>
      <c r="L3748" s="265" t="s">
        <v>1937</v>
      </c>
      <c r="M3748" s="265" t="s">
        <v>1941</v>
      </c>
      <c r="N3748" s="258" t="s">
        <v>3027</v>
      </c>
      <c r="O3748" s="258" t="s">
        <v>3040</v>
      </c>
      <c r="P3748" s="258"/>
      <c r="Q3748" s="258"/>
      <c r="R3748" s="258"/>
      <c r="S3748" s="258"/>
      <c r="T3748" s="11" t="s">
        <v>2806</v>
      </c>
      <c r="U3748" s="11" t="s">
        <v>2517</v>
      </c>
      <c r="V3748">
        <v>2.7536079980649801</v>
      </c>
      <c r="Z3748">
        <v>0.329113924050634</v>
      </c>
      <c r="AD3748" s="188">
        <f t="shared" si="111"/>
        <v>6.3404167282936008</v>
      </c>
    </row>
    <row r="3749" spans="1:30" hidden="1" x14ac:dyDescent="0.35">
      <c r="A3749" s="11" t="s">
        <v>2807</v>
      </c>
      <c r="B3749" s="11" t="s">
        <v>2516</v>
      </c>
      <c r="C3749" s="11" t="s">
        <v>2552</v>
      </c>
      <c r="D3749" s="188" t="s">
        <v>3022</v>
      </c>
      <c r="G3749" s="11" t="s">
        <v>2803</v>
      </c>
      <c r="H3749" s="11" t="s">
        <v>2640</v>
      </c>
      <c r="I3749" s="11" t="s">
        <v>2812</v>
      </c>
      <c r="J3749" s="258" t="s">
        <v>2561</v>
      </c>
      <c r="K3749" s="258" t="s">
        <v>3017</v>
      </c>
      <c r="L3749" s="265" t="s">
        <v>1937</v>
      </c>
      <c r="M3749" s="265" t="s">
        <v>1941</v>
      </c>
      <c r="N3749" s="258" t="s">
        <v>3027</v>
      </c>
      <c r="O3749" s="258" t="s">
        <v>3040</v>
      </c>
      <c r="P3749" s="258"/>
      <c r="Q3749" s="258"/>
      <c r="R3749" s="258"/>
      <c r="S3749" s="258"/>
      <c r="T3749" s="11" t="s">
        <v>2806</v>
      </c>
      <c r="U3749" s="11" t="s">
        <v>2517</v>
      </c>
      <c r="V3749">
        <v>2.8814802870273302</v>
      </c>
      <c r="Z3749">
        <v>0.40506329113924</v>
      </c>
      <c r="AD3749" s="188">
        <f t="shared" si="111"/>
        <v>6.6348535546653356</v>
      </c>
    </row>
    <row r="3750" spans="1:30" hidden="1" x14ac:dyDescent="0.35">
      <c r="A3750" s="11" t="s">
        <v>2807</v>
      </c>
      <c r="B3750" s="11" t="s">
        <v>2516</v>
      </c>
      <c r="C3750" s="11" t="s">
        <v>2552</v>
      </c>
      <c r="D3750" s="188" t="s">
        <v>3022</v>
      </c>
      <c r="G3750" s="11" t="s">
        <v>2803</v>
      </c>
      <c r="H3750" s="11" t="s">
        <v>2640</v>
      </c>
      <c r="I3750" s="11" t="s">
        <v>2812</v>
      </c>
      <c r="J3750" s="258" t="s">
        <v>2561</v>
      </c>
      <c r="K3750" s="258" t="s">
        <v>3017</v>
      </c>
      <c r="L3750" s="265" t="s">
        <v>1937</v>
      </c>
      <c r="M3750" s="265" t="s">
        <v>1941</v>
      </c>
      <c r="N3750" s="258" t="s">
        <v>3027</v>
      </c>
      <c r="O3750" s="258" t="s">
        <v>3040</v>
      </c>
      <c r="P3750" s="258"/>
      <c r="Q3750" s="258"/>
      <c r="R3750" s="258"/>
      <c r="S3750" s="258"/>
      <c r="T3750" s="11" t="s">
        <v>2806</v>
      </c>
      <c r="U3750" s="11" t="s">
        <v>2517</v>
      </c>
      <c r="V3750">
        <v>2.9066354914133599</v>
      </c>
      <c r="Z3750">
        <v>0.354430379746837</v>
      </c>
      <c r="AD3750" s="188">
        <f t="shared" si="111"/>
        <v>6.6927755532958253</v>
      </c>
    </row>
    <row r="3751" spans="1:30" hidden="1" x14ac:dyDescent="0.35">
      <c r="A3751" s="11" t="s">
        <v>2807</v>
      </c>
      <c r="B3751" s="11" t="s">
        <v>2516</v>
      </c>
      <c r="C3751" s="11" t="s">
        <v>2552</v>
      </c>
      <c r="D3751" s="188" t="s">
        <v>3022</v>
      </c>
      <c r="G3751" s="11" t="s">
        <v>2803</v>
      </c>
      <c r="H3751" s="11" t="s">
        <v>2640</v>
      </c>
      <c r="I3751" s="11" t="s">
        <v>2812</v>
      </c>
      <c r="J3751" s="258" t="s">
        <v>2561</v>
      </c>
      <c r="K3751" s="258" t="s">
        <v>3017</v>
      </c>
      <c r="L3751" s="265" t="s">
        <v>1937</v>
      </c>
      <c r="M3751" s="265" t="s">
        <v>1941</v>
      </c>
      <c r="N3751" s="258" t="s">
        <v>3027</v>
      </c>
      <c r="O3751" s="258" t="s">
        <v>3040</v>
      </c>
      <c r="P3751" s="258"/>
      <c r="Q3751" s="258"/>
      <c r="R3751" s="258"/>
      <c r="S3751" s="258"/>
      <c r="T3751" s="11" t="s">
        <v>2806</v>
      </c>
      <c r="U3751" s="11" t="s">
        <v>2517</v>
      </c>
      <c r="V3751">
        <v>3.1596387970652202</v>
      </c>
      <c r="Z3751">
        <v>7.5949367088608E-2</v>
      </c>
      <c r="AD3751" s="188">
        <f t="shared" si="111"/>
        <v>7.2753371933680153</v>
      </c>
    </row>
    <row r="3752" spans="1:30" hidden="1" x14ac:dyDescent="0.35">
      <c r="A3752" s="11" t="s">
        <v>2807</v>
      </c>
      <c r="B3752" s="11" t="s">
        <v>2516</v>
      </c>
      <c r="C3752" s="11" t="s">
        <v>2552</v>
      </c>
      <c r="D3752" s="188" t="s">
        <v>3022</v>
      </c>
      <c r="G3752" s="11" t="s">
        <v>2803</v>
      </c>
      <c r="H3752" s="11" t="s">
        <v>2640</v>
      </c>
      <c r="I3752" s="11" t="s">
        <v>2812</v>
      </c>
      <c r="J3752" s="258" t="s">
        <v>2561</v>
      </c>
      <c r="K3752" s="258" t="s">
        <v>3017</v>
      </c>
      <c r="L3752" s="265" t="s">
        <v>1937</v>
      </c>
      <c r="M3752" s="265" t="s">
        <v>1941</v>
      </c>
      <c r="N3752" s="258" t="s">
        <v>3027</v>
      </c>
      <c r="O3752" s="258" t="s">
        <v>3040</v>
      </c>
      <c r="P3752" s="258"/>
      <c r="Q3752" s="258"/>
      <c r="R3752" s="258"/>
      <c r="S3752" s="258"/>
      <c r="T3752" s="11" t="s">
        <v>2806</v>
      </c>
      <c r="U3752" s="11" t="s">
        <v>2517</v>
      </c>
      <c r="V3752">
        <v>2.9525921148109302</v>
      </c>
      <c r="Z3752">
        <v>-0.430379746835441</v>
      </c>
      <c r="AD3752" s="188">
        <f t="shared" si="111"/>
        <v>6.798594589255412</v>
      </c>
    </row>
    <row r="3753" spans="1:30" hidden="1" x14ac:dyDescent="0.35">
      <c r="A3753" s="11" t="s">
        <v>2807</v>
      </c>
      <c r="B3753" s="11" t="s">
        <v>2516</v>
      </c>
      <c r="C3753" s="11" t="s">
        <v>2552</v>
      </c>
      <c r="D3753" s="188" t="s">
        <v>3022</v>
      </c>
      <c r="G3753" s="11" t="s">
        <v>2803</v>
      </c>
      <c r="H3753" s="11" t="s">
        <v>2640</v>
      </c>
      <c r="I3753" s="11" t="s">
        <v>2812</v>
      </c>
      <c r="J3753" s="258" t="s">
        <v>2561</v>
      </c>
      <c r="K3753" s="258" t="s">
        <v>3017</v>
      </c>
      <c r="L3753" s="265" t="s">
        <v>1937</v>
      </c>
      <c r="M3753" s="265" t="s">
        <v>1941</v>
      </c>
      <c r="N3753" s="258" t="s">
        <v>3027</v>
      </c>
      <c r="O3753" s="258" t="s">
        <v>3040</v>
      </c>
      <c r="P3753" s="258"/>
      <c r="Q3753" s="258"/>
      <c r="R3753" s="258"/>
      <c r="S3753" s="258"/>
      <c r="T3753" s="11" t="s">
        <v>2806</v>
      </c>
      <c r="U3753" s="11" t="s">
        <v>2517</v>
      </c>
      <c r="V3753">
        <v>3.05595420462791</v>
      </c>
      <c r="Z3753">
        <v>-0.202531645569619</v>
      </c>
      <c r="AD3753" s="188">
        <f t="shared" si="111"/>
        <v>7.036594596448702</v>
      </c>
    </row>
    <row r="3754" spans="1:30" hidden="1" x14ac:dyDescent="0.35">
      <c r="A3754" s="11" t="s">
        <v>2807</v>
      </c>
      <c r="B3754" s="11" t="s">
        <v>2516</v>
      </c>
      <c r="C3754" s="11" t="s">
        <v>2552</v>
      </c>
      <c r="D3754" s="188" t="s">
        <v>3022</v>
      </c>
      <c r="G3754" s="11" t="s">
        <v>2803</v>
      </c>
      <c r="H3754" s="11" t="s">
        <v>2640</v>
      </c>
      <c r="I3754" s="11" t="s">
        <v>2812</v>
      </c>
      <c r="J3754" s="258" t="s">
        <v>2561</v>
      </c>
      <c r="K3754" s="258" t="s">
        <v>3017</v>
      </c>
      <c r="L3754" s="265" t="s">
        <v>1937</v>
      </c>
      <c r="M3754" s="265" t="s">
        <v>1941</v>
      </c>
      <c r="N3754" s="258" t="s">
        <v>3027</v>
      </c>
      <c r="O3754" s="258" t="s">
        <v>3040</v>
      </c>
      <c r="P3754" s="258"/>
      <c r="Q3754" s="258"/>
      <c r="R3754" s="258"/>
      <c r="S3754" s="258"/>
      <c r="T3754" s="11" t="s">
        <v>2806</v>
      </c>
      <c r="U3754" s="11" t="s">
        <v>2517</v>
      </c>
      <c r="V3754">
        <v>3.3108925260017701</v>
      </c>
      <c r="Z3754">
        <v>-0.177215189873416</v>
      </c>
      <c r="AD3754" s="188">
        <f t="shared" si="111"/>
        <v>7.6236117748770775</v>
      </c>
    </row>
    <row r="3755" spans="1:30" hidden="1" x14ac:dyDescent="0.35">
      <c r="A3755" s="11" t="s">
        <v>2807</v>
      </c>
      <c r="B3755" s="11" t="s">
        <v>2516</v>
      </c>
      <c r="C3755" s="11" t="s">
        <v>2552</v>
      </c>
      <c r="D3755" s="188" t="s">
        <v>3022</v>
      </c>
      <c r="G3755" s="11" t="s">
        <v>2803</v>
      </c>
      <c r="H3755" s="11" t="s">
        <v>2640</v>
      </c>
      <c r="I3755" s="11" t="s">
        <v>2812</v>
      </c>
      <c r="J3755" s="258" t="s">
        <v>2561</v>
      </c>
      <c r="K3755" s="258" t="s">
        <v>3017</v>
      </c>
      <c r="L3755" s="265" t="s">
        <v>1937</v>
      </c>
      <c r="M3755" s="265" t="s">
        <v>1941</v>
      </c>
      <c r="N3755" s="258" t="s">
        <v>3027</v>
      </c>
      <c r="O3755" s="258" t="s">
        <v>3040</v>
      </c>
      <c r="P3755" s="258"/>
      <c r="Q3755" s="258"/>
      <c r="R3755" s="258"/>
      <c r="S3755" s="258"/>
      <c r="T3755" s="11" t="s">
        <v>2806</v>
      </c>
      <c r="U3755" s="11" t="s">
        <v>2517</v>
      </c>
      <c r="V3755">
        <v>3.3368539869386402</v>
      </c>
      <c r="Z3755">
        <v>-0.101265822784808</v>
      </c>
      <c r="AD3755" s="188">
        <f t="shared" si="111"/>
        <v>7.6833902478226621</v>
      </c>
    </row>
    <row r="3756" spans="1:30" hidden="1" x14ac:dyDescent="0.35">
      <c r="A3756" s="11" t="s">
        <v>2807</v>
      </c>
      <c r="B3756" s="11" t="s">
        <v>2516</v>
      </c>
      <c r="C3756" s="11" t="s">
        <v>2552</v>
      </c>
      <c r="D3756" s="188" t="s">
        <v>3022</v>
      </c>
      <c r="G3756" s="11" t="s">
        <v>2803</v>
      </c>
      <c r="H3756" s="11" t="s">
        <v>2640</v>
      </c>
      <c r="I3756" s="11" t="s">
        <v>2812</v>
      </c>
      <c r="J3756" s="258" t="s">
        <v>2561</v>
      </c>
      <c r="K3756" s="258" t="s">
        <v>3017</v>
      </c>
      <c r="L3756" s="265" t="s">
        <v>1937</v>
      </c>
      <c r="M3756" s="265" t="s">
        <v>1941</v>
      </c>
      <c r="N3756" s="258" t="s">
        <v>3027</v>
      </c>
      <c r="O3756" s="258" t="s">
        <v>3040</v>
      </c>
      <c r="P3756" s="258"/>
      <c r="Q3756" s="258"/>
      <c r="R3756" s="258"/>
      <c r="S3756" s="258"/>
      <c r="T3756" s="11" t="s">
        <v>2806</v>
      </c>
      <c r="U3756" s="11" t="s">
        <v>2517</v>
      </c>
      <c r="V3756">
        <v>3.5390631298879298</v>
      </c>
      <c r="Z3756">
        <v>-0.354430379746835</v>
      </c>
      <c r="AD3756" s="188">
        <f t="shared" si="111"/>
        <v>8.1489940060447985</v>
      </c>
    </row>
    <row r="3757" spans="1:30" hidden="1" x14ac:dyDescent="0.35">
      <c r="A3757" s="11" t="s">
        <v>2807</v>
      </c>
      <c r="B3757" s="11" t="s">
        <v>2516</v>
      </c>
      <c r="C3757" s="11" t="s">
        <v>2552</v>
      </c>
      <c r="D3757" s="188" t="s">
        <v>3022</v>
      </c>
      <c r="G3757" s="11" t="s">
        <v>2803</v>
      </c>
      <c r="H3757" s="11" t="s">
        <v>2640</v>
      </c>
      <c r="I3757" s="11" t="s">
        <v>2812</v>
      </c>
      <c r="J3757" s="258" t="s">
        <v>2561</v>
      </c>
      <c r="K3757" s="258" t="s">
        <v>3017</v>
      </c>
      <c r="L3757" s="265" t="s">
        <v>1937</v>
      </c>
      <c r="M3757" s="265" t="s">
        <v>1941</v>
      </c>
      <c r="N3757" s="258" t="s">
        <v>3027</v>
      </c>
      <c r="O3757" s="258" t="s">
        <v>3040</v>
      </c>
      <c r="P3757" s="258"/>
      <c r="Q3757" s="258"/>
      <c r="R3757" s="258"/>
      <c r="S3757" s="258"/>
      <c r="T3757" s="11" t="s">
        <v>2806</v>
      </c>
      <c r="U3757" s="11" t="s">
        <v>2517</v>
      </c>
      <c r="V3757">
        <v>3.6904781101346402</v>
      </c>
      <c r="Z3757">
        <v>-0.582278481012657</v>
      </c>
      <c r="AD3757" s="188">
        <f t="shared" ref="AD3757:AD3776" si="112">LN(10^(V3757))</f>
        <v>8.4976398824168609</v>
      </c>
    </row>
    <row r="3758" spans="1:30" hidden="1" x14ac:dyDescent="0.35">
      <c r="A3758" s="11" t="s">
        <v>2807</v>
      </c>
      <c r="B3758" s="11" t="s">
        <v>2516</v>
      </c>
      <c r="C3758" s="11" t="s">
        <v>2552</v>
      </c>
      <c r="D3758" s="188" t="s">
        <v>3022</v>
      </c>
      <c r="G3758" s="11" t="s">
        <v>2803</v>
      </c>
      <c r="H3758" s="11" t="s">
        <v>2640</v>
      </c>
      <c r="I3758" s="11" t="s">
        <v>2812</v>
      </c>
      <c r="J3758" s="258" t="s">
        <v>2561</v>
      </c>
      <c r="K3758" s="258" t="s">
        <v>3017</v>
      </c>
      <c r="L3758" s="265" t="s">
        <v>1937</v>
      </c>
      <c r="M3758" s="265" t="s">
        <v>1941</v>
      </c>
      <c r="N3758" s="258" t="s">
        <v>3027</v>
      </c>
      <c r="O3758" s="258" t="s">
        <v>3040</v>
      </c>
      <c r="P3758" s="258"/>
      <c r="Q3758" s="258"/>
      <c r="R3758" s="258"/>
      <c r="S3758" s="258"/>
      <c r="T3758" s="11" t="s">
        <v>2806</v>
      </c>
      <c r="U3758" s="11" t="s">
        <v>2517</v>
      </c>
      <c r="V3758">
        <v>3.7167620736918501</v>
      </c>
      <c r="Z3758">
        <v>-0.455696202531644</v>
      </c>
      <c r="AD3758" s="188">
        <f t="shared" si="112"/>
        <v>8.5581609450884919</v>
      </c>
    </row>
    <row r="3759" spans="1:30" hidden="1" x14ac:dyDescent="0.35">
      <c r="A3759" s="11" t="s">
        <v>2807</v>
      </c>
      <c r="B3759" s="11" t="s">
        <v>2516</v>
      </c>
      <c r="C3759" s="11" t="s">
        <v>2552</v>
      </c>
      <c r="D3759" s="188" t="s">
        <v>3022</v>
      </c>
      <c r="G3759" s="11" t="s">
        <v>2803</v>
      </c>
      <c r="H3759" s="11" t="s">
        <v>2640</v>
      </c>
      <c r="I3759" s="11" t="s">
        <v>2812</v>
      </c>
      <c r="J3759" s="258" t="s">
        <v>2561</v>
      </c>
      <c r="K3759" s="258" t="s">
        <v>3017</v>
      </c>
      <c r="L3759" s="265" t="s">
        <v>1937</v>
      </c>
      <c r="M3759" s="265" t="s">
        <v>1941</v>
      </c>
      <c r="N3759" s="258" t="s">
        <v>3027</v>
      </c>
      <c r="O3759" s="258" t="s">
        <v>3040</v>
      </c>
      <c r="P3759" s="258"/>
      <c r="Q3759" s="258"/>
      <c r="R3759" s="258"/>
      <c r="S3759" s="258"/>
      <c r="T3759" s="11" t="s">
        <v>2806</v>
      </c>
      <c r="U3759" s="11" t="s">
        <v>2517</v>
      </c>
      <c r="V3759">
        <v>3.53567685237442</v>
      </c>
      <c r="Z3759">
        <v>-0.886075949367086</v>
      </c>
      <c r="AD3759" s="188">
        <f t="shared" si="112"/>
        <v>8.1411968139214501</v>
      </c>
    </row>
    <row r="3760" spans="1:30" hidden="1" x14ac:dyDescent="0.35">
      <c r="A3760" s="11" t="s">
        <v>2807</v>
      </c>
      <c r="B3760" s="11" t="s">
        <v>2516</v>
      </c>
      <c r="C3760" s="11" t="s">
        <v>2552</v>
      </c>
      <c r="D3760" s="188" t="s">
        <v>3022</v>
      </c>
      <c r="G3760" s="11" t="s">
        <v>2803</v>
      </c>
      <c r="H3760" s="11" t="s">
        <v>2640</v>
      </c>
      <c r="I3760" s="11" t="s">
        <v>2812</v>
      </c>
      <c r="J3760" s="258" t="s">
        <v>2561</v>
      </c>
      <c r="K3760" s="258" t="s">
        <v>3017</v>
      </c>
      <c r="L3760" s="265" t="s">
        <v>1937</v>
      </c>
      <c r="M3760" s="265" t="s">
        <v>1941</v>
      </c>
      <c r="N3760" s="258" t="s">
        <v>3027</v>
      </c>
      <c r="O3760" s="258" t="s">
        <v>3040</v>
      </c>
      <c r="P3760" s="258"/>
      <c r="Q3760" s="258"/>
      <c r="R3760" s="258"/>
      <c r="S3760" s="258"/>
      <c r="T3760" s="11" t="s">
        <v>2806</v>
      </c>
      <c r="U3760" s="11" t="s">
        <v>2517</v>
      </c>
      <c r="V3760">
        <v>3.89252600177376</v>
      </c>
      <c r="Z3760">
        <v>-0.860759493670887</v>
      </c>
      <c r="AD3760" s="188">
        <f t="shared" si="112"/>
        <v>8.962872345775974</v>
      </c>
    </row>
    <row r="3761" spans="1:30" hidden="1" x14ac:dyDescent="0.35">
      <c r="A3761" s="11" t="s">
        <v>2807</v>
      </c>
      <c r="B3761" s="11" t="s">
        <v>2516</v>
      </c>
      <c r="C3761" s="11" t="s">
        <v>2552</v>
      </c>
      <c r="D3761" s="188" t="s">
        <v>3022</v>
      </c>
      <c r="G3761" s="11" t="s">
        <v>2803</v>
      </c>
      <c r="H3761" s="11" t="s">
        <v>2640</v>
      </c>
      <c r="I3761" s="11" t="s">
        <v>2812</v>
      </c>
      <c r="J3761" s="258" t="s">
        <v>2561</v>
      </c>
      <c r="K3761" s="258" t="s">
        <v>3017</v>
      </c>
      <c r="L3761" s="265" t="s">
        <v>1937</v>
      </c>
      <c r="M3761" s="265" t="s">
        <v>1941</v>
      </c>
      <c r="N3761" s="258" t="s">
        <v>3027</v>
      </c>
      <c r="O3761" s="258" t="s">
        <v>3040</v>
      </c>
      <c r="P3761" s="258"/>
      <c r="Q3761" s="258"/>
      <c r="R3761" s="258"/>
      <c r="S3761" s="258"/>
      <c r="T3761" s="11" t="s">
        <v>2806</v>
      </c>
      <c r="U3761" s="11" t="s">
        <v>2517</v>
      </c>
      <c r="V3761">
        <v>3.9705716358945402</v>
      </c>
      <c r="Z3761">
        <v>-0.60759493670886</v>
      </c>
      <c r="AD3761" s="188">
        <f t="shared" si="112"/>
        <v>9.1425790594757501</v>
      </c>
    </row>
    <row r="3762" spans="1:30" hidden="1" x14ac:dyDescent="0.35">
      <c r="A3762" s="11" t="s">
        <v>2807</v>
      </c>
      <c r="B3762" s="11" t="s">
        <v>2516</v>
      </c>
      <c r="C3762" s="11" t="s">
        <v>2552</v>
      </c>
      <c r="D3762" s="188" t="s">
        <v>3022</v>
      </c>
      <c r="G3762" s="11" t="s">
        <v>2803</v>
      </c>
      <c r="H3762" s="11" t="s">
        <v>2640</v>
      </c>
      <c r="I3762" s="11" t="s">
        <v>2812</v>
      </c>
      <c r="J3762" s="258" t="s">
        <v>2561</v>
      </c>
      <c r="K3762" s="258" t="s">
        <v>3017</v>
      </c>
      <c r="L3762" s="265" t="s">
        <v>1937</v>
      </c>
      <c r="M3762" s="265" t="s">
        <v>1941</v>
      </c>
      <c r="N3762" s="258" t="s">
        <v>3027</v>
      </c>
      <c r="O3762" s="258" t="s">
        <v>3040</v>
      </c>
      <c r="P3762" s="258"/>
      <c r="Q3762" s="258"/>
      <c r="R3762" s="258"/>
      <c r="S3762" s="258"/>
      <c r="T3762" s="11" t="s">
        <v>2806</v>
      </c>
      <c r="U3762" s="11" t="s">
        <v>2517</v>
      </c>
      <c r="V3762">
        <v>4.0470047569136502</v>
      </c>
      <c r="Z3762">
        <v>-0.60759493670886</v>
      </c>
      <c r="AD3762" s="188">
        <f t="shared" si="112"/>
        <v>9.3185728245453632</v>
      </c>
    </row>
    <row r="3763" spans="1:30" hidden="1" x14ac:dyDescent="0.35">
      <c r="A3763" s="11" t="s">
        <v>2807</v>
      </c>
      <c r="B3763" s="11" t="s">
        <v>2516</v>
      </c>
      <c r="C3763" s="11" t="s">
        <v>2552</v>
      </c>
      <c r="D3763" s="188" t="s">
        <v>3022</v>
      </c>
      <c r="G3763" s="11" t="s">
        <v>2803</v>
      </c>
      <c r="H3763" s="11" t="s">
        <v>2640</v>
      </c>
      <c r="I3763" s="11" t="s">
        <v>2812</v>
      </c>
      <c r="J3763" s="258" t="s">
        <v>2561</v>
      </c>
      <c r="K3763" s="258" t="s">
        <v>3017</v>
      </c>
      <c r="L3763" s="265" t="s">
        <v>1937</v>
      </c>
      <c r="M3763" s="265" t="s">
        <v>1941</v>
      </c>
      <c r="N3763" s="258" t="s">
        <v>3027</v>
      </c>
      <c r="O3763" s="258" t="s">
        <v>3040</v>
      </c>
      <c r="P3763" s="258"/>
      <c r="Q3763" s="258"/>
      <c r="R3763" s="258"/>
      <c r="S3763" s="258"/>
      <c r="T3763" s="11" t="s">
        <v>2806</v>
      </c>
      <c r="U3763" s="11" t="s">
        <v>2517</v>
      </c>
      <c r="V3763">
        <v>4.1976134806095198</v>
      </c>
      <c r="Z3763">
        <v>-0.962025316455694</v>
      </c>
      <c r="AD3763" s="188">
        <f t="shared" si="112"/>
        <v>9.6653622266023316</v>
      </c>
    </row>
    <row r="3764" spans="1:30" hidden="1" x14ac:dyDescent="0.35">
      <c r="A3764" s="11" t="s">
        <v>2807</v>
      </c>
      <c r="B3764" s="11" t="s">
        <v>2516</v>
      </c>
      <c r="C3764" s="11" t="s">
        <v>2552</v>
      </c>
      <c r="D3764" s="188" t="s">
        <v>3022</v>
      </c>
      <c r="G3764" s="11" t="s">
        <v>2803</v>
      </c>
      <c r="H3764" s="11" t="s">
        <v>2640</v>
      </c>
      <c r="I3764" s="11" t="s">
        <v>2812</v>
      </c>
      <c r="J3764" s="258" t="s">
        <v>2561</v>
      </c>
      <c r="K3764" s="258" t="s">
        <v>3017</v>
      </c>
      <c r="L3764" s="265" t="s">
        <v>1937</v>
      </c>
      <c r="M3764" s="265" t="s">
        <v>1941</v>
      </c>
      <c r="N3764" s="258" t="s">
        <v>3027</v>
      </c>
      <c r="O3764" s="258" t="s">
        <v>3040</v>
      </c>
      <c r="P3764" s="258"/>
      <c r="Q3764" s="258"/>
      <c r="R3764" s="258"/>
      <c r="S3764" s="258"/>
      <c r="T3764" s="11" t="s">
        <v>2806</v>
      </c>
      <c r="U3764" s="11" t="s">
        <v>2517</v>
      </c>
      <c r="V3764">
        <v>4.24953640248326</v>
      </c>
      <c r="Z3764">
        <v>-0.81012658227848</v>
      </c>
      <c r="AD3764" s="188">
        <f t="shared" si="112"/>
        <v>9.7849191724935007</v>
      </c>
    </row>
    <row r="3765" spans="1:30" hidden="1" x14ac:dyDescent="0.35">
      <c r="A3765" s="11" t="s">
        <v>2807</v>
      </c>
      <c r="B3765" s="11" t="s">
        <v>2516</v>
      </c>
      <c r="C3765" s="11" t="s">
        <v>2552</v>
      </c>
      <c r="D3765" s="188" t="s">
        <v>3022</v>
      </c>
      <c r="G3765" s="11" t="s">
        <v>2803</v>
      </c>
      <c r="H3765" s="11" t="s">
        <v>2640</v>
      </c>
      <c r="I3765" s="11" t="s">
        <v>2812</v>
      </c>
      <c r="J3765" s="258" t="s">
        <v>2561</v>
      </c>
      <c r="K3765" s="258" t="s">
        <v>3017</v>
      </c>
      <c r="L3765" s="265" t="s">
        <v>1937</v>
      </c>
      <c r="M3765" s="265" t="s">
        <v>1941</v>
      </c>
      <c r="N3765" s="258" t="s">
        <v>3027</v>
      </c>
      <c r="O3765" s="258" t="s">
        <v>3040</v>
      </c>
      <c r="P3765" s="258"/>
      <c r="Q3765" s="258"/>
      <c r="R3765" s="258"/>
      <c r="S3765" s="258"/>
      <c r="T3765" s="11" t="s">
        <v>2806</v>
      </c>
      <c r="U3765" s="11" t="s">
        <v>2517</v>
      </c>
      <c r="V3765">
        <v>4.3761186809642796</v>
      </c>
      <c r="Z3765">
        <v>-0.936708860759491</v>
      </c>
      <c r="AD3765" s="188">
        <f t="shared" si="112"/>
        <v>10.076385639961117</v>
      </c>
    </row>
    <row r="3766" spans="1:30" hidden="1" x14ac:dyDescent="0.35">
      <c r="A3766" s="11" t="s">
        <v>2807</v>
      </c>
      <c r="B3766" s="11" t="s">
        <v>2516</v>
      </c>
      <c r="C3766" s="11" t="s">
        <v>2552</v>
      </c>
      <c r="D3766" s="188" t="s">
        <v>3022</v>
      </c>
      <c r="G3766" s="11" t="s">
        <v>2803</v>
      </c>
      <c r="H3766" s="11" t="s">
        <v>2640</v>
      </c>
      <c r="I3766" s="11" t="s">
        <v>2812</v>
      </c>
      <c r="J3766" s="258" t="s">
        <v>2561</v>
      </c>
      <c r="K3766" s="258" t="s">
        <v>3017</v>
      </c>
      <c r="L3766" s="265" t="s">
        <v>1937</v>
      </c>
      <c r="M3766" s="265" t="s">
        <v>1941</v>
      </c>
      <c r="N3766" s="258" t="s">
        <v>3027</v>
      </c>
      <c r="O3766" s="258" t="s">
        <v>3040</v>
      </c>
      <c r="P3766" s="258"/>
      <c r="Q3766" s="258"/>
      <c r="R3766" s="258"/>
      <c r="S3766" s="258"/>
      <c r="T3766" s="11" t="s">
        <v>2806</v>
      </c>
      <c r="U3766" s="11" t="s">
        <v>2517</v>
      </c>
      <c r="V3766">
        <v>4.4306216238006897</v>
      </c>
      <c r="Z3766">
        <v>-0.379746835443036</v>
      </c>
      <c r="AD3766" s="188">
        <f t="shared" si="112"/>
        <v>10.201883303660543</v>
      </c>
    </row>
    <row r="3767" spans="1:30" hidden="1" x14ac:dyDescent="0.35">
      <c r="A3767" s="11" t="s">
        <v>2807</v>
      </c>
      <c r="B3767" s="11" t="s">
        <v>2516</v>
      </c>
      <c r="C3767" s="11" t="s">
        <v>2552</v>
      </c>
      <c r="D3767" s="188" t="s">
        <v>3022</v>
      </c>
      <c r="G3767" s="11" t="s">
        <v>2803</v>
      </c>
      <c r="H3767" s="11" t="s">
        <v>2640</v>
      </c>
      <c r="I3767" s="11" t="s">
        <v>2812</v>
      </c>
      <c r="J3767" s="258" t="s">
        <v>2561</v>
      </c>
      <c r="K3767" s="258" t="s">
        <v>3017</v>
      </c>
      <c r="L3767" s="265" t="s">
        <v>1937</v>
      </c>
      <c r="M3767" s="265" t="s">
        <v>1941</v>
      </c>
      <c r="N3767" s="258" t="s">
        <v>3027</v>
      </c>
      <c r="O3767" s="258" t="s">
        <v>3040</v>
      </c>
      <c r="P3767" s="258"/>
      <c r="Q3767" s="258"/>
      <c r="R3767" s="258"/>
      <c r="S3767" s="258"/>
      <c r="T3767" s="11" t="s">
        <v>2806</v>
      </c>
      <c r="U3767" s="11" t="s">
        <v>2517</v>
      </c>
      <c r="V3767">
        <v>4.5322099492058303</v>
      </c>
      <c r="Z3767">
        <v>-0.430379746835441</v>
      </c>
      <c r="AD3767" s="188">
        <f t="shared" si="112"/>
        <v>10.435799067360646</v>
      </c>
    </row>
    <row r="3768" spans="1:30" hidden="1" x14ac:dyDescent="0.35">
      <c r="A3768" s="11" t="s">
        <v>2807</v>
      </c>
      <c r="B3768" s="11" t="s">
        <v>2516</v>
      </c>
      <c r="C3768" s="11" t="s">
        <v>2552</v>
      </c>
      <c r="D3768" s="188" t="s">
        <v>3022</v>
      </c>
      <c r="G3768" s="11" t="s">
        <v>2803</v>
      </c>
      <c r="H3768" s="11" t="s">
        <v>2640</v>
      </c>
      <c r="I3768" s="11" t="s">
        <v>2812</v>
      </c>
      <c r="J3768" s="258" t="s">
        <v>2561</v>
      </c>
      <c r="K3768" s="258" t="s">
        <v>3017</v>
      </c>
      <c r="L3768" s="265" t="s">
        <v>1937</v>
      </c>
      <c r="M3768" s="265" t="s">
        <v>1941</v>
      </c>
      <c r="N3768" s="258" t="s">
        <v>3027</v>
      </c>
      <c r="O3768" s="258" t="s">
        <v>3040</v>
      </c>
      <c r="P3768" s="258"/>
      <c r="Q3768" s="258"/>
      <c r="R3768" s="258"/>
      <c r="S3768" s="258"/>
      <c r="T3768" s="11" t="s">
        <v>2806</v>
      </c>
      <c r="U3768" s="11" t="s">
        <v>2517</v>
      </c>
      <c r="V3768">
        <v>4.6102555833266097</v>
      </c>
      <c r="Z3768">
        <v>-0.177215189873416</v>
      </c>
      <c r="AD3768" s="188">
        <f t="shared" si="112"/>
        <v>10.615505781060421</v>
      </c>
    </row>
    <row r="3769" spans="1:30" hidden="1" x14ac:dyDescent="0.35">
      <c r="A3769" s="11" t="s">
        <v>2807</v>
      </c>
      <c r="B3769" s="11" t="s">
        <v>2516</v>
      </c>
      <c r="C3769" s="11" t="s">
        <v>2552</v>
      </c>
      <c r="D3769" s="188" t="s">
        <v>3022</v>
      </c>
      <c r="G3769" s="11" t="s">
        <v>2803</v>
      </c>
      <c r="H3769" s="11" t="s">
        <v>2640</v>
      </c>
      <c r="I3769" s="11" t="s">
        <v>2812</v>
      </c>
      <c r="J3769" s="258" t="s">
        <v>2561</v>
      </c>
      <c r="K3769" s="258" t="s">
        <v>3017</v>
      </c>
      <c r="L3769" s="265" t="s">
        <v>1937</v>
      </c>
      <c r="M3769" s="265" t="s">
        <v>1941</v>
      </c>
      <c r="N3769" s="258" t="s">
        <v>3027</v>
      </c>
      <c r="O3769" s="258" t="s">
        <v>3040</v>
      </c>
      <c r="P3769" s="258"/>
      <c r="Q3769" s="258"/>
      <c r="R3769" s="258"/>
      <c r="S3769" s="258"/>
      <c r="T3769" s="11" t="s">
        <v>2806</v>
      </c>
      <c r="U3769" s="11" t="s">
        <v>2517</v>
      </c>
      <c r="V3769">
        <v>4.65540595017334</v>
      </c>
      <c r="Z3769">
        <v>-1.0886075949367</v>
      </c>
      <c r="AD3769" s="188">
        <f t="shared" si="112"/>
        <v>10.719468342704914</v>
      </c>
    </row>
    <row r="3770" spans="1:30" hidden="1" x14ac:dyDescent="0.35">
      <c r="A3770" s="11" t="s">
        <v>2807</v>
      </c>
      <c r="B3770" s="11" t="s">
        <v>2516</v>
      </c>
      <c r="C3770" s="11" t="s">
        <v>2552</v>
      </c>
      <c r="D3770" s="188" t="s">
        <v>3022</v>
      </c>
      <c r="G3770" s="11" t="s">
        <v>2803</v>
      </c>
      <c r="H3770" s="11" t="s">
        <v>2640</v>
      </c>
      <c r="I3770" s="11" t="s">
        <v>2812</v>
      </c>
      <c r="J3770" s="258" t="s">
        <v>2561</v>
      </c>
      <c r="K3770" s="258" t="s">
        <v>3017</v>
      </c>
      <c r="L3770" s="265" t="s">
        <v>1937</v>
      </c>
      <c r="M3770" s="265" t="s">
        <v>1941</v>
      </c>
      <c r="N3770" s="258" t="s">
        <v>3027</v>
      </c>
      <c r="O3770" s="258" t="s">
        <v>3040</v>
      </c>
      <c r="P3770" s="258"/>
      <c r="Q3770" s="258"/>
      <c r="R3770" s="258"/>
      <c r="S3770" s="258"/>
      <c r="T3770" s="11" t="s">
        <v>2806</v>
      </c>
      <c r="U3770" s="11" t="s">
        <v>2517</v>
      </c>
      <c r="V3770">
        <v>5.01467386922518</v>
      </c>
      <c r="Z3770">
        <v>-0.683544303797466</v>
      </c>
      <c r="AD3770" s="188">
        <f t="shared" si="112"/>
        <v>11.546713297504674</v>
      </c>
    </row>
    <row r="3771" spans="1:30" hidden="1" x14ac:dyDescent="0.35">
      <c r="A3771" s="11" t="s">
        <v>2807</v>
      </c>
      <c r="B3771" s="11" t="s">
        <v>2516</v>
      </c>
      <c r="C3771" s="11" t="s">
        <v>2552</v>
      </c>
      <c r="D3771" s="188" t="s">
        <v>3022</v>
      </c>
      <c r="G3771" s="11" t="s">
        <v>2803</v>
      </c>
      <c r="H3771" s="11" t="s">
        <v>2640</v>
      </c>
      <c r="I3771" s="11" t="s">
        <v>2812</v>
      </c>
      <c r="J3771" s="258" t="s">
        <v>2561</v>
      </c>
      <c r="K3771" s="258" t="s">
        <v>3017</v>
      </c>
      <c r="L3771" s="265" t="s">
        <v>1937</v>
      </c>
      <c r="M3771" s="265" t="s">
        <v>1941</v>
      </c>
      <c r="N3771" s="258" t="s">
        <v>3027</v>
      </c>
      <c r="O3771" s="258" t="s">
        <v>3040</v>
      </c>
      <c r="P3771" s="258"/>
      <c r="Q3771" s="258"/>
      <c r="R3771" s="258"/>
      <c r="S3771" s="258"/>
      <c r="T3771" s="11" t="s">
        <v>2806</v>
      </c>
      <c r="U3771" s="11" t="s">
        <v>2517</v>
      </c>
      <c r="V3771">
        <v>4.7552205111666499</v>
      </c>
      <c r="Z3771">
        <v>-1.41772151898734</v>
      </c>
      <c r="AD3771" s="188">
        <f t="shared" si="112"/>
        <v>10.949299862911856</v>
      </c>
    </row>
    <row r="3772" spans="1:30" hidden="1" x14ac:dyDescent="0.35">
      <c r="A3772" s="11" t="s">
        <v>2807</v>
      </c>
      <c r="B3772" s="11" t="s">
        <v>2516</v>
      </c>
      <c r="C3772" s="11" t="s">
        <v>2552</v>
      </c>
      <c r="D3772" s="188" t="s">
        <v>3022</v>
      </c>
      <c r="G3772" s="11" t="s">
        <v>2803</v>
      </c>
      <c r="H3772" s="11" t="s">
        <v>2640</v>
      </c>
      <c r="I3772" s="11" t="s">
        <v>2812</v>
      </c>
      <c r="J3772" s="258" t="s">
        <v>2561</v>
      </c>
      <c r="K3772" s="258" t="s">
        <v>3017</v>
      </c>
      <c r="L3772" s="265" t="s">
        <v>1937</v>
      </c>
      <c r="M3772" s="265" t="s">
        <v>1941</v>
      </c>
      <c r="N3772" s="258" t="s">
        <v>3027</v>
      </c>
      <c r="O3772" s="258" t="s">
        <v>3040</v>
      </c>
      <c r="P3772" s="258"/>
      <c r="Q3772" s="258"/>
      <c r="R3772" s="258"/>
      <c r="S3772" s="258"/>
      <c r="T3772" s="11" t="s">
        <v>2806</v>
      </c>
      <c r="U3772" s="11" t="s">
        <v>2517</v>
      </c>
      <c r="V3772">
        <v>4.8311698782552597</v>
      </c>
      <c r="Z3772">
        <v>-1.49367088607594</v>
      </c>
      <c r="AD3772" s="188">
        <f t="shared" si="112"/>
        <v>11.124179743392421</v>
      </c>
    </row>
    <row r="3773" spans="1:30" hidden="1" x14ac:dyDescent="0.35">
      <c r="A3773" s="11" t="s">
        <v>2807</v>
      </c>
      <c r="B3773" s="11" t="s">
        <v>2516</v>
      </c>
      <c r="C3773" s="11" t="s">
        <v>2552</v>
      </c>
      <c r="D3773" s="188" t="s">
        <v>3022</v>
      </c>
      <c r="G3773" s="11" t="s">
        <v>2803</v>
      </c>
      <c r="H3773" s="11" t="s">
        <v>2640</v>
      </c>
      <c r="I3773" s="11" t="s">
        <v>2812</v>
      </c>
      <c r="J3773" s="258" t="s">
        <v>2561</v>
      </c>
      <c r="K3773" s="258" t="s">
        <v>3017</v>
      </c>
      <c r="L3773" s="265" t="s">
        <v>1937</v>
      </c>
      <c r="M3773" s="265" t="s">
        <v>1941</v>
      </c>
      <c r="N3773" s="258" t="s">
        <v>3027</v>
      </c>
      <c r="O3773" s="258" t="s">
        <v>3040</v>
      </c>
      <c r="P3773" s="258"/>
      <c r="Q3773" s="258"/>
      <c r="R3773" s="258"/>
      <c r="S3773" s="258"/>
      <c r="T3773" s="11" t="s">
        <v>2806</v>
      </c>
      <c r="U3773" s="11" t="s">
        <v>2517</v>
      </c>
      <c r="V3773">
        <v>5.1102958961541498</v>
      </c>
      <c r="Z3773">
        <v>-1.67088607594936</v>
      </c>
      <c r="AD3773" s="188">
        <f t="shared" si="112"/>
        <v>11.766891151273194</v>
      </c>
    </row>
    <row r="3774" spans="1:30" hidden="1" x14ac:dyDescent="0.35">
      <c r="A3774" s="11" t="s">
        <v>2807</v>
      </c>
      <c r="B3774" s="11" t="s">
        <v>2516</v>
      </c>
      <c r="C3774" s="11" t="s">
        <v>2552</v>
      </c>
      <c r="D3774" s="188" t="s">
        <v>3022</v>
      </c>
      <c r="G3774" s="11" t="s">
        <v>2803</v>
      </c>
      <c r="H3774" s="11" t="s">
        <v>2640</v>
      </c>
      <c r="I3774" s="11" t="s">
        <v>2812</v>
      </c>
      <c r="J3774" s="258" t="s">
        <v>2561</v>
      </c>
      <c r="K3774" s="258" t="s">
        <v>3017</v>
      </c>
      <c r="L3774" s="265" t="s">
        <v>1937</v>
      </c>
      <c r="M3774" s="265" t="s">
        <v>1941</v>
      </c>
      <c r="N3774" s="258" t="s">
        <v>3027</v>
      </c>
      <c r="O3774" s="258" t="s">
        <v>3040</v>
      </c>
      <c r="P3774" s="258"/>
      <c r="Q3774" s="258"/>
      <c r="R3774" s="258"/>
      <c r="S3774" s="258"/>
      <c r="T3774" s="11" t="s">
        <v>2806</v>
      </c>
      <c r="U3774" s="11" t="s">
        <v>2517</v>
      </c>
      <c r="V3774">
        <v>5.2612271224703697</v>
      </c>
      <c r="Z3774">
        <v>-1.97468354430379</v>
      </c>
      <c r="AD3774" s="188">
        <f t="shared" si="112"/>
        <v>12.114423143056232</v>
      </c>
    </row>
    <row r="3775" spans="1:30" hidden="1" x14ac:dyDescent="0.35">
      <c r="A3775" s="11" t="s">
        <v>2807</v>
      </c>
      <c r="B3775" s="11" t="s">
        <v>2516</v>
      </c>
      <c r="C3775" s="11" t="s">
        <v>2552</v>
      </c>
      <c r="D3775" s="188" t="s">
        <v>3022</v>
      </c>
      <c r="G3775" s="11" t="s">
        <v>2803</v>
      </c>
      <c r="H3775" s="11" t="s">
        <v>2640</v>
      </c>
      <c r="I3775" s="11" t="s">
        <v>2812</v>
      </c>
      <c r="J3775" s="258" t="s">
        <v>2561</v>
      </c>
      <c r="K3775" s="258" t="s">
        <v>3017</v>
      </c>
      <c r="L3775" s="265" t="s">
        <v>1937</v>
      </c>
      <c r="M3775" s="265" t="s">
        <v>1941</v>
      </c>
      <c r="N3775" s="258" t="s">
        <v>3027</v>
      </c>
      <c r="O3775" s="258" t="s">
        <v>3040</v>
      </c>
      <c r="P3775" s="258"/>
      <c r="Q3775" s="258"/>
      <c r="R3775" s="258"/>
      <c r="S3775" s="258"/>
      <c r="T3775" s="11" t="s">
        <v>2806</v>
      </c>
      <c r="U3775" s="11" t="s">
        <v>2517</v>
      </c>
      <c r="V3775">
        <v>5.5667983552366298</v>
      </c>
      <c r="Z3775">
        <v>-2</v>
      </c>
      <c r="AD3775" s="188">
        <f t="shared" si="112"/>
        <v>12.818026908471637</v>
      </c>
    </row>
    <row r="3776" spans="1:30" hidden="1" x14ac:dyDescent="0.35">
      <c r="A3776" s="11" t="s">
        <v>2807</v>
      </c>
      <c r="B3776" s="11" t="s">
        <v>2516</v>
      </c>
      <c r="C3776" s="11" t="s">
        <v>2552</v>
      </c>
      <c r="D3776" s="188" t="s">
        <v>3022</v>
      </c>
      <c r="G3776" s="11" t="s">
        <v>2803</v>
      </c>
      <c r="H3776" s="11" t="s">
        <v>2640</v>
      </c>
      <c r="I3776" s="11" t="s">
        <v>2812</v>
      </c>
      <c r="J3776" s="258" t="s">
        <v>2561</v>
      </c>
      <c r="K3776" s="258" t="s">
        <v>3017</v>
      </c>
      <c r="L3776" s="265" t="s">
        <v>1937</v>
      </c>
      <c r="M3776" s="265" t="s">
        <v>1941</v>
      </c>
      <c r="N3776" s="258" t="s">
        <v>3027</v>
      </c>
      <c r="O3776" s="258" t="s">
        <v>3040</v>
      </c>
      <c r="P3776" s="258"/>
      <c r="Q3776" s="258"/>
      <c r="R3776" s="258"/>
      <c r="S3776" s="258"/>
      <c r="T3776" s="11" t="s">
        <v>2806</v>
      </c>
      <c r="U3776" s="11" t="s">
        <v>2517</v>
      </c>
      <c r="V3776">
        <v>5.7962589696041196</v>
      </c>
      <c r="Z3776">
        <v>-1.97468354430379</v>
      </c>
      <c r="AD3776" s="188">
        <f t="shared" si="112"/>
        <v>13.346379498543474</v>
      </c>
    </row>
    <row r="3777" spans="1:29" hidden="1" x14ac:dyDescent="0.35">
      <c r="A3777" s="11" t="s">
        <v>2814</v>
      </c>
      <c r="B3777" s="11" t="s">
        <v>2516</v>
      </c>
      <c r="C3777" s="11" t="s">
        <v>2817</v>
      </c>
      <c r="D3777" s="188" t="s">
        <v>3022</v>
      </c>
      <c r="G3777" s="11" t="s">
        <v>2818</v>
      </c>
      <c r="H3777" s="11" t="s">
        <v>2819</v>
      </c>
      <c r="I3777" s="11" t="s">
        <v>2751</v>
      </c>
      <c r="J3777" s="258" t="s">
        <v>2561</v>
      </c>
      <c r="K3777" s="258" t="s">
        <v>2120</v>
      </c>
      <c r="L3777" s="265" t="s">
        <v>1937</v>
      </c>
      <c r="M3777" s="265" t="s">
        <v>1941</v>
      </c>
      <c r="N3777" s="258" t="s">
        <v>3027</v>
      </c>
      <c r="O3777" s="258" t="s">
        <v>3040</v>
      </c>
      <c r="P3777" s="258"/>
      <c r="Q3777" s="258"/>
      <c r="R3777" s="258"/>
      <c r="S3777" s="258"/>
      <c r="T3777" s="11" t="s">
        <v>2820</v>
      </c>
      <c r="U3777" s="11" t="s">
        <v>2517</v>
      </c>
      <c r="V3777">
        <v>-0.88031822898651202</v>
      </c>
      <c r="Z3777">
        <v>2.3728813559322002</v>
      </c>
      <c r="AC3777" s="218">
        <f>LN(2^(V3777))</f>
        <v>-0.61019009841752514</v>
      </c>
    </row>
    <row r="3778" spans="1:29" hidden="1" x14ac:dyDescent="0.35">
      <c r="A3778" s="11" t="s">
        <v>2814</v>
      </c>
      <c r="B3778" s="11" t="s">
        <v>2516</v>
      </c>
      <c r="C3778" s="11" t="s">
        <v>2817</v>
      </c>
      <c r="D3778" s="188" t="s">
        <v>3022</v>
      </c>
      <c r="G3778" s="11" t="s">
        <v>2818</v>
      </c>
      <c r="H3778" s="11" t="s">
        <v>2819</v>
      </c>
      <c r="I3778" s="11" t="s">
        <v>2751</v>
      </c>
      <c r="J3778" s="258" t="s">
        <v>2561</v>
      </c>
      <c r="K3778" s="258" t="s">
        <v>2120</v>
      </c>
      <c r="L3778" s="265" t="s">
        <v>1937</v>
      </c>
      <c r="M3778" s="265" t="s">
        <v>1941</v>
      </c>
      <c r="N3778" s="258" t="s">
        <v>3027</v>
      </c>
      <c r="O3778" s="258" t="s">
        <v>3040</v>
      </c>
      <c r="P3778" s="258"/>
      <c r="Q3778" s="258"/>
      <c r="R3778" s="258"/>
      <c r="S3778" s="258"/>
      <c r="T3778" s="11" t="s">
        <v>2820</v>
      </c>
      <c r="U3778" s="11" t="s">
        <v>2517</v>
      </c>
      <c r="V3778">
        <v>0.244725008647526</v>
      </c>
      <c r="Z3778">
        <v>2.8813559322033901</v>
      </c>
      <c r="AC3778" s="218">
        <f t="shared" ref="AC3778:AC3841" si="113">LN(2^(V3778))</f>
        <v>0.1696304497565409</v>
      </c>
    </row>
    <row r="3779" spans="1:29" hidden="1" x14ac:dyDescent="0.35">
      <c r="A3779" s="11" t="s">
        <v>2814</v>
      </c>
      <c r="B3779" s="11" t="s">
        <v>2516</v>
      </c>
      <c r="C3779" s="11" t="s">
        <v>2817</v>
      </c>
      <c r="D3779" s="188" t="s">
        <v>3022</v>
      </c>
      <c r="G3779" s="11" t="s">
        <v>2818</v>
      </c>
      <c r="H3779" s="11" t="s">
        <v>2819</v>
      </c>
      <c r="I3779" s="11" t="s">
        <v>2751</v>
      </c>
      <c r="J3779" s="258" t="s">
        <v>2561</v>
      </c>
      <c r="K3779" s="258" t="s">
        <v>2120</v>
      </c>
      <c r="L3779" s="265" t="s">
        <v>1937</v>
      </c>
      <c r="M3779" s="265" t="s">
        <v>1941</v>
      </c>
      <c r="N3779" s="258" t="s">
        <v>3027</v>
      </c>
      <c r="O3779" s="258" t="s">
        <v>3040</v>
      </c>
      <c r="P3779" s="258"/>
      <c r="Q3779" s="258"/>
      <c r="R3779" s="258"/>
      <c r="S3779" s="258"/>
      <c r="T3779" s="11" t="s">
        <v>2820</v>
      </c>
      <c r="U3779" s="11" t="s">
        <v>2517</v>
      </c>
      <c r="V3779">
        <v>1.15703908682116</v>
      </c>
      <c r="Z3779">
        <v>1.6949152542372801</v>
      </c>
      <c r="AC3779" s="218">
        <f t="shared" si="113"/>
        <v>0.80199838082774078</v>
      </c>
    </row>
    <row r="3780" spans="1:29" hidden="1" x14ac:dyDescent="0.35">
      <c r="A3780" s="11" t="s">
        <v>2814</v>
      </c>
      <c r="B3780" s="11" t="s">
        <v>2516</v>
      </c>
      <c r="C3780" s="11" t="s">
        <v>2817</v>
      </c>
      <c r="D3780" s="188" t="s">
        <v>3022</v>
      </c>
      <c r="G3780" s="11" t="s">
        <v>2818</v>
      </c>
      <c r="H3780" s="11" t="s">
        <v>2819</v>
      </c>
      <c r="I3780" s="11" t="s">
        <v>2751</v>
      </c>
      <c r="J3780" s="258" t="s">
        <v>2561</v>
      </c>
      <c r="K3780" s="258" t="s">
        <v>2120</v>
      </c>
      <c r="L3780" s="265" t="s">
        <v>1937</v>
      </c>
      <c r="M3780" s="265" t="s">
        <v>1941</v>
      </c>
      <c r="N3780" s="258" t="s">
        <v>3027</v>
      </c>
      <c r="O3780" s="258" t="s">
        <v>3040</v>
      </c>
      <c r="P3780" s="258"/>
      <c r="Q3780" s="258"/>
      <c r="R3780" s="258"/>
      <c r="S3780" s="258"/>
      <c r="T3780" s="11" t="s">
        <v>2820</v>
      </c>
      <c r="U3780" s="11" t="s">
        <v>2517</v>
      </c>
      <c r="V3780">
        <v>2.1783120027671998</v>
      </c>
      <c r="Z3780">
        <v>1.86440677966101</v>
      </c>
      <c r="AC3780" s="218">
        <f t="shared" si="113"/>
        <v>1.5098908230979724</v>
      </c>
    </row>
    <row r="3781" spans="1:29" hidden="1" x14ac:dyDescent="0.35">
      <c r="A3781" s="11" t="s">
        <v>2814</v>
      </c>
      <c r="B3781" s="11" t="s">
        <v>2516</v>
      </c>
      <c r="C3781" s="11" t="s">
        <v>2817</v>
      </c>
      <c r="D3781" s="188" t="s">
        <v>3022</v>
      </c>
      <c r="G3781" s="11" t="s">
        <v>2818</v>
      </c>
      <c r="H3781" s="11" t="s">
        <v>2819</v>
      </c>
      <c r="I3781" s="11" t="s">
        <v>2751</v>
      </c>
      <c r="J3781" s="258" t="s">
        <v>2561</v>
      </c>
      <c r="K3781" s="258" t="s">
        <v>2120</v>
      </c>
      <c r="L3781" s="265" t="s">
        <v>1937</v>
      </c>
      <c r="M3781" s="265" t="s">
        <v>1941</v>
      </c>
      <c r="N3781" s="258" t="s">
        <v>3027</v>
      </c>
      <c r="O3781" s="258" t="s">
        <v>3040</v>
      </c>
      <c r="P3781" s="258"/>
      <c r="Q3781" s="258"/>
      <c r="R3781" s="258"/>
      <c r="S3781" s="258"/>
      <c r="T3781" s="11" t="s">
        <v>2820</v>
      </c>
      <c r="U3781" s="11" t="s">
        <v>2517</v>
      </c>
      <c r="V3781">
        <v>3.0932203389830502</v>
      </c>
      <c r="Z3781">
        <v>1.1864406779661001</v>
      </c>
      <c r="AC3781" s="218">
        <f t="shared" si="113"/>
        <v>2.1440569568167795</v>
      </c>
    </row>
    <row r="3782" spans="1:29" hidden="1" x14ac:dyDescent="0.35">
      <c r="A3782" s="11" t="s">
        <v>2814</v>
      </c>
      <c r="B3782" s="11" t="s">
        <v>2516</v>
      </c>
      <c r="C3782" s="11" t="s">
        <v>2817</v>
      </c>
      <c r="D3782" s="188" t="s">
        <v>3022</v>
      </c>
      <c r="G3782" s="11" t="s">
        <v>2818</v>
      </c>
      <c r="H3782" s="11" t="s">
        <v>2819</v>
      </c>
      <c r="I3782" s="11" t="s">
        <v>2751</v>
      </c>
      <c r="J3782" s="258" t="s">
        <v>2561</v>
      </c>
      <c r="K3782" s="258" t="s">
        <v>2120</v>
      </c>
      <c r="L3782" s="265" t="s">
        <v>1937</v>
      </c>
      <c r="M3782" s="265" t="s">
        <v>1941</v>
      </c>
      <c r="N3782" s="258" t="s">
        <v>3027</v>
      </c>
      <c r="O3782" s="258" t="s">
        <v>3040</v>
      </c>
      <c r="P3782" s="258"/>
      <c r="Q3782" s="258"/>
      <c r="R3782" s="258"/>
      <c r="S3782" s="258"/>
      <c r="T3782" s="11" t="s">
        <v>2820</v>
      </c>
      <c r="U3782" s="11" t="s">
        <v>2517</v>
      </c>
      <c r="V3782">
        <v>4.1032514700795497</v>
      </c>
      <c r="Z3782">
        <v>-0.84745762711864303</v>
      </c>
      <c r="AC3782" s="218">
        <f t="shared" si="113"/>
        <v>2.8441571876140905</v>
      </c>
    </row>
    <row r="3783" spans="1:29" hidden="1" x14ac:dyDescent="0.35">
      <c r="A3783" s="11" t="s">
        <v>2814</v>
      </c>
      <c r="B3783" s="11" t="s">
        <v>2516</v>
      </c>
      <c r="C3783" s="11" t="s">
        <v>2817</v>
      </c>
      <c r="D3783" s="188" t="s">
        <v>3022</v>
      </c>
      <c r="G3783" s="11" t="s">
        <v>2818</v>
      </c>
      <c r="H3783" s="11" t="s">
        <v>2819</v>
      </c>
      <c r="I3783" s="11" t="s">
        <v>2751</v>
      </c>
      <c r="J3783" s="258" t="s">
        <v>2561</v>
      </c>
      <c r="K3783" s="258" t="s">
        <v>2120</v>
      </c>
      <c r="L3783" s="265" t="s">
        <v>1937</v>
      </c>
      <c r="M3783" s="265" t="s">
        <v>1941</v>
      </c>
      <c r="N3783" s="258" t="s">
        <v>3027</v>
      </c>
      <c r="O3783" s="258" t="s">
        <v>3040</v>
      </c>
      <c r="P3783" s="258"/>
      <c r="Q3783" s="258"/>
      <c r="R3783" s="258"/>
      <c r="S3783" s="258"/>
      <c r="T3783" s="11" t="s">
        <v>2820</v>
      </c>
      <c r="U3783" s="11" t="s">
        <v>2517</v>
      </c>
      <c r="V3783">
        <v>5.1193358699411897</v>
      </c>
      <c r="Z3783">
        <v>-1.6949152542372801</v>
      </c>
      <c r="AC3783" s="218">
        <f t="shared" si="113"/>
        <v>3.5484532245891303</v>
      </c>
    </row>
    <row r="3784" spans="1:29" hidden="1" x14ac:dyDescent="0.35">
      <c r="A3784" s="11" t="s">
        <v>2814</v>
      </c>
      <c r="B3784" s="11" t="s">
        <v>2516</v>
      </c>
      <c r="C3784" s="11" t="s">
        <v>2817</v>
      </c>
      <c r="D3784" s="188" t="s">
        <v>3022</v>
      </c>
      <c r="G3784" s="11" t="s">
        <v>2818</v>
      </c>
      <c r="H3784" s="11" t="s">
        <v>2819</v>
      </c>
      <c r="I3784" s="11" t="s">
        <v>2751</v>
      </c>
      <c r="J3784" s="258" t="s">
        <v>2561</v>
      </c>
      <c r="K3784" s="258" t="s">
        <v>2120</v>
      </c>
      <c r="L3784" s="265" t="s">
        <v>1937</v>
      </c>
      <c r="M3784" s="265" t="s">
        <v>1941</v>
      </c>
      <c r="N3784" s="258" t="s">
        <v>3027</v>
      </c>
      <c r="O3784" s="258" t="s">
        <v>3040</v>
      </c>
      <c r="P3784" s="258"/>
      <c r="Q3784" s="258"/>
      <c r="R3784" s="258"/>
      <c r="S3784" s="258"/>
      <c r="T3784" s="11" t="s">
        <v>2820</v>
      </c>
      <c r="U3784" s="11" t="s">
        <v>2517</v>
      </c>
      <c r="V3784">
        <v>6.0333794534763001</v>
      </c>
      <c r="Z3784">
        <v>-2.5423728813559299</v>
      </c>
      <c r="AC3784" s="218">
        <f t="shared" si="113"/>
        <v>4.1820199574254007</v>
      </c>
    </row>
    <row r="3785" spans="1:29" hidden="1" x14ac:dyDescent="0.35">
      <c r="A3785" s="11" t="s">
        <v>2814</v>
      </c>
      <c r="B3785" s="11" t="s">
        <v>2516</v>
      </c>
      <c r="C3785" s="11" t="s">
        <v>2817</v>
      </c>
      <c r="D3785" s="188" t="s">
        <v>3022</v>
      </c>
      <c r="G3785" s="11" t="s">
        <v>2818</v>
      </c>
      <c r="H3785" s="11" t="s">
        <v>2819</v>
      </c>
      <c r="I3785" s="11" t="s">
        <v>2751</v>
      </c>
      <c r="J3785" s="258" t="s">
        <v>2561</v>
      </c>
      <c r="K3785" s="258" t="s">
        <v>2120</v>
      </c>
      <c r="L3785" s="265" t="s">
        <v>1937</v>
      </c>
      <c r="M3785" s="265" t="s">
        <v>1941</v>
      </c>
      <c r="N3785" s="258" t="s">
        <v>3027</v>
      </c>
      <c r="O3785" s="258" t="s">
        <v>3040</v>
      </c>
      <c r="P3785" s="258"/>
      <c r="Q3785" s="258"/>
      <c r="R3785" s="258"/>
      <c r="S3785" s="258"/>
      <c r="T3785" s="11" t="s">
        <v>2820</v>
      </c>
      <c r="U3785" s="11" t="s">
        <v>2517</v>
      </c>
      <c r="V3785">
        <v>7.1480456589415402</v>
      </c>
      <c r="Z3785">
        <v>-4.0677966101694896</v>
      </c>
      <c r="AC3785" s="218">
        <f t="shared" si="113"/>
        <v>4.9546476950090845</v>
      </c>
    </row>
    <row r="3786" spans="1:29" hidden="1" x14ac:dyDescent="0.35">
      <c r="A3786" s="11" t="s">
        <v>2814</v>
      </c>
      <c r="B3786" s="11" t="s">
        <v>2516</v>
      </c>
      <c r="C3786" s="11" t="s">
        <v>2817</v>
      </c>
      <c r="D3786" s="188" t="s">
        <v>3022</v>
      </c>
      <c r="G3786" s="11" t="s">
        <v>2818</v>
      </c>
      <c r="H3786" s="11" t="s">
        <v>2819</v>
      </c>
      <c r="I3786" s="11" t="s">
        <v>2751</v>
      </c>
      <c r="J3786" s="258" t="s">
        <v>2561</v>
      </c>
      <c r="K3786" s="258" t="s">
        <v>2120</v>
      </c>
      <c r="L3786" s="265" t="s">
        <v>1937</v>
      </c>
      <c r="M3786" s="265" t="s">
        <v>1941</v>
      </c>
      <c r="N3786" s="258" t="s">
        <v>3027</v>
      </c>
      <c r="O3786" s="258" t="s">
        <v>3040</v>
      </c>
      <c r="P3786" s="258"/>
      <c r="Q3786" s="258"/>
      <c r="R3786" s="258"/>
      <c r="S3786" s="258"/>
      <c r="T3786" s="11" t="s">
        <v>2820</v>
      </c>
      <c r="U3786" s="11" t="s">
        <v>2517</v>
      </c>
      <c r="V3786">
        <v>8.0603597371151796</v>
      </c>
      <c r="Z3786">
        <v>-5.2542372881355899</v>
      </c>
      <c r="AC3786" s="218">
        <f t="shared" si="113"/>
        <v>5.5870156260802881</v>
      </c>
    </row>
    <row r="3787" spans="1:29" hidden="1" x14ac:dyDescent="0.35">
      <c r="A3787" s="11" t="s">
        <v>2814</v>
      </c>
      <c r="B3787" s="11" t="s">
        <v>2516</v>
      </c>
      <c r="C3787" s="11" t="s">
        <v>2817</v>
      </c>
      <c r="D3787" s="188" t="s">
        <v>3022</v>
      </c>
      <c r="G3787" s="11" t="s">
        <v>2818</v>
      </c>
      <c r="H3787" s="11" t="s">
        <v>2819</v>
      </c>
      <c r="I3787" s="11" t="s">
        <v>2751</v>
      </c>
      <c r="J3787" s="258" t="s">
        <v>2561</v>
      </c>
      <c r="K3787" s="258" t="s">
        <v>2120</v>
      </c>
      <c r="L3787" s="265" t="s">
        <v>1937</v>
      </c>
      <c r="M3787" s="265" t="s">
        <v>1941</v>
      </c>
      <c r="N3787" s="258" t="s">
        <v>3027</v>
      </c>
      <c r="O3787" s="258" t="s">
        <v>3040</v>
      </c>
      <c r="P3787" s="258"/>
      <c r="Q3787" s="258"/>
      <c r="R3787" s="258"/>
      <c r="S3787" s="258"/>
      <c r="T3787" s="11" t="s">
        <v>2820</v>
      </c>
      <c r="U3787" s="11" t="s">
        <v>2517</v>
      </c>
      <c r="V3787">
        <v>9.0807679003804793</v>
      </c>
      <c r="Z3787">
        <v>-5.2542372881355899</v>
      </c>
      <c r="AC3787" s="218">
        <f t="shared" si="113"/>
        <v>6.2943086674679831</v>
      </c>
    </row>
    <row r="3788" spans="1:29" hidden="1" x14ac:dyDescent="0.35">
      <c r="A3788" s="11" t="s">
        <v>2814</v>
      </c>
      <c r="B3788" s="11" t="s">
        <v>2516</v>
      </c>
      <c r="C3788" s="11" t="s">
        <v>2817</v>
      </c>
      <c r="D3788" s="188" t="s">
        <v>3022</v>
      </c>
      <c r="G3788" s="11" t="s">
        <v>2818</v>
      </c>
      <c r="H3788" s="11" t="s">
        <v>2819</v>
      </c>
      <c r="I3788" s="11" t="s">
        <v>2751</v>
      </c>
      <c r="J3788" s="258" t="s">
        <v>2561</v>
      </c>
      <c r="K3788" s="258" t="s">
        <v>2120</v>
      </c>
      <c r="L3788" s="265" t="s">
        <v>1937</v>
      </c>
      <c r="M3788" s="265" t="s">
        <v>1941</v>
      </c>
      <c r="N3788" s="258" t="s">
        <v>3027</v>
      </c>
      <c r="O3788" s="258" t="s">
        <v>3040</v>
      </c>
      <c r="P3788" s="258"/>
      <c r="Q3788" s="258"/>
      <c r="R3788" s="258"/>
      <c r="S3788" s="258"/>
      <c r="T3788" s="11" t="s">
        <v>2820</v>
      </c>
      <c r="U3788" s="11" t="s">
        <v>2517</v>
      </c>
      <c r="V3788">
        <v>10.0882047734347</v>
      </c>
      <c r="Z3788">
        <v>-7.7966101694915197</v>
      </c>
      <c r="AC3788" s="218">
        <f t="shared" si="113"/>
        <v>6.9926106956176444</v>
      </c>
    </row>
    <row r="3789" spans="1:29" hidden="1" x14ac:dyDescent="0.35">
      <c r="A3789" s="11" t="s">
        <v>2814</v>
      </c>
      <c r="B3789" s="11" t="s">
        <v>2516</v>
      </c>
      <c r="C3789" s="11" t="s">
        <v>2817</v>
      </c>
      <c r="D3789" s="188" t="s">
        <v>3022</v>
      </c>
      <c r="G3789" s="11" t="s">
        <v>2818</v>
      </c>
      <c r="H3789" s="11" t="s">
        <v>2819</v>
      </c>
      <c r="I3789" s="11" t="s">
        <v>2751</v>
      </c>
      <c r="J3789" s="258" t="s">
        <v>2561</v>
      </c>
      <c r="K3789" s="258" t="s">
        <v>2120</v>
      </c>
      <c r="L3789" s="265" t="s">
        <v>1937</v>
      </c>
      <c r="M3789" s="265" t="s">
        <v>1941</v>
      </c>
      <c r="N3789" s="258" t="s">
        <v>3027</v>
      </c>
      <c r="O3789" s="258" t="s">
        <v>3040</v>
      </c>
      <c r="P3789" s="258"/>
      <c r="Q3789" s="258"/>
      <c r="R3789" s="258"/>
      <c r="S3789" s="258"/>
      <c r="T3789" s="11" t="s">
        <v>2820</v>
      </c>
      <c r="U3789" s="11" t="s">
        <v>2517</v>
      </c>
      <c r="V3789">
        <v>11.1016949152542</v>
      </c>
      <c r="Z3789">
        <v>-9.1525423728813493</v>
      </c>
      <c r="AC3789" s="218">
        <f t="shared" si="113"/>
        <v>7.695108529945129</v>
      </c>
    </row>
    <row r="3790" spans="1:29" hidden="1" x14ac:dyDescent="0.35">
      <c r="A3790" s="11" t="s">
        <v>2814</v>
      </c>
      <c r="B3790" s="11" t="s">
        <v>2516</v>
      </c>
      <c r="C3790" s="11" t="s">
        <v>2817</v>
      </c>
      <c r="D3790" s="188" t="s">
        <v>3022</v>
      </c>
      <c r="G3790" s="11" t="s">
        <v>2818</v>
      </c>
      <c r="H3790" s="11" t="s">
        <v>2819</v>
      </c>
      <c r="I3790" s="11" t="s">
        <v>2751</v>
      </c>
      <c r="J3790" s="258" t="s">
        <v>2561</v>
      </c>
      <c r="K3790" s="258" t="s">
        <v>2120</v>
      </c>
      <c r="L3790" s="265" t="s">
        <v>1937</v>
      </c>
      <c r="M3790" s="265" t="s">
        <v>1941</v>
      </c>
      <c r="N3790" s="258" t="s">
        <v>3027</v>
      </c>
      <c r="O3790" s="258" t="s">
        <v>3040</v>
      </c>
      <c r="P3790" s="258"/>
      <c r="Q3790" s="258"/>
      <c r="R3790" s="258"/>
      <c r="S3790" s="258"/>
      <c r="T3790" s="11" t="s">
        <v>2820</v>
      </c>
      <c r="U3790" s="11" t="s">
        <v>2517</v>
      </c>
      <c r="V3790">
        <v>12.107402282947</v>
      </c>
      <c r="Z3790">
        <v>-12.033898305084699</v>
      </c>
      <c r="AC3790" s="218">
        <f t="shared" si="113"/>
        <v>8.3922117563297576</v>
      </c>
    </row>
    <row r="3791" spans="1:29" hidden="1" x14ac:dyDescent="0.35">
      <c r="A3791" s="11" t="s">
        <v>2814</v>
      </c>
      <c r="B3791" s="11" t="s">
        <v>2516</v>
      </c>
      <c r="C3791" s="11" t="s">
        <v>2817</v>
      </c>
      <c r="D3791" s="188" t="s">
        <v>3022</v>
      </c>
      <c r="G3791" s="11" t="s">
        <v>2818</v>
      </c>
      <c r="H3791" s="11" t="s">
        <v>2819</v>
      </c>
      <c r="I3791" s="11" t="s">
        <v>2751</v>
      </c>
      <c r="J3791" s="258" t="s">
        <v>2561</v>
      </c>
      <c r="K3791" s="258" t="s">
        <v>2120</v>
      </c>
      <c r="L3791" s="265" t="s">
        <v>1937</v>
      </c>
      <c r="M3791" s="265" t="s">
        <v>1941</v>
      </c>
      <c r="N3791" s="258" t="s">
        <v>3027</v>
      </c>
      <c r="O3791" s="258" t="s">
        <v>3040</v>
      </c>
      <c r="P3791" s="258"/>
      <c r="Q3791" s="258"/>
      <c r="R3791" s="258"/>
      <c r="S3791" s="258"/>
      <c r="T3791" s="11" t="s">
        <v>2820</v>
      </c>
      <c r="U3791" s="11" t="s">
        <v>2517</v>
      </c>
      <c r="V3791">
        <v>13.1295399515738</v>
      </c>
      <c r="Z3791">
        <v>-11.6949152542372</v>
      </c>
      <c r="AC3791" s="218">
        <f t="shared" si="113"/>
        <v>9.1007035994825412</v>
      </c>
    </row>
    <row r="3792" spans="1:29" hidden="1" x14ac:dyDescent="0.35">
      <c r="A3792" s="11" t="s">
        <v>2814</v>
      </c>
      <c r="B3792" s="11" t="s">
        <v>2516</v>
      </c>
      <c r="C3792" s="11" t="s">
        <v>2817</v>
      </c>
      <c r="D3792" s="188" t="s">
        <v>3022</v>
      </c>
      <c r="G3792" s="11" t="s">
        <v>2818</v>
      </c>
      <c r="H3792" s="11" t="s">
        <v>2819</v>
      </c>
      <c r="I3792" s="11" t="s">
        <v>2751</v>
      </c>
      <c r="J3792" s="258" t="s">
        <v>2561</v>
      </c>
      <c r="K3792" s="258" t="s">
        <v>2120</v>
      </c>
      <c r="L3792" s="265" t="s">
        <v>1937</v>
      </c>
      <c r="M3792" s="265" t="s">
        <v>1941</v>
      </c>
      <c r="N3792" s="258" t="s">
        <v>3027</v>
      </c>
      <c r="O3792" s="258" t="s">
        <v>3040</v>
      </c>
      <c r="P3792" s="258"/>
      <c r="Q3792" s="258"/>
      <c r="R3792" s="258"/>
      <c r="S3792" s="258"/>
      <c r="T3792" s="11" t="s">
        <v>2820</v>
      </c>
      <c r="U3792" s="11" t="s">
        <v>2517</v>
      </c>
      <c r="V3792">
        <v>14.040124524386</v>
      </c>
      <c r="Z3792">
        <v>-13.2203389830508</v>
      </c>
      <c r="AC3792" s="218">
        <f t="shared" si="113"/>
        <v>9.7318727287886979</v>
      </c>
    </row>
    <row r="3793" spans="1:29" hidden="1" x14ac:dyDescent="0.35">
      <c r="A3793" s="11" t="s">
        <v>2814</v>
      </c>
      <c r="B3793" s="11" t="s">
        <v>2516</v>
      </c>
      <c r="C3793" s="11" t="s">
        <v>2817</v>
      </c>
      <c r="D3793" s="188" t="s">
        <v>3022</v>
      </c>
      <c r="G3793" s="11" t="s">
        <v>2818</v>
      </c>
      <c r="H3793" s="11" t="s">
        <v>2819</v>
      </c>
      <c r="I3793" s="11" t="s">
        <v>2751</v>
      </c>
      <c r="J3793" s="258" t="s">
        <v>2561</v>
      </c>
      <c r="K3793" s="258" t="s">
        <v>2120</v>
      </c>
      <c r="L3793" s="265" t="s">
        <v>1937</v>
      </c>
      <c r="M3793" s="265" t="s">
        <v>1941</v>
      </c>
      <c r="N3793" s="258" t="s">
        <v>3027</v>
      </c>
      <c r="O3793" s="258" t="s">
        <v>3040</v>
      </c>
      <c r="P3793" s="258"/>
      <c r="Q3793" s="258"/>
      <c r="R3793" s="258"/>
      <c r="S3793" s="258"/>
      <c r="T3793" s="11" t="s">
        <v>2820</v>
      </c>
      <c r="U3793" s="11" t="s">
        <v>2517</v>
      </c>
      <c r="V3793">
        <v>14.953303355240401</v>
      </c>
      <c r="Z3793">
        <v>-14.2372881355932</v>
      </c>
      <c r="AC3793" s="218">
        <f t="shared" si="113"/>
        <v>10.364840060742454</v>
      </c>
    </row>
    <row r="3794" spans="1:29" hidden="1" x14ac:dyDescent="0.35">
      <c r="A3794" s="11" t="s">
        <v>2814</v>
      </c>
      <c r="B3794" s="11" t="s">
        <v>2516</v>
      </c>
      <c r="C3794" s="11" t="s">
        <v>2817</v>
      </c>
      <c r="D3794" s="188" t="s">
        <v>3022</v>
      </c>
      <c r="G3794" s="11" t="s">
        <v>2818</v>
      </c>
      <c r="H3794" s="11" t="s">
        <v>2819</v>
      </c>
      <c r="I3794" s="11" t="s">
        <v>2751</v>
      </c>
      <c r="J3794" s="258" t="s">
        <v>2561</v>
      </c>
      <c r="K3794" s="258" t="s">
        <v>2120</v>
      </c>
      <c r="L3794" s="265" t="s">
        <v>1937</v>
      </c>
      <c r="M3794" s="265" t="s">
        <v>1941</v>
      </c>
      <c r="N3794" s="258" t="s">
        <v>3027</v>
      </c>
      <c r="O3794" s="258" t="s">
        <v>3040</v>
      </c>
      <c r="P3794" s="258"/>
      <c r="Q3794" s="258"/>
      <c r="R3794" s="258"/>
      <c r="S3794" s="258"/>
      <c r="T3794" s="11" t="s">
        <v>2820</v>
      </c>
      <c r="U3794" s="11" t="s">
        <v>2517</v>
      </c>
      <c r="V3794">
        <v>15.963334486336899</v>
      </c>
      <c r="Z3794">
        <v>-16.271186440677901</v>
      </c>
      <c r="AC3794" s="218">
        <f t="shared" si="113"/>
        <v>11.064940291539765</v>
      </c>
    </row>
    <row r="3795" spans="1:29" hidden="1" x14ac:dyDescent="0.35">
      <c r="A3795" s="11" t="s">
        <v>2814</v>
      </c>
      <c r="B3795" s="11" t="s">
        <v>2516</v>
      </c>
      <c r="C3795" s="11" t="s">
        <v>2817</v>
      </c>
      <c r="D3795" s="188" t="s">
        <v>3022</v>
      </c>
      <c r="G3795" s="11" t="s">
        <v>2818</v>
      </c>
      <c r="H3795" s="11" t="s">
        <v>2819</v>
      </c>
      <c r="I3795" s="11" t="s">
        <v>2751</v>
      </c>
      <c r="J3795" s="258" t="s">
        <v>2561</v>
      </c>
      <c r="K3795" s="258" t="s">
        <v>2120</v>
      </c>
      <c r="L3795" s="265" t="s">
        <v>1937</v>
      </c>
      <c r="M3795" s="265" t="s">
        <v>1941</v>
      </c>
      <c r="N3795" s="258" t="s">
        <v>3027</v>
      </c>
      <c r="O3795" s="258" t="s">
        <v>3040</v>
      </c>
      <c r="P3795" s="258"/>
      <c r="Q3795" s="258"/>
      <c r="R3795" s="258"/>
      <c r="S3795" s="258"/>
      <c r="T3795" s="11" t="s">
        <v>2820</v>
      </c>
      <c r="U3795" s="11" t="s">
        <v>2517</v>
      </c>
      <c r="V3795">
        <v>16.977689380836999</v>
      </c>
      <c r="Z3795">
        <v>-17.457627118644002</v>
      </c>
      <c r="AC3795" s="218">
        <f t="shared" si="113"/>
        <v>11.768037526749689</v>
      </c>
    </row>
    <row r="3796" spans="1:29" hidden="1" x14ac:dyDescent="0.35">
      <c r="A3796" s="11" t="s">
        <v>2814</v>
      </c>
      <c r="B3796" s="11" t="s">
        <v>2516</v>
      </c>
      <c r="C3796" s="11" t="s">
        <v>2817</v>
      </c>
      <c r="D3796" s="188" t="s">
        <v>3022</v>
      </c>
      <c r="G3796" s="11" t="s">
        <v>2818</v>
      </c>
      <c r="H3796" s="11" t="s">
        <v>2819</v>
      </c>
      <c r="I3796" s="11" t="s">
        <v>2752</v>
      </c>
      <c r="J3796" s="258" t="s">
        <v>2561</v>
      </c>
      <c r="K3796" s="258" t="s">
        <v>2120</v>
      </c>
      <c r="L3796" s="265" t="s">
        <v>1937</v>
      </c>
      <c r="M3796" s="265" t="s">
        <v>1941</v>
      </c>
      <c r="N3796" s="258" t="s">
        <v>3027</v>
      </c>
      <c r="O3796" s="258" t="s">
        <v>3040</v>
      </c>
      <c r="P3796" s="258"/>
      <c r="Q3796" s="258"/>
      <c r="R3796" s="258"/>
      <c r="S3796" s="258"/>
      <c r="T3796" s="11" t="s">
        <v>2820</v>
      </c>
      <c r="U3796" s="11" t="s">
        <v>2517</v>
      </c>
      <c r="V3796">
        <v>-1.12244897959183</v>
      </c>
      <c r="Z3796">
        <v>2.3529411764705799</v>
      </c>
      <c r="AC3796" s="218">
        <f t="shared" si="113"/>
        <v>-0.77802234552646454</v>
      </c>
    </row>
    <row r="3797" spans="1:29" hidden="1" x14ac:dyDescent="0.35">
      <c r="A3797" s="11" t="s">
        <v>2814</v>
      </c>
      <c r="B3797" s="11" t="s">
        <v>2516</v>
      </c>
      <c r="C3797" s="11" t="s">
        <v>2817</v>
      </c>
      <c r="D3797" s="188" t="s">
        <v>3022</v>
      </c>
      <c r="G3797" s="11" t="s">
        <v>2818</v>
      </c>
      <c r="H3797" s="11" t="s">
        <v>2819</v>
      </c>
      <c r="I3797" s="11" t="s">
        <v>2752</v>
      </c>
      <c r="J3797" s="258" t="s">
        <v>2561</v>
      </c>
      <c r="K3797" s="258" t="s">
        <v>2120</v>
      </c>
      <c r="L3797" s="265" t="s">
        <v>1937</v>
      </c>
      <c r="M3797" s="265" t="s">
        <v>1941</v>
      </c>
      <c r="N3797" s="258" t="s">
        <v>3027</v>
      </c>
      <c r="O3797" s="258" t="s">
        <v>3040</v>
      </c>
      <c r="P3797" s="258"/>
      <c r="Q3797" s="258"/>
      <c r="R3797" s="258"/>
      <c r="S3797" s="258"/>
      <c r="T3797" s="11" t="s">
        <v>2820</v>
      </c>
      <c r="U3797" s="11" t="s">
        <v>2517</v>
      </c>
      <c r="V3797">
        <v>0.10204081632652801</v>
      </c>
      <c r="Z3797">
        <v>2.68907563025209</v>
      </c>
      <c r="AC3797" s="218">
        <f t="shared" si="113"/>
        <v>7.0729304138768087E-2</v>
      </c>
    </row>
    <row r="3798" spans="1:29" hidden="1" x14ac:dyDescent="0.35">
      <c r="A3798" s="11" t="s">
        <v>2814</v>
      </c>
      <c r="B3798" s="11" t="s">
        <v>2516</v>
      </c>
      <c r="C3798" s="11" t="s">
        <v>2817</v>
      </c>
      <c r="D3798" s="188" t="s">
        <v>3022</v>
      </c>
      <c r="G3798" s="11" t="s">
        <v>2818</v>
      </c>
      <c r="H3798" s="11" t="s">
        <v>2819</v>
      </c>
      <c r="I3798" s="11" t="s">
        <v>2752</v>
      </c>
      <c r="J3798" s="258" t="s">
        <v>2561</v>
      </c>
      <c r="K3798" s="258" t="s">
        <v>2120</v>
      </c>
      <c r="L3798" s="265" t="s">
        <v>1937</v>
      </c>
      <c r="M3798" s="265" t="s">
        <v>1941</v>
      </c>
      <c r="N3798" s="258" t="s">
        <v>3027</v>
      </c>
      <c r="O3798" s="258" t="s">
        <v>3040</v>
      </c>
      <c r="P3798" s="258"/>
      <c r="Q3798" s="258"/>
      <c r="R3798" s="258"/>
      <c r="S3798" s="258"/>
      <c r="T3798" s="11" t="s">
        <v>2820</v>
      </c>
      <c r="U3798" s="11" t="s">
        <v>2517</v>
      </c>
      <c r="V3798">
        <v>1.0204081632652999</v>
      </c>
      <c r="Z3798">
        <v>1.1764705882352899</v>
      </c>
      <c r="AC3798" s="218">
        <f t="shared" si="113"/>
        <v>0.70729304138769489</v>
      </c>
    </row>
    <row r="3799" spans="1:29" hidden="1" x14ac:dyDescent="0.35">
      <c r="A3799" s="11" t="s">
        <v>2814</v>
      </c>
      <c r="B3799" s="11" t="s">
        <v>2516</v>
      </c>
      <c r="C3799" s="11" t="s">
        <v>2817</v>
      </c>
      <c r="D3799" s="188" t="s">
        <v>3022</v>
      </c>
      <c r="G3799" s="11" t="s">
        <v>2818</v>
      </c>
      <c r="H3799" s="11" t="s">
        <v>2819</v>
      </c>
      <c r="I3799" s="11" t="s">
        <v>2752</v>
      </c>
      <c r="J3799" s="258" t="s">
        <v>2561</v>
      </c>
      <c r="K3799" s="258" t="s">
        <v>2120</v>
      </c>
      <c r="L3799" s="265" t="s">
        <v>1937</v>
      </c>
      <c r="M3799" s="265" t="s">
        <v>1941</v>
      </c>
      <c r="N3799" s="258" t="s">
        <v>3027</v>
      </c>
      <c r="O3799" s="258" t="s">
        <v>3040</v>
      </c>
      <c r="P3799" s="258"/>
      <c r="Q3799" s="258"/>
      <c r="R3799" s="258"/>
      <c r="S3799" s="258"/>
      <c r="T3799" s="11" t="s">
        <v>2820</v>
      </c>
      <c r="U3799" s="11" t="s">
        <v>2517</v>
      </c>
      <c r="V3799">
        <v>2.0408163265306101</v>
      </c>
      <c r="Z3799">
        <v>1.3445378151260401</v>
      </c>
      <c r="AC3799" s="218">
        <f t="shared" si="113"/>
        <v>1.4145860827753971</v>
      </c>
    </row>
    <row r="3800" spans="1:29" hidden="1" x14ac:dyDescent="0.35">
      <c r="A3800" s="11" t="s">
        <v>2814</v>
      </c>
      <c r="B3800" s="11" t="s">
        <v>2516</v>
      </c>
      <c r="C3800" s="11" t="s">
        <v>2817</v>
      </c>
      <c r="D3800" s="188" t="s">
        <v>3022</v>
      </c>
      <c r="G3800" s="11" t="s">
        <v>2818</v>
      </c>
      <c r="H3800" s="11" t="s">
        <v>2819</v>
      </c>
      <c r="I3800" s="11" t="s">
        <v>2752</v>
      </c>
      <c r="J3800" s="258" t="s">
        <v>2561</v>
      </c>
      <c r="K3800" s="258" t="s">
        <v>2120</v>
      </c>
      <c r="L3800" s="265" t="s">
        <v>1937</v>
      </c>
      <c r="M3800" s="265" t="s">
        <v>1941</v>
      </c>
      <c r="N3800" s="258" t="s">
        <v>3027</v>
      </c>
      <c r="O3800" s="258" t="s">
        <v>3040</v>
      </c>
      <c r="P3800" s="258"/>
      <c r="Q3800" s="258"/>
      <c r="R3800" s="258"/>
      <c r="S3800" s="258"/>
      <c r="T3800" s="11" t="s">
        <v>2820</v>
      </c>
      <c r="U3800" s="11" t="s">
        <v>2517</v>
      </c>
      <c r="V3800">
        <v>3.0612244897959102</v>
      </c>
      <c r="Z3800">
        <v>0.16806722689074799</v>
      </c>
      <c r="AC3800" s="218">
        <f t="shared" si="113"/>
        <v>2.1218791241630921</v>
      </c>
    </row>
    <row r="3801" spans="1:29" hidden="1" x14ac:dyDescent="0.35">
      <c r="A3801" s="11" t="s">
        <v>2814</v>
      </c>
      <c r="B3801" s="11" t="s">
        <v>2516</v>
      </c>
      <c r="C3801" s="11" t="s">
        <v>2817</v>
      </c>
      <c r="D3801" s="188" t="s">
        <v>3022</v>
      </c>
      <c r="G3801" s="11" t="s">
        <v>2818</v>
      </c>
      <c r="H3801" s="11" t="s">
        <v>2819</v>
      </c>
      <c r="I3801" s="11" t="s">
        <v>2752</v>
      </c>
      <c r="J3801" s="258" t="s">
        <v>2561</v>
      </c>
      <c r="K3801" s="258" t="s">
        <v>2120</v>
      </c>
      <c r="L3801" s="265" t="s">
        <v>1937</v>
      </c>
      <c r="M3801" s="265" t="s">
        <v>1941</v>
      </c>
      <c r="N3801" s="258" t="s">
        <v>3027</v>
      </c>
      <c r="O3801" s="258" t="s">
        <v>3040</v>
      </c>
      <c r="P3801" s="258"/>
      <c r="Q3801" s="258"/>
      <c r="R3801" s="258"/>
      <c r="S3801" s="258"/>
      <c r="T3801" s="11" t="s">
        <v>2820</v>
      </c>
      <c r="U3801" s="11" t="s">
        <v>2517</v>
      </c>
      <c r="V3801">
        <v>3.87755102040816</v>
      </c>
      <c r="Z3801">
        <v>-1.1764705882352899</v>
      </c>
      <c r="AC3801" s="218">
        <f t="shared" si="113"/>
        <v>2.6877135572732551</v>
      </c>
    </row>
    <row r="3802" spans="1:29" hidden="1" x14ac:dyDescent="0.35">
      <c r="A3802" s="11" t="s">
        <v>2814</v>
      </c>
      <c r="B3802" s="11" t="s">
        <v>2516</v>
      </c>
      <c r="C3802" s="11" t="s">
        <v>2817</v>
      </c>
      <c r="D3802" s="188" t="s">
        <v>3022</v>
      </c>
      <c r="G3802" s="11" t="s">
        <v>2818</v>
      </c>
      <c r="H3802" s="11" t="s">
        <v>2819</v>
      </c>
      <c r="I3802" s="11" t="s">
        <v>2752</v>
      </c>
      <c r="J3802" s="258" t="s">
        <v>2561</v>
      </c>
      <c r="K3802" s="258" t="s">
        <v>2120</v>
      </c>
      <c r="L3802" s="265" t="s">
        <v>1937</v>
      </c>
      <c r="M3802" s="265" t="s">
        <v>1941</v>
      </c>
      <c r="N3802" s="258" t="s">
        <v>3027</v>
      </c>
      <c r="O3802" s="258" t="s">
        <v>3040</v>
      </c>
      <c r="P3802" s="258"/>
      <c r="Q3802" s="258"/>
      <c r="R3802" s="258"/>
      <c r="S3802" s="258"/>
      <c r="T3802" s="11" t="s">
        <v>2820</v>
      </c>
      <c r="U3802" s="11" t="s">
        <v>2517</v>
      </c>
      <c r="V3802">
        <v>4.9999999999999902</v>
      </c>
      <c r="Z3802">
        <v>-2.0168067226890698</v>
      </c>
      <c r="AC3802" s="218">
        <f t="shared" si="113"/>
        <v>3.4657359027997199</v>
      </c>
    </row>
    <row r="3803" spans="1:29" hidden="1" x14ac:dyDescent="0.35">
      <c r="A3803" s="11" t="s">
        <v>2814</v>
      </c>
      <c r="B3803" s="11" t="s">
        <v>2516</v>
      </c>
      <c r="C3803" s="11" t="s">
        <v>2817</v>
      </c>
      <c r="D3803" s="188" t="s">
        <v>3022</v>
      </c>
      <c r="G3803" s="11" t="s">
        <v>2818</v>
      </c>
      <c r="H3803" s="11" t="s">
        <v>2819</v>
      </c>
      <c r="I3803" s="11" t="s">
        <v>2752</v>
      </c>
      <c r="J3803" s="258" t="s">
        <v>2561</v>
      </c>
      <c r="K3803" s="258" t="s">
        <v>2120</v>
      </c>
      <c r="L3803" s="265" t="s">
        <v>1937</v>
      </c>
      <c r="M3803" s="265" t="s">
        <v>1941</v>
      </c>
      <c r="N3803" s="258" t="s">
        <v>3027</v>
      </c>
      <c r="O3803" s="258" t="s">
        <v>3040</v>
      </c>
      <c r="P3803" s="258"/>
      <c r="Q3803" s="258"/>
      <c r="R3803" s="258"/>
      <c r="S3803" s="258"/>
      <c r="T3803" s="11" t="s">
        <v>2820</v>
      </c>
      <c r="U3803" s="11" t="s">
        <v>2517</v>
      </c>
      <c r="V3803">
        <v>6.0204081632652997</v>
      </c>
      <c r="Z3803">
        <v>-3.52941176470588</v>
      </c>
      <c r="AC3803" s="218">
        <f t="shared" si="113"/>
        <v>4.1730289441874211</v>
      </c>
    </row>
    <row r="3804" spans="1:29" hidden="1" x14ac:dyDescent="0.35">
      <c r="A3804" s="11" t="s">
        <v>2814</v>
      </c>
      <c r="B3804" s="11" t="s">
        <v>2516</v>
      </c>
      <c r="C3804" s="11" t="s">
        <v>2817</v>
      </c>
      <c r="D3804" s="188" t="s">
        <v>3022</v>
      </c>
      <c r="G3804" s="11" t="s">
        <v>2818</v>
      </c>
      <c r="H3804" s="11" t="s">
        <v>2819</v>
      </c>
      <c r="I3804" s="11" t="s">
        <v>2752</v>
      </c>
      <c r="J3804" s="258" t="s">
        <v>2561</v>
      </c>
      <c r="K3804" s="258" t="s">
        <v>2120</v>
      </c>
      <c r="L3804" s="265" t="s">
        <v>1937</v>
      </c>
      <c r="M3804" s="265" t="s">
        <v>1941</v>
      </c>
      <c r="N3804" s="258" t="s">
        <v>3027</v>
      </c>
      <c r="O3804" s="258" t="s">
        <v>3040</v>
      </c>
      <c r="P3804" s="258"/>
      <c r="Q3804" s="258"/>
      <c r="R3804" s="258"/>
      <c r="S3804" s="258"/>
      <c r="T3804" s="11" t="s">
        <v>2820</v>
      </c>
      <c r="U3804" s="11" t="s">
        <v>2517</v>
      </c>
      <c r="V3804">
        <v>6.9387755102040796</v>
      </c>
      <c r="Z3804">
        <v>-4.2016806722689104</v>
      </c>
      <c r="AC3804" s="218">
        <f t="shared" si="113"/>
        <v>4.8095926814363539</v>
      </c>
    </row>
    <row r="3805" spans="1:29" hidden="1" x14ac:dyDescent="0.35">
      <c r="A3805" s="11" t="s">
        <v>2814</v>
      </c>
      <c r="B3805" s="11" t="s">
        <v>2516</v>
      </c>
      <c r="C3805" s="11" t="s">
        <v>2817</v>
      </c>
      <c r="D3805" s="188" t="s">
        <v>3022</v>
      </c>
      <c r="G3805" s="11" t="s">
        <v>2818</v>
      </c>
      <c r="H3805" s="11" t="s">
        <v>2819</v>
      </c>
      <c r="I3805" s="11" t="s">
        <v>2752</v>
      </c>
      <c r="J3805" s="258" t="s">
        <v>2561</v>
      </c>
      <c r="K3805" s="258" t="s">
        <v>2120</v>
      </c>
      <c r="L3805" s="265" t="s">
        <v>1937</v>
      </c>
      <c r="M3805" s="265" t="s">
        <v>1941</v>
      </c>
      <c r="N3805" s="258" t="s">
        <v>3027</v>
      </c>
      <c r="O3805" s="258" t="s">
        <v>3040</v>
      </c>
      <c r="P3805" s="258"/>
      <c r="Q3805" s="258"/>
      <c r="R3805" s="258"/>
      <c r="S3805" s="258"/>
      <c r="T3805" s="11" t="s">
        <v>2820</v>
      </c>
      <c r="U3805" s="11" t="s">
        <v>2517</v>
      </c>
      <c r="V3805">
        <v>7.9591836734693802</v>
      </c>
      <c r="Z3805">
        <v>-4.8739495798319297</v>
      </c>
      <c r="AC3805" s="218">
        <f t="shared" si="113"/>
        <v>5.5168857228240489</v>
      </c>
    </row>
    <row r="3806" spans="1:29" hidden="1" x14ac:dyDescent="0.35">
      <c r="A3806" s="11" t="s">
        <v>2814</v>
      </c>
      <c r="B3806" s="11" t="s">
        <v>2516</v>
      </c>
      <c r="C3806" s="11" t="s">
        <v>2817</v>
      </c>
      <c r="D3806" s="188" t="s">
        <v>3022</v>
      </c>
      <c r="G3806" s="11" t="s">
        <v>2818</v>
      </c>
      <c r="H3806" s="11" t="s">
        <v>2819</v>
      </c>
      <c r="I3806" s="11" t="s">
        <v>2752</v>
      </c>
      <c r="J3806" s="258" t="s">
        <v>2561</v>
      </c>
      <c r="K3806" s="258" t="s">
        <v>2120</v>
      </c>
      <c r="L3806" s="265" t="s">
        <v>1937</v>
      </c>
      <c r="M3806" s="265" t="s">
        <v>1941</v>
      </c>
      <c r="N3806" s="258" t="s">
        <v>3027</v>
      </c>
      <c r="O3806" s="258" t="s">
        <v>3040</v>
      </c>
      <c r="P3806" s="258"/>
      <c r="Q3806" s="258"/>
      <c r="R3806" s="258"/>
      <c r="S3806" s="258"/>
      <c r="T3806" s="11" t="s">
        <v>2820</v>
      </c>
      <c r="U3806" s="11" t="s">
        <v>2517</v>
      </c>
      <c r="V3806">
        <v>8.9795918367346896</v>
      </c>
      <c r="Z3806">
        <v>-6.2184873949579798</v>
      </c>
      <c r="AC3806" s="218">
        <f t="shared" si="113"/>
        <v>6.224178764211751</v>
      </c>
    </row>
    <row r="3807" spans="1:29" hidden="1" x14ac:dyDescent="0.35">
      <c r="A3807" s="11" t="s">
        <v>2814</v>
      </c>
      <c r="B3807" s="11" t="s">
        <v>2516</v>
      </c>
      <c r="C3807" s="11" t="s">
        <v>2817</v>
      </c>
      <c r="D3807" s="188" t="s">
        <v>3022</v>
      </c>
      <c r="G3807" s="11" t="s">
        <v>2818</v>
      </c>
      <c r="H3807" s="11" t="s">
        <v>2819</v>
      </c>
      <c r="I3807" s="11" t="s">
        <v>2752</v>
      </c>
      <c r="J3807" s="258" t="s">
        <v>2561</v>
      </c>
      <c r="K3807" s="258" t="s">
        <v>2120</v>
      </c>
      <c r="L3807" s="265" t="s">
        <v>1937</v>
      </c>
      <c r="M3807" s="265" t="s">
        <v>1941</v>
      </c>
      <c r="N3807" s="258" t="s">
        <v>3027</v>
      </c>
      <c r="O3807" s="258" t="s">
        <v>3040</v>
      </c>
      <c r="P3807" s="258"/>
      <c r="Q3807" s="258"/>
      <c r="R3807" s="258"/>
      <c r="S3807" s="258"/>
      <c r="T3807" s="11" t="s">
        <v>2820</v>
      </c>
      <c r="U3807" s="11" t="s">
        <v>2517</v>
      </c>
      <c r="V3807">
        <v>9.8979591836734695</v>
      </c>
      <c r="Z3807">
        <v>-7.5630252100840396</v>
      </c>
      <c r="AC3807" s="218">
        <f t="shared" si="113"/>
        <v>6.8607425014606829</v>
      </c>
    </row>
    <row r="3808" spans="1:29" hidden="1" x14ac:dyDescent="0.35">
      <c r="A3808" s="11" t="s">
        <v>2814</v>
      </c>
      <c r="B3808" s="11" t="s">
        <v>2516</v>
      </c>
      <c r="C3808" s="11" t="s">
        <v>2817</v>
      </c>
      <c r="D3808" s="188" t="s">
        <v>3022</v>
      </c>
      <c r="G3808" s="11" t="s">
        <v>2818</v>
      </c>
      <c r="H3808" s="11" t="s">
        <v>2819</v>
      </c>
      <c r="I3808" s="11" t="s">
        <v>2752</v>
      </c>
      <c r="J3808" s="258" t="s">
        <v>2561</v>
      </c>
      <c r="K3808" s="258" t="s">
        <v>2120</v>
      </c>
      <c r="L3808" s="265" t="s">
        <v>1937</v>
      </c>
      <c r="M3808" s="265" t="s">
        <v>1941</v>
      </c>
      <c r="N3808" s="258" t="s">
        <v>3027</v>
      </c>
      <c r="O3808" s="258" t="s">
        <v>3040</v>
      </c>
      <c r="P3808" s="258"/>
      <c r="Q3808" s="258"/>
      <c r="R3808" s="258"/>
      <c r="S3808" s="258"/>
      <c r="T3808" s="11" t="s">
        <v>2820</v>
      </c>
      <c r="U3808" s="11" t="s">
        <v>2517</v>
      </c>
      <c r="V3808">
        <v>10.9183673469387</v>
      </c>
      <c r="Z3808">
        <v>-7.8991596638655501</v>
      </c>
      <c r="AC3808" s="218">
        <f t="shared" si="113"/>
        <v>7.5680355428483299</v>
      </c>
    </row>
    <row r="3809" spans="1:29" hidden="1" x14ac:dyDescent="0.35">
      <c r="A3809" s="11" t="s">
        <v>2814</v>
      </c>
      <c r="B3809" s="11" t="s">
        <v>2516</v>
      </c>
      <c r="C3809" s="11" t="s">
        <v>2817</v>
      </c>
      <c r="D3809" s="188" t="s">
        <v>3022</v>
      </c>
      <c r="G3809" s="11" t="s">
        <v>2818</v>
      </c>
      <c r="H3809" s="11" t="s">
        <v>2819</v>
      </c>
      <c r="I3809" s="11" t="s">
        <v>2752</v>
      </c>
      <c r="J3809" s="258" t="s">
        <v>2561</v>
      </c>
      <c r="K3809" s="258" t="s">
        <v>2120</v>
      </c>
      <c r="L3809" s="265" t="s">
        <v>1937</v>
      </c>
      <c r="M3809" s="265" t="s">
        <v>1941</v>
      </c>
      <c r="N3809" s="258" t="s">
        <v>3027</v>
      </c>
      <c r="O3809" s="258" t="s">
        <v>3040</v>
      </c>
      <c r="P3809" s="258"/>
      <c r="Q3809" s="258"/>
      <c r="R3809" s="258"/>
      <c r="S3809" s="258"/>
      <c r="T3809" s="11" t="s">
        <v>2820</v>
      </c>
      <c r="U3809" s="11" t="s">
        <v>2517</v>
      </c>
      <c r="V3809">
        <v>12.040816326530599</v>
      </c>
      <c r="Z3809">
        <v>-9.4117647058823497</v>
      </c>
      <c r="AC3809" s="218">
        <f t="shared" si="113"/>
        <v>8.3460578883748422</v>
      </c>
    </row>
    <row r="3810" spans="1:29" hidden="1" x14ac:dyDescent="0.35">
      <c r="A3810" s="11" t="s">
        <v>2814</v>
      </c>
      <c r="B3810" s="11" t="s">
        <v>2516</v>
      </c>
      <c r="C3810" s="11" t="s">
        <v>2817</v>
      </c>
      <c r="D3810" s="188" t="s">
        <v>3022</v>
      </c>
      <c r="G3810" s="11" t="s">
        <v>2818</v>
      </c>
      <c r="H3810" s="11" t="s">
        <v>2819</v>
      </c>
      <c r="I3810" s="11" t="s">
        <v>2752</v>
      </c>
      <c r="J3810" s="258" t="s">
        <v>2561</v>
      </c>
      <c r="K3810" s="258" t="s">
        <v>2120</v>
      </c>
      <c r="L3810" s="265" t="s">
        <v>1937</v>
      </c>
      <c r="M3810" s="265" t="s">
        <v>1941</v>
      </c>
      <c r="N3810" s="258" t="s">
        <v>3027</v>
      </c>
      <c r="O3810" s="258" t="s">
        <v>3040</v>
      </c>
      <c r="P3810" s="258"/>
      <c r="Q3810" s="258"/>
      <c r="R3810" s="258"/>
      <c r="S3810" s="258"/>
      <c r="T3810" s="11" t="s">
        <v>2820</v>
      </c>
      <c r="U3810" s="11" t="s">
        <v>2517</v>
      </c>
      <c r="V3810">
        <v>12.959183673469299</v>
      </c>
      <c r="Z3810">
        <v>-9.4117647058823497</v>
      </c>
      <c r="AC3810" s="218">
        <f t="shared" si="113"/>
        <v>8.9826216256237199</v>
      </c>
    </row>
    <row r="3811" spans="1:29" hidden="1" x14ac:dyDescent="0.35">
      <c r="A3811" s="11" t="s">
        <v>2814</v>
      </c>
      <c r="B3811" s="11" t="s">
        <v>2516</v>
      </c>
      <c r="C3811" s="11" t="s">
        <v>2817</v>
      </c>
      <c r="D3811" s="188" t="s">
        <v>3022</v>
      </c>
      <c r="G3811" s="11" t="s">
        <v>2818</v>
      </c>
      <c r="H3811" s="11" t="s">
        <v>2819</v>
      </c>
      <c r="I3811" s="11" t="s">
        <v>2752</v>
      </c>
      <c r="J3811" s="258" t="s">
        <v>2561</v>
      </c>
      <c r="K3811" s="258" t="s">
        <v>2120</v>
      </c>
      <c r="L3811" s="265" t="s">
        <v>1937</v>
      </c>
      <c r="M3811" s="265" t="s">
        <v>1941</v>
      </c>
      <c r="N3811" s="258" t="s">
        <v>3027</v>
      </c>
      <c r="O3811" s="258" t="s">
        <v>3040</v>
      </c>
      <c r="P3811" s="258"/>
      <c r="Q3811" s="258"/>
      <c r="R3811" s="258"/>
      <c r="S3811" s="258"/>
      <c r="T3811" s="11" t="s">
        <v>2820</v>
      </c>
      <c r="U3811" s="11" t="s">
        <v>2517</v>
      </c>
      <c r="V3811">
        <v>13.877551020408101</v>
      </c>
      <c r="Z3811">
        <v>-11.596638655462099</v>
      </c>
      <c r="AC3811" s="218">
        <f t="shared" si="113"/>
        <v>9.6191853628726669</v>
      </c>
    </row>
    <row r="3812" spans="1:29" hidden="1" x14ac:dyDescent="0.35">
      <c r="A3812" s="11" t="s">
        <v>2814</v>
      </c>
      <c r="B3812" s="11" t="s">
        <v>2516</v>
      </c>
      <c r="C3812" s="11" t="s">
        <v>2817</v>
      </c>
      <c r="D3812" s="188" t="s">
        <v>3022</v>
      </c>
      <c r="G3812" s="11" t="s">
        <v>2818</v>
      </c>
      <c r="H3812" s="11" t="s">
        <v>2819</v>
      </c>
      <c r="I3812" s="11" t="s">
        <v>2752</v>
      </c>
      <c r="J3812" s="258" t="s">
        <v>2561</v>
      </c>
      <c r="K3812" s="258" t="s">
        <v>2120</v>
      </c>
      <c r="L3812" s="265" t="s">
        <v>1937</v>
      </c>
      <c r="M3812" s="265" t="s">
        <v>1941</v>
      </c>
      <c r="N3812" s="258" t="s">
        <v>3027</v>
      </c>
      <c r="O3812" s="258" t="s">
        <v>3040</v>
      </c>
      <c r="P3812" s="258"/>
      <c r="Q3812" s="258"/>
      <c r="R3812" s="258"/>
      <c r="S3812" s="258"/>
      <c r="T3812" s="11" t="s">
        <v>2820</v>
      </c>
      <c r="U3812" s="11" t="s">
        <v>2517</v>
      </c>
      <c r="V3812">
        <v>14.999999999999901</v>
      </c>
      <c r="Z3812">
        <v>-12.7731092436974</v>
      </c>
      <c r="AC3812" s="218">
        <f t="shared" si="113"/>
        <v>10.39720770839911</v>
      </c>
    </row>
    <row r="3813" spans="1:29" hidden="1" x14ac:dyDescent="0.35">
      <c r="A3813" s="11" t="s">
        <v>2814</v>
      </c>
      <c r="B3813" s="11" t="s">
        <v>2516</v>
      </c>
      <c r="C3813" s="11" t="s">
        <v>2817</v>
      </c>
      <c r="D3813" s="188" t="s">
        <v>3022</v>
      </c>
      <c r="G3813" s="11" t="s">
        <v>2818</v>
      </c>
      <c r="H3813" s="11" t="s">
        <v>2819</v>
      </c>
      <c r="I3813" s="11" t="s">
        <v>2752</v>
      </c>
      <c r="J3813" s="258" t="s">
        <v>2561</v>
      </c>
      <c r="K3813" s="258" t="s">
        <v>2120</v>
      </c>
      <c r="L3813" s="265" t="s">
        <v>1937</v>
      </c>
      <c r="M3813" s="265" t="s">
        <v>1941</v>
      </c>
      <c r="N3813" s="258" t="s">
        <v>3027</v>
      </c>
      <c r="O3813" s="258" t="s">
        <v>3040</v>
      </c>
      <c r="P3813" s="258"/>
      <c r="Q3813" s="258"/>
      <c r="R3813" s="258"/>
      <c r="S3813" s="258"/>
      <c r="T3813" s="11" t="s">
        <v>2820</v>
      </c>
      <c r="U3813" s="11" t="s">
        <v>2517</v>
      </c>
      <c r="V3813">
        <v>16.020408163265301</v>
      </c>
      <c r="Z3813">
        <v>-14.117647058823501</v>
      </c>
      <c r="AC3813" s="218">
        <f t="shared" si="113"/>
        <v>11.104500749786876</v>
      </c>
    </row>
    <row r="3814" spans="1:29" hidden="1" x14ac:dyDescent="0.35">
      <c r="A3814" s="11" t="s">
        <v>2814</v>
      </c>
      <c r="B3814" s="11" t="s">
        <v>2516</v>
      </c>
      <c r="C3814" s="11" t="s">
        <v>2817</v>
      </c>
      <c r="D3814" s="188" t="s">
        <v>3022</v>
      </c>
      <c r="G3814" s="11" t="s">
        <v>2818</v>
      </c>
      <c r="H3814" s="11" t="s">
        <v>2819</v>
      </c>
      <c r="I3814" s="11" t="s">
        <v>2752</v>
      </c>
      <c r="J3814" s="258" t="s">
        <v>2561</v>
      </c>
      <c r="K3814" s="258" t="s">
        <v>2120</v>
      </c>
      <c r="L3814" s="265" t="s">
        <v>1937</v>
      </c>
      <c r="M3814" s="265" t="s">
        <v>1941</v>
      </c>
      <c r="N3814" s="258" t="s">
        <v>3027</v>
      </c>
      <c r="O3814" s="258" t="s">
        <v>3040</v>
      </c>
      <c r="P3814" s="258"/>
      <c r="Q3814" s="258"/>
      <c r="R3814" s="258"/>
      <c r="S3814" s="258"/>
      <c r="T3814" s="11" t="s">
        <v>2820</v>
      </c>
      <c r="U3814" s="11" t="s">
        <v>2517</v>
      </c>
      <c r="V3814">
        <v>16.836734693877499</v>
      </c>
      <c r="Z3814">
        <v>-15.6302521008403</v>
      </c>
      <c r="AC3814" s="218">
        <f t="shared" si="113"/>
        <v>11.670335182897002</v>
      </c>
    </row>
    <row r="3815" spans="1:29" hidden="1" x14ac:dyDescent="0.35">
      <c r="A3815" s="11" t="s">
        <v>2814</v>
      </c>
      <c r="B3815" s="11" t="s">
        <v>2516</v>
      </c>
      <c r="C3815" s="11" t="s">
        <v>2817</v>
      </c>
      <c r="D3815" s="188" t="s">
        <v>3022</v>
      </c>
      <c r="G3815" s="11" t="s">
        <v>2818</v>
      </c>
      <c r="H3815" s="11" t="s">
        <v>2819</v>
      </c>
      <c r="I3815" s="11" t="s">
        <v>2752</v>
      </c>
      <c r="J3815" s="258" t="s">
        <v>2561</v>
      </c>
      <c r="K3815" s="258" t="s">
        <v>2120</v>
      </c>
      <c r="L3815" s="265" t="s">
        <v>1937</v>
      </c>
      <c r="M3815" s="265" t="s">
        <v>1941</v>
      </c>
      <c r="N3815" s="258" t="s">
        <v>3027</v>
      </c>
      <c r="O3815" s="258" t="s">
        <v>3040</v>
      </c>
      <c r="P3815" s="258"/>
      <c r="Q3815" s="258"/>
      <c r="R3815" s="258"/>
      <c r="S3815" s="258"/>
      <c r="T3815" s="11" t="s">
        <v>2820</v>
      </c>
      <c r="U3815" s="11" t="s">
        <v>2517</v>
      </c>
      <c r="V3815">
        <v>17.959183673469301</v>
      </c>
      <c r="Z3815">
        <v>-17.4789915966386</v>
      </c>
      <c r="AC3815" s="218">
        <f t="shared" si="113"/>
        <v>12.448357528423447</v>
      </c>
    </row>
    <row r="3816" spans="1:29" hidden="1" x14ac:dyDescent="0.35">
      <c r="A3816" s="11" t="s">
        <v>2814</v>
      </c>
      <c r="B3816" s="11" t="s">
        <v>2516</v>
      </c>
      <c r="C3816" s="11" t="s">
        <v>2817</v>
      </c>
      <c r="D3816" s="188" t="s">
        <v>3022</v>
      </c>
      <c r="G3816" s="11" t="s">
        <v>2818</v>
      </c>
      <c r="H3816" s="11" t="s">
        <v>2819</v>
      </c>
      <c r="I3816" s="11" t="s">
        <v>2753</v>
      </c>
      <c r="J3816" s="258" t="s">
        <v>2561</v>
      </c>
      <c r="K3816" s="258" t="s">
        <v>2120</v>
      </c>
      <c r="L3816" s="265" t="s">
        <v>1937</v>
      </c>
      <c r="M3816" s="265" t="s">
        <v>1941</v>
      </c>
      <c r="N3816" s="258" t="s">
        <v>3027</v>
      </c>
      <c r="O3816" s="258" t="s">
        <v>3040</v>
      </c>
      <c r="P3816" s="258"/>
      <c r="Q3816" s="258"/>
      <c r="R3816" s="258"/>
      <c r="S3816" s="258"/>
      <c r="T3816" s="11" t="s">
        <v>2820</v>
      </c>
      <c r="U3816" s="11" t="s">
        <v>2517</v>
      </c>
      <c r="V3816">
        <v>-0.91836734693877597</v>
      </c>
      <c r="Z3816">
        <v>2.1547764404907301</v>
      </c>
      <c r="AC3816" s="218">
        <f t="shared" si="113"/>
        <v>-0.63656373724892967</v>
      </c>
    </row>
    <row r="3817" spans="1:29" hidden="1" x14ac:dyDescent="0.35">
      <c r="A3817" s="11" t="s">
        <v>2814</v>
      </c>
      <c r="B3817" s="11" t="s">
        <v>2516</v>
      </c>
      <c r="C3817" s="11" t="s">
        <v>2817</v>
      </c>
      <c r="D3817" s="188" t="s">
        <v>3022</v>
      </c>
      <c r="G3817" s="11" t="s">
        <v>2818</v>
      </c>
      <c r="H3817" s="11" t="s">
        <v>2819</v>
      </c>
      <c r="I3817" s="11" t="s">
        <v>2753</v>
      </c>
      <c r="J3817" s="258" t="s">
        <v>2561</v>
      </c>
      <c r="K3817" s="258" t="s">
        <v>2120</v>
      </c>
      <c r="L3817" s="265" t="s">
        <v>1937</v>
      </c>
      <c r="M3817" s="265" t="s">
        <v>1941</v>
      </c>
      <c r="N3817" s="258" t="s">
        <v>3027</v>
      </c>
      <c r="O3817" s="258" t="s">
        <v>3040</v>
      </c>
      <c r="P3817" s="258"/>
      <c r="Q3817" s="258"/>
      <c r="R3817" s="258"/>
      <c r="S3817" s="258"/>
      <c r="T3817" s="11" t="s">
        <v>2820</v>
      </c>
      <c r="U3817" s="11" t="s">
        <v>2517</v>
      </c>
      <c r="V3817">
        <v>0.102040816326532</v>
      </c>
      <c r="Z3817">
        <v>1.9954648526077099</v>
      </c>
      <c r="AC3817" s="218">
        <f t="shared" si="113"/>
        <v>7.0729304138770988E-2</v>
      </c>
    </row>
    <row r="3818" spans="1:29" hidden="1" x14ac:dyDescent="0.35">
      <c r="A3818" s="11" t="s">
        <v>2814</v>
      </c>
      <c r="B3818" s="11" t="s">
        <v>2516</v>
      </c>
      <c r="C3818" s="11" t="s">
        <v>2817</v>
      </c>
      <c r="D3818" s="188" t="s">
        <v>3022</v>
      </c>
      <c r="G3818" s="11" t="s">
        <v>2818</v>
      </c>
      <c r="H3818" s="11" t="s">
        <v>2819</v>
      </c>
      <c r="I3818" s="11" t="s">
        <v>2753</v>
      </c>
      <c r="J3818" s="258" t="s">
        <v>2561</v>
      </c>
      <c r="K3818" s="258" t="s">
        <v>2120</v>
      </c>
      <c r="L3818" s="265" t="s">
        <v>1937</v>
      </c>
      <c r="M3818" s="265" t="s">
        <v>1941</v>
      </c>
      <c r="N3818" s="258" t="s">
        <v>3027</v>
      </c>
      <c r="O3818" s="258" t="s">
        <v>3040</v>
      </c>
      <c r="P3818" s="258"/>
      <c r="Q3818" s="258"/>
      <c r="R3818" s="258"/>
      <c r="S3818" s="258"/>
      <c r="T3818" s="11" t="s">
        <v>2820</v>
      </c>
      <c r="U3818" s="11" t="s">
        <v>2517</v>
      </c>
      <c r="V3818">
        <v>1.0204081632652999</v>
      </c>
      <c r="Z3818">
        <v>-4.5351473922892099E-2</v>
      </c>
      <c r="AC3818" s="218">
        <f t="shared" si="113"/>
        <v>0.70729304138769489</v>
      </c>
    </row>
    <row r="3819" spans="1:29" hidden="1" x14ac:dyDescent="0.35">
      <c r="A3819" s="11" t="s">
        <v>2814</v>
      </c>
      <c r="B3819" s="11" t="s">
        <v>2516</v>
      </c>
      <c r="C3819" s="11" t="s">
        <v>2817</v>
      </c>
      <c r="D3819" s="188" t="s">
        <v>3022</v>
      </c>
      <c r="G3819" s="11" t="s">
        <v>2818</v>
      </c>
      <c r="H3819" s="11" t="s">
        <v>2819</v>
      </c>
      <c r="I3819" s="11" t="s">
        <v>2753</v>
      </c>
      <c r="J3819" s="258" t="s">
        <v>2561</v>
      </c>
      <c r="K3819" s="258" t="s">
        <v>2120</v>
      </c>
      <c r="L3819" s="265" t="s">
        <v>1937</v>
      </c>
      <c r="M3819" s="265" t="s">
        <v>1941</v>
      </c>
      <c r="N3819" s="258" t="s">
        <v>3027</v>
      </c>
      <c r="O3819" s="258" t="s">
        <v>3040</v>
      </c>
      <c r="P3819" s="258"/>
      <c r="Q3819" s="258"/>
      <c r="R3819" s="258"/>
      <c r="S3819" s="258"/>
      <c r="T3819" s="11" t="s">
        <v>2820</v>
      </c>
      <c r="U3819" s="11" t="s">
        <v>2517</v>
      </c>
      <c r="V3819">
        <v>2.0408163265306101</v>
      </c>
      <c r="Z3819">
        <v>-0.20466306180591601</v>
      </c>
      <c r="AC3819" s="218">
        <f t="shared" si="113"/>
        <v>1.4145860827753971</v>
      </c>
    </row>
    <row r="3820" spans="1:29" hidden="1" x14ac:dyDescent="0.35">
      <c r="A3820" s="11" t="s">
        <v>2814</v>
      </c>
      <c r="B3820" s="11" t="s">
        <v>2516</v>
      </c>
      <c r="C3820" s="11" t="s">
        <v>2817</v>
      </c>
      <c r="D3820" s="188" t="s">
        <v>3022</v>
      </c>
      <c r="G3820" s="11" t="s">
        <v>2818</v>
      </c>
      <c r="H3820" s="11" t="s">
        <v>2819</v>
      </c>
      <c r="I3820" s="11" t="s">
        <v>2753</v>
      </c>
      <c r="J3820" s="258" t="s">
        <v>2561</v>
      </c>
      <c r="K3820" s="258" t="s">
        <v>2120</v>
      </c>
      <c r="L3820" s="265" t="s">
        <v>1937</v>
      </c>
      <c r="M3820" s="265" t="s">
        <v>1941</v>
      </c>
      <c r="N3820" s="258" t="s">
        <v>3027</v>
      </c>
      <c r="O3820" s="258" t="s">
        <v>3040</v>
      </c>
      <c r="P3820" s="258"/>
      <c r="Q3820" s="258"/>
      <c r="R3820" s="258"/>
      <c r="S3820" s="258"/>
      <c r="T3820" s="11" t="s">
        <v>2820</v>
      </c>
      <c r="U3820" s="11" t="s">
        <v>2517</v>
      </c>
      <c r="V3820">
        <v>2.9591836734693802</v>
      </c>
      <c r="Z3820">
        <v>-0.87795802081514296</v>
      </c>
      <c r="AC3820" s="218">
        <f t="shared" si="113"/>
        <v>2.0511498200243228</v>
      </c>
    </row>
    <row r="3821" spans="1:29" hidden="1" x14ac:dyDescent="0.35">
      <c r="A3821" s="11" t="s">
        <v>2814</v>
      </c>
      <c r="B3821" s="11" t="s">
        <v>2516</v>
      </c>
      <c r="C3821" s="11" t="s">
        <v>2817</v>
      </c>
      <c r="D3821" s="188" t="s">
        <v>3022</v>
      </c>
      <c r="G3821" s="11" t="s">
        <v>2818</v>
      </c>
      <c r="H3821" s="11" t="s">
        <v>2819</v>
      </c>
      <c r="I3821" s="11" t="s">
        <v>2753</v>
      </c>
      <c r="J3821" s="258" t="s">
        <v>2561</v>
      </c>
      <c r="K3821" s="258" t="s">
        <v>2120</v>
      </c>
      <c r="L3821" s="265" t="s">
        <v>1937</v>
      </c>
      <c r="M3821" s="265" t="s">
        <v>1941</v>
      </c>
      <c r="N3821" s="258" t="s">
        <v>3027</v>
      </c>
      <c r="O3821" s="258" t="s">
        <v>3040</v>
      </c>
      <c r="P3821" s="258"/>
      <c r="Q3821" s="258"/>
      <c r="R3821" s="258"/>
      <c r="S3821" s="258"/>
      <c r="T3821" s="11" t="s">
        <v>2820</v>
      </c>
      <c r="U3821" s="11" t="s">
        <v>2517</v>
      </c>
      <c r="V3821">
        <v>3.9795918367346901</v>
      </c>
      <c r="Z3821">
        <v>-2.7466713180998799</v>
      </c>
      <c r="AC3821" s="218">
        <f t="shared" si="113"/>
        <v>2.7584428614120244</v>
      </c>
    </row>
    <row r="3822" spans="1:29" hidden="1" x14ac:dyDescent="0.35">
      <c r="A3822" s="11" t="s">
        <v>2814</v>
      </c>
      <c r="B3822" s="11" t="s">
        <v>2516</v>
      </c>
      <c r="C3822" s="11" t="s">
        <v>2817</v>
      </c>
      <c r="D3822" s="188" t="s">
        <v>3022</v>
      </c>
      <c r="G3822" s="11" t="s">
        <v>2818</v>
      </c>
      <c r="H3822" s="11" t="s">
        <v>2819</v>
      </c>
      <c r="I3822" s="11" t="s">
        <v>2753</v>
      </c>
      <c r="J3822" s="258" t="s">
        <v>2561</v>
      </c>
      <c r="K3822" s="258" t="s">
        <v>2120</v>
      </c>
      <c r="L3822" s="265" t="s">
        <v>1937</v>
      </c>
      <c r="M3822" s="265" t="s">
        <v>1941</v>
      </c>
      <c r="N3822" s="258" t="s">
        <v>3027</v>
      </c>
      <c r="O3822" s="258" t="s">
        <v>3040</v>
      </c>
      <c r="P3822" s="258"/>
      <c r="Q3822" s="258"/>
      <c r="R3822" s="258"/>
      <c r="S3822" s="258"/>
      <c r="T3822" s="11" t="s">
        <v>2820</v>
      </c>
      <c r="U3822" s="11" t="s">
        <v>2517</v>
      </c>
      <c r="V3822">
        <v>5</v>
      </c>
      <c r="Z3822">
        <v>-4.2735042735042699</v>
      </c>
      <c r="AC3822" s="218">
        <f t="shared" si="113"/>
        <v>3.4657359027997265</v>
      </c>
    </row>
    <row r="3823" spans="1:29" hidden="1" x14ac:dyDescent="0.35">
      <c r="A3823" s="11" t="s">
        <v>2814</v>
      </c>
      <c r="B3823" s="11" t="s">
        <v>2516</v>
      </c>
      <c r="C3823" s="11" t="s">
        <v>2817</v>
      </c>
      <c r="D3823" s="188" t="s">
        <v>3022</v>
      </c>
      <c r="G3823" s="11" t="s">
        <v>2818</v>
      </c>
      <c r="H3823" s="11" t="s">
        <v>2819</v>
      </c>
      <c r="I3823" s="11" t="s">
        <v>2753</v>
      </c>
      <c r="J3823" s="258" t="s">
        <v>2561</v>
      </c>
      <c r="K3823" s="258" t="s">
        <v>2120</v>
      </c>
      <c r="L3823" s="265" t="s">
        <v>1937</v>
      </c>
      <c r="M3823" s="265" t="s">
        <v>1941</v>
      </c>
      <c r="N3823" s="258" t="s">
        <v>3027</v>
      </c>
      <c r="O3823" s="258" t="s">
        <v>3040</v>
      </c>
      <c r="P3823" s="258"/>
      <c r="Q3823" s="258"/>
      <c r="R3823" s="258"/>
      <c r="S3823" s="258"/>
      <c r="T3823" s="11" t="s">
        <v>2820</v>
      </c>
      <c r="U3823" s="11" t="s">
        <v>2517</v>
      </c>
      <c r="V3823">
        <v>6.2244897959183696</v>
      </c>
      <c r="Z3823">
        <v>-4.7723704866561798</v>
      </c>
      <c r="AC3823" s="218">
        <f t="shared" si="113"/>
        <v>4.3144875524649668</v>
      </c>
    </row>
    <row r="3824" spans="1:29" hidden="1" x14ac:dyDescent="0.35">
      <c r="A3824" s="11" t="s">
        <v>2814</v>
      </c>
      <c r="B3824" s="11" t="s">
        <v>2516</v>
      </c>
      <c r="C3824" s="11" t="s">
        <v>2817</v>
      </c>
      <c r="D3824" s="188" t="s">
        <v>3022</v>
      </c>
      <c r="G3824" s="11" t="s">
        <v>2818</v>
      </c>
      <c r="H3824" s="11" t="s">
        <v>2819</v>
      </c>
      <c r="I3824" s="11" t="s">
        <v>2753</v>
      </c>
      <c r="J3824" s="258" t="s">
        <v>2561</v>
      </c>
      <c r="K3824" s="258" t="s">
        <v>2120</v>
      </c>
      <c r="L3824" s="265" t="s">
        <v>1937</v>
      </c>
      <c r="M3824" s="265" t="s">
        <v>1941</v>
      </c>
      <c r="N3824" s="258" t="s">
        <v>3027</v>
      </c>
      <c r="O3824" s="258" t="s">
        <v>3040</v>
      </c>
      <c r="P3824" s="258"/>
      <c r="Q3824" s="258"/>
      <c r="R3824" s="258"/>
      <c r="S3824" s="258"/>
      <c r="T3824" s="11" t="s">
        <v>2820</v>
      </c>
      <c r="U3824" s="11" t="s">
        <v>2517</v>
      </c>
      <c r="V3824">
        <v>7.0408163265306101</v>
      </c>
      <c r="Z3824">
        <v>-5.7887086458515</v>
      </c>
      <c r="AC3824" s="218">
        <f t="shared" si="113"/>
        <v>4.8803219855751232</v>
      </c>
    </row>
    <row r="3825" spans="1:31" hidden="1" x14ac:dyDescent="0.35">
      <c r="A3825" s="11" t="s">
        <v>2814</v>
      </c>
      <c r="B3825" s="11" t="s">
        <v>2516</v>
      </c>
      <c r="C3825" s="11" t="s">
        <v>2817</v>
      </c>
      <c r="D3825" s="188" t="s">
        <v>3022</v>
      </c>
      <c r="G3825" s="11" t="s">
        <v>2818</v>
      </c>
      <c r="H3825" s="11" t="s">
        <v>2819</v>
      </c>
      <c r="I3825" s="11" t="s">
        <v>2753</v>
      </c>
      <c r="J3825" s="258" t="s">
        <v>2561</v>
      </c>
      <c r="K3825" s="258" t="s">
        <v>2120</v>
      </c>
      <c r="L3825" s="265" t="s">
        <v>1937</v>
      </c>
      <c r="M3825" s="265" t="s">
        <v>1941</v>
      </c>
      <c r="N3825" s="258" t="s">
        <v>3027</v>
      </c>
      <c r="O3825" s="258" t="s">
        <v>3040</v>
      </c>
      <c r="P3825" s="258"/>
      <c r="Q3825" s="258"/>
      <c r="R3825" s="258"/>
      <c r="S3825" s="258"/>
      <c r="T3825" s="11" t="s">
        <v>2820</v>
      </c>
      <c r="U3825" s="11" t="s">
        <v>2517</v>
      </c>
      <c r="V3825">
        <v>8.0612244897959098</v>
      </c>
      <c r="Z3825">
        <v>-5.9480202337345096</v>
      </c>
      <c r="AC3825" s="218">
        <f t="shared" si="113"/>
        <v>5.5876150269628182</v>
      </c>
    </row>
    <row r="3826" spans="1:31" hidden="1" x14ac:dyDescent="0.35">
      <c r="A3826" s="11" t="s">
        <v>2814</v>
      </c>
      <c r="B3826" s="11" t="s">
        <v>2516</v>
      </c>
      <c r="C3826" s="11" t="s">
        <v>2817</v>
      </c>
      <c r="D3826" s="188" t="s">
        <v>3022</v>
      </c>
      <c r="G3826" s="11" t="s">
        <v>2818</v>
      </c>
      <c r="H3826" s="11" t="s">
        <v>2819</v>
      </c>
      <c r="I3826" s="11" t="s">
        <v>2753</v>
      </c>
      <c r="J3826" s="258" t="s">
        <v>2561</v>
      </c>
      <c r="K3826" s="258" t="s">
        <v>2120</v>
      </c>
      <c r="L3826" s="265" t="s">
        <v>1937</v>
      </c>
      <c r="M3826" s="265" t="s">
        <v>1941</v>
      </c>
      <c r="N3826" s="258" t="s">
        <v>3027</v>
      </c>
      <c r="O3826" s="258" t="s">
        <v>3040</v>
      </c>
      <c r="P3826" s="258"/>
      <c r="Q3826" s="258"/>
      <c r="R3826" s="258"/>
      <c r="S3826" s="258"/>
      <c r="T3826" s="11" t="s">
        <v>2820</v>
      </c>
      <c r="U3826" s="11" t="s">
        <v>2517</v>
      </c>
      <c r="V3826">
        <v>8.9795918367346896</v>
      </c>
      <c r="Z3826">
        <v>-7.4760160474445998</v>
      </c>
      <c r="AC3826" s="218">
        <f t="shared" si="113"/>
        <v>6.224178764211751</v>
      </c>
    </row>
    <row r="3827" spans="1:31" hidden="1" x14ac:dyDescent="0.35">
      <c r="A3827" s="11" t="s">
        <v>2814</v>
      </c>
      <c r="B3827" s="11" t="s">
        <v>2516</v>
      </c>
      <c r="C3827" s="11" t="s">
        <v>2817</v>
      </c>
      <c r="D3827" s="188" t="s">
        <v>3022</v>
      </c>
      <c r="G3827" s="11" t="s">
        <v>2818</v>
      </c>
      <c r="H3827" s="11" t="s">
        <v>2819</v>
      </c>
      <c r="I3827" s="11" t="s">
        <v>2753</v>
      </c>
      <c r="J3827" s="258" t="s">
        <v>2561</v>
      </c>
      <c r="K3827" s="258" t="s">
        <v>2120</v>
      </c>
      <c r="L3827" s="265" t="s">
        <v>1937</v>
      </c>
      <c r="M3827" s="265" t="s">
        <v>1941</v>
      </c>
      <c r="N3827" s="258" t="s">
        <v>3027</v>
      </c>
      <c r="O3827" s="258" t="s">
        <v>3040</v>
      </c>
      <c r="P3827" s="258"/>
      <c r="Q3827" s="258"/>
      <c r="R3827" s="258"/>
      <c r="S3827" s="258"/>
      <c r="T3827" s="11" t="s">
        <v>2820</v>
      </c>
      <c r="U3827" s="11" t="s">
        <v>2517</v>
      </c>
      <c r="V3827">
        <v>10</v>
      </c>
      <c r="Z3827">
        <v>-8.4900284900284895</v>
      </c>
      <c r="AC3827" s="218">
        <f t="shared" si="113"/>
        <v>6.9314718055994531</v>
      </c>
    </row>
    <row r="3828" spans="1:31" hidden="1" x14ac:dyDescent="0.35">
      <c r="A3828" s="11" t="s">
        <v>2814</v>
      </c>
      <c r="B3828" s="11" t="s">
        <v>2516</v>
      </c>
      <c r="C3828" s="11" t="s">
        <v>2817</v>
      </c>
      <c r="D3828" s="188" t="s">
        <v>3022</v>
      </c>
      <c r="G3828" s="11" t="s">
        <v>2818</v>
      </c>
      <c r="H3828" s="11" t="s">
        <v>2819</v>
      </c>
      <c r="I3828" s="11" t="s">
        <v>2753</v>
      </c>
      <c r="J3828" s="258" t="s">
        <v>2561</v>
      </c>
      <c r="K3828" s="258" t="s">
        <v>2120</v>
      </c>
      <c r="L3828" s="265" t="s">
        <v>1937</v>
      </c>
      <c r="M3828" s="265" t="s">
        <v>1941</v>
      </c>
      <c r="N3828" s="258" t="s">
        <v>3027</v>
      </c>
      <c r="O3828" s="258" t="s">
        <v>3040</v>
      </c>
      <c r="P3828" s="258"/>
      <c r="Q3828" s="258"/>
      <c r="R3828" s="258"/>
      <c r="S3828" s="258"/>
      <c r="T3828" s="11" t="s">
        <v>2820</v>
      </c>
      <c r="U3828" s="11" t="s">
        <v>2517</v>
      </c>
      <c r="V3828">
        <v>10.9183673469387</v>
      </c>
      <c r="Z3828">
        <v>-8.8214431071573909</v>
      </c>
      <c r="AC3828" s="218">
        <f t="shared" si="113"/>
        <v>7.5680355428483299</v>
      </c>
    </row>
    <row r="3829" spans="1:31" hidden="1" x14ac:dyDescent="0.35">
      <c r="A3829" s="11" t="s">
        <v>2814</v>
      </c>
      <c r="B3829" s="11" t="s">
        <v>2516</v>
      </c>
      <c r="C3829" s="11" t="s">
        <v>2817</v>
      </c>
      <c r="D3829" s="188" t="s">
        <v>3022</v>
      </c>
      <c r="G3829" s="11" t="s">
        <v>2818</v>
      </c>
      <c r="H3829" s="11" t="s">
        <v>2819</v>
      </c>
      <c r="I3829" s="11" t="s">
        <v>2753</v>
      </c>
      <c r="J3829" s="258" t="s">
        <v>2561</v>
      </c>
      <c r="K3829" s="258" t="s">
        <v>2120</v>
      </c>
      <c r="L3829" s="265" t="s">
        <v>1937</v>
      </c>
      <c r="M3829" s="265" t="s">
        <v>1941</v>
      </c>
      <c r="N3829" s="258" t="s">
        <v>3027</v>
      </c>
      <c r="O3829" s="258" t="s">
        <v>3040</v>
      </c>
      <c r="P3829" s="258"/>
      <c r="Q3829" s="258"/>
      <c r="R3829" s="258"/>
      <c r="S3829" s="258"/>
      <c r="T3829" s="11" t="s">
        <v>2820</v>
      </c>
      <c r="U3829" s="11" t="s">
        <v>2517</v>
      </c>
      <c r="V3829">
        <v>12.040816326530599</v>
      </c>
      <c r="Z3829">
        <v>-10.859933717076499</v>
      </c>
      <c r="AC3829" s="218">
        <f t="shared" si="113"/>
        <v>8.3460578883748422</v>
      </c>
    </row>
    <row r="3830" spans="1:31" hidden="1" x14ac:dyDescent="0.35">
      <c r="A3830" s="11" t="s">
        <v>2814</v>
      </c>
      <c r="B3830" s="11" t="s">
        <v>2516</v>
      </c>
      <c r="C3830" s="11" t="s">
        <v>2817</v>
      </c>
      <c r="D3830" s="188" t="s">
        <v>3022</v>
      </c>
      <c r="G3830" s="11" t="s">
        <v>2818</v>
      </c>
      <c r="H3830" s="11" t="s">
        <v>2819</v>
      </c>
      <c r="I3830" s="11" t="s">
        <v>2753</v>
      </c>
      <c r="J3830" s="258" t="s">
        <v>2561</v>
      </c>
      <c r="K3830" s="258" t="s">
        <v>2120</v>
      </c>
      <c r="L3830" s="265" t="s">
        <v>1937</v>
      </c>
      <c r="M3830" s="265" t="s">
        <v>1941</v>
      </c>
      <c r="N3830" s="258" t="s">
        <v>3027</v>
      </c>
      <c r="O3830" s="258" t="s">
        <v>3040</v>
      </c>
      <c r="P3830" s="258"/>
      <c r="Q3830" s="258"/>
      <c r="R3830" s="258"/>
      <c r="S3830" s="258"/>
      <c r="T3830" s="11" t="s">
        <v>2820</v>
      </c>
      <c r="U3830" s="11" t="s">
        <v>2517</v>
      </c>
      <c r="V3830">
        <v>13.061224489795899</v>
      </c>
      <c r="Z3830">
        <v>-12.7286470143613</v>
      </c>
      <c r="AC3830" s="218">
        <f t="shared" si="113"/>
        <v>9.0533509297625372</v>
      </c>
    </row>
    <row r="3831" spans="1:31" hidden="1" x14ac:dyDescent="0.35">
      <c r="A3831" s="11" t="s">
        <v>2814</v>
      </c>
      <c r="B3831" s="11" t="s">
        <v>2516</v>
      </c>
      <c r="C3831" s="11" t="s">
        <v>2817</v>
      </c>
      <c r="D3831" s="188" t="s">
        <v>3022</v>
      </c>
      <c r="G3831" s="11" t="s">
        <v>2818</v>
      </c>
      <c r="H3831" s="11" t="s">
        <v>2819</v>
      </c>
      <c r="I3831" s="11" t="s">
        <v>2753</v>
      </c>
      <c r="J3831" s="258" t="s">
        <v>2561</v>
      </c>
      <c r="K3831" s="258" t="s">
        <v>2120</v>
      </c>
      <c r="L3831" s="265" t="s">
        <v>1937</v>
      </c>
      <c r="M3831" s="265" t="s">
        <v>1941</v>
      </c>
      <c r="N3831" s="258" t="s">
        <v>3027</v>
      </c>
      <c r="O3831" s="258" t="s">
        <v>3040</v>
      </c>
      <c r="P3831" s="258"/>
      <c r="Q3831" s="258"/>
      <c r="R3831" s="258"/>
      <c r="S3831" s="258"/>
      <c r="T3831" s="11" t="s">
        <v>2820</v>
      </c>
      <c r="U3831" s="11" t="s">
        <v>2517</v>
      </c>
      <c r="V3831">
        <v>14.081632653061201</v>
      </c>
      <c r="Z3831">
        <v>-13.5717192860049</v>
      </c>
      <c r="AC3831" s="218">
        <f t="shared" si="113"/>
        <v>9.760643971150234</v>
      </c>
    </row>
    <row r="3832" spans="1:31" hidden="1" x14ac:dyDescent="0.35">
      <c r="A3832" s="11" t="s">
        <v>2814</v>
      </c>
      <c r="B3832" s="11" t="s">
        <v>2516</v>
      </c>
      <c r="C3832" s="11" t="s">
        <v>2817</v>
      </c>
      <c r="D3832" s="188" t="s">
        <v>3022</v>
      </c>
      <c r="G3832" s="11" t="s">
        <v>2818</v>
      </c>
      <c r="H3832" s="11" t="s">
        <v>2819</v>
      </c>
      <c r="I3832" s="11" t="s">
        <v>2753</v>
      </c>
      <c r="J3832" s="258" t="s">
        <v>2561</v>
      </c>
      <c r="K3832" s="258" t="s">
        <v>2120</v>
      </c>
      <c r="L3832" s="265" t="s">
        <v>1937</v>
      </c>
      <c r="M3832" s="265" t="s">
        <v>1941</v>
      </c>
      <c r="N3832" s="258" t="s">
        <v>3027</v>
      </c>
      <c r="O3832" s="258" t="s">
        <v>3040</v>
      </c>
      <c r="P3832" s="258"/>
      <c r="Q3832" s="258"/>
      <c r="R3832" s="258"/>
      <c r="S3832" s="258"/>
      <c r="T3832" s="11" t="s">
        <v>2820</v>
      </c>
      <c r="U3832" s="11" t="s">
        <v>2517</v>
      </c>
      <c r="V3832">
        <v>15</v>
      </c>
      <c r="Z3832">
        <v>-17.321937321937298</v>
      </c>
      <c r="AC3832" s="218">
        <f t="shared" si="113"/>
        <v>10.397207708399179</v>
      </c>
    </row>
    <row r="3833" spans="1:31" hidden="1" x14ac:dyDescent="0.35">
      <c r="A3833" s="11" t="s">
        <v>2814</v>
      </c>
      <c r="B3833" s="11" t="s">
        <v>2516</v>
      </c>
      <c r="C3833" s="11" t="s">
        <v>2817</v>
      </c>
      <c r="D3833" s="188" t="s">
        <v>3022</v>
      </c>
      <c r="G3833" s="11" t="s">
        <v>2818</v>
      </c>
      <c r="H3833" s="11" t="s">
        <v>2819</v>
      </c>
      <c r="I3833" s="11" t="s">
        <v>2753</v>
      </c>
      <c r="J3833" s="258" t="s">
        <v>2561</v>
      </c>
      <c r="K3833" s="258" t="s">
        <v>2120</v>
      </c>
      <c r="L3833" s="265" t="s">
        <v>1937</v>
      </c>
      <c r="M3833" s="265" t="s">
        <v>1941</v>
      </c>
      <c r="N3833" s="258" t="s">
        <v>3027</v>
      </c>
      <c r="O3833" s="258" t="s">
        <v>3040</v>
      </c>
      <c r="P3833" s="258"/>
      <c r="Q3833" s="258"/>
      <c r="R3833" s="258"/>
      <c r="S3833" s="258"/>
      <c r="T3833" s="11" t="s">
        <v>2820</v>
      </c>
      <c r="U3833" s="11" t="s">
        <v>2517</v>
      </c>
      <c r="V3833">
        <v>15.9183673469387</v>
      </c>
      <c r="Z3833">
        <v>-16.456770742484998</v>
      </c>
      <c r="AC3833" s="218">
        <f t="shared" si="113"/>
        <v>11.033771445648057</v>
      </c>
    </row>
    <row r="3834" spans="1:31" hidden="1" x14ac:dyDescent="0.35">
      <c r="A3834" s="11" t="s">
        <v>2814</v>
      </c>
      <c r="B3834" s="11" t="s">
        <v>2516</v>
      </c>
      <c r="C3834" s="11" t="s">
        <v>2817</v>
      </c>
      <c r="D3834" s="188" t="s">
        <v>3022</v>
      </c>
      <c r="G3834" s="11" t="s">
        <v>2818</v>
      </c>
      <c r="H3834" s="11" t="s">
        <v>2819</v>
      </c>
      <c r="I3834" s="11" t="s">
        <v>2753</v>
      </c>
      <c r="J3834" s="258" t="s">
        <v>2561</v>
      </c>
      <c r="K3834" s="258" t="s">
        <v>2120</v>
      </c>
      <c r="L3834" s="265" t="s">
        <v>1937</v>
      </c>
      <c r="M3834" s="265" t="s">
        <v>1941</v>
      </c>
      <c r="N3834" s="258" t="s">
        <v>3027</v>
      </c>
      <c r="O3834" s="258" t="s">
        <v>3040</v>
      </c>
      <c r="P3834" s="258"/>
      <c r="Q3834" s="258"/>
      <c r="R3834" s="258"/>
      <c r="S3834" s="258"/>
      <c r="T3834" s="11" t="s">
        <v>2820</v>
      </c>
      <c r="U3834" s="11" t="s">
        <v>2517</v>
      </c>
      <c r="V3834">
        <v>16.938775510204</v>
      </c>
      <c r="Z3834">
        <v>-17.4707831850688</v>
      </c>
      <c r="AC3834" s="218">
        <f t="shared" si="113"/>
        <v>11.741064487035752</v>
      </c>
    </row>
    <row r="3835" spans="1:31" hidden="1" x14ac:dyDescent="0.35">
      <c r="A3835" s="11" t="s">
        <v>2814</v>
      </c>
      <c r="B3835" s="11" t="s">
        <v>2516</v>
      </c>
      <c r="C3835" s="11" t="s">
        <v>2817</v>
      </c>
      <c r="D3835" s="188" t="s">
        <v>3022</v>
      </c>
      <c r="G3835" s="11" t="s">
        <v>2818</v>
      </c>
      <c r="H3835" s="11" t="s">
        <v>2819</v>
      </c>
      <c r="I3835" s="11" t="s">
        <v>2753</v>
      </c>
      <c r="J3835" s="258" t="s">
        <v>2561</v>
      </c>
      <c r="K3835" s="258" t="s">
        <v>2120</v>
      </c>
      <c r="L3835" s="265" t="s">
        <v>1937</v>
      </c>
      <c r="M3835" s="265" t="s">
        <v>1941</v>
      </c>
      <c r="N3835" s="258" t="s">
        <v>3027</v>
      </c>
      <c r="O3835" s="258" t="s">
        <v>3040</v>
      </c>
      <c r="P3835" s="258"/>
      <c r="Q3835" s="258"/>
      <c r="R3835" s="258"/>
      <c r="S3835" s="258"/>
      <c r="T3835" s="11" t="s">
        <v>2820</v>
      </c>
      <c r="U3835" s="11" t="s">
        <v>2517</v>
      </c>
      <c r="V3835">
        <v>17.959183673469301</v>
      </c>
      <c r="Z3835">
        <v>-17.6300947729519</v>
      </c>
      <c r="AC3835" s="218">
        <f t="shared" si="113"/>
        <v>12.448357528423447</v>
      </c>
    </row>
    <row r="3836" spans="1:31" hidden="1" x14ac:dyDescent="0.35">
      <c r="A3836" s="11" t="s">
        <v>2816</v>
      </c>
      <c r="B3836" s="11" t="s">
        <v>2516</v>
      </c>
      <c r="C3836" s="11" t="s">
        <v>2817</v>
      </c>
      <c r="D3836" s="188" t="s">
        <v>3022</v>
      </c>
      <c r="G3836" s="11" t="s">
        <v>2821</v>
      </c>
      <c r="H3836" s="11" t="s">
        <v>2822</v>
      </c>
      <c r="I3836" s="11" t="s">
        <v>2751</v>
      </c>
      <c r="J3836" s="188" t="s">
        <v>2561</v>
      </c>
      <c r="K3836" s="258" t="s">
        <v>2074</v>
      </c>
      <c r="L3836" s="265" t="s">
        <v>3085</v>
      </c>
      <c r="M3836" s="265" t="s">
        <v>1941</v>
      </c>
      <c r="N3836" s="260" t="s">
        <v>3028</v>
      </c>
      <c r="O3836" s="258"/>
      <c r="P3836" s="258"/>
      <c r="Q3836" s="265" t="s">
        <v>3072</v>
      </c>
      <c r="R3836" s="265" t="s">
        <v>3072</v>
      </c>
      <c r="S3836" s="265"/>
      <c r="T3836" s="11" t="s">
        <v>2820</v>
      </c>
      <c r="U3836" s="11" t="s">
        <v>2517</v>
      </c>
      <c r="V3836">
        <v>0.961604980975442</v>
      </c>
      <c r="Z3836">
        <v>-0.677966101694915</v>
      </c>
      <c r="AC3836" s="218">
        <f t="shared" si="113"/>
        <v>0.66653378137552743</v>
      </c>
      <c r="AD3836" s="265" t="s">
        <v>3072</v>
      </c>
      <c r="AE3836" s="265" t="s">
        <v>3072</v>
      </c>
    </row>
    <row r="3837" spans="1:31" hidden="1" x14ac:dyDescent="0.35">
      <c r="A3837" s="11" t="s">
        <v>2816</v>
      </c>
      <c r="B3837" s="11" t="s">
        <v>2516</v>
      </c>
      <c r="C3837" s="11" t="s">
        <v>2817</v>
      </c>
      <c r="D3837" s="188" t="s">
        <v>3022</v>
      </c>
      <c r="G3837" s="11" t="s">
        <v>2821</v>
      </c>
      <c r="H3837" s="11" t="s">
        <v>2822</v>
      </c>
      <c r="I3837" s="11" t="s">
        <v>2751</v>
      </c>
      <c r="J3837" s="188" t="s">
        <v>2561</v>
      </c>
      <c r="K3837" s="258" t="s">
        <v>2074</v>
      </c>
      <c r="L3837" s="265" t="s">
        <v>3085</v>
      </c>
      <c r="M3837" s="265" t="s">
        <v>1941</v>
      </c>
      <c r="N3837" s="260" t="s">
        <v>3028</v>
      </c>
      <c r="O3837" s="258"/>
      <c r="P3837" s="258"/>
      <c r="Q3837" s="265" t="s">
        <v>3072</v>
      </c>
      <c r="R3837" s="265" t="s">
        <v>3072</v>
      </c>
      <c r="S3837" s="265"/>
      <c r="T3837" s="11" t="s">
        <v>2820</v>
      </c>
      <c r="U3837" s="11" t="s">
        <v>2517</v>
      </c>
      <c r="V3837">
        <v>4.9896229678311999</v>
      </c>
      <c r="Z3837">
        <v>-5.9322033898304998</v>
      </c>
      <c r="AC3837" s="218">
        <f t="shared" si="113"/>
        <v>3.458543092209343</v>
      </c>
      <c r="AD3837" s="265" t="s">
        <v>3072</v>
      </c>
      <c r="AE3837" s="265" t="s">
        <v>3072</v>
      </c>
    </row>
    <row r="3838" spans="1:31" hidden="1" x14ac:dyDescent="0.35">
      <c r="A3838" s="11" t="s">
        <v>2816</v>
      </c>
      <c r="B3838" s="11" t="s">
        <v>2516</v>
      </c>
      <c r="C3838" s="11" t="s">
        <v>2817</v>
      </c>
      <c r="D3838" s="188" t="s">
        <v>3022</v>
      </c>
      <c r="G3838" s="11" t="s">
        <v>2821</v>
      </c>
      <c r="H3838" s="11" t="s">
        <v>2822</v>
      </c>
      <c r="I3838" s="11" t="s">
        <v>2751</v>
      </c>
      <c r="J3838" s="188" t="s">
        <v>2561</v>
      </c>
      <c r="K3838" s="258" t="s">
        <v>2074</v>
      </c>
      <c r="L3838" s="265" t="s">
        <v>3085</v>
      </c>
      <c r="M3838" s="265" t="s">
        <v>1941</v>
      </c>
      <c r="N3838" s="260" t="s">
        <v>3028</v>
      </c>
      <c r="O3838" s="258"/>
      <c r="P3838" s="258"/>
      <c r="Q3838" s="265" t="s">
        <v>3072</v>
      </c>
      <c r="R3838" s="265" t="s">
        <v>3072</v>
      </c>
      <c r="S3838" s="265"/>
      <c r="T3838" s="11" t="s">
        <v>2820</v>
      </c>
      <c r="U3838" s="11" t="s">
        <v>2517</v>
      </c>
      <c r="V3838">
        <v>10.444482877896901</v>
      </c>
      <c r="Z3838">
        <v>-11.3559322033898</v>
      </c>
      <c r="AC3838" s="218">
        <f t="shared" si="113"/>
        <v>7.2395638592208602</v>
      </c>
      <c r="AD3838" s="265" t="s">
        <v>3072</v>
      </c>
      <c r="AE3838" s="265" t="s">
        <v>3072</v>
      </c>
    </row>
    <row r="3839" spans="1:31" hidden="1" x14ac:dyDescent="0.35">
      <c r="A3839" s="11" t="s">
        <v>2816</v>
      </c>
      <c r="B3839" s="11" t="s">
        <v>2516</v>
      </c>
      <c r="C3839" s="11" t="s">
        <v>2817</v>
      </c>
      <c r="D3839" s="188" t="s">
        <v>3022</v>
      </c>
      <c r="G3839" s="11" t="s">
        <v>2821</v>
      </c>
      <c r="H3839" s="11" t="s">
        <v>2822</v>
      </c>
      <c r="I3839" s="11" t="s">
        <v>2751</v>
      </c>
      <c r="J3839" s="188" t="s">
        <v>2561</v>
      </c>
      <c r="K3839" s="258" t="s">
        <v>2074</v>
      </c>
      <c r="L3839" s="265" t="s">
        <v>3085</v>
      </c>
      <c r="M3839" s="265" t="s">
        <v>1941</v>
      </c>
      <c r="N3839" s="260" t="s">
        <v>3028</v>
      </c>
      <c r="O3839" s="258"/>
      <c r="P3839" s="258"/>
      <c r="Q3839" s="265" t="s">
        <v>3072</v>
      </c>
      <c r="R3839" s="265" t="s">
        <v>3072</v>
      </c>
      <c r="S3839" s="265"/>
      <c r="T3839" s="11" t="s">
        <v>2820</v>
      </c>
      <c r="U3839" s="11" t="s">
        <v>2517</v>
      </c>
      <c r="V3839">
        <v>15.5050155655482</v>
      </c>
      <c r="Z3839">
        <v>-15.4237288135593</v>
      </c>
      <c r="AC3839" s="218">
        <f t="shared" si="113"/>
        <v>10.747257823797801</v>
      </c>
      <c r="AD3839" s="265" t="s">
        <v>3072</v>
      </c>
      <c r="AE3839" s="265" t="s">
        <v>3072</v>
      </c>
    </row>
    <row r="3840" spans="1:31" hidden="1" x14ac:dyDescent="0.35">
      <c r="A3840" s="11" t="s">
        <v>2816</v>
      </c>
      <c r="B3840" s="11" t="s">
        <v>2516</v>
      </c>
      <c r="C3840" s="11" t="s">
        <v>2817</v>
      </c>
      <c r="D3840" s="188" t="s">
        <v>3022</v>
      </c>
      <c r="G3840" s="11" t="s">
        <v>2821</v>
      </c>
      <c r="H3840" s="11" t="s">
        <v>2822</v>
      </c>
      <c r="I3840" s="11" t="s">
        <v>2752</v>
      </c>
      <c r="J3840" s="188" t="s">
        <v>2561</v>
      </c>
      <c r="K3840" s="258" t="s">
        <v>2074</v>
      </c>
      <c r="L3840" s="265" t="s">
        <v>3085</v>
      </c>
      <c r="M3840" s="265" t="s">
        <v>1941</v>
      </c>
      <c r="N3840" s="260" t="s">
        <v>3028</v>
      </c>
      <c r="O3840" s="258"/>
      <c r="P3840" s="258"/>
      <c r="Q3840" s="265" t="s">
        <v>3072</v>
      </c>
      <c r="R3840" s="265" t="s">
        <v>3072</v>
      </c>
      <c r="S3840" s="265"/>
      <c r="T3840" s="11" t="s">
        <v>2820</v>
      </c>
      <c r="U3840" s="11" t="s">
        <v>2517</v>
      </c>
      <c r="V3840">
        <v>0.61224489795918302</v>
      </c>
      <c r="Z3840">
        <v>-1.8333333333333199</v>
      </c>
      <c r="AC3840" s="218">
        <f t="shared" si="113"/>
        <v>0.4243758248326191</v>
      </c>
      <c r="AD3840" s="265" t="s">
        <v>3072</v>
      </c>
      <c r="AE3840" s="265" t="s">
        <v>3072</v>
      </c>
    </row>
    <row r="3841" spans="1:31" hidden="1" x14ac:dyDescent="0.35">
      <c r="A3841" s="11" t="s">
        <v>2816</v>
      </c>
      <c r="B3841" s="11" t="s">
        <v>2516</v>
      </c>
      <c r="C3841" s="11" t="s">
        <v>2817</v>
      </c>
      <c r="D3841" s="188" t="s">
        <v>3022</v>
      </c>
      <c r="G3841" s="11" t="s">
        <v>2821</v>
      </c>
      <c r="H3841" s="11" t="s">
        <v>2822</v>
      </c>
      <c r="I3841" s="11" t="s">
        <v>2752</v>
      </c>
      <c r="J3841" s="188" t="s">
        <v>2561</v>
      </c>
      <c r="K3841" s="258" t="s">
        <v>2074</v>
      </c>
      <c r="L3841" s="265" t="s">
        <v>3085</v>
      </c>
      <c r="M3841" s="265" t="s">
        <v>1941</v>
      </c>
      <c r="N3841" s="260" t="s">
        <v>3028</v>
      </c>
      <c r="O3841" s="258"/>
      <c r="P3841" s="258"/>
      <c r="Q3841" s="265" t="s">
        <v>3072</v>
      </c>
      <c r="R3841" s="265" t="s">
        <v>3072</v>
      </c>
      <c r="S3841" s="265"/>
      <c r="T3841" s="11" t="s">
        <v>2820</v>
      </c>
      <c r="U3841" s="11" t="s">
        <v>2517</v>
      </c>
      <c r="V3841">
        <v>4.4897959183673404</v>
      </c>
      <c r="Z3841">
        <v>-6.6666666666666501</v>
      </c>
      <c r="AC3841" s="218">
        <f t="shared" si="113"/>
        <v>3.1120893821058724</v>
      </c>
      <c r="AD3841" s="265" t="s">
        <v>3072</v>
      </c>
      <c r="AE3841" s="265" t="s">
        <v>3072</v>
      </c>
    </row>
    <row r="3842" spans="1:31" hidden="1" x14ac:dyDescent="0.35">
      <c r="A3842" s="11" t="s">
        <v>2816</v>
      </c>
      <c r="B3842" s="11" t="s">
        <v>2516</v>
      </c>
      <c r="C3842" s="11" t="s">
        <v>2817</v>
      </c>
      <c r="D3842" s="188" t="s">
        <v>3022</v>
      </c>
      <c r="G3842" s="11" t="s">
        <v>2821</v>
      </c>
      <c r="H3842" s="11" t="s">
        <v>2822</v>
      </c>
      <c r="I3842" s="11" t="s">
        <v>2752</v>
      </c>
      <c r="J3842" s="188" t="s">
        <v>2561</v>
      </c>
      <c r="K3842" s="258" t="s">
        <v>2074</v>
      </c>
      <c r="L3842" s="265" t="s">
        <v>3085</v>
      </c>
      <c r="M3842" s="265" t="s">
        <v>1941</v>
      </c>
      <c r="N3842" s="260" t="s">
        <v>3028</v>
      </c>
      <c r="O3842" s="258"/>
      <c r="P3842" s="258"/>
      <c r="Q3842" s="265" t="s">
        <v>3072</v>
      </c>
      <c r="R3842" s="265" t="s">
        <v>3072</v>
      </c>
      <c r="S3842" s="265"/>
      <c r="T3842" s="11" t="s">
        <v>2820</v>
      </c>
      <c r="U3842" s="11" t="s">
        <v>2517</v>
      </c>
      <c r="V3842">
        <v>10.306122448979499</v>
      </c>
      <c r="Z3842">
        <v>-12.3333333333333</v>
      </c>
      <c r="AC3842" s="218">
        <f t="shared" ref="AC3842:AC3905" si="114">LN(2^(V3842))</f>
        <v>7.143659718015698</v>
      </c>
      <c r="AD3842" s="265" t="s">
        <v>3072</v>
      </c>
      <c r="AE3842" s="265" t="s">
        <v>3072</v>
      </c>
    </row>
    <row r="3843" spans="1:31" hidden="1" x14ac:dyDescent="0.35">
      <c r="A3843" s="11" t="s">
        <v>2816</v>
      </c>
      <c r="B3843" s="11" t="s">
        <v>2516</v>
      </c>
      <c r="C3843" s="11" t="s">
        <v>2817</v>
      </c>
      <c r="D3843" s="188" t="s">
        <v>3022</v>
      </c>
      <c r="G3843" s="11" t="s">
        <v>2821</v>
      </c>
      <c r="H3843" s="11" t="s">
        <v>2822</v>
      </c>
      <c r="I3843" s="11" t="s">
        <v>2752</v>
      </c>
      <c r="J3843" s="188" t="s">
        <v>2561</v>
      </c>
      <c r="K3843" s="258" t="s">
        <v>2074</v>
      </c>
      <c r="L3843" s="265" t="s">
        <v>3085</v>
      </c>
      <c r="M3843" s="265" t="s">
        <v>1941</v>
      </c>
      <c r="N3843" s="260" t="s">
        <v>3028</v>
      </c>
      <c r="O3843" s="258"/>
      <c r="P3843" s="258"/>
      <c r="Q3843" s="265" t="s">
        <v>3072</v>
      </c>
      <c r="R3843" s="265" t="s">
        <v>3072</v>
      </c>
      <c r="S3843" s="265"/>
      <c r="T3843" s="11" t="s">
        <v>2820</v>
      </c>
      <c r="U3843" s="11" t="s">
        <v>2517</v>
      </c>
      <c r="V3843">
        <v>15.408163265306101</v>
      </c>
      <c r="Z3843">
        <v>-16.5</v>
      </c>
      <c r="AC3843" s="218">
        <f t="shared" si="114"/>
        <v>10.680124924954244</v>
      </c>
      <c r="AD3843" s="265" t="s">
        <v>3072</v>
      </c>
      <c r="AE3843" s="265" t="s">
        <v>3072</v>
      </c>
    </row>
    <row r="3844" spans="1:31" hidden="1" x14ac:dyDescent="0.35">
      <c r="A3844" s="11" t="s">
        <v>2816</v>
      </c>
      <c r="B3844" s="11" t="s">
        <v>2516</v>
      </c>
      <c r="C3844" s="11" t="s">
        <v>2817</v>
      </c>
      <c r="D3844" s="188" t="s">
        <v>3022</v>
      </c>
      <c r="G3844" s="11" t="s">
        <v>2821</v>
      </c>
      <c r="H3844" s="11" t="s">
        <v>2822</v>
      </c>
      <c r="I3844" s="11" t="s">
        <v>2753</v>
      </c>
      <c r="J3844" s="188" t="s">
        <v>2561</v>
      </c>
      <c r="K3844" s="258" t="s">
        <v>2074</v>
      </c>
      <c r="L3844" s="265" t="s">
        <v>3085</v>
      </c>
      <c r="M3844" s="265" t="s">
        <v>1941</v>
      </c>
      <c r="N3844" s="260" t="s">
        <v>3028</v>
      </c>
      <c r="O3844" s="258"/>
      <c r="P3844" s="258"/>
      <c r="Q3844" s="265" t="s">
        <v>3072</v>
      </c>
      <c r="R3844" s="265" t="s">
        <v>3072</v>
      </c>
      <c r="S3844" s="265"/>
      <c r="T3844" s="11" t="s">
        <v>2820</v>
      </c>
      <c r="U3844" s="11" t="s">
        <v>2517</v>
      </c>
      <c r="V3844">
        <v>0.51724137931034497</v>
      </c>
      <c r="Z3844">
        <v>-5.4407418139669499</v>
      </c>
      <c r="AC3844" s="218">
        <f t="shared" si="114"/>
        <v>0.35852440373790279</v>
      </c>
      <c r="AD3844" s="265" t="s">
        <v>3072</v>
      </c>
      <c r="AE3844" s="265" t="s">
        <v>3072</v>
      </c>
    </row>
    <row r="3845" spans="1:31" hidden="1" x14ac:dyDescent="0.35">
      <c r="A3845" s="11" t="s">
        <v>2816</v>
      </c>
      <c r="B3845" s="11" t="s">
        <v>2516</v>
      </c>
      <c r="C3845" s="11" t="s">
        <v>2817</v>
      </c>
      <c r="D3845" s="188" t="s">
        <v>3022</v>
      </c>
      <c r="G3845" s="11" t="s">
        <v>2821</v>
      </c>
      <c r="H3845" s="11" t="s">
        <v>2822</v>
      </c>
      <c r="I3845" s="11" t="s">
        <v>2753</v>
      </c>
      <c r="J3845" s="188" t="s">
        <v>2561</v>
      </c>
      <c r="K3845" s="258" t="s">
        <v>2074</v>
      </c>
      <c r="L3845" s="265" t="s">
        <v>3085</v>
      </c>
      <c r="M3845" s="265" t="s">
        <v>1941</v>
      </c>
      <c r="N3845" s="260" t="s">
        <v>3028</v>
      </c>
      <c r="O3845" s="258"/>
      <c r="P3845" s="258"/>
      <c r="Q3845" s="265" t="s">
        <v>3072</v>
      </c>
      <c r="R3845" s="265" t="s">
        <v>3072</v>
      </c>
      <c r="S3845" s="265"/>
      <c r="T3845" s="11" t="s">
        <v>2820</v>
      </c>
      <c r="U3845" s="11" t="s">
        <v>2517</v>
      </c>
      <c r="V3845">
        <v>4.5517241379310303</v>
      </c>
      <c r="Z3845">
        <v>-10.191828455520101</v>
      </c>
      <c r="AC3845" s="218">
        <f t="shared" si="114"/>
        <v>3.1550147528935413</v>
      </c>
      <c r="AD3845" s="265" t="s">
        <v>3072</v>
      </c>
      <c r="AE3845" s="265" t="s">
        <v>3072</v>
      </c>
    </row>
    <row r="3846" spans="1:31" hidden="1" x14ac:dyDescent="0.35">
      <c r="A3846" s="11" t="s">
        <v>2816</v>
      </c>
      <c r="B3846" s="11" t="s">
        <v>2516</v>
      </c>
      <c r="C3846" s="11" t="s">
        <v>2817</v>
      </c>
      <c r="D3846" s="188" t="s">
        <v>3022</v>
      </c>
      <c r="G3846" s="11" t="s">
        <v>2821</v>
      </c>
      <c r="H3846" s="11" t="s">
        <v>2822</v>
      </c>
      <c r="I3846" s="11" t="s">
        <v>2753</v>
      </c>
      <c r="J3846" s="188" t="s">
        <v>2561</v>
      </c>
      <c r="K3846" s="258" t="s">
        <v>2074</v>
      </c>
      <c r="L3846" s="265" t="s">
        <v>3085</v>
      </c>
      <c r="M3846" s="265" t="s">
        <v>1941</v>
      </c>
      <c r="N3846" s="260" t="s">
        <v>3028</v>
      </c>
      <c r="O3846" s="258"/>
      <c r="P3846" s="258"/>
      <c r="Q3846" s="265" t="s">
        <v>3072</v>
      </c>
      <c r="R3846" s="265" t="s">
        <v>3072</v>
      </c>
      <c r="S3846" s="265"/>
      <c r="T3846" s="11" t="s">
        <v>2820</v>
      </c>
      <c r="U3846" s="11" t="s">
        <v>2517</v>
      </c>
      <c r="V3846">
        <v>10.344827586206801</v>
      </c>
      <c r="Z3846">
        <v>-16.643291799478401</v>
      </c>
      <c r="AC3846" s="218">
        <f t="shared" si="114"/>
        <v>7.170488074757988</v>
      </c>
      <c r="AD3846" s="265" t="s">
        <v>3072</v>
      </c>
      <c r="AE3846" s="265" t="s">
        <v>3072</v>
      </c>
    </row>
    <row r="3847" spans="1:31" hidden="1" x14ac:dyDescent="0.35">
      <c r="A3847" s="11" t="s">
        <v>2816</v>
      </c>
      <c r="B3847" s="11" t="s">
        <v>2516</v>
      </c>
      <c r="C3847" s="11" t="s">
        <v>2817</v>
      </c>
      <c r="D3847" s="188" t="s">
        <v>3022</v>
      </c>
      <c r="G3847" s="11" t="s">
        <v>2821</v>
      </c>
      <c r="H3847" s="11" t="s">
        <v>2822</v>
      </c>
      <c r="I3847" s="11" t="s">
        <v>2753</v>
      </c>
      <c r="J3847" s="188" t="s">
        <v>2561</v>
      </c>
      <c r="K3847" s="258" t="s">
        <v>2074</v>
      </c>
      <c r="L3847" s="265" t="s">
        <v>3085</v>
      </c>
      <c r="M3847" s="265" t="s">
        <v>1941</v>
      </c>
      <c r="N3847" s="260" t="s">
        <v>3028</v>
      </c>
      <c r="O3847" s="258"/>
      <c r="P3847" s="258"/>
      <c r="Q3847" s="265" t="s">
        <v>3072</v>
      </c>
      <c r="R3847" s="265" t="s">
        <v>3072</v>
      </c>
      <c r="S3847" s="265"/>
      <c r="T3847" s="11" t="s">
        <v>2820</v>
      </c>
      <c r="U3847" s="11" t="s">
        <v>2517</v>
      </c>
      <c r="V3847">
        <v>15.6206896551724</v>
      </c>
      <c r="Z3847">
        <v>-22.248623587365898</v>
      </c>
      <c r="AC3847" s="218">
        <f t="shared" si="114"/>
        <v>10.827436992884653</v>
      </c>
      <c r="AD3847" s="265" t="s">
        <v>3072</v>
      </c>
      <c r="AE3847" s="265" t="s">
        <v>3072</v>
      </c>
    </row>
    <row r="3848" spans="1:31" hidden="1" x14ac:dyDescent="0.35">
      <c r="A3848" s="11" t="s">
        <v>2823</v>
      </c>
      <c r="B3848" s="11" t="s">
        <v>2516</v>
      </c>
      <c r="C3848" s="11" t="s">
        <v>2817</v>
      </c>
      <c r="D3848" s="188" t="s">
        <v>3022</v>
      </c>
      <c r="G3848" s="11" t="s">
        <v>2824</v>
      </c>
      <c r="H3848" s="11" t="s">
        <v>2825</v>
      </c>
      <c r="I3848" s="11" t="s">
        <v>2827</v>
      </c>
      <c r="J3848" s="188" t="s">
        <v>2561</v>
      </c>
      <c r="K3848" s="258" t="s">
        <v>2074</v>
      </c>
      <c r="L3848" s="265" t="s">
        <v>3085</v>
      </c>
      <c r="M3848" s="265" t="s">
        <v>1941</v>
      </c>
      <c r="N3848" s="260" t="s">
        <v>3028</v>
      </c>
      <c r="O3848" s="258"/>
      <c r="P3848" s="258"/>
      <c r="Q3848" s="265" t="s">
        <v>3072</v>
      </c>
      <c r="R3848" s="265" t="s">
        <v>3072</v>
      </c>
      <c r="S3848" s="265"/>
      <c r="T3848" s="11" t="s">
        <v>2826</v>
      </c>
      <c r="U3848" s="11" t="s">
        <v>2517</v>
      </c>
      <c r="V3848">
        <v>0.37140834941038198</v>
      </c>
      <c r="Z3848">
        <v>0.35856573705179201</v>
      </c>
      <c r="AC3848" s="218">
        <f t="shared" si="114"/>
        <v>0.25744065023022922</v>
      </c>
      <c r="AD3848" s="265" t="s">
        <v>3072</v>
      </c>
      <c r="AE3848" s="265" t="s">
        <v>3072</v>
      </c>
    </row>
    <row r="3849" spans="1:31" hidden="1" x14ac:dyDescent="0.35">
      <c r="A3849" s="11" t="s">
        <v>2823</v>
      </c>
      <c r="B3849" s="11" t="s">
        <v>2516</v>
      </c>
      <c r="C3849" s="11" t="s">
        <v>2817</v>
      </c>
      <c r="D3849" s="188" t="s">
        <v>3022</v>
      </c>
      <c r="G3849" s="11" t="s">
        <v>2824</v>
      </c>
      <c r="H3849" s="11" t="s">
        <v>2825</v>
      </c>
      <c r="I3849" s="11" t="s">
        <v>2827</v>
      </c>
      <c r="J3849" s="188" t="s">
        <v>2561</v>
      </c>
      <c r="K3849" s="258" t="s">
        <v>2074</v>
      </c>
      <c r="L3849" s="265" t="s">
        <v>3085</v>
      </c>
      <c r="M3849" s="265" t="s">
        <v>1941</v>
      </c>
      <c r="N3849" s="260" t="s">
        <v>3028</v>
      </c>
      <c r="O3849" s="258"/>
      <c r="P3849" s="258"/>
      <c r="Q3849" s="265" t="s">
        <v>3072</v>
      </c>
      <c r="R3849" s="265" t="s">
        <v>3072</v>
      </c>
      <c r="S3849" s="265"/>
      <c r="T3849" s="11" t="s">
        <v>2826</v>
      </c>
      <c r="U3849" s="11" t="s">
        <v>2517</v>
      </c>
      <c r="V3849">
        <v>2.9587666525873502</v>
      </c>
      <c r="Z3849">
        <v>-2.6294820717131402</v>
      </c>
      <c r="AC3849" s="218">
        <f t="shared" si="114"/>
        <v>2.050860763175709</v>
      </c>
      <c r="AD3849" s="265" t="s">
        <v>3072</v>
      </c>
      <c r="AE3849" s="265" t="s">
        <v>3072</v>
      </c>
    </row>
    <row r="3850" spans="1:31" hidden="1" x14ac:dyDescent="0.35">
      <c r="A3850" s="11" t="s">
        <v>2823</v>
      </c>
      <c r="B3850" s="11" t="s">
        <v>2516</v>
      </c>
      <c r="C3850" s="11" t="s">
        <v>2817</v>
      </c>
      <c r="D3850" s="188" t="s">
        <v>3022</v>
      </c>
      <c r="G3850" s="11" t="s">
        <v>2824</v>
      </c>
      <c r="H3850" s="11" t="s">
        <v>2825</v>
      </c>
      <c r="I3850" s="11" t="s">
        <v>2827</v>
      </c>
      <c r="J3850" s="188" t="s">
        <v>2561</v>
      </c>
      <c r="K3850" s="258" t="s">
        <v>2074</v>
      </c>
      <c r="L3850" s="265" t="s">
        <v>3085</v>
      </c>
      <c r="M3850" s="265" t="s">
        <v>1941</v>
      </c>
      <c r="N3850" s="260" t="s">
        <v>3028</v>
      </c>
      <c r="O3850" s="258"/>
      <c r="P3850" s="258"/>
      <c r="Q3850" s="265" t="s">
        <v>3072</v>
      </c>
      <c r="R3850" s="265" t="s">
        <v>3072</v>
      </c>
      <c r="S3850" s="265"/>
      <c r="T3850" s="11" t="s">
        <v>2826</v>
      </c>
      <c r="U3850" s="11" t="s">
        <v>2517</v>
      </c>
      <c r="V3850">
        <v>4.9824198906380204</v>
      </c>
      <c r="Z3850">
        <v>-3.8844621513944202</v>
      </c>
      <c r="AC3850" s="218">
        <f t="shared" si="114"/>
        <v>3.4535502995615346</v>
      </c>
      <c r="AD3850" s="265" t="s">
        <v>3072</v>
      </c>
      <c r="AE3850" s="265" t="s">
        <v>3072</v>
      </c>
    </row>
    <row r="3851" spans="1:31" hidden="1" x14ac:dyDescent="0.35">
      <c r="A3851" s="11" t="s">
        <v>2823</v>
      </c>
      <c r="B3851" s="11" t="s">
        <v>2516</v>
      </c>
      <c r="C3851" s="11" t="s">
        <v>2817</v>
      </c>
      <c r="D3851" s="188" t="s">
        <v>3022</v>
      </c>
      <c r="G3851" s="11" t="s">
        <v>2824</v>
      </c>
      <c r="H3851" s="11" t="s">
        <v>2825</v>
      </c>
      <c r="I3851" s="11" t="s">
        <v>2827</v>
      </c>
      <c r="J3851" s="188" t="s">
        <v>2561</v>
      </c>
      <c r="K3851" s="258" t="s">
        <v>2074</v>
      </c>
      <c r="L3851" s="265" t="s">
        <v>3085</v>
      </c>
      <c r="M3851" s="265" t="s">
        <v>1941</v>
      </c>
      <c r="N3851" s="260" t="s">
        <v>3028</v>
      </c>
      <c r="O3851" s="258"/>
      <c r="P3851" s="258"/>
      <c r="Q3851" s="265" t="s">
        <v>3072</v>
      </c>
      <c r="R3851" s="265" t="s">
        <v>3072</v>
      </c>
      <c r="S3851" s="265"/>
      <c r="T3851" s="11" t="s">
        <v>2826</v>
      </c>
      <c r="U3851" s="11" t="s">
        <v>2517</v>
      </c>
      <c r="V3851">
        <v>7.4838183084281704</v>
      </c>
      <c r="Z3851">
        <v>-6.87250996015936</v>
      </c>
      <c r="AC3851" s="218">
        <f t="shared" si="114"/>
        <v>5.1873875603098849</v>
      </c>
      <c r="AD3851" s="265" t="s">
        <v>3072</v>
      </c>
      <c r="AE3851" s="265" t="s">
        <v>3072</v>
      </c>
    </row>
    <row r="3852" spans="1:31" hidden="1" x14ac:dyDescent="0.35">
      <c r="A3852" s="11" t="s">
        <v>2823</v>
      </c>
      <c r="B3852" s="11" t="s">
        <v>2516</v>
      </c>
      <c r="C3852" s="11" t="s">
        <v>2817</v>
      </c>
      <c r="D3852" s="188" t="s">
        <v>3022</v>
      </c>
      <c r="G3852" s="11" t="s">
        <v>2824</v>
      </c>
      <c r="H3852" s="11" t="s">
        <v>2825</v>
      </c>
      <c r="I3852" s="11" t="s">
        <v>2827</v>
      </c>
      <c r="J3852" s="188" t="s">
        <v>2561</v>
      </c>
      <c r="K3852" s="258" t="s">
        <v>2074</v>
      </c>
      <c r="L3852" s="265" t="s">
        <v>3085</v>
      </c>
      <c r="M3852" s="265" t="s">
        <v>1941</v>
      </c>
      <c r="N3852" s="260" t="s">
        <v>3028</v>
      </c>
      <c r="O3852" s="258"/>
      <c r="P3852" s="258"/>
      <c r="Q3852" s="265" t="s">
        <v>3072</v>
      </c>
      <c r="R3852" s="265" t="s">
        <v>3072</v>
      </c>
      <c r="S3852" s="265"/>
      <c r="T3852" s="11" t="s">
        <v>2826</v>
      </c>
      <c r="U3852" s="11" t="s">
        <v>2517</v>
      </c>
      <c r="V3852">
        <v>10.374604732930701</v>
      </c>
      <c r="Z3852">
        <v>-10.756972111553701</v>
      </c>
      <c r="AC3852" s="218">
        <f t="shared" si="114"/>
        <v>7.1911280200547791</v>
      </c>
      <c r="AD3852" s="265" t="s">
        <v>3072</v>
      </c>
      <c r="AE3852" s="265" t="s">
        <v>3072</v>
      </c>
    </row>
    <row r="3853" spans="1:31" hidden="1" x14ac:dyDescent="0.35">
      <c r="A3853" s="11" t="s">
        <v>2823</v>
      </c>
      <c r="B3853" s="11" t="s">
        <v>2516</v>
      </c>
      <c r="C3853" s="11" t="s">
        <v>2817</v>
      </c>
      <c r="D3853" s="188" t="s">
        <v>3022</v>
      </c>
      <c r="G3853" s="11" t="s">
        <v>2824</v>
      </c>
      <c r="H3853" s="11" t="s">
        <v>2825</v>
      </c>
      <c r="I3853" s="11" t="s">
        <v>2827</v>
      </c>
      <c r="J3853" s="188" t="s">
        <v>2561</v>
      </c>
      <c r="K3853" s="258" t="s">
        <v>2074</v>
      </c>
      <c r="L3853" s="265" t="s">
        <v>3085</v>
      </c>
      <c r="M3853" s="265" t="s">
        <v>1941</v>
      </c>
      <c r="N3853" s="260" t="s">
        <v>3028</v>
      </c>
      <c r="O3853" s="258"/>
      <c r="P3853" s="258"/>
      <c r="Q3853" s="265" t="s">
        <v>3072</v>
      </c>
      <c r="R3853" s="265" t="s">
        <v>3072</v>
      </c>
      <c r="S3853" s="265"/>
      <c r="T3853" s="11" t="s">
        <v>2826</v>
      </c>
      <c r="U3853" s="11" t="s">
        <v>2517</v>
      </c>
      <c r="V3853">
        <v>13.9499880135618</v>
      </c>
      <c r="Z3853">
        <v>-13.5657370517928</v>
      </c>
      <c r="AC3853" s="218">
        <f t="shared" si="114"/>
        <v>9.6693948604453936</v>
      </c>
      <c r="AD3853" s="265" t="s">
        <v>3072</v>
      </c>
      <c r="AE3853" s="265" t="s">
        <v>3072</v>
      </c>
    </row>
    <row r="3854" spans="1:31" hidden="1" x14ac:dyDescent="0.35">
      <c r="A3854" s="11" t="s">
        <v>2823</v>
      </c>
      <c r="B3854" s="11" t="s">
        <v>2516</v>
      </c>
      <c r="C3854" s="11" t="s">
        <v>2817</v>
      </c>
      <c r="D3854" s="188" t="s">
        <v>3022</v>
      </c>
      <c r="G3854" s="11" t="s">
        <v>2824</v>
      </c>
      <c r="H3854" s="11" t="s">
        <v>2825</v>
      </c>
      <c r="I3854" s="11" t="s">
        <v>2828</v>
      </c>
      <c r="J3854" s="188" t="s">
        <v>2561</v>
      </c>
      <c r="K3854" s="258" t="s">
        <v>2074</v>
      </c>
      <c r="L3854" s="265" t="s">
        <v>3085</v>
      </c>
      <c r="M3854" s="265" t="s">
        <v>1941</v>
      </c>
      <c r="N3854" s="260" t="s">
        <v>3028</v>
      </c>
      <c r="O3854" s="258"/>
      <c r="P3854" s="258"/>
      <c r="Q3854" s="265" t="s">
        <v>3072</v>
      </c>
      <c r="R3854" s="265" t="s">
        <v>3072</v>
      </c>
      <c r="S3854" s="265"/>
      <c r="T3854" s="11" t="s">
        <v>2826</v>
      </c>
      <c r="U3854" s="11" t="s">
        <v>2517</v>
      </c>
      <c r="V3854">
        <v>0.46627244603249002</v>
      </c>
      <c r="Z3854">
        <v>-2.7490039840637399</v>
      </c>
      <c r="AC3854" s="218">
        <f t="shared" si="114"/>
        <v>0.32319543134020978</v>
      </c>
      <c r="AD3854" s="265" t="s">
        <v>3072</v>
      </c>
      <c r="AE3854" s="265" t="s">
        <v>3072</v>
      </c>
    </row>
    <row r="3855" spans="1:31" hidden="1" x14ac:dyDescent="0.35">
      <c r="A3855" s="11" t="s">
        <v>2823</v>
      </c>
      <c r="B3855" s="11" t="s">
        <v>2516</v>
      </c>
      <c r="C3855" s="11" t="s">
        <v>2817</v>
      </c>
      <c r="D3855" s="188" t="s">
        <v>3022</v>
      </c>
      <c r="G3855" s="11" t="s">
        <v>2824</v>
      </c>
      <c r="H3855" s="11" t="s">
        <v>2825</v>
      </c>
      <c r="I3855" s="11" t="s">
        <v>2828</v>
      </c>
      <c r="J3855" s="188" t="s">
        <v>2561</v>
      </c>
      <c r="K3855" s="258" t="s">
        <v>2074</v>
      </c>
      <c r="L3855" s="265" t="s">
        <v>3085</v>
      </c>
      <c r="M3855" s="265" t="s">
        <v>1941</v>
      </c>
      <c r="N3855" s="260" t="s">
        <v>3028</v>
      </c>
      <c r="O3855" s="258"/>
      <c r="P3855" s="258"/>
      <c r="Q3855" s="265" t="s">
        <v>3072</v>
      </c>
      <c r="R3855" s="265" t="s">
        <v>3072</v>
      </c>
      <c r="S3855" s="265"/>
      <c r="T3855" s="11" t="s">
        <v>2826</v>
      </c>
      <c r="U3855" s="11" t="s">
        <v>2517</v>
      </c>
      <c r="V3855">
        <v>2.9228073379833002</v>
      </c>
      <c r="Z3855">
        <v>-5.0796812749003903</v>
      </c>
      <c r="AC3855" s="218">
        <f t="shared" si="114"/>
        <v>2.0259356656430434</v>
      </c>
      <c r="AD3855" s="265" t="s">
        <v>3072</v>
      </c>
      <c r="AE3855" s="265" t="s">
        <v>3072</v>
      </c>
    </row>
    <row r="3856" spans="1:31" hidden="1" x14ac:dyDescent="0.35">
      <c r="A3856" s="11" t="s">
        <v>2823</v>
      </c>
      <c r="B3856" s="11" t="s">
        <v>2516</v>
      </c>
      <c r="C3856" s="11" t="s">
        <v>2817</v>
      </c>
      <c r="D3856" s="188" t="s">
        <v>3022</v>
      </c>
      <c r="G3856" s="11" t="s">
        <v>2824</v>
      </c>
      <c r="H3856" s="11" t="s">
        <v>2825</v>
      </c>
      <c r="I3856" s="11" t="s">
        <v>2828</v>
      </c>
      <c r="J3856" s="188" t="s">
        <v>2561</v>
      </c>
      <c r="K3856" s="258" t="s">
        <v>2074</v>
      </c>
      <c r="L3856" s="265" t="s">
        <v>3085</v>
      </c>
      <c r="M3856" s="265" t="s">
        <v>1941</v>
      </c>
      <c r="N3856" s="260" t="s">
        <v>3028</v>
      </c>
      <c r="O3856" s="258"/>
      <c r="P3856" s="258"/>
      <c r="Q3856" s="265" t="s">
        <v>3072</v>
      </c>
      <c r="R3856" s="265" t="s">
        <v>3072</v>
      </c>
      <c r="S3856" s="265"/>
      <c r="T3856" s="11" t="s">
        <v>2826</v>
      </c>
      <c r="U3856" s="11" t="s">
        <v>2517</v>
      </c>
      <c r="V3856">
        <v>4.9454331670452802</v>
      </c>
      <c r="Z3856">
        <v>-5.9760956175298698</v>
      </c>
      <c r="AC3856" s="218">
        <f t="shared" si="114"/>
        <v>3.4279130563850768</v>
      </c>
      <c r="AD3856" s="265" t="s">
        <v>3072</v>
      </c>
      <c r="AE3856" s="265" t="s">
        <v>3072</v>
      </c>
    </row>
    <row r="3857" spans="1:31" hidden="1" x14ac:dyDescent="0.35">
      <c r="A3857" s="11" t="s">
        <v>2823</v>
      </c>
      <c r="B3857" s="11" t="s">
        <v>2516</v>
      </c>
      <c r="C3857" s="11" t="s">
        <v>2817</v>
      </c>
      <c r="D3857" s="188" t="s">
        <v>3022</v>
      </c>
      <c r="G3857" s="11" t="s">
        <v>2824</v>
      </c>
      <c r="H3857" s="11" t="s">
        <v>2825</v>
      </c>
      <c r="I3857" s="11" t="s">
        <v>2828</v>
      </c>
      <c r="J3857" s="188" t="s">
        <v>2561</v>
      </c>
      <c r="K3857" s="258" t="s">
        <v>2074</v>
      </c>
      <c r="L3857" s="265" t="s">
        <v>3085</v>
      </c>
      <c r="M3857" s="265" t="s">
        <v>1941</v>
      </c>
      <c r="N3857" s="260" t="s">
        <v>3028</v>
      </c>
      <c r="O3857" s="258"/>
      <c r="P3857" s="258"/>
      <c r="Q3857" s="265" t="s">
        <v>3072</v>
      </c>
      <c r="R3857" s="265" t="s">
        <v>3072</v>
      </c>
      <c r="S3857" s="265"/>
      <c r="T3857" s="11" t="s">
        <v>2826</v>
      </c>
      <c r="U3857" s="11" t="s">
        <v>2517</v>
      </c>
      <c r="V3857">
        <v>7.4059064601194002</v>
      </c>
      <c r="Z3857">
        <v>-9.6812749003983996</v>
      </c>
      <c r="AC3857" s="218">
        <f t="shared" si="114"/>
        <v>5.1333831823224472</v>
      </c>
      <c r="AD3857" s="265" t="s">
        <v>3072</v>
      </c>
      <c r="AE3857" s="265" t="s">
        <v>3072</v>
      </c>
    </row>
    <row r="3858" spans="1:31" hidden="1" x14ac:dyDescent="0.35">
      <c r="A3858" s="11" t="s">
        <v>2823</v>
      </c>
      <c r="B3858" s="11" t="s">
        <v>2516</v>
      </c>
      <c r="C3858" s="11" t="s">
        <v>2817</v>
      </c>
      <c r="D3858" s="188" t="s">
        <v>3022</v>
      </c>
      <c r="G3858" s="11" t="s">
        <v>2824</v>
      </c>
      <c r="H3858" s="11" t="s">
        <v>2825</v>
      </c>
      <c r="I3858" s="11" t="s">
        <v>2828</v>
      </c>
      <c r="J3858" s="188" t="s">
        <v>2561</v>
      </c>
      <c r="K3858" s="258" t="s">
        <v>2074</v>
      </c>
      <c r="L3858" s="265" t="s">
        <v>3085</v>
      </c>
      <c r="M3858" s="265" t="s">
        <v>1941</v>
      </c>
      <c r="N3858" s="260" t="s">
        <v>3028</v>
      </c>
      <c r="O3858" s="258"/>
      <c r="P3858" s="258"/>
      <c r="Q3858" s="265" t="s">
        <v>3072</v>
      </c>
      <c r="R3858" s="265" t="s">
        <v>3072</v>
      </c>
      <c r="S3858" s="265"/>
      <c r="T3858" s="11" t="s">
        <v>2826</v>
      </c>
      <c r="U3858" s="11" t="s">
        <v>2517</v>
      </c>
      <c r="V3858">
        <v>10.4660441329238</v>
      </c>
      <c r="Z3858">
        <v>-12.6693227091633</v>
      </c>
      <c r="AC3858" s="218">
        <f t="shared" si="114"/>
        <v>7.254508982352089</v>
      </c>
      <c r="AD3858" s="265" t="s">
        <v>3072</v>
      </c>
      <c r="AE3858" s="265" t="s">
        <v>3072</v>
      </c>
    </row>
    <row r="3859" spans="1:31" hidden="1" x14ac:dyDescent="0.35">
      <c r="A3859" s="11" t="s">
        <v>2823</v>
      </c>
      <c r="B3859" s="11" t="s">
        <v>2516</v>
      </c>
      <c r="C3859" s="11" t="s">
        <v>2817</v>
      </c>
      <c r="D3859" s="188" t="s">
        <v>3022</v>
      </c>
      <c r="G3859" s="11" t="s">
        <v>2824</v>
      </c>
      <c r="H3859" s="11" t="s">
        <v>2825</v>
      </c>
      <c r="I3859" s="11" t="s">
        <v>2828</v>
      </c>
      <c r="J3859" s="188" t="s">
        <v>2561</v>
      </c>
      <c r="K3859" s="258" t="s">
        <v>2074</v>
      </c>
      <c r="L3859" s="265" t="s">
        <v>3085</v>
      </c>
      <c r="M3859" s="265" t="s">
        <v>1941</v>
      </c>
      <c r="N3859" s="260" t="s">
        <v>3028</v>
      </c>
      <c r="O3859" s="258"/>
      <c r="P3859" s="258"/>
      <c r="Q3859" s="265" t="s">
        <v>3072</v>
      </c>
      <c r="R3859" s="265" t="s">
        <v>3072</v>
      </c>
      <c r="S3859" s="265"/>
      <c r="T3859" s="11" t="s">
        <v>2826</v>
      </c>
      <c r="U3859" s="11" t="s">
        <v>2517</v>
      </c>
      <c r="V3859">
        <v>13.911288941654499</v>
      </c>
      <c r="Z3859">
        <v>-15.0597609561753</v>
      </c>
      <c r="AC3859" s="218">
        <f t="shared" si="114"/>
        <v>9.6425707078625607</v>
      </c>
      <c r="AD3859" s="265" t="s">
        <v>3072</v>
      </c>
      <c r="AE3859" s="265" t="s">
        <v>3072</v>
      </c>
    </row>
    <row r="3860" spans="1:31" hidden="1" x14ac:dyDescent="0.35">
      <c r="A3860" s="11" t="s">
        <v>2823</v>
      </c>
      <c r="B3860" s="11" t="s">
        <v>2516</v>
      </c>
      <c r="C3860" s="11" t="s">
        <v>2817</v>
      </c>
      <c r="D3860" s="188" t="s">
        <v>3022</v>
      </c>
      <c r="G3860" s="11" t="s">
        <v>2824</v>
      </c>
      <c r="H3860" s="11" t="s">
        <v>2825</v>
      </c>
      <c r="I3860" s="11" t="s">
        <v>2827</v>
      </c>
      <c r="J3860" s="188" t="s">
        <v>2561</v>
      </c>
      <c r="K3860" s="258" t="s">
        <v>2074</v>
      </c>
      <c r="L3860" s="265" t="s">
        <v>3085</v>
      </c>
      <c r="M3860" s="265" t="s">
        <v>1941</v>
      </c>
      <c r="N3860" s="260" t="s">
        <v>3028</v>
      </c>
      <c r="O3860" s="258"/>
      <c r="P3860" s="258"/>
      <c r="Q3860" s="265" t="s">
        <v>3072</v>
      </c>
      <c r="R3860" s="265" t="s">
        <v>3072</v>
      </c>
      <c r="S3860" s="265"/>
      <c r="T3860" s="11" t="s">
        <v>2829</v>
      </c>
      <c r="U3860" s="11" t="s">
        <v>2517</v>
      </c>
      <c r="V3860">
        <v>0.42038151120446798</v>
      </c>
      <c r="Z3860">
        <v>-1.73306772908366</v>
      </c>
      <c r="AC3860" s="218">
        <f t="shared" si="114"/>
        <v>0.29138625925090605</v>
      </c>
      <c r="AD3860" s="265" t="s">
        <v>3072</v>
      </c>
      <c r="AE3860" s="265" t="s">
        <v>3072</v>
      </c>
    </row>
    <row r="3861" spans="1:31" hidden="1" x14ac:dyDescent="0.35">
      <c r="A3861" s="11" t="s">
        <v>2823</v>
      </c>
      <c r="B3861" s="11" t="s">
        <v>2516</v>
      </c>
      <c r="C3861" s="11" t="s">
        <v>2817</v>
      </c>
      <c r="D3861" s="188" t="s">
        <v>3022</v>
      </c>
      <c r="G3861" s="11" t="s">
        <v>2824</v>
      </c>
      <c r="H3861" s="11" t="s">
        <v>2825</v>
      </c>
      <c r="I3861" s="11" t="s">
        <v>2827</v>
      </c>
      <c r="J3861" s="188" t="s">
        <v>2561</v>
      </c>
      <c r="K3861" s="258" t="s">
        <v>2074</v>
      </c>
      <c r="L3861" s="265" t="s">
        <v>3085</v>
      </c>
      <c r="M3861" s="265" t="s">
        <v>1941</v>
      </c>
      <c r="N3861" s="260" t="s">
        <v>3028</v>
      </c>
      <c r="O3861" s="258"/>
      <c r="P3861" s="258"/>
      <c r="Q3861" s="265" t="s">
        <v>3072</v>
      </c>
      <c r="R3861" s="265" t="s">
        <v>3072</v>
      </c>
      <c r="S3861" s="265"/>
      <c r="T3861" s="11" t="s">
        <v>2829</v>
      </c>
      <c r="U3861" s="11" t="s">
        <v>2517</v>
      </c>
      <c r="V3861">
        <v>2.963218758205</v>
      </c>
      <c r="Z3861">
        <v>-4.18326693227091</v>
      </c>
      <c r="AC3861" s="218">
        <f t="shared" si="114"/>
        <v>2.0539467276321379</v>
      </c>
      <c r="AD3861" s="265" t="s">
        <v>3072</v>
      </c>
      <c r="AE3861" s="265" t="s">
        <v>3072</v>
      </c>
    </row>
    <row r="3862" spans="1:31" hidden="1" x14ac:dyDescent="0.35">
      <c r="A3862" s="11" t="s">
        <v>2823</v>
      </c>
      <c r="B3862" s="11" t="s">
        <v>2516</v>
      </c>
      <c r="C3862" s="11" t="s">
        <v>2817</v>
      </c>
      <c r="D3862" s="188" t="s">
        <v>3022</v>
      </c>
      <c r="G3862" s="11" t="s">
        <v>2824</v>
      </c>
      <c r="H3862" s="11" t="s">
        <v>2825</v>
      </c>
      <c r="I3862" s="11" t="s">
        <v>2827</v>
      </c>
      <c r="J3862" s="188" t="s">
        <v>2561</v>
      </c>
      <c r="K3862" s="258" t="s">
        <v>2074</v>
      </c>
      <c r="L3862" s="265" t="s">
        <v>3085</v>
      </c>
      <c r="M3862" s="265" t="s">
        <v>1941</v>
      </c>
      <c r="N3862" s="260" t="s">
        <v>3028</v>
      </c>
      <c r="O3862" s="258"/>
      <c r="P3862" s="258"/>
      <c r="Q3862" s="265" t="s">
        <v>3072</v>
      </c>
      <c r="R3862" s="265" t="s">
        <v>3072</v>
      </c>
      <c r="S3862" s="265"/>
      <c r="T3862" s="11" t="s">
        <v>2829</v>
      </c>
      <c r="U3862" s="11" t="s">
        <v>2517</v>
      </c>
      <c r="V3862">
        <v>4.9421797052477698</v>
      </c>
      <c r="Z3862">
        <v>-4.8406374501991998</v>
      </c>
      <c r="AC3862" s="218">
        <f t="shared" si="114"/>
        <v>3.4256579285130733</v>
      </c>
      <c r="AD3862" s="265" t="s">
        <v>3072</v>
      </c>
      <c r="AE3862" s="265" t="s">
        <v>3072</v>
      </c>
    </row>
    <row r="3863" spans="1:31" hidden="1" x14ac:dyDescent="0.35">
      <c r="A3863" s="11" t="s">
        <v>2823</v>
      </c>
      <c r="B3863" s="11" t="s">
        <v>2516</v>
      </c>
      <c r="C3863" s="11" t="s">
        <v>2817</v>
      </c>
      <c r="D3863" s="188" t="s">
        <v>3022</v>
      </c>
      <c r="G3863" s="11" t="s">
        <v>2824</v>
      </c>
      <c r="H3863" s="11" t="s">
        <v>2825</v>
      </c>
      <c r="I3863" s="11" t="s">
        <v>2827</v>
      </c>
      <c r="J3863" s="188" t="s">
        <v>2561</v>
      </c>
      <c r="K3863" s="258" t="s">
        <v>2074</v>
      </c>
      <c r="L3863" s="265" t="s">
        <v>3085</v>
      </c>
      <c r="M3863" s="265" t="s">
        <v>1941</v>
      </c>
      <c r="N3863" s="260" t="s">
        <v>3028</v>
      </c>
      <c r="O3863" s="258"/>
      <c r="P3863" s="258"/>
      <c r="Q3863" s="265" t="s">
        <v>3072</v>
      </c>
      <c r="R3863" s="265" t="s">
        <v>3072</v>
      </c>
      <c r="S3863" s="265"/>
      <c r="T3863" s="11" t="s">
        <v>2829</v>
      </c>
      <c r="U3863" s="11" t="s">
        <v>2517</v>
      </c>
      <c r="V3863">
        <v>7.4418657747234498</v>
      </c>
      <c r="Z3863">
        <v>-7.2310756972111498</v>
      </c>
      <c r="AC3863" s="218">
        <f t="shared" si="114"/>
        <v>5.1583082798551123</v>
      </c>
      <c r="AD3863" s="265" t="s">
        <v>3072</v>
      </c>
      <c r="AE3863" s="265" t="s">
        <v>3072</v>
      </c>
    </row>
    <row r="3864" spans="1:31" hidden="1" x14ac:dyDescent="0.35">
      <c r="A3864" s="11" t="s">
        <v>2823</v>
      </c>
      <c r="B3864" s="11" t="s">
        <v>2516</v>
      </c>
      <c r="C3864" s="11" t="s">
        <v>2817</v>
      </c>
      <c r="D3864" s="188" t="s">
        <v>3022</v>
      </c>
      <c r="G3864" s="11" t="s">
        <v>2824</v>
      </c>
      <c r="H3864" s="11" t="s">
        <v>2825</v>
      </c>
      <c r="I3864" s="11" t="s">
        <v>2827</v>
      </c>
      <c r="J3864" s="188" t="s">
        <v>2561</v>
      </c>
      <c r="K3864" s="258" t="s">
        <v>2074</v>
      </c>
      <c r="L3864" s="265" t="s">
        <v>3085</v>
      </c>
      <c r="M3864" s="265" t="s">
        <v>1941</v>
      </c>
      <c r="N3864" s="260" t="s">
        <v>3028</v>
      </c>
      <c r="O3864" s="258"/>
      <c r="P3864" s="258"/>
      <c r="Q3864" s="265" t="s">
        <v>3072</v>
      </c>
      <c r="R3864" s="265" t="s">
        <v>3072</v>
      </c>
      <c r="S3864" s="265"/>
      <c r="T3864" s="11" t="s">
        <v>2829</v>
      </c>
      <c r="U3864" s="11" t="s">
        <v>2517</v>
      </c>
      <c r="V3864">
        <v>10.4141599789951</v>
      </c>
      <c r="Z3864">
        <v>-9.5617529880478003</v>
      </c>
      <c r="AC3864" s="218">
        <f t="shared" si="114"/>
        <v>7.2185456273406725</v>
      </c>
      <c r="AD3864" s="265" t="s">
        <v>3072</v>
      </c>
      <c r="AE3864" s="265" t="s">
        <v>3072</v>
      </c>
    </row>
    <row r="3865" spans="1:31" hidden="1" x14ac:dyDescent="0.35">
      <c r="A3865" s="11" t="s">
        <v>2823</v>
      </c>
      <c r="B3865" s="11" t="s">
        <v>2516</v>
      </c>
      <c r="C3865" s="11" t="s">
        <v>2817</v>
      </c>
      <c r="D3865" s="188" t="s">
        <v>3022</v>
      </c>
      <c r="G3865" s="11" t="s">
        <v>2824</v>
      </c>
      <c r="H3865" s="11" t="s">
        <v>2825</v>
      </c>
      <c r="I3865" s="11" t="s">
        <v>2827</v>
      </c>
      <c r="J3865" s="188" t="s">
        <v>2561</v>
      </c>
      <c r="K3865" s="258" t="s">
        <v>2074</v>
      </c>
      <c r="L3865" s="265" t="s">
        <v>3085</v>
      </c>
      <c r="M3865" s="265" t="s">
        <v>1941</v>
      </c>
      <c r="N3865" s="260" t="s">
        <v>3028</v>
      </c>
      <c r="O3865" s="258"/>
      <c r="P3865" s="258"/>
      <c r="Q3865" s="265" t="s">
        <v>3072</v>
      </c>
      <c r="R3865" s="265" t="s">
        <v>3072</v>
      </c>
      <c r="S3865" s="265"/>
      <c r="T3865" s="11" t="s">
        <v>2829</v>
      </c>
      <c r="U3865" s="11" t="s">
        <v>2517</v>
      </c>
      <c r="V3865">
        <v>13.905809427048201</v>
      </c>
      <c r="Z3865">
        <v>-13.147410358565701</v>
      </c>
      <c r="AC3865" s="218">
        <f t="shared" si="114"/>
        <v>9.6387725977623688</v>
      </c>
      <c r="AD3865" s="265" t="s">
        <v>3072</v>
      </c>
      <c r="AE3865" s="265" t="s">
        <v>3072</v>
      </c>
    </row>
    <row r="3866" spans="1:31" hidden="1" x14ac:dyDescent="0.35">
      <c r="A3866" s="11" t="s">
        <v>2823</v>
      </c>
      <c r="B3866" s="11" t="s">
        <v>2516</v>
      </c>
      <c r="C3866" s="11" t="s">
        <v>2817</v>
      </c>
      <c r="D3866" s="188" t="s">
        <v>3022</v>
      </c>
      <c r="G3866" s="11" t="s">
        <v>2824</v>
      </c>
      <c r="H3866" s="11" t="s">
        <v>2825</v>
      </c>
      <c r="I3866" s="11" t="s">
        <v>2828</v>
      </c>
      <c r="J3866" s="188" t="s">
        <v>2561</v>
      </c>
      <c r="K3866" s="258" t="s">
        <v>2074</v>
      </c>
      <c r="L3866" s="265" t="s">
        <v>3085</v>
      </c>
      <c r="M3866" s="265" t="s">
        <v>1941</v>
      </c>
      <c r="N3866" s="260" t="s">
        <v>3028</v>
      </c>
      <c r="O3866" s="258"/>
      <c r="P3866" s="258"/>
      <c r="Q3866" s="265" t="s">
        <v>3072</v>
      </c>
      <c r="R3866" s="265" t="s">
        <v>3072</v>
      </c>
      <c r="S3866" s="265"/>
      <c r="T3866" s="11" t="s">
        <v>2829</v>
      </c>
      <c r="U3866" s="11" t="s">
        <v>2517</v>
      </c>
      <c r="V3866">
        <v>0.46747108985262598</v>
      </c>
      <c r="Z3866">
        <v>-3.1673306772908298</v>
      </c>
      <c r="AC3866" s="218">
        <f t="shared" si="114"/>
        <v>0.32402626792463263</v>
      </c>
      <c r="AD3866" s="265" t="s">
        <v>3072</v>
      </c>
      <c r="AE3866" s="265" t="s">
        <v>3072</v>
      </c>
    </row>
    <row r="3867" spans="1:31" hidden="1" x14ac:dyDescent="0.35">
      <c r="A3867" s="11" t="s">
        <v>2823</v>
      </c>
      <c r="B3867" s="11" t="s">
        <v>2516</v>
      </c>
      <c r="C3867" s="11" t="s">
        <v>2817</v>
      </c>
      <c r="D3867" s="188" t="s">
        <v>3022</v>
      </c>
      <c r="G3867" s="11" t="s">
        <v>2824</v>
      </c>
      <c r="H3867" s="11" t="s">
        <v>2825</v>
      </c>
      <c r="I3867" s="11" t="s">
        <v>2828</v>
      </c>
      <c r="J3867" s="188" t="s">
        <v>2561</v>
      </c>
      <c r="K3867" s="258" t="s">
        <v>2074</v>
      </c>
      <c r="L3867" s="265" t="s">
        <v>3085</v>
      </c>
      <c r="M3867" s="265" t="s">
        <v>1941</v>
      </c>
      <c r="N3867" s="260" t="s">
        <v>3028</v>
      </c>
      <c r="O3867" s="258"/>
      <c r="P3867" s="258"/>
      <c r="Q3867" s="265" t="s">
        <v>3072</v>
      </c>
      <c r="R3867" s="265" t="s">
        <v>3072</v>
      </c>
      <c r="S3867" s="265"/>
      <c r="T3867" s="11" t="s">
        <v>2829</v>
      </c>
      <c r="U3867" s="11" t="s">
        <v>2517</v>
      </c>
      <c r="V3867">
        <v>2.9250333907921302</v>
      </c>
      <c r="Z3867">
        <v>-5.8565737051792803</v>
      </c>
      <c r="AC3867" s="218">
        <f t="shared" si="114"/>
        <v>2.0274786478712619</v>
      </c>
      <c r="AD3867" s="265" t="s">
        <v>3072</v>
      </c>
      <c r="AE3867" s="265" t="s">
        <v>3072</v>
      </c>
    </row>
    <row r="3868" spans="1:31" hidden="1" x14ac:dyDescent="0.35">
      <c r="A3868" s="11" t="s">
        <v>2823</v>
      </c>
      <c r="B3868" s="11" t="s">
        <v>2516</v>
      </c>
      <c r="C3868" s="11" t="s">
        <v>2817</v>
      </c>
      <c r="D3868" s="188" t="s">
        <v>3022</v>
      </c>
      <c r="G3868" s="11" t="s">
        <v>2824</v>
      </c>
      <c r="H3868" s="11" t="s">
        <v>2825</v>
      </c>
      <c r="I3868" s="11" t="s">
        <v>2828</v>
      </c>
      <c r="J3868" s="188" t="s">
        <v>2561</v>
      </c>
      <c r="K3868" s="258" t="s">
        <v>2074</v>
      </c>
      <c r="L3868" s="265" t="s">
        <v>3085</v>
      </c>
      <c r="M3868" s="265" t="s">
        <v>1941</v>
      </c>
      <c r="N3868" s="260" t="s">
        <v>3028</v>
      </c>
      <c r="O3868" s="258"/>
      <c r="P3868" s="258"/>
      <c r="Q3868" s="265" t="s">
        <v>3072</v>
      </c>
      <c r="R3868" s="265" t="s">
        <v>3072</v>
      </c>
      <c r="S3868" s="265"/>
      <c r="T3868" s="11" t="s">
        <v>2829</v>
      </c>
      <c r="U3868" s="11" t="s">
        <v>2517</v>
      </c>
      <c r="V3868">
        <v>4.9053642164864897</v>
      </c>
      <c r="Z3868">
        <v>-6.9920318725099602</v>
      </c>
      <c r="AC3868" s="218">
        <f t="shared" si="114"/>
        <v>3.4001393762772554</v>
      </c>
      <c r="AD3868" s="265" t="s">
        <v>3072</v>
      </c>
      <c r="AE3868" s="265" t="s">
        <v>3072</v>
      </c>
    </row>
    <row r="3869" spans="1:31" hidden="1" x14ac:dyDescent="0.35">
      <c r="A3869" s="11" t="s">
        <v>2823</v>
      </c>
      <c r="B3869" s="11" t="s">
        <v>2516</v>
      </c>
      <c r="C3869" s="11" t="s">
        <v>2817</v>
      </c>
      <c r="D3869" s="188" t="s">
        <v>3022</v>
      </c>
      <c r="G3869" s="11" t="s">
        <v>2824</v>
      </c>
      <c r="H3869" s="11" t="s">
        <v>2825</v>
      </c>
      <c r="I3869" s="11" t="s">
        <v>2828</v>
      </c>
      <c r="J3869" s="188" t="s">
        <v>2561</v>
      </c>
      <c r="K3869" s="258" t="s">
        <v>2074</v>
      </c>
      <c r="L3869" s="265" t="s">
        <v>3085</v>
      </c>
      <c r="M3869" s="265" t="s">
        <v>1941</v>
      </c>
      <c r="N3869" s="260" t="s">
        <v>3028</v>
      </c>
      <c r="O3869" s="258"/>
      <c r="P3869" s="258"/>
      <c r="Q3869" s="265" t="s">
        <v>3072</v>
      </c>
      <c r="R3869" s="265" t="s">
        <v>3072</v>
      </c>
      <c r="S3869" s="265"/>
      <c r="T3869" s="11" t="s">
        <v>2829</v>
      </c>
      <c r="U3869" s="11" t="s">
        <v>2517</v>
      </c>
      <c r="V3869">
        <v>7.4067626342766397</v>
      </c>
      <c r="Z3869">
        <v>-9.9800796812748995</v>
      </c>
      <c r="AC3869" s="218">
        <f t="shared" si="114"/>
        <v>5.1339766370256061</v>
      </c>
      <c r="AD3869" s="265" t="s">
        <v>3072</v>
      </c>
      <c r="AE3869" s="265" t="s">
        <v>3072</v>
      </c>
    </row>
    <row r="3870" spans="1:31" hidden="1" x14ac:dyDescent="0.35">
      <c r="A3870" s="11" t="s">
        <v>2823</v>
      </c>
      <c r="B3870" s="11" t="s">
        <v>2516</v>
      </c>
      <c r="C3870" s="11" t="s">
        <v>2817</v>
      </c>
      <c r="D3870" s="188" t="s">
        <v>3022</v>
      </c>
      <c r="G3870" s="11" t="s">
        <v>2824</v>
      </c>
      <c r="H3870" s="11" t="s">
        <v>2825</v>
      </c>
      <c r="I3870" s="11" t="s">
        <v>2828</v>
      </c>
      <c r="J3870" s="188" t="s">
        <v>2561</v>
      </c>
      <c r="K3870" s="258" t="s">
        <v>2074</v>
      </c>
      <c r="L3870" s="265" t="s">
        <v>3085</v>
      </c>
      <c r="M3870" s="265" t="s">
        <v>1941</v>
      </c>
      <c r="N3870" s="260" t="s">
        <v>3028</v>
      </c>
      <c r="O3870" s="258"/>
      <c r="P3870" s="258"/>
      <c r="Q3870" s="265" t="s">
        <v>3072</v>
      </c>
      <c r="R3870" s="265" t="s">
        <v>3072</v>
      </c>
      <c r="S3870" s="265"/>
      <c r="T3870" s="11" t="s">
        <v>2829</v>
      </c>
      <c r="U3870" s="11" t="s">
        <v>2517</v>
      </c>
      <c r="V3870">
        <v>10.423577894724801</v>
      </c>
      <c r="Z3870">
        <v>-12.848605577689201</v>
      </c>
      <c r="AC3870" s="218">
        <f t="shared" si="114"/>
        <v>7.2250736290754656</v>
      </c>
      <c r="AD3870" s="265" t="s">
        <v>3072</v>
      </c>
      <c r="AE3870" s="265" t="s">
        <v>3072</v>
      </c>
    </row>
    <row r="3871" spans="1:31" hidden="1" x14ac:dyDescent="0.35">
      <c r="A3871" s="11" t="s">
        <v>2823</v>
      </c>
      <c r="B3871" s="11" t="s">
        <v>2516</v>
      </c>
      <c r="C3871" s="11" t="s">
        <v>2817</v>
      </c>
      <c r="D3871" s="188" t="s">
        <v>3022</v>
      </c>
      <c r="G3871" s="11" t="s">
        <v>2824</v>
      </c>
      <c r="H3871" s="11" t="s">
        <v>2825</v>
      </c>
      <c r="I3871" s="11" t="s">
        <v>2828</v>
      </c>
      <c r="J3871" s="188" t="s">
        <v>2561</v>
      </c>
      <c r="K3871" s="258" t="s">
        <v>2074</v>
      </c>
      <c r="L3871" s="265" t="s">
        <v>3085</v>
      </c>
      <c r="M3871" s="265" t="s">
        <v>1941</v>
      </c>
      <c r="N3871" s="260" t="s">
        <v>3028</v>
      </c>
      <c r="O3871" s="258"/>
      <c r="P3871" s="258"/>
      <c r="Q3871" s="265" t="s">
        <v>3072</v>
      </c>
      <c r="R3871" s="265" t="s">
        <v>3072</v>
      </c>
      <c r="S3871" s="265"/>
      <c r="T3871" s="11" t="s">
        <v>2829</v>
      </c>
      <c r="U3871" s="11" t="s">
        <v>2517</v>
      </c>
      <c r="V3871">
        <v>13.9167684562609</v>
      </c>
      <c r="Z3871">
        <v>-16.972111553784799</v>
      </c>
      <c r="AC3871" s="218">
        <f t="shared" si="114"/>
        <v>9.6463688179628253</v>
      </c>
      <c r="AD3871" s="265" t="s">
        <v>3072</v>
      </c>
      <c r="AE3871" s="265" t="s">
        <v>3072</v>
      </c>
    </row>
    <row r="3872" spans="1:31" hidden="1" x14ac:dyDescent="0.35">
      <c r="A3872" s="11" t="s">
        <v>2830</v>
      </c>
      <c r="B3872" s="11" t="s">
        <v>2516</v>
      </c>
      <c r="C3872" s="11" t="s">
        <v>2817</v>
      </c>
      <c r="D3872" s="188" t="s">
        <v>3022</v>
      </c>
      <c r="G3872" s="11" t="s">
        <v>2818</v>
      </c>
      <c r="H3872" s="11" t="s">
        <v>2819</v>
      </c>
      <c r="I3872" s="11" t="s">
        <v>2700</v>
      </c>
      <c r="J3872" s="258" t="s">
        <v>2613</v>
      </c>
      <c r="K3872" s="258" t="s">
        <v>2120</v>
      </c>
      <c r="L3872" s="265" t="s">
        <v>1937</v>
      </c>
      <c r="M3872" s="265" t="s">
        <v>1941</v>
      </c>
      <c r="N3872" s="258" t="s">
        <v>3027</v>
      </c>
      <c r="O3872" s="258" t="s">
        <v>3040</v>
      </c>
      <c r="P3872" s="258"/>
      <c r="Q3872" s="258"/>
      <c r="R3872" s="258"/>
      <c r="S3872" s="258"/>
      <c r="T3872" s="11" t="s">
        <v>2831</v>
      </c>
      <c r="U3872" s="11" t="s">
        <v>2517</v>
      </c>
      <c r="V3872" s="211">
        <v>-3.0344648872764899</v>
      </c>
      <c r="W3872" s="211"/>
      <c r="X3872" s="211"/>
      <c r="Y3872" s="211"/>
      <c r="Z3872" s="211">
        <v>-6.1764705882352899</v>
      </c>
      <c r="AC3872" s="218">
        <f t="shared" si="114"/>
        <v>-2.1033307811238511</v>
      </c>
    </row>
    <row r="3873" spans="1:29" hidden="1" x14ac:dyDescent="0.35">
      <c r="A3873" s="11" t="s">
        <v>2830</v>
      </c>
      <c r="B3873" s="11" t="s">
        <v>2516</v>
      </c>
      <c r="C3873" s="11" t="s">
        <v>2817</v>
      </c>
      <c r="D3873" s="188" t="s">
        <v>3022</v>
      </c>
      <c r="G3873" s="11" t="s">
        <v>2818</v>
      </c>
      <c r="H3873" s="11" t="s">
        <v>2819</v>
      </c>
      <c r="I3873" s="11" t="s">
        <v>2700</v>
      </c>
      <c r="J3873" s="258" t="s">
        <v>2613</v>
      </c>
      <c r="K3873" s="258" t="s">
        <v>2120</v>
      </c>
      <c r="L3873" s="265" t="s">
        <v>1937</v>
      </c>
      <c r="M3873" s="265" t="s">
        <v>1941</v>
      </c>
      <c r="N3873" s="258" t="s">
        <v>3027</v>
      </c>
      <c r="O3873" s="258" t="s">
        <v>3040</v>
      </c>
      <c r="P3873" s="258"/>
      <c r="Q3873" s="258"/>
      <c r="R3873" s="258"/>
      <c r="S3873" s="258"/>
      <c r="T3873" s="11" t="s">
        <v>2831</v>
      </c>
      <c r="U3873" s="11" t="s">
        <v>2517</v>
      </c>
      <c r="V3873" s="211">
        <v>-2.0704845814977899</v>
      </c>
      <c r="W3873" s="211"/>
      <c r="X3873" s="211"/>
      <c r="Y3873" s="211"/>
      <c r="Z3873" s="211">
        <v>0</v>
      </c>
      <c r="AC3873" s="218">
        <f t="shared" si="114"/>
        <v>-1.4351505500580313</v>
      </c>
    </row>
    <row r="3874" spans="1:29" hidden="1" x14ac:dyDescent="0.35">
      <c r="A3874" s="11" t="s">
        <v>2830</v>
      </c>
      <c r="B3874" s="11" t="s">
        <v>2516</v>
      </c>
      <c r="C3874" s="11" t="s">
        <v>2817</v>
      </c>
      <c r="D3874" s="188" t="s">
        <v>3022</v>
      </c>
      <c r="G3874" s="11" t="s">
        <v>2818</v>
      </c>
      <c r="H3874" s="11" t="s">
        <v>2819</v>
      </c>
      <c r="I3874" s="11" t="s">
        <v>2700</v>
      </c>
      <c r="J3874" s="258" t="s">
        <v>2613</v>
      </c>
      <c r="K3874" s="258" t="s">
        <v>2120</v>
      </c>
      <c r="L3874" s="265" t="s">
        <v>1937</v>
      </c>
      <c r="M3874" s="265" t="s">
        <v>1941</v>
      </c>
      <c r="N3874" s="258" t="s">
        <v>3027</v>
      </c>
      <c r="O3874" s="258" t="s">
        <v>3040</v>
      </c>
      <c r="P3874" s="258"/>
      <c r="Q3874" s="258"/>
      <c r="R3874" s="258"/>
      <c r="S3874" s="258"/>
      <c r="T3874" s="11" t="s">
        <v>2831</v>
      </c>
      <c r="U3874" s="11" t="s">
        <v>2517</v>
      </c>
      <c r="V3874" s="211">
        <v>-1.08681005441824</v>
      </c>
      <c r="W3874" s="211"/>
      <c r="X3874" s="211"/>
      <c r="Y3874" s="211"/>
      <c r="Z3874" s="211">
        <v>1.70588235294117</v>
      </c>
      <c r="AC3874" s="218">
        <f t="shared" si="114"/>
        <v>-0.75331932502420373</v>
      </c>
    </row>
    <row r="3875" spans="1:29" hidden="1" x14ac:dyDescent="0.35">
      <c r="A3875" s="11" t="s">
        <v>2830</v>
      </c>
      <c r="B3875" s="11" t="s">
        <v>2516</v>
      </c>
      <c r="C3875" s="11" t="s">
        <v>2817</v>
      </c>
      <c r="D3875" s="188" t="s">
        <v>3022</v>
      </c>
      <c r="G3875" s="11" t="s">
        <v>2818</v>
      </c>
      <c r="H3875" s="11" t="s">
        <v>2819</v>
      </c>
      <c r="I3875" s="11" t="s">
        <v>2700</v>
      </c>
      <c r="J3875" s="258" t="s">
        <v>2613</v>
      </c>
      <c r="K3875" s="258" t="s">
        <v>2120</v>
      </c>
      <c r="L3875" s="265" t="s">
        <v>1937</v>
      </c>
      <c r="M3875" s="265" t="s">
        <v>1941</v>
      </c>
      <c r="N3875" s="258" t="s">
        <v>3027</v>
      </c>
      <c r="O3875" s="258" t="s">
        <v>3040</v>
      </c>
      <c r="P3875" s="258"/>
      <c r="Q3875" s="258"/>
      <c r="R3875" s="258"/>
      <c r="S3875" s="258"/>
      <c r="T3875" s="11" t="s">
        <v>2831</v>
      </c>
      <c r="U3875" s="11" t="s">
        <v>2517</v>
      </c>
      <c r="V3875" s="211">
        <v>-2.9541331951282501E-2</v>
      </c>
      <c r="W3875" s="211"/>
      <c r="X3875" s="211"/>
      <c r="Y3875" s="211"/>
      <c r="Z3875" s="211">
        <v>1.70588235294117</v>
      </c>
      <c r="AC3875" s="218">
        <f t="shared" si="114"/>
        <v>-2.0476490952016767E-2</v>
      </c>
    </row>
    <row r="3876" spans="1:29" hidden="1" x14ac:dyDescent="0.35">
      <c r="A3876" s="11" t="s">
        <v>2830</v>
      </c>
      <c r="B3876" s="11" t="s">
        <v>2516</v>
      </c>
      <c r="C3876" s="11" t="s">
        <v>2817</v>
      </c>
      <c r="D3876" s="188" t="s">
        <v>3022</v>
      </c>
      <c r="G3876" s="11" t="s">
        <v>2818</v>
      </c>
      <c r="H3876" s="11" t="s">
        <v>2819</v>
      </c>
      <c r="I3876" s="11" t="s">
        <v>2700</v>
      </c>
      <c r="J3876" s="258" t="s">
        <v>2613</v>
      </c>
      <c r="K3876" s="258" t="s">
        <v>2120</v>
      </c>
      <c r="L3876" s="265" t="s">
        <v>1937</v>
      </c>
      <c r="M3876" s="265" t="s">
        <v>1941</v>
      </c>
      <c r="N3876" s="258" t="s">
        <v>3027</v>
      </c>
      <c r="O3876" s="258" t="s">
        <v>3040</v>
      </c>
      <c r="P3876" s="258"/>
      <c r="Q3876" s="258"/>
      <c r="R3876" s="258"/>
      <c r="S3876" s="258"/>
      <c r="T3876" s="11" t="s">
        <v>2831</v>
      </c>
      <c r="U3876" s="11" t="s">
        <v>2517</v>
      </c>
      <c r="V3876" s="211">
        <v>0.97382741642912496</v>
      </c>
      <c r="W3876" s="211"/>
      <c r="X3876" s="211"/>
      <c r="Y3876" s="211"/>
      <c r="Z3876" s="211">
        <v>-1.0588235294117601</v>
      </c>
      <c r="AC3876" s="218">
        <f t="shared" si="114"/>
        <v>0.67500572804982373</v>
      </c>
    </row>
    <row r="3877" spans="1:29" hidden="1" x14ac:dyDescent="0.35">
      <c r="A3877" s="11" t="s">
        <v>2830</v>
      </c>
      <c r="B3877" s="11" t="s">
        <v>2516</v>
      </c>
      <c r="C3877" s="11" t="s">
        <v>2817</v>
      </c>
      <c r="D3877" s="188" t="s">
        <v>3022</v>
      </c>
      <c r="G3877" s="11" t="s">
        <v>2818</v>
      </c>
      <c r="H3877" s="11" t="s">
        <v>2819</v>
      </c>
      <c r="I3877" s="11" t="s">
        <v>2832</v>
      </c>
      <c r="J3877" s="258" t="s">
        <v>2561</v>
      </c>
      <c r="K3877" s="258" t="s">
        <v>2120</v>
      </c>
      <c r="L3877" s="265" t="s">
        <v>1937</v>
      </c>
      <c r="M3877" s="265" t="s">
        <v>1941</v>
      </c>
      <c r="N3877" s="258" t="s">
        <v>3027</v>
      </c>
      <c r="O3877" s="258" t="s">
        <v>3040</v>
      </c>
      <c r="P3877" s="258"/>
      <c r="Q3877" s="258"/>
      <c r="R3877" s="258"/>
      <c r="S3877" s="258"/>
      <c r="T3877" s="11" t="s">
        <v>2831</v>
      </c>
      <c r="U3877" s="11" t="s">
        <v>2517</v>
      </c>
      <c r="V3877" s="211">
        <v>-1.06815237108058</v>
      </c>
      <c r="W3877" s="211"/>
      <c r="X3877" s="211"/>
      <c r="Y3877" s="211"/>
      <c r="Z3877" s="211">
        <v>-2.52941176470588</v>
      </c>
      <c r="AC3877" s="218">
        <f t="shared" si="114"/>
        <v>-0.74038680442292448</v>
      </c>
    </row>
    <row r="3878" spans="1:29" hidden="1" x14ac:dyDescent="0.35">
      <c r="A3878" s="11" t="s">
        <v>2830</v>
      </c>
      <c r="B3878" s="11" t="s">
        <v>2516</v>
      </c>
      <c r="C3878" s="11" t="s">
        <v>2817</v>
      </c>
      <c r="D3878" s="188" t="s">
        <v>3022</v>
      </c>
      <c r="G3878" s="11" t="s">
        <v>2818</v>
      </c>
      <c r="H3878" s="11" t="s">
        <v>2819</v>
      </c>
      <c r="I3878" s="11" t="s">
        <v>2832</v>
      </c>
      <c r="J3878" s="258" t="s">
        <v>2561</v>
      </c>
      <c r="K3878" s="258" t="s">
        <v>2120</v>
      </c>
      <c r="L3878" s="265" t="s">
        <v>1937</v>
      </c>
      <c r="M3878" s="265" t="s">
        <v>1941</v>
      </c>
      <c r="N3878" s="258" t="s">
        <v>3027</v>
      </c>
      <c r="O3878" s="258" t="s">
        <v>3040</v>
      </c>
      <c r="P3878" s="258"/>
      <c r="Q3878" s="258"/>
      <c r="R3878" s="258"/>
      <c r="S3878" s="258"/>
      <c r="T3878" s="11" t="s">
        <v>2831</v>
      </c>
      <c r="U3878" s="11" t="s">
        <v>2517</v>
      </c>
      <c r="V3878" s="211">
        <v>-8.7846592381445904E-2</v>
      </c>
      <c r="W3878" s="211"/>
      <c r="X3878" s="211"/>
      <c r="Y3878" s="211"/>
      <c r="Z3878" s="211">
        <v>-5.8823529411764497E-2</v>
      </c>
      <c r="AC3878" s="218">
        <f t="shared" si="114"/>
        <v>-6.0890617830998063E-2</v>
      </c>
    </row>
    <row r="3879" spans="1:29" hidden="1" x14ac:dyDescent="0.35">
      <c r="A3879" s="11" t="s">
        <v>2830</v>
      </c>
      <c r="B3879" s="11" t="s">
        <v>2516</v>
      </c>
      <c r="C3879" s="11" t="s">
        <v>2817</v>
      </c>
      <c r="D3879" s="188" t="s">
        <v>3022</v>
      </c>
      <c r="G3879" s="11" t="s">
        <v>2818</v>
      </c>
      <c r="H3879" s="11" t="s">
        <v>2819</v>
      </c>
      <c r="I3879" s="11" t="s">
        <v>2832</v>
      </c>
      <c r="J3879" s="258" t="s">
        <v>2561</v>
      </c>
      <c r="K3879" s="258" t="s">
        <v>2120</v>
      </c>
      <c r="L3879" s="265" t="s">
        <v>1937</v>
      </c>
      <c r="M3879" s="265" t="s">
        <v>1941</v>
      </c>
      <c r="N3879" s="258" t="s">
        <v>3027</v>
      </c>
      <c r="O3879" s="258" t="s">
        <v>3040</v>
      </c>
      <c r="P3879" s="258"/>
      <c r="Q3879" s="258"/>
      <c r="R3879" s="258"/>
      <c r="S3879" s="258"/>
      <c r="T3879" s="11" t="s">
        <v>2831</v>
      </c>
      <c r="U3879" s="11" t="s">
        <v>2517</v>
      </c>
      <c r="V3879" s="211">
        <v>0.89945581756931803</v>
      </c>
      <c r="W3879" s="211"/>
      <c r="X3879" s="211"/>
      <c r="Y3879" s="211"/>
      <c r="Z3879" s="211">
        <v>0.82352941176470495</v>
      </c>
      <c r="AC3879" s="218">
        <f t="shared" si="114"/>
        <v>0.62345526398641327</v>
      </c>
    </row>
    <row r="3880" spans="1:29" hidden="1" x14ac:dyDescent="0.35">
      <c r="A3880" s="11" t="s">
        <v>2830</v>
      </c>
      <c r="B3880" s="11" t="s">
        <v>2516</v>
      </c>
      <c r="C3880" s="11" t="s">
        <v>2817</v>
      </c>
      <c r="D3880" s="188" t="s">
        <v>3022</v>
      </c>
      <c r="G3880" s="11" t="s">
        <v>2818</v>
      </c>
      <c r="H3880" s="11" t="s">
        <v>2819</v>
      </c>
      <c r="I3880" s="11" t="s">
        <v>2832</v>
      </c>
      <c r="J3880" s="258" t="s">
        <v>2561</v>
      </c>
      <c r="K3880" s="258" t="s">
        <v>2120</v>
      </c>
      <c r="L3880" s="265" t="s">
        <v>1937</v>
      </c>
      <c r="M3880" s="265" t="s">
        <v>1941</v>
      </c>
      <c r="N3880" s="258" t="s">
        <v>3027</v>
      </c>
      <c r="O3880" s="258" t="s">
        <v>3040</v>
      </c>
      <c r="P3880" s="258"/>
      <c r="Q3880" s="258"/>
      <c r="R3880" s="258"/>
      <c r="S3880" s="258"/>
      <c r="T3880" s="11" t="s">
        <v>2831</v>
      </c>
      <c r="U3880" s="11" t="s">
        <v>2517</v>
      </c>
      <c r="V3880" s="211">
        <v>1.9543923296190699</v>
      </c>
      <c r="W3880" s="211"/>
      <c r="X3880" s="211"/>
      <c r="Y3880" s="211"/>
      <c r="Z3880" s="211">
        <v>1.3529411764705801</v>
      </c>
      <c r="AC3880" s="218">
        <f t="shared" si="114"/>
        <v>1.3546815329834416</v>
      </c>
    </row>
    <row r="3881" spans="1:29" hidden="1" x14ac:dyDescent="0.35">
      <c r="A3881" s="11" t="s">
        <v>2830</v>
      </c>
      <c r="B3881" s="11" t="s">
        <v>2516</v>
      </c>
      <c r="C3881" s="11" t="s">
        <v>2817</v>
      </c>
      <c r="D3881" s="188" t="s">
        <v>3022</v>
      </c>
      <c r="G3881" s="11" t="s">
        <v>2818</v>
      </c>
      <c r="H3881" s="11" t="s">
        <v>2819</v>
      </c>
      <c r="I3881" s="11" t="s">
        <v>2832</v>
      </c>
      <c r="J3881" s="258" t="s">
        <v>2561</v>
      </c>
      <c r="K3881" s="258" t="s">
        <v>2120</v>
      </c>
      <c r="L3881" s="265" t="s">
        <v>1937</v>
      </c>
      <c r="M3881" s="265" t="s">
        <v>1941</v>
      </c>
      <c r="N3881" s="258" t="s">
        <v>3027</v>
      </c>
      <c r="O3881" s="258" t="s">
        <v>3040</v>
      </c>
      <c r="P3881" s="258"/>
      <c r="Q3881" s="258"/>
      <c r="R3881" s="258"/>
      <c r="S3881" s="258"/>
      <c r="T3881" s="11" t="s">
        <v>2831</v>
      </c>
      <c r="U3881" s="11" t="s">
        <v>2517</v>
      </c>
      <c r="V3881" s="211">
        <v>2.9499870432754598</v>
      </c>
      <c r="W3881" s="211"/>
      <c r="X3881" s="211"/>
      <c r="Y3881" s="211"/>
      <c r="Z3881" s="211">
        <v>0.35294117647058798</v>
      </c>
      <c r="AC3881" s="218">
        <f t="shared" si="114"/>
        <v>2.0447752017347542</v>
      </c>
    </row>
    <row r="3882" spans="1:29" hidden="1" x14ac:dyDescent="0.35">
      <c r="A3882" s="11" t="s">
        <v>2830</v>
      </c>
      <c r="B3882" s="11" t="s">
        <v>2516</v>
      </c>
      <c r="C3882" s="11" t="s">
        <v>2817</v>
      </c>
      <c r="D3882" s="188" t="s">
        <v>3022</v>
      </c>
      <c r="G3882" s="11" t="s">
        <v>2818</v>
      </c>
      <c r="H3882" s="11" t="s">
        <v>2819</v>
      </c>
      <c r="I3882" s="11" t="s">
        <v>2832</v>
      </c>
      <c r="J3882" s="258" t="s">
        <v>2561</v>
      </c>
      <c r="K3882" s="258" t="s">
        <v>2120</v>
      </c>
      <c r="L3882" s="265" t="s">
        <v>1937</v>
      </c>
      <c r="M3882" s="265" t="s">
        <v>1941</v>
      </c>
      <c r="N3882" s="258" t="s">
        <v>3027</v>
      </c>
      <c r="O3882" s="258" t="s">
        <v>3040</v>
      </c>
      <c r="P3882" s="258"/>
      <c r="Q3882" s="258"/>
      <c r="R3882" s="258"/>
      <c r="S3882" s="258"/>
      <c r="T3882" s="11" t="s">
        <v>2831</v>
      </c>
      <c r="U3882" s="11" t="s">
        <v>2517</v>
      </c>
      <c r="V3882" s="211">
        <v>4.01684374190204</v>
      </c>
      <c r="W3882" s="211"/>
      <c r="X3882" s="211"/>
      <c r="Y3882" s="211"/>
      <c r="Z3882" s="211">
        <v>-1.8235294117647001</v>
      </c>
      <c r="AC3882" s="218">
        <f t="shared" si="114"/>
        <v>2.7842639144492596</v>
      </c>
    </row>
    <row r="3883" spans="1:29" hidden="1" x14ac:dyDescent="0.35">
      <c r="A3883" s="11" t="s">
        <v>2830</v>
      </c>
      <c r="B3883" s="11" t="s">
        <v>2516</v>
      </c>
      <c r="C3883" s="11" t="s">
        <v>2817</v>
      </c>
      <c r="D3883" s="188" t="s">
        <v>3022</v>
      </c>
      <c r="G3883" s="11" t="s">
        <v>2818</v>
      </c>
      <c r="H3883" s="11" t="s">
        <v>2819</v>
      </c>
      <c r="I3883" s="11" t="s">
        <v>2832</v>
      </c>
      <c r="J3883" s="258" t="s">
        <v>2561</v>
      </c>
      <c r="K3883" s="258" t="s">
        <v>2120</v>
      </c>
      <c r="L3883" s="265" t="s">
        <v>1937</v>
      </c>
      <c r="M3883" s="265" t="s">
        <v>1941</v>
      </c>
      <c r="N3883" s="258" t="s">
        <v>3027</v>
      </c>
      <c r="O3883" s="258" t="s">
        <v>3040</v>
      </c>
      <c r="P3883" s="258"/>
      <c r="Q3883" s="258"/>
      <c r="R3883" s="258"/>
      <c r="S3883" s="258"/>
      <c r="T3883" s="11" t="s">
        <v>2831</v>
      </c>
      <c r="U3883" s="11" t="s">
        <v>2517</v>
      </c>
      <c r="V3883" s="211">
        <v>4.9577610779994803</v>
      </c>
      <c r="W3883" s="211"/>
      <c r="X3883" s="211"/>
      <c r="Y3883" s="211"/>
      <c r="Z3883" s="211">
        <v>-5.4117647058823497</v>
      </c>
      <c r="AC3883" s="218">
        <f t="shared" si="114"/>
        <v>3.4364581131051746</v>
      </c>
    </row>
    <row r="3884" spans="1:29" hidden="1" x14ac:dyDescent="0.35">
      <c r="A3884" s="11" t="s">
        <v>2830</v>
      </c>
      <c r="B3884" s="11" t="s">
        <v>2516</v>
      </c>
      <c r="C3884" s="11" t="s">
        <v>2817</v>
      </c>
      <c r="D3884" s="188" t="s">
        <v>3022</v>
      </c>
      <c r="G3884" s="11" t="s">
        <v>2818</v>
      </c>
      <c r="H3884" s="11" t="s">
        <v>2819</v>
      </c>
      <c r="I3884" s="11" t="s">
        <v>2833</v>
      </c>
      <c r="J3884" s="258" t="s">
        <v>2561</v>
      </c>
      <c r="K3884" s="258" t="s">
        <v>2120</v>
      </c>
      <c r="L3884" s="265" t="s">
        <v>1937</v>
      </c>
      <c r="M3884" s="265" t="s">
        <v>1941</v>
      </c>
      <c r="N3884" s="258" t="s">
        <v>3027</v>
      </c>
      <c r="O3884" s="258" t="s">
        <v>3040</v>
      </c>
      <c r="P3884" s="258"/>
      <c r="Q3884" s="258"/>
      <c r="R3884" s="258"/>
      <c r="S3884" s="258"/>
      <c r="T3884" s="11" t="s">
        <v>2831</v>
      </c>
      <c r="U3884" s="11" t="s">
        <v>2517</v>
      </c>
      <c r="V3884" s="211">
        <v>3.0492355532521298</v>
      </c>
      <c r="W3884" s="211"/>
      <c r="X3884" s="211"/>
      <c r="Y3884" s="211"/>
      <c r="Z3884" s="211">
        <v>-7.1764705882352899</v>
      </c>
      <c r="AC3884" s="218">
        <f t="shared" si="114"/>
        <v>2.1135690265998588</v>
      </c>
    </row>
    <row r="3885" spans="1:29" hidden="1" x14ac:dyDescent="0.35">
      <c r="A3885" s="11" t="s">
        <v>2830</v>
      </c>
      <c r="B3885" s="11" t="s">
        <v>2516</v>
      </c>
      <c r="C3885" s="11" t="s">
        <v>2817</v>
      </c>
      <c r="D3885" s="188" t="s">
        <v>3022</v>
      </c>
      <c r="G3885" s="11" t="s">
        <v>2818</v>
      </c>
      <c r="H3885" s="11" t="s">
        <v>2819</v>
      </c>
      <c r="I3885" s="11" t="s">
        <v>2833</v>
      </c>
      <c r="J3885" s="258" t="s">
        <v>2561</v>
      </c>
      <c r="K3885" s="258" t="s">
        <v>2120</v>
      </c>
      <c r="L3885" s="265" t="s">
        <v>1937</v>
      </c>
      <c r="M3885" s="265" t="s">
        <v>1941</v>
      </c>
      <c r="N3885" s="258" t="s">
        <v>3027</v>
      </c>
      <c r="O3885" s="258" t="s">
        <v>3040</v>
      </c>
      <c r="P3885" s="258"/>
      <c r="Q3885" s="258"/>
      <c r="R3885" s="258"/>
      <c r="S3885" s="258"/>
      <c r="T3885" s="11" t="s">
        <v>2831</v>
      </c>
      <c r="U3885" s="11" t="s">
        <v>2517</v>
      </c>
      <c r="V3885" s="211">
        <v>3.96035242290748</v>
      </c>
      <c r="W3885" s="211"/>
      <c r="X3885" s="211"/>
      <c r="Y3885" s="211"/>
      <c r="Z3885" s="211">
        <v>-3.9999999999999898</v>
      </c>
      <c r="AC3885" s="218">
        <f t="shared" si="114"/>
        <v>2.7451071159620679</v>
      </c>
    </row>
    <row r="3886" spans="1:29" hidden="1" x14ac:dyDescent="0.35">
      <c r="A3886" s="11" t="s">
        <v>2830</v>
      </c>
      <c r="B3886" s="11" t="s">
        <v>2516</v>
      </c>
      <c r="C3886" s="11" t="s">
        <v>2817</v>
      </c>
      <c r="D3886" s="188" t="s">
        <v>3022</v>
      </c>
      <c r="G3886" s="11" t="s">
        <v>2818</v>
      </c>
      <c r="H3886" s="11" t="s">
        <v>2819</v>
      </c>
      <c r="I3886" s="11" t="s">
        <v>2833</v>
      </c>
      <c r="J3886" s="258" t="s">
        <v>2561</v>
      </c>
      <c r="K3886" s="258" t="s">
        <v>2120</v>
      </c>
      <c r="L3886" s="265" t="s">
        <v>1937</v>
      </c>
      <c r="M3886" s="265" t="s">
        <v>1941</v>
      </c>
      <c r="N3886" s="258" t="s">
        <v>3027</v>
      </c>
      <c r="O3886" s="258" t="s">
        <v>3040</v>
      </c>
      <c r="P3886" s="258"/>
      <c r="Q3886" s="258"/>
      <c r="R3886" s="258"/>
      <c r="S3886" s="258"/>
      <c r="T3886" s="11" t="s">
        <v>2831</v>
      </c>
      <c r="U3886" s="11" t="s">
        <v>2517</v>
      </c>
      <c r="V3886" s="211">
        <v>4.94532262244104</v>
      </c>
      <c r="W3886" s="211"/>
      <c r="X3886" s="211"/>
      <c r="Y3886" s="211"/>
      <c r="Z3886" s="211">
        <v>-2.5882352941176401</v>
      </c>
      <c r="AC3886" s="218">
        <f t="shared" si="114"/>
        <v>3.4278364327043218</v>
      </c>
    </row>
    <row r="3887" spans="1:29" hidden="1" x14ac:dyDescent="0.35">
      <c r="A3887" s="11" t="s">
        <v>2830</v>
      </c>
      <c r="B3887" s="11" t="s">
        <v>2516</v>
      </c>
      <c r="C3887" s="11" t="s">
        <v>2817</v>
      </c>
      <c r="D3887" s="188" t="s">
        <v>3022</v>
      </c>
      <c r="G3887" s="11" t="s">
        <v>2818</v>
      </c>
      <c r="H3887" s="11" t="s">
        <v>2819</v>
      </c>
      <c r="I3887" s="11" t="s">
        <v>2833</v>
      </c>
      <c r="J3887" s="258" t="s">
        <v>2561</v>
      </c>
      <c r="K3887" s="258" t="s">
        <v>2120</v>
      </c>
      <c r="L3887" s="265" t="s">
        <v>1937</v>
      </c>
      <c r="M3887" s="265" t="s">
        <v>1941</v>
      </c>
      <c r="N3887" s="258" t="s">
        <v>3027</v>
      </c>
      <c r="O3887" s="258" t="s">
        <v>3040</v>
      </c>
      <c r="P3887" s="258"/>
      <c r="Q3887" s="258"/>
      <c r="R3887" s="258"/>
      <c r="S3887" s="258"/>
      <c r="T3887" s="11" t="s">
        <v>2831</v>
      </c>
      <c r="U3887" s="11" t="s">
        <v>2517</v>
      </c>
      <c r="V3887" s="211">
        <v>5.9409173360974297</v>
      </c>
      <c r="W3887" s="211"/>
      <c r="X3887" s="211"/>
      <c r="Y3887" s="211"/>
      <c r="Z3887" s="211">
        <v>-3.5882352941176401</v>
      </c>
      <c r="AC3887" s="218">
        <f t="shared" si="114"/>
        <v>4.1179301014556344</v>
      </c>
    </row>
    <row r="3888" spans="1:29" hidden="1" x14ac:dyDescent="0.35">
      <c r="A3888" s="11" t="s">
        <v>2830</v>
      </c>
      <c r="B3888" s="11" t="s">
        <v>2516</v>
      </c>
      <c r="C3888" s="11" t="s">
        <v>2817</v>
      </c>
      <c r="D3888" s="188" t="s">
        <v>3022</v>
      </c>
      <c r="G3888" s="11" t="s">
        <v>2818</v>
      </c>
      <c r="H3888" s="11" t="s">
        <v>2819</v>
      </c>
      <c r="I3888" s="11" t="s">
        <v>2833</v>
      </c>
      <c r="J3888" s="258" t="s">
        <v>2561</v>
      </c>
      <c r="K3888" s="258" t="s">
        <v>2120</v>
      </c>
      <c r="L3888" s="265" t="s">
        <v>1937</v>
      </c>
      <c r="M3888" s="265" t="s">
        <v>1941</v>
      </c>
      <c r="N3888" s="258" t="s">
        <v>3027</v>
      </c>
      <c r="O3888" s="258" t="s">
        <v>3040</v>
      </c>
      <c r="P3888" s="258"/>
      <c r="Q3888" s="258"/>
      <c r="R3888" s="258"/>
      <c r="S3888" s="258"/>
      <c r="T3888" s="11" t="s">
        <v>2831</v>
      </c>
      <c r="U3888" s="11" t="s">
        <v>2517</v>
      </c>
      <c r="V3888" s="211">
        <v>7.0054418243068097</v>
      </c>
      <c r="W3888" s="211"/>
      <c r="X3888" s="211"/>
      <c r="Y3888" s="211"/>
      <c r="Z3888" s="211">
        <v>-5.2352941176470598</v>
      </c>
      <c r="AC3888" s="218">
        <f t="shared" si="114"/>
        <v>4.8558022490949844</v>
      </c>
    </row>
    <row r="3889" spans="1:29" hidden="1" x14ac:dyDescent="0.35">
      <c r="A3889" s="11" t="s">
        <v>2830</v>
      </c>
      <c r="B3889" s="11" t="s">
        <v>2516</v>
      </c>
      <c r="C3889" s="11" t="s">
        <v>2817</v>
      </c>
      <c r="D3889" s="188" t="s">
        <v>3022</v>
      </c>
      <c r="G3889" s="11" t="s">
        <v>2818</v>
      </c>
      <c r="H3889" s="11" t="s">
        <v>2819</v>
      </c>
      <c r="I3889" s="11" t="s">
        <v>2833</v>
      </c>
      <c r="J3889" s="258" t="s">
        <v>2561</v>
      </c>
      <c r="K3889" s="258" t="s">
        <v>2120</v>
      </c>
      <c r="L3889" s="265" t="s">
        <v>1937</v>
      </c>
      <c r="M3889" s="265" t="s">
        <v>1941</v>
      </c>
      <c r="N3889" s="258" t="s">
        <v>3027</v>
      </c>
      <c r="O3889" s="258" t="s">
        <v>3040</v>
      </c>
      <c r="P3889" s="258"/>
      <c r="Q3889" s="258"/>
      <c r="R3889" s="258"/>
      <c r="S3889" s="258"/>
      <c r="T3889" s="11" t="s">
        <v>2831</v>
      </c>
      <c r="U3889" s="11" t="s">
        <v>2517</v>
      </c>
      <c r="V3889" s="211">
        <v>8.0686706400621908</v>
      </c>
      <c r="W3889" s="211"/>
      <c r="X3889" s="211"/>
      <c r="Y3889" s="211"/>
      <c r="Z3889" s="211">
        <v>-6.5882352941176396</v>
      </c>
      <c r="AC3889" s="218">
        <f t="shared" si="114"/>
        <v>5.5927763050259163</v>
      </c>
    </row>
    <row r="3890" spans="1:29" hidden="1" x14ac:dyDescent="0.35">
      <c r="A3890" s="11" t="s">
        <v>2830</v>
      </c>
      <c r="B3890" s="11" t="s">
        <v>2516</v>
      </c>
      <c r="C3890" s="11" t="s">
        <v>2817</v>
      </c>
      <c r="D3890" s="188" t="s">
        <v>3022</v>
      </c>
      <c r="G3890" s="11" t="s">
        <v>2818</v>
      </c>
      <c r="H3890" s="11" t="s">
        <v>2819</v>
      </c>
      <c r="I3890" s="11" t="s">
        <v>2833</v>
      </c>
      <c r="J3890" s="258" t="s">
        <v>2561</v>
      </c>
      <c r="K3890" s="258" t="s">
        <v>2120</v>
      </c>
      <c r="L3890" s="265" t="s">
        <v>1937</v>
      </c>
      <c r="M3890" s="265" t="s">
        <v>1941</v>
      </c>
      <c r="N3890" s="258" t="s">
        <v>3027</v>
      </c>
      <c r="O3890" s="258" t="s">
        <v>3040</v>
      </c>
      <c r="P3890" s="258"/>
      <c r="Q3890" s="258"/>
      <c r="R3890" s="258"/>
      <c r="S3890" s="258"/>
      <c r="T3890" s="11" t="s">
        <v>2831</v>
      </c>
      <c r="U3890" s="11" t="s">
        <v>2517</v>
      </c>
      <c r="V3890" s="211">
        <v>9.0583052604301599</v>
      </c>
      <c r="W3890" s="211"/>
      <c r="X3890" s="211"/>
      <c r="Y3890" s="211"/>
      <c r="Z3890" s="211">
        <v>-6.23529411764705</v>
      </c>
      <c r="AC3890" s="218">
        <f t="shared" si="114"/>
        <v>6.2787387519184863</v>
      </c>
    </row>
    <row r="3891" spans="1:29" hidden="1" x14ac:dyDescent="0.35">
      <c r="A3891" s="11" t="s">
        <v>2830</v>
      </c>
      <c r="B3891" s="11" t="s">
        <v>2516</v>
      </c>
      <c r="C3891" s="11" t="s">
        <v>2817</v>
      </c>
      <c r="D3891" s="188" t="s">
        <v>3022</v>
      </c>
      <c r="G3891" s="11" t="s">
        <v>2818</v>
      </c>
      <c r="H3891" s="11" t="s">
        <v>2819</v>
      </c>
      <c r="I3891" s="11" t="s">
        <v>2834</v>
      </c>
      <c r="J3891" s="258" t="s">
        <v>2618</v>
      </c>
      <c r="K3891" s="258" t="s">
        <v>2120</v>
      </c>
      <c r="L3891" s="265" t="s">
        <v>1937</v>
      </c>
      <c r="M3891" s="265" t="s">
        <v>1941</v>
      </c>
      <c r="N3891" s="258" t="s">
        <v>3027</v>
      </c>
      <c r="O3891" s="258" t="s">
        <v>3040</v>
      </c>
      <c r="P3891" s="258"/>
      <c r="Q3891" s="258"/>
      <c r="R3891" s="258"/>
      <c r="S3891" s="258"/>
      <c r="T3891" s="11" t="s">
        <v>2831</v>
      </c>
      <c r="U3891" s="11" t="s">
        <v>2517</v>
      </c>
      <c r="V3891" s="211">
        <v>3.8862399585384799</v>
      </c>
      <c r="W3891" s="211"/>
      <c r="X3891" s="211"/>
      <c r="Y3891" s="211"/>
      <c r="Z3891" s="211">
        <v>-2.1764705882352899</v>
      </c>
      <c r="AC3891" s="218">
        <f t="shared" si="114"/>
        <v>2.693736270240346</v>
      </c>
    </row>
    <row r="3892" spans="1:29" hidden="1" x14ac:dyDescent="0.35">
      <c r="A3892" s="11" t="s">
        <v>2830</v>
      </c>
      <c r="B3892" s="11" t="s">
        <v>2516</v>
      </c>
      <c r="C3892" s="11" t="s">
        <v>2817</v>
      </c>
      <c r="D3892" s="188" t="s">
        <v>3022</v>
      </c>
      <c r="G3892" s="11" t="s">
        <v>2818</v>
      </c>
      <c r="H3892" s="11" t="s">
        <v>2819</v>
      </c>
      <c r="I3892" s="11" t="s">
        <v>2834</v>
      </c>
      <c r="J3892" s="258" t="s">
        <v>2618</v>
      </c>
      <c r="K3892" s="258" t="s">
        <v>2120</v>
      </c>
      <c r="L3892" s="265" t="s">
        <v>1937</v>
      </c>
      <c r="M3892" s="265" t="s">
        <v>1941</v>
      </c>
      <c r="N3892" s="258" t="s">
        <v>3027</v>
      </c>
      <c r="O3892" s="258" t="s">
        <v>3040</v>
      </c>
      <c r="P3892" s="258"/>
      <c r="Q3892" s="258"/>
      <c r="R3892" s="258"/>
      <c r="S3892" s="258"/>
      <c r="T3892" s="11" t="s">
        <v>2831</v>
      </c>
      <c r="U3892" s="11" t="s">
        <v>2517</v>
      </c>
      <c r="V3892" s="211">
        <v>4.8810572687224596</v>
      </c>
      <c r="W3892" s="211"/>
      <c r="X3892" s="211"/>
      <c r="Y3892" s="211"/>
      <c r="Z3892" s="211">
        <v>-3</v>
      </c>
      <c r="AC3892" s="218">
        <f t="shared" si="114"/>
        <v>3.3832910839666002</v>
      </c>
    </row>
    <row r="3893" spans="1:29" hidden="1" x14ac:dyDescent="0.35">
      <c r="A3893" s="11" t="s">
        <v>2830</v>
      </c>
      <c r="B3893" s="11" t="s">
        <v>2516</v>
      </c>
      <c r="C3893" s="11" t="s">
        <v>2817</v>
      </c>
      <c r="D3893" s="188" t="s">
        <v>3022</v>
      </c>
      <c r="G3893" s="11" t="s">
        <v>2818</v>
      </c>
      <c r="H3893" s="11" t="s">
        <v>2819</v>
      </c>
      <c r="I3893" s="11" t="s">
        <v>2834</v>
      </c>
      <c r="J3893" s="258" t="s">
        <v>2618</v>
      </c>
      <c r="K3893" s="258" t="s">
        <v>2120</v>
      </c>
      <c r="L3893" s="265" t="s">
        <v>1937</v>
      </c>
      <c r="M3893" s="265" t="s">
        <v>1941</v>
      </c>
      <c r="N3893" s="258" t="s">
        <v>3027</v>
      </c>
      <c r="O3893" s="258" t="s">
        <v>3040</v>
      </c>
      <c r="P3893" s="258"/>
      <c r="Q3893" s="258"/>
      <c r="R3893" s="258"/>
      <c r="S3893" s="258"/>
      <c r="T3893" s="11" t="s">
        <v>2831</v>
      </c>
      <c r="U3893" s="11" t="s">
        <v>2517</v>
      </c>
      <c r="V3893" s="211">
        <v>5.9432495465146404</v>
      </c>
      <c r="W3893" s="211"/>
      <c r="X3893" s="211"/>
      <c r="Y3893" s="211"/>
      <c r="Z3893" s="211">
        <v>-4.1176470588235201</v>
      </c>
      <c r="AC3893" s="218">
        <f t="shared" si="114"/>
        <v>4.1195466665307965</v>
      </c>
    </row>
    <row r="3894" spans="1:29" hidden="1" x14ac:dyDescent="0.35">
      <c r="A3894" s="11" t="s">
        <v>2830</v>
      </c>
      <c r="B3894" s="11" t="s">
        <v>2516</v>
      </c>
      <c r="C3894" s="11" t="s">
        <v>2817</v>
      </c>
      <c r="D3894" s="188" t="s">
        <v>3022</v>
      </c>
      <c r="G3894" s="11" t="s">
        <v>2818</v>
      </c>
      <c r="H3894" s="11" t="s">
        <v>2819</v>
      </c>
      <c r="I3894" s="11" t="s">
        <v>2834</v>
      </c>
      <c r="J3894" s="258" t="s">
        <v>2618</v>
      </c>
      <c r="K3894" s="258" t="s">
        <v>2120</v>
      </c>
      <c r="L3894" s="265" t="s">
        <v>1937</v>
      </c>
      <c r="M3894" s="265" t="s">
        <v>1941</v>
      </c>
      <c r="N3894" s="258" t="s">
        <v>3027</v>
      </c>
      <c r="O3894" s="258" t="s">
        <v>3040</v>
      </c>
      <c r="P3894" s="258"/>
      <c r="Q3894" s="258"/>
      <c r="R3894" s="258"/>
      <c r="S3894" s="258"/>
      <c r="T3894" s="11" t="s">
        <v>2831</v>
      </c>
      <c r="U3894" s="11" t="s">
        <v>2517</v>
      </c>
      <c r="V3894" s="211">
        <v>6.9422130085514304</v>
      </c>
      <c r="W3894" s="211"/>
      <c r="X3894" s="211"/>
      <c r="Y3894" s="211"/>
      <c r="Z3894" s="211">
        <v>-5.8823529411764603</v>
      </c>
      <c r="AC3894" s="218">
        <f t="shared" si="114"/>
        <v>4.8119753737239996</v>
      </c>
    </row>
    <row r="3895" spans="1:29" hidden="1" x14ac:dyDescent="0.35">
      <c r="A3895" s="11" t="s">
        <v>2830</v>
      </c>
      <c r="B3895" s="11" t="s">
        <v>2516</v>
      </c>
      <c r="C3895" s="11" t="s">
        <v>2817</v>
      </c>
      <c r="D3895" s="188" t="s">
        <v>3022</v>
      </c>
      <c r="G3895" s="11" t="s">
        <v>2818</v>
      </c>
      <c r="H3895" s="11" t="s">
        <v>2819</v>
      </c>
      <c r="I3895" s="11" t="s">
        <v>2834</v>
      </c>
      <c r="J3895" s="258" t="s">
        <v>2618</v>
      </c>
      <c r="K3895" s="258" t="s">
        <v>2120</v>
      </c>
      <c r="L3895" s="265" t="s">
        <v>1937</v>
      </c>
      <c r="M3895" s="265" t="s">
        <v>1941</v>
      </c>
      <c r="N3895" s="258" t="s">
        <v>3027</v>
      </c>
      <c r="O3895" s="258" t="s">
        <v>3040</v>
      </c>
      <c r="P3895" s="258"/>
      <c r="Q3895" s="258"/>
      <c r="R3895" s="258"/>
      <c r="S3895" s="258"/>
      <c r="T3895" s="11" t="s">
        <v>2831</v>
      </c>
      <c r="U3895" s="11" t="s">
        <v>2517</v>
      </c>
      <c r="V3895" s="211">
        <v>8.0044052863436104</v>
      </c>
      <c r="W3895" s="211"/>
      <c r="X3895" s="211"/>
      <c r="Y3895" s="211"/>
      <c r="Z3895" s="211">
        <v>-6.9999999999999902</v>
      </c>
      <c r="AC3895" s="218">
        <f t="shared" si="114"/>
        <v>5.5482309562881946</v>
      </c>
    </row>
    <row r="3896" spans="1:29" hidden="1" x14ac:dyDescent="0.35">
      <c r="A3896" s="11" t="s">
        <v>2830</v>
      </c>
      <c r="B3896" s="11" t="s">
        <v>2516</v>
      </c>
      <c r="C3896" s="11" t="s">
        <v>2817</v>
      </c>
      <c r="D3896" s="188" t="s">
        <v>3022</v>
      </c>
      <c r="G3896" s="11" t="s">
        <v>2818</v>
      </c>
      <c r="H3896" s="11" t="s">
        <v>2819</v>
      </c>
      <c r="I3896" s="11" t="s">
        <v>2834</v>
      </c>
      <c r="J3896" s="258" t="s">
        <v>2618</v>
      </c>
      <c r="K3896" s="258" t="s">
        <v>2120</v>
      </c>
      <c r="L3896" s="265" t="s">
        <v>1937</v>
      </c>
      <c r="M3896" s="265" t="s">
        <v>1941</v>
      </c>
      <c r="N3896" s="258" t="s">
        <v>3027</v>
      </c>
      <c r="O3896" s="258" t="s">
        <v>3040</v>
      </c>
      <c r="P3896" s="258"/>
      <c r="Q3896" s="258"/>
      <c r="R3896" s="258"/>
      <c r="S3896" s="258"/>
      <c r="T3896" s="11" t="s">
        <v>2831</v>
      </c>
      <c r="U3896" s="11" t="s">
        <v>2517</v>
      </c>
      <c r="V3896" s="211">
        <v>9.0774812127494098</v>
      </c>
      <c r="W3896" s="211"/>
      <c r="X3896" s="211"/>
      <c r="Y3896" s="211"/>
      <c r="Z3896" s="211">
        <v>-10.588235294117601</v>
      </c>
      <c r="AC3896" s="218">
        <f t="shared" si="114"/>
        <v>6.2920305092031263</v>
      </c>
    </row>
    <row r="3897" spans="1:29" hidden="1" x14ac:dyDescent="0.35">
      <c r="A3897" s="11" t="s">
        <v>2830</v>
      </c>
      <c r="B3897" s="11" t="s">
        <v>2516</v>
      </c>
      <c r="C3897" s="11" t="s">
        <v>2817</v>
      </c>
      <c r="D3897" s="188" t="s">
        <v>3022</v>
      </c>
      <c r="G3897" s="11" t="s">
        <v>2818</v>
      </c>
      <c r="H3897" s="11" t="s">
        <v>2819</v>
      </c>
      <c r="I3897" s="11" t="s">
        <v>2616</v>
      </c>
      <c r="J3897" s="258" t="s">
        <v>3036</v>
      </c>
      <c r="K3897" s="258" t="s">
        <v>2120</v>
      </c>
      <c r="L3897" s="265" t="s">
        <v>1937</v>
      </c>
      <c r="M3897" s="265" t="s">
        <v>1941</v>
      </c>
      <c r="N3897" s="258" t="s">
        <v>3027</v>
      </c>
      <c r="O3897" s="258" t="s">
        <v>3040</v>
      </c>
      <c r="P3897" s="258"/>
      <c r="Q3897" s="258"/>
      <c r="R3897" s="258"/>
      <c r="S3897" s="258"/>
      <c r="T3897" s="11" t="s">
        <v>2831</v>
      </c>
      <c r="U3897" s="11" t="s">
        <v>2517</v>
      </c>
      <c r="V3897" s="211">
        <v>8.0805908266390194</v>
      </c>
      <c r="W3897" s="211"/>
      <c r="X3897" s="211"/>
      <c r="Y3897" s="211"/>
      <c r="Z3897" s="211">
        <v>-9.2941176470588207</v>
      </c>
      <c r="AC3897" s="218">
        <f t="shared" si="114"/>
        <v>5.6010387487433944</v>
      </c>
    </row>
    <row r="3898" spans="1:29" hidden="1" x14ac:dyDescent="0.35">
      <c r="A3898" s="11" t="s">
        <v>2830</v>
      </c>
      <c r="B3898" s="11" t="s">
        <v>2516</v>
      </c>
      <c r="C3898" s="11" t="s">
        <v>2817</v>
      </c>
      <c r="D3898" s="188" t="s">
        <v>3022</v>
      </c>
      <c r="G3898" s="11" t="s">
        <v>2818</v>
      </c>
      <c r="H3898" s="11" t="s">
        <v>2819</v>
      </c>
      <c r="I3898" s="11" t="s">
        <v>2616</v>
      </c>
      <c r="J3898" s="258" t="s">
        <v>3036</v>
      </c>
      <c r="K3898" s="258" t="s">
        <v>2120</v>
      </c>
      <c r="L3898" s="265" t="s">
        <v>1937</v>
      </c>
      <c r="M3898" s="265" t="s">
        <v>1941</v>
      </c>
      <c r="N3898" s="258" t="s">
        <v>3027</v>
      </c>
      <c r="O3898" s="258" t="s">
        <v>3040</v>
      </c>
      <c r="P3898" s="258"/>
      <c r="Q3898" s="258"/>
      <c r="R3898" s="258"/>
      <c r="S3898" s="258"/>
      <c r="T3898" s="11" t="s">
        <v>2831</v>
      </c>
      <c r="U3898" s="11" t="s">
        <v>2517</v>
      </c>
      <c r="V3898" s="211">
        <v>9.0715211194609999</v>
      </c>
      <c r="W3898" s="211"/>
      <c r="X3898" s="211"/>
      <c r="Y3898" s="211"/>
      <c r="Z3898" s="211">
        <v>-9.2352941176470509</v>
      </c>
      <c r="AC3898" s="218">
        <f t="shared" si="114"/>
        <v>6.2878992873443904</v>
      </c>
    </row>
    <row r="3899" spans="1:29" hidden="1" x14ac:dyDescent="0.35">
      <c r="A3899" s="11" t="s">
        <v>2830</v>
      </c>
      <c r="B3899" s="11" t="s">
        <v>2516</v>
      </c>
      <c r="C3899" s="11" t="s">
        <v>2817</v>
      </c>
      <c r="D3899" s="188" t="s">
        <v>3022</v>
      </c>
      <c r="G3899" s="11" t="s">
        <v>2818</v>
      </c>
      <c r="H3899" s="11" t="s">
        <v>2819</v>
      </c>
      <c r="I3899" s="11" t="s">
        <v>2616</v>
      </c>
      <c r="J3899" s="258" t="s">
        <v>3036</v>
      </c>
      <c r="K3899" s="258" t="s">
        <v>2120</v>
      </c>
      <c r="L3899" s="265" t="s">
        <v>1937</v>
      </c>
      <c r="M3899" s="265" t="s">
        <v>1941</v>
      </c>
      <c r="N3899" s="258" t="s">
        <v>3027</v>
      </c>
      <c r="O3899" s="258" t="s">
        <v>3040</v>
      </c>
      <c r="P3899" s="258"/>
      <c r="Q3899" s="258"/>
      <c r="R3899" s="258"/>
      <c r="S3899" s="258"/>
      <c r="T3899" s="11" t="s">
        <v>2831</v>
      </c>
      <c r="U3899" s="11" t="s">
        <v>2517</v>
      </c>
      <c r="V3899" s="211">
        <v>9.9984451930551899</v>
      </c>
      <c r="W3899" s="211"/>
      <c r="X3899" s="211"/>
      <c r="Y3899" s="211"/>
      <c r="Z3899" s="211">
        <v>-9.6470588235294095</v>
      </c>
      <c r="AC3899" s="218">
        <f t="shared" si="114"/>
        <v>6.9303940955493424</v>
      </c>
    </row>
    <row r="3900" spans="1:29" hidden="1" x14ac:dyDescent="0.35">
      <c r="A3900" s="11" t="s">
        <v>2830</v>
      </c>
      <c r="B3900" s="11" t="s">
        <v>2516</v>
      </c>
      <c r="C3900" s="11" t="s">
        <v>2817</v>
      </c>
      <c r="D3900" s="188" t="s">
        <v>3022</v>
      </c>
      <c r="G3900" s="11" t="s">
        <v>2818</v>
      </c>
      <c r="H3900" s="11" t="s">
        <v>2819</v>
      </c>
      <c r="I3900" s="11" t="s">
        <v>2616</v>
      </c>
      <c r="J3900" s="258" t="s">
        <v>3036</v>
      </c>
      <c r="K3900" s="258" t="s">
        <v>2120</v>
      </c>
      <c r="L3900" s="265" t="s">
        <v>1937</v>
      </c>
      <c r="M3900" s="265" t="s">
        <v>1941</v>
      </c>
      <c r="N3900" s="258" t="s">
        <v>3027</v>
      </c>
      <c r="O3900" s="258" t="s">
        <v>3040</v>
      </c>
      <c r="P3900" s="258"/>
      <c r="Q3900" s="258"/>
      <c r="R3900" s="258"/>
      <c r="S3900" s="258"/>
      <c r="T3900" s="11" t="s">
        <v>2831</v>
      </c>
      <c r="U3900" s="11" t="s">
        <v>2517</v>
      </c>
      <c r="V3900" s="211">
        <v>11.1311220523451</v>
      </c>
      <c r="W3900" s="211"/>
      <c r="X3900" s="211"/>
      <c r="Y3900" s="211"/>
      <c r="Z3900" s="211">
        <v>-11.764705882352899</v>
      </c>
      <c r="AC3900" s="218">
        <f t="shared" si="114"/>
        <v>7.7155058670516379</v>
      </c>
    </row>
    <row r="3901" spans="1:29" hidden="1" x14ac:dyDescent="0.35">
      <c r="A3901" s="11" t="s">
        <v>2830</v>
      </c>
      <c r="B3901" s="11" t="s">
        <v>2516</v>
      </c>
      <c r="C3901" s="11" t="s">
        <v>2817</v>
      </c>
      <c r="D3901" s="188" t="s">
        <v>3022</v>
      </c>
      <c r="G3901" s="11" t="s">
        <v>2818</v>
      </c>
      <c r="H3901" s="11" t="s">
        <v>2819</v>
      </c>
      <c r="I3901" s="11" t="s">
        <v>2616</v>
      </c>
      <c r="J3901" s="258" t="s">
        <v>3036</v>
      </c>
      <c r="K3901" s="258" t="s">
        <v>2120</v>
      </c>
      <c r="L3901" s="265" t="s">
        <v>1937</v>
      </c>
      <c r="M3901" s="265" t="s">
        <v>1941</v>
      </c>
      <c r="N3901" s="258" t="s">
        <v>3027</v>
      </c>
      <c r="O3901" s="258" t="s">
        <v>3040</v>
      </c>
      <c r="P3901" s="258"/>
      <c r="Q3901" s="258"/>
      <c r="R3901" s="258"/>
      <c r="S3901" s="258"/>
      <c r="T3901" s="11" t="s">
        <v>2831</v>
      </c>
      <c r="U3901" s="11" t="s">
        <v>2517</v>
      </c>
      <c r="V3901" s="211">
        <v>12.000259134490801</v>
      </c>
      <c r="W3901" s="211"/>
      <c r="X3901" s="211"/>
      <c r="Y3901" s="211"/>
      <c r="Z3901" s="211">
        <v>-14.058823529411701</v>
      </c>
      <c r="AC3901" s="218">
        <f t="shared" si="114"/>
        <v>8.3179457850610277</v>
      </c>
    </row>
    <row r="3902" spans="1:29" hidden="1" x14ac:dyDescent="0.35">
      <c r="A3902" s="11" t="s">
        <v>2830</v>
      </c>
      <c r="B3902" s="11" t="s">
        <v>2516</v>
      </c>
      <c r="C3902" s="11" t="s">
        <v>2817</v>
      </c>
      <c r="D3902" s="188" t="s">
        <v>3022</v>
      </c>
      <c r="G3902" s="11" t="s">
        <v>2818</v>
      </c>
      <c r="H3902" s="11" t="s">
        <v>2819</v>
      </c>
      <c r="I3902" s="11" t="s">
        <v>2616</v>
      </c>
      <c r="J3902" s="258" t="s">
        <v>3036</v>
      </c>
      <c r="K3902" s="258" t="s">
        <v>2120</v>
      </c>
      <c r="L3902" s="265" t="s">
        <v>1937</v>
      </c>
      <c r="M3902" s="265" t="s">
        <v>1941</v>
      </c>
      <c r="N3902" s="258" t="s">
        <v>3027</v>
      </c>
      <c r="O3902" s="258" t="s">
        <v>3040</v>
      </c>
      <c r="P3902" s="258"/>
      <c r="Q3902" s="258"/>
      <c r="R3902" s="258"/>
      <c r="S3902" s="258"/>
      <c r="T3902" s="11" t="s">
        <v>2831</v>
      </c>
      <c r="U3902" s="11" t="s">
        <v>2517</v>
      </c>
      <c r="V3902" s="211">
        <v>12.9271832080849</v>
      </c>
      <c r="W3902" s="211"/>
      <c r="X3902" s="211"/>
      <c r="Y3902" s="211"/>
      <c r="Z3902" s="211">
        <v>-14.4705882352941</v>
      </c>
      <c r="AC3902" s="218">
        <f t="shared" si="114"/>
        <v>8.9604405932659166</v>
      </c>
    </row>
    <row r="3903" spans="1:29" hidden="1" x14ac:dyDescent="0.35">
      <c r="A3903" s="11" t="s">
        <v>2830</v>
      </c>
      <c r="B3903" s="11" t="s">
        <v>2516</v>
      </c>
      <c r="C3903" s="11" t="s">
        <v>2817</v>
      </c>
      <c r="D3903" s="188" t="s">
        <v>3022</v>
      </c>
      <c r="G3903" s="11" t="s">
        <v>2818</v>
      </c>
      <c r="H3903" s="11" t="s">
        <v>2819</v>
      </c>
      <c r="I3903" s="11" t="s">
        <v>2616</v>
      </c>
      <c r="J3903" s="258" t="s">
        <v>3036</v>
      </c>
      <c r="K3903" s="258" t="s">
        <v>2120</v>
      </c>
      <c r="L3903" s="265" t="s">
        <v>1937</v>
      </c>
      <c r="M3903" s="265" t="s">
        <v>1941</v>
      </c>
      <c r="N3903" s="258" t="s">
        <v>3027</v>
      </c>
      <c r="O3903" s="258" t="s">
        <v>3040</v>
      </c>
      <c r="P3903" s="258"/>
      <c r="Q3903" s="258"/>
      <c r="R3903" s="258"/>
      <c r="S3903" s="258"/>
      <c r="T3903" s="11" t="s">
        <v>2831</v>
      </c>
      <c r="U3903" s="11" t="s">
        <v>2517</v>
      </c>
      <c r="V3903" s="211">
        <v>13.9924850997667</v>
      </c>
      <c r="W3903" s="211"/>
      <c r="X3903" s="211"/>
      <c r="Y3903" s="211"/>
      <c r="Z3903" s="211">
        <v>-16.294117647058801</v>
      </c>
      <c r="AC3903" s="218">
        <f t="shared" si="114"/>
        <v>9.6988515959303321</v>
      </c>
    </row>
    <row r="3904" spans="1:29" hidden="1" x14ac:dyDescent="0.35">
      <c r="A3904" s="11" t="s">
        <v>2830</v>
      </c>
      <c r="B3904" s="11" t="s">
        <v>2516</v>
      </c>
      <c r="C3904" s="11" t="s">
        <v>2817</v>
      </c>
      <c r="D3904" s="188" t="s">
        <v>3022</v>
      </c>
      <c r="G3904" s="11" t="s">
        <v>2818</v>
      </c>
      <c r="H3904" s="11" t="s">
        <v>2819</v>
      </c>
      <c r="I3904" s="11" t="s">
        <v>2835</v>
      </c>
      <c r="J3904" s="258" t="s">
        <v>2561</v>
      </c>
      <c r="K3904" s="258" t="s">
        <v>2120</v>
      </c>
      <c r="L3904" s="265" t="s">
        <v>1937</v>
      </c>
      <c r="M3904" s="265" t="s">
        <v>1941</v>
      </c>
      <c r="N3904" s="258" t="s">
        <v>3027</v>
      </c>
      <c r="O3904" s="258" t="s">
        <v>3040</v>
      </c>
      <c r="P3904" s="258"/>
      <c r="Q3904" s="258"/>
      <c r="R3904" s="258"/>
      <c r="S3904" s="258"/>
      <c r="T3904" s="11" t="s">
        <v>2831</v>
      </c>
      <c r="U3904" s="11" t="s">
        <v>2517</v>
      </c>
      <c r="V3904" s="211">
        <v>-5.0220264317180598</v>
      </c>
      <c r="W3904" s="211"/>
      <c r="X3904" s="211"/>
      <c r="Y3904" s="211"/>
      <c r="Z3904" s="211">
        <v>-20</v>
      </c>
      <c r="AC3904" s="218">
        <f t="shared" si="114"/>
        <v>-3.4810034618428958</v>
      </c>
    </row>
    <row r="3905" spans="1:29" hidden="1" x14ac:dyDescent="0.35">
      <c r="A3905" s="11" t="s">
        <v>2830</v>
      </c>
      <c r="B3905" s="11" t="s">
        <v>2516</v>
      </c>
      <c r="C3905" s="11" t="s">
        <v>2817</v>
      </c>
      <c r="D3905" s="188" t="s">
        <v>3022</v>
      </c>
      <c r="G3905" s="11" t="s">
        <v>2818</v>
      </c>
      <c r="H3905" s="11" t="s">
        <v>2819</v>
      </c>
      <c r="I3905" s="11" t="s">
        <v>2835</v>
      </c>
      <c r="J3905" s="258" t="s">
        <v>2561</v>
      </c>
      <c r="K3905" s="258" t="s">
        <v>2120</v>
      </c>
      <c r="L3905" s="265" t="s">
        <v>1937</v>
      </c>
      <c r="M3905" s="265" t="s">
        <v>1941</v>
      </c>
      <c r="N3905" s="258" t="s">
        <v>3027</v>
      </c>
      <c r="O3905" s="258" t="s">
        <v>3040</v>
      </c>
      <c r="P3905" s="258"/>
      <c r="Q3905" s="258"/>
      <c r="R3905" s="258"/>
      <c r="S3905" s="258"/>
      <c r="T3905" s="11" t="s">
        <v>2831</v>
      </c>
      <c r="U3905" s="11" t="s">
        <v>2517</v>
      </c>
      <c r="V3905" s="211">
        <v>-5.0220264317180598</v>
      </c>
      <c r="W3905" s="211"/>
      <c r="X3905" s="211"/>
      <c r="Y3905" s="211"/>
      <c r="Z3905" s="211">
        <v>-20</v>
      </c>
      <c r="AC3905" s="218">
        <f t="shared" si="114"/>
        <v>-3.4810034618428958</v>
      </c>
    </row>
    <row r="3906" spans="1:29" hidden="1" x14ac:dyDescent="0.35">
      <c r="A3906" s="11" t="s">
        <v>2830</v>
      </c>
      <c r="B3906" s="11" t="s">
        <v>2516</v>
      </c>
      <c r="C3906" s="11" t="s">
        <v>2817</v>
      </c>
      <c r="D3906" s="188" t="s">
        <v>3022</v>
      </c>
      <c r="G3906" s="11" t="s">
        <v>2818</v>
      </c>
      <c r="H3906" s="11" t="s">
        <v>2819</v>
      </c>
      <c r="I3906" s="11" t="s">
        <v>2835</v>
      </c>
      <c r="J3906" s="258" t="s">
        <v>2561</v>
      </c>
      <c r="K3906" s="258" t="s">
        <v>2120</v>
      </c>
      <c r="L3906" s="265" t="s">
        <v>1937</v>
      </c>
      <c r="M3906" s="265" t="s">
        <v>1941</v>
      </c>
      <c r="N3906" s="258" t="s">
        <v>3027</v>
      </c>
      <c r="O3906" s="258" t="s">
        <v>3040</v>
      </c>
      <c r="P3906" s="258"/>
      <c r="Q3906" s="258"/>
      <c r="R3906" s="258"/>
      <c r="S3906" s="258"/>
      <c r="T3906" s="11" t="s">
        <v>2831</v>
      </c>
      <c r="U3906" s="11" t="s">
        <v>2517</v>
      </c>
      <c r="V3906" s="211">
        <v>-5.0220264317180598</v>
      </c>
      <c r="W3906" s="211"/>
      <c r="X3906" s="211"/>
      <c r="Y3906" s="211"/>
      <c r="Z3906" s="211">
        <v>-20</v>
      </c>
      <c r="AC3906" s="218">
        <f t="shared" ref="AC3906:AC3969" si="115">LN(2^(V3906))</f>
        <v>-3.4810034618428958</v>
      </c>
    </row>
    <row r="3907" spans="1:29" hidden="1" x14ac:dyDescent="0.35">
      <c r="A3907" s="11" t="s">
        <v>2830</v>
      </c>
      <c r="B3907" s="11" t="s">
        <v>2516</v>
      </c>
      <c r="C3907" s="11" t="s">
        <v>2817</v>
      </c>
      <c r="D3907" s="188" t="s">
        <v>3022</v>
      </c>
      <c r="G3907" s="11" t="s">
        <v>2818</v>
      </c>
      <c r="H3907" s="11" t="s">
        <v>2819</v>
      </c>
      <c r="I3907" s="11" t="s">
        <v>2835</v>
      </c>
      <c r="J3907" s="258" t="s">
        <v>2561</v>
      </c>
      <c r="K3907" s="258" t="s">
        <v>2120</v>
      </c>
      <c r="L3907" s="265" t="s">
        <v>1937</v>
      </c>
      <c r="M3907" s="265" t="s">
        <v>1941</v>
      </c>
      <c r="N3907" s="258" t="s">
        <v>3027</v>
      </c>
      <c r="O3907" s="258" t="s">
        <v>3040</v>
      </c>
      <c r="P3907" s="258"/>
      <c r="Q3907" s="258"/>
      <c r="R3907" s="258"/>
      <c r="S3907" s="258"/>
      <c r="T3907" s="11" t="s">
        <v>2831</v>
      </c>
      <c r="U3907" s="11" t="s">
        <v>2517</v>
      </c>
      <c r="V3907" s="211">
        <v>9.0650427571909802</v>
      </c>
      <c r="W3907" s="211"/>
      <c r="X3907" s="211"/>
      <c r="Y3907" s="211"/>
      <c r="Z3907" s="211">
        <v>-7.7647058823529296</v>
      </c>
      <c r="AC3907" s="218">
        <f t="shared" si="115"/>
        <v>6.2834088288022807</v>
      </c>
    </row>
    <row r="3908" spans="1:29" hidden="1" x14ac:dyDescent="0.35">
      <c r="A3908" s="11" t="s">
        <v>2830</v>
      </c>
      <c r="B3908" s="11" t="s">
        <v>2516</v>
      </c>
      <c r="C3908" s="11" t="s">
        <v>2817</v>
      </c>
      <c r="D3908" s="188" t="s">
        <v>3022</v>
      </c>
      <c r="G3908" s="11" t="s">
        <v>2818</v>
      </c>
      <c r="H3908" s="11" t="s">
        <v>2819</v>
      </c>
      <c r="I3908" s="11" t="s">
        <v>2835</v>
      </c>
      <c r="J3908" s="258" t="s">
        <v>2561</v>
      </c>
      <c r="K3908" s="258" t="s">
        <v>2120</v>
      </c>
      <c r="L3908" s="265" t="s">
        <v>1937</v>
      </c>
      <c r="M3908" s="265" t="s">
        <v>1941</v>
      </c>
      <c r="N3908" s="258" t="s">
        <v>3027</v>
      </c>
      <c r="O3908" s="258" t="s">
        <v>3040</v>
      </c>
      <c r="P3908" s="258"/>
      <c r="Q3908" s="258"/>
      <c r="R3908" s="258"/>
      <c r="S3908" s="258"/>
      <c r="T3908" s="11" t="s">
        <v>2831</v>
      </c>
      <c r="U3908" s="11" t="s">
        <v>2517</v>
      </c>
      <c r="V3908" s="211">
        <v>9.9927442342575699</v>
      </c>
      <c r="W3908" s="211"/>
      <c r="X3908" s="211"/>
      <c r="Y3908" s="211"/>
      <c r="Z3908" s="211">
        <v>-8.3529411764705799</v>
      </c>
      <c r="AC3908" s="218">
        <f t="shared" si="115"/>
        <v>6.926442492032284</v>
      </c>
    </row>
    <row r="3909" spans="1:29" hidden="1" x14ac:dyDescent="0.35">
      <c r="A3909" s="11" t="s">
        <v>2830</v>
      </c>
      <c r="B3909" s="11" t="s">
        <v>2516</v>
      </c>
      <c r="C3909" s="11" t="s">
        <v>2817</v>
      </c>
      <c r="D3909" s="188" t="s">
        <v>3022</v>
      </c>
      <c r="G3909" s="11" t="s">
        <v>2818</v>
      </c>
      <c r="H3909" s="11" t="s">
        <v>2819</v>
      </c>
      <c r="I3909" s="11" t="s">
        <v>2835</v>
      </c>
      <c r="J3909" s="258" t="s">
        <v>2561</v>
      </c>
      <c r="K3909" s="258" t="s">
        <v>2120</v>
      </c>
      <c r="L3909" s="265" t="s">
        <v>1937</v>
      </c>
      <c r="M3909" s="265" t="s">
        <v>1941</v>
      </c>
      <c r="N3909" s="258" t="s">
        <v>3027</v>
      </c>
      <c r="O3909" s="258" t="s">
        <v>3040</v>
      </c>
      <c r="P3909" s="258"/>
      <c r="Q3909" s="258"/>
      <c r="R3909" s="258"/>
      <c r="S3909" s="258"/>
      <c r="T3909" s="11" t="s">
        <v>2831</v>
      </c>
      <c r="U3909" s="11" t="s">
        <v>2517</v>
      </c>
      <c r="V3909" s="211">
        <v>11.0557139155221</v>
      </c>
      <c r="W3909" s="211"/>
      <c r="X3909" s="211"/>
      <c r="Y3909" s="211"/>
      <c r="Z3909" s="211">
        <v>-9.6470588235294095</v>
      </c>
      <c r="AC3909" s="218">
        <f t="shared" si="115"/>
        <v>7.6632369296214966</v>
      </c>
    </row>
    <row r="3910" spans="1:29" hidden="1" x14ac:dyDescent="0.35">
      <c r="A3910" s="11" t="s">
        <v>2830</v>
      </c>
      <c r="B3910" s="11" t="s">
        <v>2516</v>
      </c>
      <c r="C3910" s="11" t="s">
        <v>2817</v>
      </c>
      <c r="D3910" s="188" t="s">
        <v>3022</v>
      </c>
      <c r="G3910" s="11" t="s">
        <v>2818</v>
      </c>
      <c r="H3910" s="11" t="s">
        <v>2819</v>
      </c>
      <c r="I3910" s="11" t="s">
        <v>2835</v>
      </c>
      <c r="J3910" s="258" t="s">
        <v>2561</v>
      </c>
      <c r="K3910" s="258" t="s">
        <v>2120</v>
      </c>
      <c r="L3910" s="265" t="s">
        <v>1937</v>
      </c>
      <c r="M3910" s="265" t="s">
        <v>1941</v>
      </c>
      <c r="N3910" s="258" t="s">
        <v>3027</v>
      </c>
      <c r="O3910" s="258" t="s">
        <v>3040</v>
      </c>
      <c r="P3910" s="258"/>
      <c r="Q3910" s="258"/>
      <c r="R3910" s="258"/>
      <c r="S3910" s="258"/>
      <c r="T3910" s="11" t="s">
        <v>2831</v>
      </c>
      <c r="U3910" s="11" t="s">
        <v>2517</v>
      </c>
      <c r="V3910" s="211">
        <v>12.981860585643901</v>
      </c>
      <c r="W3910" s="211"/>
      <c r="X3910" s="211"/>
      <c r="Y3910" s="211"/>
      <c r="Z3910" s="211">
        <v>-11.8823529411764</v>
      </c>
      <c r="AC3910" s="218">
        <f t="shared" si="115"/>
        <v>8.9983400633613506</v>
      </c>
    </row>
    <row r="3911" spans="1:29" hidden="1" x14ac:dyDescent="0.35">
      <c r="A3911" s="11" t="s">
        <v>2830</v>
      </c>
      <c r="B3911" s="11" t="s">
        <v>2516</v>
      </c>
      <c r="C3911" s="11" t="s">
        <v>2817</v>
      </c>
      <c r="D3911" s="188" t="s">
        <v>3022</v>
      </c>
      <c r="G3911" s="11" t="s">
        <v>2818</v>
      </c>
      <c r="H3911" s="11" t="s">
        <v>2819</v>
      </c>
      <c r="I3911" s="11" t="s">
        <v>2835</v>
      </c>
      <c r="J3911" s="258" t="s">
        <v>2561</v>
      </c>
      <c r="K3911" s="258" t="s">
        <v>2120</v>
      </c>
      <c r="L3911" s="265" t="s">
        <v>1937</v>
      </c>
      <c r="M3911" s="265" t="s">
        <v>1941</v>
      </c>
      <c r="N3911" s="258" t="s">
        <v>3027</v>
      </c>
      <c r="O3911" s="258" t="s">
        <v>3040</v>
      </c>
      <c r="P3911" s="258"/>
      <c r="Q3911" s="258"/>
      <c r="R3911" s="258"/>
      <c r="S3911" s="258"/>
      <c r="T3911" s="11" t="s">
        <v>2831</v>
      </c>
      <c r="U3911" s="11" t="s">
        <v>2517</v>
      </c>
      <c r="V3911" s="211">
        <v>14.1127235034983</v>
      </c>
      <c r="W3911" s="211"/>
      <c r="X3911" s="211"/>
      <c r="Y3911" s="211"/>
      <c r="Z3911" s="211">
        <v>-13.588235294117601</v>
      </c>
      <c r="AC3911" s="218">
        <f t="shared" si="115"/>
        <v>9.7821945064719191</v>
      </c>
    </row>
    <row r="3912" spans="1:29" hidden="1" x14ac:dyDescent="0.35">
      <c r="A3912" s="11" t="s">
        <v>2830</v>
      </c>
      <c r="B3912" s="11" t="s">
        <v>2516</v>
      </c>
      <c r="C3912" s="11" t="s">
        <v>2817</v>
      </c>
      <c r="D3912" s="188" t="s">
        <v>3022</v>
      </c>
      <c r="G3912" s="11" t="s">
        <v>2818</v>
      </c>
      <c r="H3912" s="11" t="s">
        <v>2819</v>
      </c>
      <c r="I3912" s="11" t="s">
        <v>2835</v>
      </c>
      <c r="J3912" s="258" t="s">
        <v>2561</v>
      </c>
      <c r="K3912" s="258" t="s">
        <v>2120</v>
      </c>
      <c r="L3912" s="265" t="s">
        <v>1937</v>
      </c>
      <c r="M3912" s="265" t="s">
        <v>1941</v>
      </c>
      <c r="N3912" s="258" t="s">
        <v>3027</v>
      </c>
      <c r="O3912" s="258" t="s">
        <v>3040</v>
      </c>
      <c r="P3912" s="258"/>
      <c r="Q3912" s="258"/>
      <c r="R3912" s="258"/>
      <c r="S3912" s="258"/>
      <c r="T3912" s="11" t="s">
        <v>2831</v>
      </c>
      <c r="U3912" s="11" t="s">
        <v>2517</v>
      </c>
      <c r="V3912" s="211">
        <v>15.1116869655351</v>
      </c>
      <c r="W3912" s="211"/>
      <c r="X3912" s="211"/>
      <c r="Y3912" s="211"/>
      <c r="Z3912" s="211">
        <v>-15.3529411764705</v>
      </c>
      <c r="AC3912" s="218">
        <f t="shared" si="115"/>
        <v>10.474623213665129</v>
      </c>
    </row>
    <row r="3913" spans="1:29" hidden="1" x14ac:dyDescent="0.35">
      <c r="A3913" s="11" t="s">
        <v>2830</v>
      </c>
      <c r="B3913" s="11" t="s">
        <v>2516</v>
      </c>
      <c r="C3913" s="11" t="s">
        <v>2817</v>
      </c>
      <c r="D3913" s="188" t="s">
        <v>3022</v>
      </c>
      <c r="G3913" s="11" t="s">
        <v>2818</v>
      </c>
      <c r="H3913" s="11" t="s">
        <v>2819</v>
      </c>
      <c r="I3913" s="11" t="s">
        <v>2835</v>
      </c>
      <c r="J3913" s="258" t="s">
        <v>2561</v>
      </c>
      <c r="K3913" s="258" t="s">
        <v>2120</v>
      </c>
      <c r="L3913" s="265" t="s">
        <v>1937</v>
      </c>
      <c r="M3913" s="265" t="s">
        <v>1941</v>
      </c>
      <c r="N3913" s="258" t="s">
        <v>3027</v>
      </c>
      <c r="O3913" s="258" t="s">
        <v>3040</v>
      </c>
      <c r="P3913" s="258"/>
      <c r="Q3913" s="258"/>
      <c r="R3913" s="258"/>
      <c r="S3913" s="258"/>
      <c r="T3913" s="11" t="s">
        <v>2831</v>
      </c>
      <c r="U3913" s="11" t="s">
        <v>2517</v>
      </c>
      <c r="V3913" s="211">
        <v>16.173620108836399</v>
      </c>
      <c r="W3913" s="211"/>
      <c r="X3913" s="211"/>
      <c r="Y3913" s="211"/>
      <c r="Z3913" s="211">
        <v>-16.411764705882302</v>
      </c>
      <c r="AC3913" s="218">
        <f t="shared" si="115"/>
        <v>11.210699177887586</v>
      </c>
    </row>
    <row r="3914" spans="1:29" hidden="1" x14ac:dyDescent="0.35">
      <c r="A3914" s="11" t="s">
        <v>2830</v>
      </c>
      <c r="B3914" s="11" t="s">
        <v>2516</v>
      </c>
      <c r="C3914" s="11" t="s">
        <v>2817</v>
      </c>
      <c r="D3914" s="188" t="s">
        <v>3022</v>
      </c>
      <c r="G3914" s="11" t="s">
        <v>2818</v>
      </c>
      <c r="H3914" s="11" t="s">
        <v>2819</v>
      </c>
      <c r="I3914" s="11" t="s">
        <v>2700</v>
      </c>
      <c r="J3914" s="258" t="s">
        <v>2613</v>
      </c>
      <c r="K3914" s="258" t="s">
        <v>2120</v>
      </c>
      <c r="L3914" s="265" t="s">
        <v>1937</v>
      </c>
      <c r="M3914" s="265" t="s">
        <v>1941</v>
      </c>
      <c r="N3914" s="258" t="s">
        <v>3027</v>
      </c>
      <c r="O3914" s="258" t="s">
        <v>3040</v>
      </c>
      <c r="P3914" s="258"/>
      <c r="Q3914" s="258"/>
      <c r="R3914" s="258"/>
      <c r="S3914" s="258"/>
      <c r="T3914" s="11" t="s">
        <v>2836</v>
      </c>
      <c r="U3914" s="11" t="s">
        <v>2517</v>
      </c>
      <c r="V3914" s="211">
        <v>-1.14922383575362</v>
      </c>
      <c r="W3914" s="211"/>
      <c r="X3914" s="211"/>
      <c r="Y3914" s="211"/>
      <c r="Z3914" s="211">
        <v>1.96432579904339</v>
      </c>
      <c r="AC3914" s="218">
        <f t="shared" si="115"/>
        <v>-0.79658126158490716</v>
      </c>
    </row>
    <row r="3915" spans="1:29" hidden="1" x14ac:dyDescent="0.35">
      <c r="A3915" s="11" t="s">
        <v>2830</v>
      </c>
      <c r="B3915" s="11" t="s">
        <v>2516</v>
      </c>
      <c r="C3915" s="11" t="s">
        <v>2817</v>
      </c>
      <c r="D3915" s="188" t="s">
        <v>3022</v>
      </c>
      <c r="G3915" s="11" t="s">
        <v>2818</v>
      </c>
      <c r="H3915" s="11" t="s">
        <v>2819</v>
      </c>
      <c r="I3915" s="11" t="s">
        <v>2700</v>
      </c>
      <c r="J3915" s="258" t="s">
        <v>2613</v>
      </c>
      <c r="K3915" s="258" t="s">
        <v>2120</v>
      </c>
      <c r="L3915" s="265" t="s">
        <v>1937</v>
      </c>
      <c r="M3915" s="265" t="s">
        <v>1941</v>
      </c>
      <c r="N3915" s="258" t="s">
        <v>3027</v>
      </c>
      <c r="O3915" s="258" t="s">
        <v>3040</v>
      </c>
      <c r="P3915" s="258"/>
      <c r="Q3915" s="258"/>
      <c r="R3915" s="258"/>
      <c r="S3915" s="258"/>
      <c r="T3915" s="11" t="s">
        <v>2836</v>
      </c>
      <c r="U3915" s="11" t="s">
        <v>2517</v>
      </c>
      <c r="V3915" s="211">
        <v>-9.6092414483791799E-2</v>
      </c>
      <c r="W3915" s="211"/>
      <c r="X3915" s="211"/>
      <c r="Y3915" s="211"/>
      <c r="Z3915" s="211">
        <v>1.85036174952083</v>
      </c>
      <c r="AC3915" s="218">
        <f t="shared" si="115"/>
        <v>-6.6606186172637846E-2</v>
      </c>
    </row>
    <row r="3916" spans="1:29" hidden="1" x14ac:dyDescent="0.35">
      <c r="A3916" s="11" t="s">
        <v>2830</v>
      </c>
      <c r="B3916" s="11" t="s">
        <v>2516</v>
      </c>
      <c r="C3916" s="11" t="s">
        <v>2817</v>
      </c>
      <c r="D3916" s="188" t="s">
        <v>3022</v>
      </c>
      <c r="G3916" s="11" t="s">
        <v>2818</v>
      </c>
      <c r="H3916" s="11" t="s">
        <v>2819</v>
      </c>
      <c r="I3916" s="11" t="s">
        <v>2700</v>
      </c>
      <c r="J3916" s="258" t="s">
        <v>2613</v>
      </c>
      <c r="K3916" s="258" t="s">
        <v>2120</v>
      </c>
      <c r="L3916" s="265" t="s">
        <v>1937</v>
      </c>
      <c r="M3916" s="265" t="s">
        <v>1941</v>
      </c>
      <c r="N3916" s="258" t="s">
        <v>3027</v>
      </c>
      <c r="O3916" s="258" t="s">
        <v>3040</v>
      </c>
      <c r="P3916" s="258"/>
      <c r="Q3916" s="258"/>
      <c r="R3916" s="258"/>
      <c r="S3916" s="258"/>
      <c r="T3916" s="11" t="s">
        <v>2836</v>
      </c>
      <c r="U3916" s="11" t="s">
        <v>2517</v>
      </c>
      <c r="V3916" s="211">
        <v>0.90575518450088999</v>
      </c>
      <c r="W3916" s="211"/>
      <c r="X3916" s="211"/>
      <c r="Y3916" s="211"/>
      <c r="Z3916" s="211">
        <v>-1.5708908189871</v>
      </c>
      <c r="AC3916" s="218">
        <f t="shared" si="115"/>
        <v>0.62782165241434496</v>
      </c>
    </row>
    <row r="3917" spans="1:29" hidden="1" x14ac:dyDescent="0.35">
      <c r="A3917" s="11" t="s">
        <v>2830</v>
      </c>
      <c r="B3917" s="11" t="s">
        <v>2516</v>
      </c>
      <c r="C3917" s="11" t="s">
        <v>2817</v>
      </c>
      <c r="D3917" s="188" t="s">
        <v>3022</v>
      </c>
      <c r="G3917" s="11" t="s">
        <v>2818</v>
      </c>
      <c r="H3917" s="11" t="s">
        <v>2819</v>
      </c>
      <c r="I3917" s="11" t="s">
        <v>2832</v>
      </c>
      <c r="J3917" s="258" t="s">
        <v>2561</v>
      </c>
      <c r="K3917" s="258" t="s">
        <v>2120</v>
      </c>
      <c r="L3917" s="265" t="s">
        <v>1937</v>
      </c>
      <c r="M3917" s="265" t="s">
        <v>1941</v>
      </c>
      <c r="N3917" s="258" t="s">
        <v>3027</v>
      </c>
      <c r="O3917" s="258" t="s">
        <v>3040</v>
      </c>
      <c r="P3917" s="258"/>
      <c r="Q3917" s="258"/>
      <c r="R3917" s="258"/>
      <c r="S3917" s="258"/>
      <c r="T3917" s="11" t="s">
        <v>2836</v>
      </c>
      <c r="U3917" s="11" t="s">
        <v>2517</v>
      </c>
      <c r="V3917" s="211">
        <v>-0.146340199955105</v>
      </c>
      <c r="W3917" s="211"/>
      <c r="X3917" s="211"/>
      <c r="Y3917" s="211"/>
      <c r="Z3917" s="211">
        <v>-1.6931431630203899</v>
      </c>
      <c r="AC3917" s="218">
        <f t="shared" si="115"/>
        <v>-0.1014352970014596</v>
      </c>
    </row>
    <row r="3918" spans="1:29" hidden="1" x14ac:dyDescent="0.35">
      <c r="A3918" s="11" t="s">
        <v>2830</v>
      </c>
      <c r="B3918" s="11" t="s">
        <v>2516</v>
      </c>
      <c r="C3918" s="11" t="s">
        <v>2817</v>
      </c>
      <c r="D3918" s="188" t="s">
        <v>3022</v>
      </c>
      <c r="G3918" s="11" t="s">
        <v>2818</v>
      </c>
      <c r="H3918" s="11" t="s">
        <v>2819</v>
      </c>
      <c r="I3918" s="11" t="s">
        <v>2832</v>
      </c>
      <c r="J3918" s="258" t="s">
        <v>2561</v>
      </c>
      <c r="K3918" s="258" t="s">
        <v>2120</v>
      </c>
      <c r="L3918" s="265" t="s">
        <v>1937</v>
      </c>
      <c r="M3918" s="265" t="s">
        <v>1941</v>
      </c>
      <c r="N3918" s="258" t="s">
        <v>3027</v>
      </c>
      <c r="O3918" s="258" t="s">
        <v>3040</v>
      </c>
      <c r="P3918" s="258"/>
      <c r="Q3918" s="258"/>
      <c r="R3918" s="258"/>
      <c r="S3918" s="258"/>
      <c r="T3918" s="11" t="s">
        <v>2836</v>
      </c>
      <c r="U3918" s="11" t="s">
        <v>2517</v>
      </c>
      <c r="V3918" s="211">
        <v>0.89668986237977999</v>
      </c>
      <c r="W3918" s="211"/>
      <c r="X3918" s="211"/>
      <c r="Y3918" s="211"/>
      <c r="Z3918" s="211">
        <v>0.496002624626594</v>
      </c>
      <c r="AC3918" s="218">
        <f t="shared" si="115"/>
        <v>0.62153804994522988</v>
      </c>
    </row>
    <row r="3919" spans="1:29" hidden="1" x14ac:dyDescent="0.35">
      <c r="A3919" s="11" t="s">
        <v>2830</v>
      </c>
      <c r="B3919" s="11" t="s">
        <v>2516</v>
      </c>
      <c r="C3919" s="11" t="s">
        <v>2817</v>
      </c>
      <c r="D3919" s="188" t="s">
        <v>3022</v>
      </c>
      <c r="G3919" s="11" t="s">
        <v>2818</v>
      </c>
      <c r="H3919" s="11" t="s">
        <v>2819</v>
      </c>
      <c r="I3919" s="11" t="s">
        <v>2832</v>
      </c>
      <c r="J3919" s="258" t="s">
        <v>2561</v>
      </c>
      <c r="K3919" s="258" t="s">
        <v>2120</v>
      </c>
      <c r="L3919" s="265" t="s">
        <v>1937</v>
      </c>
      <c r="M3919" s="265" t="s">
        <v>1941</v>
      </c>
      <c r="N3919" s="258" t="s">
        <v>3027</v>
      </c>
      <c r="O3919" s="258" t="s">
        <v>3040</v>
      </c>
      <c r="P3919" s="258"/>
      <c r="Q3919" s="258"/>
      <c r="R3919" s="258"/>
      <c r="S3919" s="258"/>
      <c r="T3919" s="11" t="s">
        <v>2836</v>
      </c>
      <c r="U3919" s="11" t="s">
        <v>2517</v>
      </c>
      <c r="V3919" s="211">
        <v>1.8827378999533799</v>
      </c>
      <c r="W3919" s="211"/>
      <c r="X3919" s="211"/>
      <c r="Y3919" s="211"/>
      <c r="Z3919" s="211">
        <v>0.67705005784538896</v>
      </c>
      <c r="AC3919" s="218">
        <f t="shared" si="115"/>
        <v>1.3050144670860377</v>
      </c>
    </row>
    <row r="3920" spans="1:29" hidden="1" x14ac:dyDescent="0.35">
      <c r="A3920" s="11" t="s">
        <v>2830</v>
      </c>
      <c r="B3920" s="11" t="s">
        <v>2516</v>
      </c>
      <c r="C3920" s="11" t="s">
        <v>2817</v>
      </c>
      <c r="D3920" s="188" t="s">
        <v>3022</v>
      </c>
      <c r="G3920" s="11" t="s">
        <v>2818</v>
      </c>
      <c r="H3920" s="11" t="s">
        <v>2819</v>
      </c>
      <c r="I3920" s="11" t="s">
        <v>2832</v>
      </c>
      <c r="J3920" s="258" t="s">
        <v>2561</v>
      </c>
      <c r="K3920" s="258" t="s">
        <v>2120</v>
      </c>
      <c r="L3920" s="265" t="s">
        <v>1937</v>
      </c>
      <c r="M3920" s="265" t="s">
        <v>1941</v>
      </c>
      <c r="N3920" s="258" t="s">
        <v>3027</v>
      </c>
      <c r="O3920" s="258" t="s">
        <v>3040</v>
      </c>
      <c r="P3920" s="258"/>
      <c r="Q3920" s="258"/>
      <c r="R3920" s="258"/>
      <c r="S3920" s="258"/>
      <c r="T3920" s="11" t="s">
        <v>2836</v>
      </c>
      <c r="U3920" s="11" t="s">
        <v>2517</v>
      </c>
      <c r="V3920" s="211">
        <v>2.9400134684785799</v>
      </c>
      <c r="W3920" s="211"/>
      <c r="X3920" s="211"/>
      <c r="Y3920" s="211"/>
      <c r="Z3920" s="211">
        <v>-0.38177956590057399</v>
      </c>
      <c r="AC3920" s="218">
        <f t="shared" si="115"/>
        <v>2.0378620464841934</v>
      </c>
    </row>
    <row r="3921" spans="1:29" hidden="1" x14ac:dyDescent="0.35">
      <c r="A3921" s="11" t="s">
        <v>2830</v>
      </c>
      <c r="B3921" s="11" t="s">
        <v>2516</v>
      </c>
      <c r="C3921" s="11" t="s">
        <v>2817</v>
      </c>
      <c r="D3921" s="188" t="s">
        <v>3022</v>
      </c>
      <c r="G3921" s="11" t="s">
        <v>2818</v>
      </c>
      <c r="H3921" s="11" t="s">
        <v>2819</v>
      </c>
      <c r="I3921" s="11" t="s">
        <v>2832</v>
      </c>
      <c r="J3921" s="258" t="s">
        <v>2561</v>
      </c>
      <c r="K3921" s="258" t="s">
        <v>2120</v>
      </c>
      <c r="L3921" s="265" t="s">
        <v>1937</v>
      </c>
      <c r="M3921" s="265" t="s">
        <v>1941</v>
      </c>
      <c r="N3921" s="258" t="s">
        <v>3027</v>
      </c>
      <c r="O3921" s="258" t="s">
        <v>3040</v>
      </c>
      <c r="P3921" s="258"/>
      <c r="Q3921" s="258"/>
      <c r="R3921" s="258"/>
      <c r="S3921" s="258"/>
      <c r="T3921" s="11" t="s">
        <v>2836</v>
      </c>
      <c r="U3921" s="11" t="s">
        <v>2517</v>
      </c>
      <c r="V3921" s="211">
        <v>3.87684975739471</v>
      </c>
      <c r="W3921" s="211"/>
      <c r="X3921" s="211"/>
      <c r="Y3921" s="211"/>
      <c r="Z3921" s="211">
        <v>-3.9804534387788499</v>
      </c>
      <c r="AC3921" s="218">
        <f t="shared" si="115"/>
        <v>2.6872274787926513</v>
      </c>
    </row>
    <row r="3922" spans="1:29" hidden="1" x14ac:dyDescent="0.35">
      <c r="A3922" s="11" t="s">
        <v>2830</v>
      </c>
      <c r="B3922" s="11" t="s">
        <v>2516</v>
      </c>
      <c r="C3922" s="11" t="s">
        <v>2817</v>
      </c>
      <c r="D3922" s="188" t="s">
        <v>3022</v>
      </c>
      <c r="G3922" s="11" t="s">
        <v>2818</v>
      </c>
      <c r="H3922" s="11" t="s">
        <v>2819</v>
      </c>
      <c r="I3922" s="11" t="s">
        <v>2833</v>
      </c>
      <c r="J3922" s="258" t="s">
        <v>2561</v>
      </c>
      <c r="K3922" s="258" t="s">
        <v>2120</v>
      </c>
      <c r="L3922" s="265" t="s">
        <v>1937</v>
      </c>
      <c r="M3922" s="265" t="s">
        <v>1941</v>
      </c>
      <c r="N3922" s="258" t="s">
        <v>3027</v>
      </c>
      <c r="O3922" s="258" t="s">
        <v>3040</v>
      </c>
      <c r="P3922" s="258"/>
      <c r="Q3922" s="258"/>
      <c r="R3922" s="258"/>
      <c r="S3922" s="258"/>
      <c r="T3922" s="11" t="s">
        <v>2836</v>
      </c>
      <c r="U3922" s="11" t="s">
        <v>2517</v>
      </c>
      <c r="V3922" s="211">
        <v>1.98530554452368</v>
      </c>
      <c r="W3922" s="211"/>
      <c r="X3922" s="211"/>
      <c r="Y3922" s="211"/>
      <c r="Z3922" s="211">
        <v>-7.7083729041838502</v>
      </c>
      <c r="AC3922" s="218">
        <f t="shared" si="115"/>
        <v>1.3761089407366158</v>
      </c>
    </row>
    <row r="3923" spans="1:29" hidden="1" x14ac:dyDescent="0.35">
      <c r="A3923" s="11" t="s">
        <v>2830</v>
      </c>
      <c r="B3923" s="11" t="s">
        <v>2516</v>
      </c>
      <c r="C3923" s="11" t="s">
        <v>2817</v>
      </c>
      <c r="D3923" s="188" t="s">
        <v>3022</v>
      </c>
      <c r="G3923" s="11" t="s">
        <v>2818</v>
      </c>
      <c r="H3923" s="11" t="s">
        <v>2819</v>
      </c>
      <c r="I3923" s="11" t="s">
        <v>2833</v>
      </c>
      <c r="J3923" s="258" t="s">
        <v>2561</v>
      </c>
      <c r="K3923" s="258" t="s">
        <v>2120</v>
      </c>
      <c r="L3923" s="265" t="s">
        <v>1937</v>
      </c>
      <c r="M3923" s="265" t="s">
        <v>1941</v>
      </c>
      <c r="N3923" s="258" t="s">
        <v>3027</v>
      </c>
      <c r="O3923" s="258" t="s">
        <v>3040</v>
      </c>
      <c r="P3923" s="258"/>
      <c r="Q3923" s="258"/>
      <c r="R3923" s="258"/>
      <c r="S3923" s="258"/>
      <c r="T3923" s="11" t="s">
        <v>2836</v>
      </c>
      <c r="U3923" s="11" t="s">
        <v>2517</v>
      </c>
      <c r="V3923" s="211">
        <v>2.8928737934487998</v>
      </c>
      <c r="W3923" s="211"/>
      <c r="X3923" s="211"/>
      <c r="Y3923" s="211"/>
      <c r="Z3923" s="211">
        <v>-4.6339336591093501</v>
      </c>
      <c r="AC3923" s="218">
        <f t="shared" si="115"/>
        <v>2.0051873136447891</v>
      </c>
    </row>
    <row r="3924" spans="1:29" hidden="1" x14ac:dyDescent="0.35">
      <c r="A3924" s="11" t="s">
        <v>2830</v>
      </c>
      <c r="B3924" s="11" t="s">
        <v>2516</v>
      </c>
      <c r="C3924" s="11" t="s">
        <v>2817</v>
      </c>
      <c r="D3924" s="188" t="s">
        <v>3022</v>
      </c>
      <c r="G3924" s="11" t="s">
        <v>2818</v>
      </c>
      <c r="H3924" s="11" t="s">
        <v>2819</v>
      </c>
      <c r="I3924" s="11" t="s">
        <v>2833</v>
      </c>
      <c r="J3924" s="258" t="s">
        <v>2561</v>
      </c>
      <c r="K3924" s="258" t="s">
        <v>2120</v>
      </c>
      <c r="L3924" s="265" t="s">
        <v>1937</v>
      </c>
      <c r="M3924" s="265" t="s">
        <v>1941</v>
      </c>
      <c r="N3924" s="258" t="s">
        <v>3027</v>
      </c>
      <c r="O3924" s="258" t="s">
        <v>3040</v>
      </c>
      <c r="P3924" s="258"/>
      <c r="Q3924" s="258"/>
      <c r="R3924" s="258"/>
      <c r="S3924" s="258"/>
      <c r="T3924" s="11" t="s">
        <v>2836</v>
      </c>
      <c r="U3924" s="11" t="s">
        <v>2517</v>
      </c>
      <c r="V3924" s="211">
        <v>3.9421200766667299</v>
      </c>
      <c r="W3924" s="211"/>
      <c r="X3924" s="211"/>
      <c r="Y3924" s="211"/>
      <c r="Z3924" s="211">
        <v>-3.8620862327974699</v>
      </c>
      <c r="AC3924" s="218">
        <f t="shared" si="115"/>
        <v>2.7324694165702992</v>
      </c>
    </row>
    <row r="3925" spans="1:29" hidden="1" x14ac:dyDescent="0.35">
      <c r="A3925" s="11" t="s">
        <v>2830</v>
      </c>
      <c r="B3925" s="11" t="s">
        <v>2516</v>
      </c>
      <c r="C3925" s="11" t="s">
        <v>2817</v>
      </c>
      <c r="D3925" s="188" t="s">
        <v>3022</v>
      </c>
      <c r="G3925" s="11" t="s">
        <v>2818</v>
      </c>
      <c r="H3925" s="11" t="s">
        <v>2819</v>
      </c>
      <c r="I3925" s="11" t="s">
        <v>2833</v>
      </c>
      <c r="J3925" s="258" t="s">
        <v>2561</v>
      </c>
      <c r="K3925" s="258" t="s">
        <v>2120</v>
      </c>
      <c r="L3925" s="265" t="s">
        <v>1937</v>
      </c>
      <c r="M3925" s="265" t="s">
        <v>1941</v>
      </c>
      <c r="N3925" s="258" t="s">
        <v>3027</v>
      </c>
      <c r="O3925" s="258" t="s">
        <v>3040</v>
      </c>
      <c r="P3925" s="258"/>
      <c r="Q3925" s="258"/>
      <c r="R3925" s="258"/>
      <c r="S3925" s="258"/>
      <c r="T3925" s="11" t="s">
        <v>2836</v>
      </c>
      <c r="U3925" s="11" t="s">
        <v>2517</v>
      </c>
      <c r="V3925" s="211">
        <v>4.8660059054098399</v>
      </c>
      <c r="W3925" s="211"/>
      <c r="X3925" s="211"/>
      <c r="Y3925" s="211"/>
      <c r="Z3925" s="211">
        <v>-4.5080551862276099</v>
      </c>
      <c r="AC3925" s="218">
        <f t="shared" si="115"/>
        <v>3.3728582739228745</v>
      </c>
    </row>
    <row r="3926" spans="1:29" hidden="1" x14ac:dyDescent="0.35">
      <c r="A3926" s="11" t="s">
        <v>2830</v>
      </c>
      <c r="B3926" s="11" t="s">
        <v>2516</v>
      </c>
      <c r="C3926" s="11" t="s">
        <v>2817</v>
      </c>
      <c r="D3926" s="188" t="s">
        <v>3022</v>
      </c>
      <c r="G3926" s="11" t="s">
        <v>2818</v>
      </c>
      <c r="H3926" s="11" t="s">
        <v>2819</v>
      </c>
      <c r="I3926" s="11" t="s">
        <v>2833</v>
      </c>
      <c r="J3926" s="258" t="s">
        <v>2561</v>
      </c>
      <c r="K3926" s="258" t="s">
        <v>2120</v>
      </c>
      <c r="L3926" s="265" t="s">
        <v>1937</v>
      </c>
      <c r="M3926" s="265" t="s">
        <v>1941</v>
      </c>
      <c r="N3926" s="258" t="s">
        <v>3027</v>
      </c>
      <c r="O3926" s="258" t="s">
        <v>3040</v>
      </c>
      <c r="P3926" s="258"/>
      <c r="Q3926" s="258"/>
      <c r="R3926" s="258"/>
      <c r="S3926" s="258"/>
      <c r="T3926" s="11" t="s">
        <v>2836</v>
      </c>
      <c r="U3926" s="11" t="s">
        <v>2517</v>
      </c>
      <c r="V3926" s="211">
        <v>5.9196553450865999</v>
      </c>
      <c r="W3926" s="211"/>
      <c r="X3926" s="211"/>
      <c r="Y3926" s="211"/>
      <c r="Z3926" s="211">
        <v>-4.7401274325280998</v>
      </c>
      <c r="AC3926" s="218">
        <f t="shared" si="115"/>
        <v>4.1031924123333869</v>
      </c>
    </row>
    <row r="3927" spans="1:29" hidden="1" x14ac:dyDescent="0.35">
      <c r="A3927" s="11" t="s">
        <v>2830</v>
      </c>
      <c r="B3927" s="11" t="s">
        <v>2516</v>
      </c>
      <c r="C3927" s="11" t="s">
        <v>2817</v>
      </c>
      <c r="D3927" s="188" t="s">
        <v>3022</v>
      </c>
      <c r="G3927" s="11" t="s">
        <v>2818</v>
      </c>
      <c r="H3927" s="11" t="s">
        <v>2819</v>
      </c>
      <c r="I3927" s="11" t="s">
        <v>2833</v>
      </c>
      <c r="J3927" s="258" t="s">
        <v>2561</v>
      </c>
      <c r="K3927" s="258" t="s">
        <v>2120</v>
      </c>
      <c r="L3927" s="265" t="s">
        <v>1937</v>
      </c>
      <c r="M3927" s="265" t="s">
        <v>1941</v>
      </c>
      <c r="N3927" s="258" t="s">
        <v>3027</v>
      </c>
      <c r="O3927" s="258" t="s">
        <v>3040</v>
      </c>
      <c r="P3927" s="258"/>
      <c r="Q3927" s="258"/>
      <c r="R3927" s="258"/>
      <c r="S3927" s="258"/>
      <c r="T3927" s="11" t="s">
        <v>2836</v>
      </c>
      <c r="U3927" s="11" t="s">
        <v>2517</v>
      </c>
      <c r="V3927" s="211">
        <v>6.9150277139847702</v>
      </c>
      <c r="W3927" s="211"/>
      <c r="X3927" s="211"/>
      <c r="Y3927" s="211"/>
      <c r="Z3927" s="211">
        <v>-6.6850275413119604</v>
      </c>
      <c r="AC3927" s="218">
        <f t="shared" si="115"/>
        <v>4.793131963442427</v>
      </c>
    </row>
    <row r="3928" spans="1:29" hidden="1" x14ac:dyDescent="0.35">
      <c r="A3928" s="11" t="s">
        <v>2830</v>
      </c>
      <c r="B3928" s="11" t="s">
        <v>2516</v>
      </c>
      <c r="C3928" s="11" t="s">
        <v>2817</v>
      </c>
      <c r="D3928" s="188" t="s">
        <v>3022</v>
      </c>
      <c r="G3928" s="11" t="s">
        <v>2818</v>
      </c>
      <c r="H3928" s="11" t="s">
        <v>2819</v>
      </c>
      <c r="I3928" s="11" t="s">
        <v>2833</v>
      </c>
      <c r="J3928" s="258" t="s">
        <v>2561</v>
      </c>
      <c r="K3928" s="258" t="s">
        <v>2120</v>
      </c>
      <c r="L3928" s="265" t="s">
        <v>1937</v>
      </c>
      <c r="M3928" s="265" t="s">
        <v>1941</v>
      </c>
      <c r="N3928" s="258" t="s">
        <v>3027</v>
      </c>
      <c r="O3928" s="258" t="s">
        <v>3040</v>
      </c>
      <c r="P3928" s="258"/>
      <c r="Q3928" s="258"/>
      <c r="R3928" s="258"/>
      <c r="S3928" s="258"/>
      <c r="T3928" s="11" t="s">
        <v>2836</v>
      </c>
      <c r="U3928" s="11" t="s">
        <v>2517</v>
      </c>
      <c r="V3928" s="211">
        <v>8.8951530744392393</v>
      </c>
      <c r="W3928" s="211"/>
      <c r="X3928" s="211"/>
      <c r="Y3928" s="211"/>
      <c r="Z3928" s="211">
        <v>-8.1536097249322204</v>
      </c>
      <c r="AC3928" s="218">
        <f t="shared" si="115"/>
        <v>6.1656502741966879</v>
      </c>
    </row>
    <row r="3929" spans="1:29" hidden="1" x14ac:dyDescent="0.35">
      <c r="A3929" s="11" t="s">
        <v>2830</v>
      </c>
      <c r="B3929" s="11" t="s">
        <v>2516</v>
      </c>
      <c r="C3929" s="11" t="s">
        <v>2817</v>
      </c>
      <c r="D3929" s="188" t="s">
        <v>3022</v>
      </c>
      <c r="G3929" s="11" t="s">
        <v>2818</v>
      </c>
      <c r="H3929" s="11" t="s">
        <v>2819</v>
      </c>
      <c r="I3929" s="11" t="s">
        <v>2834</v>
      </c>
      <c r="J3929" s="258" t="s">
        <v>2618</v>
      </c>
      <c r="K3929" s="258" t="s">
        <v>2120</v>
      </c>
      <c r="L3929" s="265" t="s">
        <v>1937</v>
      </c>
      <c r="M3929" s="265" t="s">
        <v>1941</v>
      </c>
      <c r="N3929" s="258" t="s">
        <v>3027</v>
      </c>
      <c r="O3929" s="258" t="s">
        <v>3040</v>
      </c>
      <c r="P3929" s="258"/>
      <c r="Q3929" s="258"/>
      <c r="R3929" s="258"/>
      <c r="S3929" s="258"/>
      <c r="T3929" s="11" t="s">
        <v>2836</v>
      </c>
      <c r="U3929" s="11" t="s">
        <v>2517</v>
      </c>
      <c r="V3929" s="211">
        <v>4.85849463850949</v>
      </c>
      <c r="W3929" s="211"/>
      <c r="X3929" s="211"/>
      <c r="Y3929" s="211"/>
      <c r="Z3929" s="211">
        <v>-2.7954863329476898</v>
      </c>
      <c r="AC3929" s="218">
        <f t="shared" si="115"/>
        <v>3.3676518604484635</v>
      </c>
    </row>
    <row r="3930" spans="1:29" hidden="1" x14ac:dyDescent="0.35">
      <c r="A3930" s="11" t="s">
        <v>2830</v>
      </c>
      <c r="B3930" s="11" t="s">
        <v>2516</v>
      </c>
      <c r="C3930" s="11" t="s">
        <v>2817</v>
      </c>
      <c r="D3930" s="188" t="s">
        <v>3022</v>
      </c>
      <c r="G3930" s="11" t="s">
        <v>2818</v>
      </c>
      <c r="H3930" s="11" t="s">
        <v>2819</v>
      </c>
      <c r="I3930" s="11" t="s">
        <v>2834</v>
      </c>
      <c r="J3930" s="258" t="s">
        <v>2618</v>
      </c>
      <c r="K3930" s="258" t="s">
        <v>2120</v>
      </c>
      <c r="L3930" s="265" t="s">
        <v>1937</v>
      </c>
      <c r="M3930" s="265" t="s">
        <v>1941</v>
      </c>
      <c r="N3930" s="258" t="s">
        <v>3027</v>
      </c>
      <c r="O3930" s="258" t="s">
        <v>3040</v>
      </c>
      <c r="P3930" s="258"/>
      <c r="Q3930" s="258"/>
      <c r="R3930" s="258"/>
      <c r="S3930" s="258"/>
      <c r="T3930" s="11" t="s">
        <v>2836</v>
      </c>
      <c r="U3930" s="11" t="s">
        <v>2517</v>
      </c>
      <c r="V3930" s="211">
        <v>5.9175832714589101</v>
      </c>
      <c r="W3930" s="211"/>
      <c r="X3930" s="211"/>
      <c r="Y3930" s="211"/>
      <c r="Z3930" s="211">
        <v>-4.2676946454163902</v>
      </c>
      <c r="AC3930" s="218">
        <f t="shared" si="115"/>
        <v>4.1017561603404404</v>
      </c>
    </row>
    <row r="3931" spans="1:29" hidden="1" x14ac:dyDescent="0.35">
      <c r="A3931" s="11" t="s">
        <v>2830</v>
      </c>
      <c r="B3931" s="11" t="s">
        <v>2516</v>
      </c>
      <c r="C3931" s="11" t="s">
        <v>2817</v>
      </c>
      <c r="D3931" s="188" t="s">
        <v>3022</v>
      </c>
      <c r="G3931" s="11" t="s">
        <v>2818</v>
      </c>
      <c r="H3931" s="11" t="s">
        <v>2819</v>
      </c>
      <c r="I3931" s="11" t="s">
        <v>2834</v>
      </c>
      <c r="J3931" s="258" t="s">
        <v>2618</v>
      </c>
      <c r="K3931" s="258" t="s">
        <v>2120</v>
      </c>
      <c r="L3931" s="265" t="s">
        <v>1937</v>
      </c>
      <c r="M3931" s="265" t="s">
        <v>1941</v>
      </c>
      <c r="N3931" s="258" t="s">
        <v>3027</v>
      </c>
      <c r="O3931" s="258" t="s">
        <v>3040</v>
      </c>
      <c r="P3931" s="258"/>
      <c r="Q3931" s="258"/>
      <c r="R3931" s="258"/>
      <c r="S3931" s="258"/>
      <c r="T3931" s="11" t="s">
        <v>2836</v>
      </c>
      <c r="U3931" s="11" t="s">
        <v>2517</v>
      </c>
      <c r="V3931" s="211">
        <v>6.9044083366428897</v>
      </c>
      <c r="W3931" s="211"/>
      <c r="X3931" s="211"/>
      <c r="Y3931" s="211"/>
      <c r="Z3931" s="211">
        <v>-4.2638095073644902</v>
      </c>
      <c r="AC3931" s="218">
        <f t="shared" si="115"/>
        <v>4.7857711719786007</v>
      </c>
    </row>
    <row r="3932" spans="1:29" hidden="1" x14ac:dyDescent="0.35">
      <c r="A3932" s="11" t="s">
        <v>2830</v>
      </c>
      <c r="B3932" s="11" t="s">
        <v>2516</v>
      </c>
      <c r="C3932" s="11" t="s">
        <v>2817</v>
      </c>
      <c r="D3932" s="188" t="s">
        <v>3022</v>
      </c>
      <c r="G3932" s="11" t="s">
        <v>2818</v>
      </c>
      <c r="H3932" s="11" t="s">
        <v>2819</v>
      </c>
      <c r="I3932" s="11" t="s">
        <v>2834</v>
      </c>
      <c r="J3932" s="258" t="s">
        <v>2618</v>
      </c>
      <c r="K3932" s="258" t="s">
        <v>2120</v>
      </c>
      <c r="L3932" s="265" t="s">
        <v>1937</v>
      </c>
      <c r="M3932" s="265" t="s">
        <v>1941</v>
      </c>
      <c r="N3932" s="258" t="s">
        <v>3027</v>
      </c>
      <c r="O3932" s="258" t="s">
        <v>3040</v>
      </c>
      <c r="P3932" s="258"/>
      <c r="Q3932" s="258"/>
      <c r="R3932" s="258"/>
      <c r="S3932" s="258"/>
      <c r="T3932" s="11" t="s">
        <v>2836</v>
      </c>
      <c r="U3932" s="11" t="s">
        <v>2517</v>
      </c>
      <c r="V3932" s="211">
        <v>7.8961545766926298</v>
      </c>
      <c r="W3932" s="211"/>
      <c r="X3932" s="211"/>
      <c r="Y3932" s="211"/>
      <c r="Z3932" s="211">
        <v>-5.3819522387028798</v>
      </c>
      <c r="AC3932" s="218">
        <f t="shared" si="115"/>
        <v>5.4731972821000046</v>
      </c>
    </row>
    <row r="3933" spans="1:29" hidden="1" x14ac:dyDescent="0.35">
      <c r="A3933" s="11" t="s">
        <v>2830</v>
      </c>
      <c r="B3933" s="11" t="s">
        <v>2516</v>
      </c>
      <c r="C3933" s="11" t="s">
        <v>2817</v>
      </c>
      <c r="D3933" s="188" t="s">
        <v>3022</v>
      </c>
      <c r="G3933" s="11" t="s">
        <v>2818</v>
      </c>
      <c r="H3933" s="11" t="s">
        <v>2819</v>
      </c>
      <c r="I3933" s="11" t="s">
        <v>2616</v>
      </c>
      <c r="J3933" s="258" t="s">
        <v>3036</v>
      </c>
      <c r="K3933" s="258" t="s">
        <v>2120</v>
      </c>
      <c r="L3933" s="265" t="s">
        <v>1937</v>
      </c>
      <c r="M3933" s="265" t="s">
        <v>1941</v>
      </c>
      <c r="N3933" s="258" t="s">
        <v>3027</v>
      </c>
      <c r="O3933" s="258" t="s">
        <v>3040</v>
      </c>
      <c r="P3933" s="258"/>
      <c r="Q3933" s="258"/>
      <c r="R3933" s="258"/>
      <c r="S3933" s="258"/>
      <c r="T3933" s="11" t="s">
        <v>2836</v>
      </c>
      <c r="U3933" s="11" t="s">
        <v>2517</v>
      </c>
      <c r="V3933" s="211">
        <v>7.9280127087182501</v>
      </c>
      <c r="W3933" s="211"/>
      <c r="X3933" s="211"/>
      <c r="Y3933" s="211"/>
      <c r="Z3933" s="211">
        <v>-12.645606340545299</v>
      </c>
      <c r="AC3933" s="218">
        <f t="shared" si="115"/>
        <v>5.4952796564914701</v>
      </c>
    </row>
    <row r="3934" spans="1:29" hidden="1" x14ac:dyDescent="0.35">
      <c r="A3934" s="11" t="s">
        <v>2830</v>
      </c>
      <c r="B3934" s="11" t="s">
        <v>2516</v>
      </c>
      <c r="C3934" s="11" t="s">
        <v>2817</v>
      </c>
      <c r="D3934" s="188" t="s">
        <v>3022</v>
      </c>
      <c r="G3934" s="11" t="s">
        <v>2818</v>
      </c>
      <c r="H3934" s="11" t="s">
        <v>2819</v>
      </c>
      <c r="I3934" s="11" t="s">
        <v>2616</v>
      </c>
      <c r="J3934" s="258" t="s">
        <v>3036</v>
      </c>
      <c r="K3934" s="258" t="s">
        <v>2120</v>
      </c>
      <c r="L3934" s="265" t="s">
        <v>1937</v>
      </c>
      <c r="M3934" s="265" t="s">
        <v>1941</v>
      </c>
      <c r="N3934" s="258" t="s">
        <v>3027</v>
      </c>
      <c r="O3934" s="258" t="s">
        <v>3040</v>
      </c>
      <c r="P3934" s="258"/>
      <c r="Q3934" s="258"/>
      <c r="R3934" s="258"/>
      <c r="S3934" s="258"/>
      <c r="T3934" s="11" t="s">
        <v>2836</v>
      </c>
      <c r="U3934" s="11" t="s">
        <v>2517</v>
      </c>
      <c r="V3934" s="211">
        <v>8.9316733721271504</v>
      </c>
      <c r="W3934" s="211"/>
      <c r="X3934" s="211"/>
      <c r="Y3934" s="211"/>
      <c r="Z3934" s="211">
        <v>-16.480237597775901</v>
      </c>
      <c r="AC3934" s="218">
        <f t="shared" si="115"/>
        <v>6.1909642155722731</v>
      </c>
    </row>
    <row r="3935" spans="1:29" hidden="1" x14ac:dyDescent="0.35">
      <c r="A3935" s="11" t="s">
        <v>2830</v>
      </c>
      <c r="B3935" s="11" t="s">
        <v>2516</v>
      </c>
      <c r="C3935" s="11" t="s">
        <v>2817</v>
      </c>
      <c r="D3935" s="188" t="s">
        <v>3022</v>
      </c>
      <c r="G3935" s="11" t="s">
        <v>2818</v>
      </c>
      <c r="H3935" s="11" t="s">
        <v>2819</v>
      </c>
      <c r="I3935" s="11" t="s">
        <v>2616</v>
      </c>
      <c r="J3935" s="258" t="s">
        <v>3036</v>
      </c>
      <c r="K3935" s="258" t="s">
        <v>2120</v>
      </c>
      <c r="L3935" s="265" t="s">
        <v>1937</v>
      </c>
      <c r="M3935" s="265" t="s">
        <v>1941</v>
      </c>
      <c r="N3935" s="258" t="s">
        <v>3027</v>
      </c>
      <c r="O3935" s="258" t="s">
        <v>3040</v>
      </c>
      <c r="P3935" s="258"/>
      <c r="Q3935" s="258"/>
      <c r="R3935" s="258"/>
      <c r="S3935" s="258"/>
      <c r="T3935" s="11" t="s">
        <v>2836</v>
      </c>
      <c r="U3935" s="11" t="s">
        <v>2517</v>
      </c>
      <c r="V3935" s="211">
        <v>10.033239514444</v>
      </c>
      <c r="W3935" s="211"/>
      <c r="X3935" s="211"/>
      <c r="Y3935" s="211"/>
      <c r="Z3935" s="211">
        <v>-12.637318046034499</v>
      </c>
      <c r="AC3935" s="218">
        <f t="shared" si="115"/>
        <v>6.9545116813194934</v>
      </c>
    </row>
    <row r="3936" spans="1:29" hidden="1" x14ac:dyDescent="0.35">
      <c r="A3936" s="11" t="s">
        <v>2830</v>
      </c>
      <c r="B3936" s="11" t="s">
        <v>2516</v>
      </c>
      <c r="C3936" s="11" t="s">
        <v>2817</v>
      </c>
      <c r="D3936" s="188" t="s">
        <v>3022</v>
      </c>
      <c r="G3936" s="11" t="s">
        <v>2818</v>
      </c>
      <c r="H3936" s="11" t="s">
        <v>2819</v>
      </c>
      <c r="I3936" s="11" t="s">
        <v>2616</v>
      </c>
      <c r="J3936" s="258" t="s">
        <v>3036</v>
      </c>
      <c r="K3936" s="258" t="s">
        <v>2120</v>
      </c>
      <c r="L3936" s="265" t="s">
        <v>1937</v>
      </c>
      <c r="M3936" s="265" t="s">
        <v>1941</v>
      </c>
      <c r="N3936" s="258" t="s">
        <v>3027</v>
      </c>
      <c r="O3936" s="258" t="s">
        <v>3040</v>
      </c>
      <c r="P3936" s="258"/>
      <c r="Q3936" s="258"/>
      <c r="R3936" s="258"/>
      <c r="S3936" s="258"/>
      <c r="T3936" s="11" t="s">
        <v>2836</v>
      </c>
      <c r="U3936" s="11" t="s">
        <v>2517</v>
      </c>
      <c r="V3936" s="211">
        <v>10.8967761987809</v>
      </c>
      <c r="W3936" s="211"/>
      <c r="X3936" s="211"/>
      <c r="Y3936" s="211"/>
      <c r="Z3936" s="211">
        <v>-14.5236820748363</v>
      </c>
      <c r="AC3936" s="218">
        <f t="shared" si="115"/>
        <v>7.5530696993776987</v>
      </c>
    </row>
    <row r="3937" spans="1:29" hidden="1" x14ac:dyDescent="0.35">
      <c r="A3937" s="11" t="s">
        <v>2830</v>
      </c>
      <c r="B3937" s="11" t="s">
        <v>2516</v>
      </c>
      <c r="C3937" s="11" t="s">
        <v>2817</v>
      </c>
      <c r="D3937" s="188" t="s">
        <v>3022</v>
      </c>
      <c r="G3937" s="11" t="s">
        <v>2818</v>
      </c>
      <c r="H3937" s="11" t="s">
        <v>2819</v>
      </c>
      <c r="I3937" s="11" t="s">
        <v>2616</v>
      </c>
      <c r="J3937" s="258" t="s">
        <v>3036</v>
      </c>
      <c r="K3937" s="258" t="s">
        <v>2120</v>
      </c>
      <c r="L3937" s="265" t="s">
        <v>1937</v>
      </c>
      <c r="M3937" s="265" t="s">
        <v>1941</v>
      </c>
      <c r="N3937" s="258" t="s">
        <v>3027</v>
      </c>
      <c r="O3937" s="258" t="s">
        <v>3040</v>
      </c>
      <c r="P3937" s="258"/>
      <c r="Q3937" s="258"/>
      <c r="R3937" s="258"/>
      <c r="S3937" s="258"/>
      <c r="T3937" s="11" t="s">
        <v>2836</v>
      </c>
      <c r="U3937" s="11" t="s">
        <v>2517</v>
      </c>
      <c r="V3937" s="211">
        <v>11.883860273168301</v>
      </c>
      <c r="W3937" s="211"/>
      <c r="X3937" s="211"/>
      <c r="Y3937" s="211"/>
      <c r="Z3937" s="211">
        <v>-14.5788510351734</v>
      </c>
      <c r="AC3937" s="218">
        <f t="shared" si="115"/>
        <v>8.2372642425149483</v>
      </c>
    </row>
    <row r="3938" spans="1:29" hidden="1" x14ac:dyDescent="0.35">
      <c r="A3938" s="11" t="s">
        <v>2830</v>
      </c>
      <c r="B3938" s="11" t="s">
        <v>2516</v>
      </c>
      <c r="C3938" s="11" t="s">
        <v>2817</v>
      </c>
      <c r="D3938" s="188" t="s">
        <v>3022</v>
      </c>
      <c r="G3938" s="11" t="s">
        <v>2818</v>
      </c>
      <c r="H3938" s="11" t="s">
        <v>2819</v>
      </c>
      <c r="I3938" s="11" t="s">
        <v>2616</v>
      </c>
      <c r="J3938" s="258" t="s">
        <v>3036</v>
      </c>
      <c r="K3938" s="258" t="s">
        <v>2120</v>
      </c>
      <c r="L3938" s="265" t="s">
        <v>1937</v>
      </c>
      <c r="M3938" s="265" t="s">
        <v>1941</v>
      </c>
      <c r="N3938" s="258" t="s">
        <v>3027</v>
      </c>
      <c r="O3938" s="258" t="s">
        <v>3040</v>
      </c>
      <c r="P3938" s="258"/>
      <c r="Q3938" s="258"/>
      <c r="R3938" s="258"/>
      <c r="S3938" s="258"/>
      <c r="T3938" s="11" t="s">
        <v>2836</v>
      </c>
      <c r="U3938" s="11" t="s">
        <v>2517</v>
      </c>
      <c r="V3938" s="211">
        <v>12.8719803843696</v>
      </c>
      <c r="W3938" s="211"/>
      <c r="X3938" s="211"/>
      <c r="Y3938" s="211"/>
      <c r="Z3938" s="211">
        <v>-14.870236389066299</v>
      </c>
      <c r="AC3938" s="218">
        <f t="shared" si="115"/>
        <v>8.9221769116487089</v>
      </c>
    </row>
    <row r="3939" spans="1:29" hidden="1" x14ac:dyDescent="0.35">
      <c r="A3939" s="11" t="s">
        <v>2830</v>
      </c>
      <c r="B3939" s="11" t="s">
        <v>2516</v>
      </c>
      <c r="C3939" s="11" t="s">
        <v>2817</v>
      </c>
      <c r="D3939" s="188" t="s">
        <v>3022</v>
      </c>
      <c r="G3939" s="11" t="s">
        <v>2818</v>
      </c>
      <c r="H3939" s="11" t="s">
        <v>2819</v>
      </c>
      <c r="I3939" s="11" t="s">
        <v>2616</v>
      </c>
      <c r="J3939" s="258" t="s">
        <v>3036</v>
      </c>
      <c r="K3939" s="258" t="s">
        <v>2120</v>
      </c>
      <c r="L3939" s="265" t="s">
        <v>1937</v>
      </c>
      <c r="M3939" s="265" t="s">
        <v>1941</v>
      </c>
      <c r="N3939" s="258" t="s">
        <v>3027</v>
      </c>
      <c r="O3939" s="258" t="s">
        <v>3040</v>
      </c>
      <c r="P3939" s="258"/>
      <c r="Q3939" s="258"/>
      <c r="R3939" s="258"/>
      <c r="S3939" s="258"/>
      <c r="T3939" s="11" t="s">
        <v>2836</v>
      </c>
      <c r="U3939" s="11" t="s">
        <v>2517</v>
      </c>
      <c r="V3939" s="211">
        <v>13.9256298240464</v>
      </c>
      <c r="W3939" s="211"/>
      <c r="X3939" s="211"/>
      <c r="Y3939" s="211"/>
      <c r="Z3939" s="211">
        <v>-15.1023086353668</v>
      </c>
      <c r="AC3939" s="218">
        <f t="shared" si="115"/>
        <v>9.6525110500592497</v>
      </c>
    </row>
    <row r="3940" spans="1:29" hidden="1" x14ac:dyDescent="0.35">
      <c r="A3940" s="11" t="s">
        <v>2830</v>
      </c>
      <c r="B3940" s="11" t="s">
        <v>2516</v>
      </c>
      <c r="C3940" s="11" t="s">
        <v>2817</v>
      </c>
      <c r="D3940" s="188" t="s">
        <v>3022</v>
      </c>
      <c r="G3940" s="11" t="s">
        <v>2818</v>
      </c>
      <c r="H3940" s="11" t="s">
        <v>2819</v>
      </c>
      <c r="I3940" s="11" t="s">
        <v>2616</v>
      </c>
      <c r="J3940" s="258" t="s">
        <v>3036</v>
      </c>
      <c r="K3940" s="258" t="s">
        <v>2120</v>
      </c>
      <c r="L3940" s="265" t="s">
        <v>1937</v>
      </c>
      <c r="M3940" s="265" t="s">
        <v>1941</v>
      </c>
      <c r="N3940" s="258" t="s">
        <v>3027</v>
      </c>
      <c r="O3940" s="258" t="s">
        <v>3040</v>
      </c>
      <c r="P3940" s="258"/>
      <c r="Q3940" s="258"/>
      <c r="R3940" s="258"/>
      <c r="S3940" s="258"/>
      <c r="T3940" s="11" t="s">
        <v>2836</v>
      </c>
      <c r="U3940" s="11" t="s">
        <v>2517</v>
      </c>
      <c r="V3940" s="211">
        <v>15.041959490960499</v>
      </c>
      <c r="W3940" s="211"/>
      <c r="X3940" s="211"/>
      <c r="Y3940" s="211"/>
      <c r="Z3940" s="211">
        <v>-14.6254726917963</v>
      </c>
      <c r="AC3940" s="218">
        <f t="shared" si="115"/>
        <v>10.42629181125618</v>
      </c>
    </row>
    <row r="3941" spans="1:29" hidden="1" x14ac:dyDescent="0.35">
      <c r="A3941" s="11" t="s">
        <v>2830</v>
      </c>
      <c r="B3941" s="11" t="s">
        <v>2516</v>
      </c>
      <c r="C3941" s="11" t="s">
        <v>2817</v>
      </c>
      <c r="D3941" s="188" t="s">
        <v>3022</v>
      </c>
      <c r="G3941" s="11" t="s">
        <v>2818</v>
      </c>
      <c r="H3941" s="11" t="s">
        <v>2819</v>
      </c>
      <c r="I3941" s="11" t="s">
        <v>2616</v>
      </c>
      <c r="J3941" s="258" t="s">
        <v>3036</v>
      </c>
      <c r="K3941" s="258" t="s">
        <v>2120</v>
      </c>
      <c r="L3941" s="265" t="s">
        <v>1937</v>
      </c>
      <c r="M3941" s="265" t="s">
        <v>1941</v>
      </c>
      <c r="N3941" s="258" t="s">
        <v>3027</v>
      </c>
      <c r="O3941" s="258" t="s">
        <v>3040</v>
      </c>
      <c r="P3941" s="258"/>
      <c r="Q3941" s="258"/>
      <c r="R3941" s="258"/>
      <c r="S3941" s="258"/>
      <c r="T3941" s="11" t="s">
        <v>2836</v>
      </c>
      <c r="U3941" s="11" t="s">
        <v>2517</v>
      </c>
      <c r="V3941" s="211">
        <v>16.040957988707198</v>
      </c>
      <c r="W3941" s="211"/>
      <c r="X3941" s="211"/>
      <c r="Y3941" s="211"/>
      <c r="Z3941" s="211">
        <v>-17.397130178025598</v>
      </c>
      <c r="AC3941" s="218">
        <f t="shared" si="115"/>
        <v>11.118744803352925</v>
      </c>
    </row>
    <row r="3942" spans="1:29" hidden="1" x14ac:dyDescent="0.35">
      <c r="A3942" s="11" t="s">
        <v>2830</v>
      </c>
      <c r="B3942" s="11" t="s">
        <v>2516</v>
      </c>
      <c r="C3942" s="11" t="s">
        <v>2817</v>
      </c>
      <c r="D3942" s="188" t="s">
        <v>3022</v>
      </c>
      <c r="G3942" s="11" t="s">
        <v>2818</v>
      </c>
      <c r="H3942" s="11" t="s">
        <v>2819</v>
      </c>
      <c r="I3942" s="11" t="s">
        <v>2616</v>
      </c>
      <c r="J3942" s="258" t="s">
        <v>3036</v>
      </c>
      <c r="K3942" s="258" t="s">
        <v>2120</v>
      </c>
      <c r="L3942" s="265" t="s">
        <v>1937</v>
      </c>
      <c r="M3942" s="265" t="s">
        <v>1941</v>
      </c>
      <c r="N3942" s="258" t="s">
        <v>3027</v>
      </c>
      <c r="O3942" s="258" t="s">
        <v>3040</v>
      </c>
      <c r="P3942" s="258"/>
      <c r="Q3942" s="258"/>
      <c r="R3942" s="258"/>
      <c r="S3942" s="258"/>
      <c r="T3942" s="11" t="s">
        <v>2836</v>
      </c>
      <c r="U3942" s="11" t="s">
        <v>2517</v>
      </c>
      <c r="V3942" s="211">
        <v>16.8905081760571</v>
      </c>
      <c r="W3942" s="211"/>
      <c r="X3942" s="211"/>
      <c r="Y3942" s="211"/>
      <c r="Z3942" s="211">
        <v>-16.094572893823401</v>
      </c>
      <c r="AC3942" s="218">
        <f t="shared" si="115"/>
        <v>11.707608120458683</v>
      </c>
    </row>
    <row r="3943" spans="1:29" hidden="1" x14ac:dyDescent="0.35">
      <c r="A3943" s="11" t="s">
        <v>2830</v>
      </c>
      <c r="B3943" s="11" t="s">
        <v>2516</v>
      </c>
      <c r="C3943" s="11" t="s">
        <v>2817</v>
      </c>
      <c r="D3943" s="188" t="s">
        <v>3022</v>
      </c>
      <c r="G3943" s="11" t="s">
        <v>2818</v>
      </c>
      <c r="H3943" s="11" t="s">
        <v>2819</v>
      </c>
      <c r="I3943" s="11" t="s">
        <v>2616</v>
      </c>
      <c r="J3943" s="258" t="s">
        <v>3036</v>
      </c>
      <c r="K3943" s="258" t="s">
        <v>2120</v>
      </c>
      <c r="L3943" s="265" t="s">
        <v>1937</v>
      </c>
      <c r="M3943" s="265" t="s">
        <v>1941</v>
      </c>
      <c r="N3943" s="258" t="s">
        <v>3027</v>
      </c>
      <c r="O3943" s="258" t="s">
        <v>3040</v>
      </c>
      <c r="P3943" s="258"/>
      <c r="Q3943" s="258"/>
      <c r="R3943" s="258"/>
      <c r="S3943" s="258"/>
      <c r="T3943" s="11" t="s">
        <v>2836</v>
      </c>
      <c r="U3943" s="11" t="s">
        <v>2517</v>
      </c>
      <c r="V3943" s="211">
        <v>18.940307012242499</v>
      </c>
      <c r="W3943" s="211"/>
      <c r="X3943" s="211"/>
      <c r="Y3943" s="211"/>
      <c r="Z3943" s="211">
        <v>-18.448707544074701</v>
      </c>
      <c r="AC3943" s="218">
        <f t="shared" si="115"/>
        <v>13.12842040447565</v>
      </c>
    </row>
    <row r="3944" spans="1:29" hidden="1" x14ac:dyDescent="0.35">
      <c r="A3944" s="11" t="s">
        <v>2830</v>
      </c>
      <c r="B3944" s="11" t="s">
        <v>2516</v>
      </c>
      <c r="C3944" s="11" t="s">
        <v>2817</v>
      </c>
      <c r="D3944" s="188" t="s">
        <v>3022</v>
      </c>
      <c r="G3944" s="11" t="s">
        <v>2818</v>
      </c>
      <c r="H3944" s="11" t="s">
        <v>2819</v>
      </c>
      <c r="I3944" s="11" t="s">
        <v>2835</v>
      </c>
      <c r="J3944" s="258" t="s">
        <v>2561</v>
      </c>
      <c r="K3944" s="258" t="s">
        <v>2120</v>
      </c>
      <c r="L3944" s="265" t="s">
        <v>1937</v>
      </c>
      <c r="M3944" s="265" t="s">
        <v>1941</v>
      </c>
      <c r="N3944" s="258" t="s">
        <v>3027</v>
      </c>
      <c r="O3944" s="258" t="s">
        <v>3040</v>
      </c>
      <c r="P3944" s="258"/>
      <c r="Q3944" s="258"/>
      <c r="R3944" s="258"/>
      <c r="S3944" s="258"/>
      <c r="T3944" s="11" t="s">
        <v>2836</v>
      </c>
      <c r="U3944" s="11" t="s">
        <v>2517</v>
      </c>
      <c r="V3944" s="211">
        <v>6.9784849688325599</v>
      </c>
      <c r="W3944" s="211"/>
      <c r="X3944" s="211"/>
      <c r="Y3944" s="211"/>
      <c r="Z3944" s="211">
        <v>-6.1532816466078399</v>
      </c>
      <c r="AC3944" s="218">
        <f t="shared" si="115"/>
        <v>4.8371171807262465</v>
      </c>
    </row>
    <row r="3945" spans="1:29" hidden="1" x14ac:dyDescent="0.35">
      <c r="A3945" s="11" t="s">
        <v>2830</v>
      </c>
      <c r="B3945" s="11" t="s">
        <v>2516</v>
      </c>
      <c r="C3945" s="11" t="s">
        <v>2817</v>
      </c>
      <c r="D3945" s="188" t="s">
        <v>3022</v>
      </c>
      <c r="G3945" s="11" t="s">
        <v>2818</v>
      </c>
      <c r="H3945" s="11" t="s">
        <v>2819</v>
      </c>
      <c r="I3945" s="11" t="s">
        <v>2835</v>
      </c>
      <c r="J3945" s="258" t="s">
        <v>2561</v>
      </c>
      <c r="K3945" s="258" t="s">
        <v>2120</v>
      </c>
      <c r="L3945" s="265" t="s">
        <v>1937</v>
      </c>
      <c r="M3945" s="265" t="s">
        <v>1941</v>
      </c>
      <c r="N3945" s="258" t="s">
        <v>3027</v>
      </c>
      <c r="O3945" s="258" t="s">
        <v>3040</v>
      </c>
      <c r="P3945" s="258"/>
      <c r="Q3945" s="258"/>
      <c r="R3945" s="258"/>
      <c r="S3945" s="258"/>
      <c r="T3945" s="11" t="s">
        <v>2836</v>
      </c>
      <c r="U3945" s="11" t="s">
        <v>2517</v>
      </c>
      <c r="V3945" s="211">
        <v>7.9694541812719102</v>
      </c>
      <c r="W3945" s="211"/>
      <c r="X3945" s="211"/>
      <c r="Y3945" s="211"/>
      <c r="Z3945" s="211">
        <v>-7.0942620827793403</v>
      </c>
      <c r="AC3945" s="218">
        <f t="shared" si="115"/>
        <v>5.5240046963502918</v>
      </c>
    </row>
    <row r="3946" spans="1:29" hidden="1" x14ac:dyDescent="0.35">
      <c r="A3946" s="11" t="s">
        <v>2830</v>
      </c>
      <c r="B3946" s="11" t="s">
        <v>2516</v>
      </c>
      <c r="C3946" s="11" t="s">
        <v>2817</v>
      </c>
      <c r="D3946" s="188" t="s">
        <v>3022</v>
      </c>
      <c r="G3946" s="11" t="s">
        <v>2818</v>
      </c>
      <c r="H3946" s="11" t="s">
        <v>2819</v>
      </c>
      <c r="I3946" s="11" t="s">
        <v>2835</v>
      </c>
      <c r="J3946" s="258" t="s">
        <v>2561</v>
      </c>
      <c r="K3946" s="258" t="s">
        <v>2120</v>
      </c>
      <c r="L3946" s="265" t="s">
        <v>1937</v>
      </c>
      <c r="M3946" s="265" t="s">
        <v>1941</v>
      </c>
      <c r="N3946" s="258" t="s">
        <v>3027</v>
      </c>
      <c r="O3946" s="258" t="s">
        <v>3040</v>
      </c>
      <c r="P3946" s="258"/>
      <c r="Q3946" s="258"/>
      <c r="R3946" s="258"/>
      <c r="S3946" s="258"/>
      <c r="T3946" s="11" t="s">
        <v>2836</v>
      </c>
      <c r="U3946" s="11" t="s">
        <v>2517</v>
      </c>
      <c r="V3946" s="211">
        <v>8.9606824029147205</v>
      </c>
      <c r="W3946" s="211"/>
      <c r="X3946" s="211"/>
      <c r="Y3946" s="211"/>
      <c r="Z3946" s="211">
        <v>-8.0942966173398005</v>
      </c>
      <c r="AC3946" s="218">
        <f t="shared" si="115"/>
        <v>6.2110717434734539</v>
      </c>
    </row>
    <row r="3947" spans="1:29" hidden="1" x14ac:dyDescent="0.35">
      <c r="A3947" s="11" t="s">
        <v>2830</v>
      </c>
      <c r="B3947" s="11" t="s">
        <v>2516</v>
      </c>
      <c r="C3947" s="11" t="s">
        <v>2817</v>
      </c>
      <c r="D3947" s="188" t="s">
        <v>3022</v>
      </c>
      <c r="G3947" s="11" t="s">
        <v>2818</v>
      </c>
      <c r="H3947" s="11" t="s">
        <v>2819</v>
      </c>
      <c r="I3947" s="11" t="s">
        <v>2835</v>
      </c>
      <c r="J3947" s="258" t="s">
        <v>2561</v>
      </c>
      <c r="K3947" s="258" t="s">
        <v>2120</v>
      </c>
      <c r="L3947" s="265" t="s">
        <v>1937</v>
      </c>
      <c r="M3947" s="265" t="s">
        <v>1941</v>
      </c>
      <c r="N3947" s="258" t="s">
        <v>3027</v>
      </c>
      <c r="O3947" s="258" t="s">
        <v>3040</v>
      </c>
      <c r="P3947" s="258"/>
      <c r="Q3947" s="258"/>
      <c r="R3947" s="258"/>
      <c r="S3947" s="258"/>
      <c r="T3947" s="11" t="s">
        <v>2836</v>
      </c>
      <c r="U3947" s="11" t="s">
        <v>2517</v>
      </c>
      <c r="V3947" s="211">
        <v>9.9570908086267291</v>
      </c>
      <c r="W3947" s="211"/>
      <c r="X3947" s="211"/>
      <c r="Y3947" s="211"/>
      <c r="Z3947" s="211">
        <v>-10.2754131196795</v>
      </c>
      <c r="AC3947" s="218">
        <f t="shared" si="115"/>
        <v>6.9017294205789632</v>
      </c>
    </row>
    <row r="3948" spans="1:29" hidden="1" x14ac:dyDescent="0.35">
      <c r="A3948" s="11" t="s">
        <v>2830</v>
      </c>
      <c r="B3948" s="11" t="s">
        <v>2516</v>
      </c>
      <c r="C3948" s="11" t="s">
        <v>2817</v>
      </c>
      <c r="D3948" s="188" t="s">
        <v>3022</v>
      </c>
      <c r="G3948" s="11" t="s">
        <v>2818</v>
      </c>
      <c r="H3948" s="11" t="s">
        <v>2819</v>
      </c>
      <c r="I3948" s="11" t="s">
        <v>2835</v>
      </c>
      <c r="J3948" s="258" t="s">
        <v>2561</v>
      </c>
      <c r="K3948" s="258" t="s">
        <v>2120</v>
      </c>
      <c r="L3948" s="265" t="s">
        <v>1937</v>
      </c>
      <c r="M3948" s="265" t="s">
        <v>1941</v>
      </c>
      <c r="N3948" s="258" t="s">
        <v>3027</v>
      </c>
      <c r="O3948" s="258" t="s">
        <v>3040</v>
      </c>
      <c r="P3948" s="258"/>
      <c r="Q3948" s="258"/>
      <c r="R3948" s="258"/>
      <c r="S3948" s="258"/>
      <c r="T3948" s="11" t="s">
        <v>2836</v>
      </c>
      <c r="U3948" s="11" t="s">
        <v>2517</v>
      </c>
      <c r="V3948" s="211">
        <v>11.010222229896501</v>
      </c>
      <c r="W3948" s="211"/>
      <c r="X3948" s="211"/>
      <c r="Y3948" s="211"/>
      <c r="Z3948" s="211">
        <v>-10.389377169202</v>
      </c>
      <c r="AC3948" s="218">
        <f t="shared" si="115"/>
        <v>7.631704495991193</v>
      </c>
    </row>
    <row r="3949" spans="1:29" hidden="1" x14ac:dyDescent="0.35">
      <c r="A3949" s="11" t="s">
        <v>2830</v>
      </c>
      <c r="B3949" s="11" t="s">
        <v>2516</v>
      </c>
      <c r="C3949" s="11" t="s">
        <v>2817</v>
      </c>
      <c r="D3949" s="188" t="s">
        <v>3022</v>
      </c>
      <c r="G3949" s="11" t="s">
        <v>2818</v>
      </c>
      <c r="H3949" s="11" t="s">
        <v>2819</v>
      </c>
      <c r="I3949" s="11" t="s">
        <v>2835</v>
      </c>
      <c r="J3949" s="258" t="s">
        <v>2561</v>
      </c>
      <c r="K3949" s="258" t="s">
        <v>2120</v>
      </c>
      <c r="L3949" s="265" t="s">
        <v>1937</v>
      </c>
      <c r="M3949" s="265" t="s">
        <v>1941</v>
      </c>
      <c r="N3949" s="258" t="s">
        <v>3027</v>
      </c>
      <c r="O3949" s="258" t="s">
        <v>3040</v>
      </c>
      <c r="P3949" s="258"/>
      <c r="Q3949" s="258"/>
      <c r="R3949" s="258"/>
      <c r="S3949" s="258"/>
      <c r="T3949" s="11" t="s">
        <v>2836</v>
      </c>
      <c r="U3949" s="11" t="s">
        <v>2517</v>
      </c>
      <c r="V3949" s="211">
        <v>11.9413603163365</v>
      </c>
      <c r="W3949" s="211"/>
      <c r="X3949" s="211"/>
      <c r="Y3949" s="211"/>
      <c r="Z3949" s="211">
        <v>-12.6888608775231</v>
      </c>
      <c r="AC3949" s="218">
        <f t="shared" si="115"/>
        <v>8.2771202353190603</v>
      </c>
    </row>
    <row r="3950" spans="1:29" hidden="1" x14ac:dyDescent="0.35">
      <c r="A3950" s="11" t="s">
        <v>2830</v>
      </c>
      <c r="B3950" s="11" t="s">
        <v>2516</v>
      </c>
      <c r="C3950" s="11" t="s">
        <v>2817</v>
      </c>
      <c r="D3950" s="188" t="s">
        <v>3022</v>
      </c>
      <c r="G3950" s="11" t="s">
        <v>2818</v>
      </c>
      <c r="H3950" s="11" t="s">
        <v>2819</v>
      </c>
      <c r="I3950" s="11" t="s">
        <v>2835</v>
      </c>
      <c r="J3950" s="258" t="s">
        <v>2561</v>
      </c>
      <c r="K3950" s="258" t="s">
        <v>2120</v>
      </c>
      <c r="L3950" s="265" t="s">
        <v>1937</v>
      </c>
      <c r="M3950" s="265" t="s">
        <v>1941</v>
      </c>
      <c r="N3950" s="258" t="s">
        <v>3027</v>
      </c>
      <c r="O3950" s="258" t="s">
        <v>3040</v>
      </c>
      <c r="P3950" s="258"/>
      <c r="Q3950" s="258"/>
      <c r="R3950" s="258"/>
      <c r="S3950" s="258"/>
      <c r="T3950" s="11" t="s">
        <v>2836</v>
      </c>
      <c r="U3950" s="11" t="s">
        <v>2517</v>
      </c>
      <c r="V3950" s="211">
        <v>12.9934557007925</v>
      </c>
      <c r="W3950" s="211"/>
      <c r="X3950" s="211"/>
      <c r="Y3950" s="211"/>
      <c r="Z3950" s="211">
        <v>-12.5666085334898</v>
      </c>
      <c r="AC3950" s="218">
        <f t="shared" si="115"/>
        <v>9.0063771847348697</v>
      </c>
    </row>
    <row r="3951" spans="1:29" hidden="1" x14ac:dyDescent="0.35">
      <c r="A3951" s="11" t="s">
        <v>2830</v>
      </c>
      <c r="B3951" s="11" t="s">
        <v>2516</v>
      </c>
      <c r="C3951" s="11" t="s">
        <v>2817</v>
      </c>
      <c r="D3951" s="188" t="s">
        <v>3022</v>
      </c>
      <c r="G3951" s="11" t="s">
        <v>2818</v>
      </c>
      <c r="H3951" s="11" t="s">
        <v>2819</v>
      </c>
      <c r="I3951" s="11" t="s">
        <v>2835</v>
      </c>
      <c r="J3951" s="258" t="s">
        <v>2561</v>
      </c>
      <c r="K3951" s="258" t="s">
        <v>2120</v>
      </c>
      <c r="L3951" s="265" t="s">
        <v>1937</v>
      </c>
      <c r="M3951" s="265" t="s">
        <v>1941</v>
      </c>
      <c r="N3951" s="258" t="s">
        <v>3027</v>
      </c>
      <c r="O3951" s="258" t="s">
        <v>3040</v>
      </c>
      <c r="P3951" s="258"/>
      <c r="Q3951" s="258"/>
      <c r="R3951" s="258"/>
      <c r="S3951" s="258"/>
      <c r="T3951" s="11" t="s">
        <v>2836</v>
      </c>
      <c r="U3951" s="11" t="s">
        <v>2517</v>
      </c>
      <c r="V3951" s="211">
        <v>13.9201906307737</v>
      </c>
      <c r="W3951" s="211"/>
      <c r="X3951" s="211"/>
      <c r="Y3951" s="211"/>
      <c r="Z3951" s="211">
        <v>-13.8621725691986</v>
      </c>
      <c r="AC3951" s="218">
        <f t="shared" si="115"/>
        <v>9.6487408885777555</v>
      </c>
    </row>
    <row r="3952" spans="1:29" hidden="1" x14ac:dyDescent="0.35">
      <c r="A3952" s="11" t="s">
        <v>2830</v>
      </c>
      <c r="B3952" s="11" t="s">
        <v>2516</v>
      </c>
      <c r="C3952" s="11" t="s">
        <v>2817</v>
      </c>
      <c r="D3952" s="188" t="s">
        <v>3022</v>
      </c>
      <c r="G3952" s="11" t="s">
        <v>2818</v>
      </c>
      <c r="H3952" s="11" t="s">
        <v>2819</v>
      </c>
      <c r="I3952" s="11" t="s">
        <v>2835</v>
      </c>
      <c r="J3952" s="258" t="s">
        <v>2561</v>
      </c>
      <c r="K3952" s="258" t="s">
        <v>2120</v>
      </c>
      <c r="L3952" s="265" t="s">
        <v>1937</v>
      </c>
      <c r="M3952" s="265" t="s">
        <v>1941</v>
      </c>
      <c r="N3952" s="258" t="s">
        <v>3027</v>
      </c>
      <c r="O3952" s="258" t="s">
        <v>3040</v>
      </c>
      <c r="P3952" s="258"/>
      <c r="Q3952" s="258"/>
      <c r="R3952" s="258"/>
      <c r="S3952" s="258"/>
      <c r="T3952" s="11" t="s">
        <v>2836</v>
      </c>
      <c r="U3952" s="11" t="s">
        <v>2517</v>
      </c>
      <c r="V3952" s="211">
        <v>14.913490926044201</v>
      </c>
      <c r="W3952" s="211"/>
      <c r="X3952" s="211"/>
      <c r="Y3952" s="211"/>
      <c r="Z3952" s="211">
        <v>-15.334639890870699</v>
      </c>
      <c r="AC3952" s="218">
        <f t="shared" si="115"/>
        <v>10.337244187693866</v>
      </c>
    </row>
    <row r="3953" spans="1:29" hidden="1" x14ac:dyDescent="0.35">
      <c r="A3953" s="11" t="s">
        <v>2830</v>
      </c>
      <c r="B3953" s="11" t="s">
        <v>2516</v>
      </c>
      <c r="C3953" s="11" t="s">
        <v>2817</v>
      </c>
      <c r="D3953" s="188" t="s">
        <v>3022</v>
      </c>
      <c r="G3953" s="11" t="s">
        <v>2818</v>
      </c>
      <c r="H3953" s="11" t="s">
        <v>2819</v>
      </c>
      <c r="I3953" s="11" t="s">
        <v>2700</v>
      </c>
      <c r="J3953" s="258" t="s">
        <v>2613</v>
      </c>
      <c r="K3953" s="258" t="s">
        <v>2120</v>
      </c>
      <c r="L3953" s="265" t="s">
        <v>1937</v>
      </c>
      <c r="M3953" s="265" t="s">
        <v>1941</v>
      </c>
      <c r="N3953" s="258" t="s">
        <v>3027</v>
      </c>
      <c r="O3953" s="258" t="s">
        <v>3040</v>
      </c>
      <c r="P3953" s="258"/>
      <c r="Q3953" s="258"/>
      <c r="R3953" s="258"/>
      <c r="S3953" s="258"/>
      <c r="T3953" s="11" t="s">
        <v>2837</v>
      </c>
      <c r="U3953" s="11" t="s">
        <v>2517</v>
      </c>
      <c r="V3953" s="211">
        <v>-0.99045872206839203</v>
      </c>
      <c r="W3953" s="211"/>
      <c r="X3953" s="211"/>
      <c r="Y3953" s="211"/>
      <c r="Z3953" s="211">
        <v>-2.9324879631752498</v>
      </c>
      <c r="AC3953" s="218">
        <f t="shared" si="115"/>
        <v>-0.68653367066271254</v>
      </c>
    </row>
    <row r="3954" spans="1:29" hidden="1" x14ac:dyDescent="0.35">
      <c r="A3954" s="11" t="s">
        <v>2830</v>
      </c>
      <c r="B3954" s="11" t="s">
        <v>2516</v>
      </c>
      <c r="C3954" s="11" t="s">
        <v>2817</v>
      </c>
      <c r="D3954" s="188" t="s">
        <v>3022</v>
      </c>
      <c r="G3954" s="11" t="s">
        <v>2818</v>
      </c>
      <c r="H3954" s="11" t="s">
        <v>2819</v>
      </c>
      <c r="I3954" s="11" t="s">
        <v>2700</v>
      </c>
      <c r="J3954" s="258" t="s">
        <v>2613</v>
      </c>
      <c r="K3954" s="258" t="s">
        <v>2120</v>
      </c>
      <c r="L3954" s="265" t="s">
        <v>1937</v>
      </c>
      <c r="M3954" s="265" t="s">
        <v>1941</v>
      </c>
      <c r="N3954" s="258" t="s">
        <v>3027</v>
      </c>
      <c r="O3954" s="258" t="s">
        <v>3040</v>
      </c>
      <c r="P3954" s="258"/>
      <c r="Q3954" s="258"/>
      <c r="R3954" s="258"/>
      <c r="S3954" s="258"/>
      <c r="T3954" s="11" t="s">
        <v>2837</v>
      </c>
      <c r="U3954" s="11" t="s">
        <v>2517</v>
      </c>
      <c r="V3954" s="211">
        <v>8.1215498844818101E-2</v>
      </c>
      <c r="W3954" s="211"/>
      <c r="X3954" s="211"/>
      <c r="Y3954" s="211"/>
      <c r="Z3954" s="211">
        <v>-1.80578825770268</v>
      </c>
      <c r="AC3954" s="218">
        <f t="shared" si="115"/>
        <v>5.6294294042055118E-2</v>
      </c>
    </row>
    <row r="3955" spans="1:29" hidden="1" x14ac:dyDescent="0.35">
      <c r="A3955" s="11" t="s">
        <v>2830</v>
      </c>
      <c r="B3955" s="11" t="s">
        <v>2516</v>
      </c>
      <c r="C3955" s="11" t="s">
        <v>2817</v>
      </c>
      <c r="D3955" s="188" t="s">
        <v>3022</v>
      </c>
      <c r="G3955" s="11" t="s">
        <v>2818</v>
      </c>
      <c r="H3955" s="11" t="s">
        <v>2819</v>
      </c>
      <c r="I3955" s="11" t="s">
        <v>2700</v>
      </c>
      <c r="J3955" s="258" t="s">
        <v>2613</v>
      </c>
      <c r="K3955" s="258" t="s">
        <v>2120</v>
      </c>
      <c r="L3955" s="265" t="s">
        <v>1937</v>
      </c>
      <c r="M3955" s="265" t="s">
        <v>1941</v>
      </c>
      <c r="N3955" s="258" t="s">
        <v>3027</v>
      </c>
      <c r="O3955" s="258" t="s">
        <v>3040</v>
      </c>
      <c r="P3955" s="258"/>
      <c r="Q3955" s="258"/>
      <c r="R3955" s="258"/>
      <c r="S3955" s="258"/>
      <c r="T3955" s="11" t="s">
        <v>2837</v>
      </c>
      <c r="U3955" s="11" t="s">
        <v>2517</v>
      </c>
      <c r="V3955" s="211">
        <v>1.07220331211089</v>
      </c>
      <c r="W3955" s="211"/>
      <c r="X3955" s="211"/>
      <c r="Y3955" s="211"/>
      <c r="Z3955" s="211">
        <v>-3.8335302728346901</v>
      </c>
      <c r="AC3955" s="218">
        <f t="shared" si="115"/>
        <v>0.74319470277669841</v>
      </c>
    </row>
    <row r="3956" spans="1:29" hidden="1" x14ac:dyDescent="0.35">
      <c r="A3956" s="11" t="s">
        <v>2830</v>
      </c>
      <c r="B3956" s="11" t="s">
        <v>2516</v>
      </c>
      <c r="C3956" s="11" t="s">
        <v>2817</v>
      </c>
      <c r="D3956" s="188" t="s">
        <v>3022</v>
      </c>
      <c r="G3956" s="11" t="s">
        <v>2818</v>
      </c>
      <c r="H3956" s="11" t="s">
        <v>2819</v>
      </c>
      <c r="I3956" s="11" t="s">
        <v>2700</v>
      </c>
      <c r="J3956" s="258" t="s">
        <v>2613</v>
      </c>
      <c r="K3956" s="258" t="s">
        <v>2120</v>
      </c>
      <c r="L3956" s="265" t="s">
        <v>1937</v>
      </c>
      <c r="M3956" s="265" t="s">
        <v>1941</v>
      </c>
      <c r="N3956" s="258" t="s">
        <v>3027</v>
      </c>
      <c r="O3956" s="258" t="s">
        <v>3040</v>
      </c>
      <c r="P3956" s="258"/>
      <c r="Q3956" s="258"/>
      <c r="R3956" s="258"/>
      <c r="S3956" s="258"/>
      <c r="T3956" s="11" t="s">
        <v>2837</v>
      </c>
      <c r="U3956" s="11" t="s">
        <v>2517</v>
      </c>
      <c r="V3956" s="211">
        <v>2.0579002134001101</v>
      </c>
      <c r="W3956" s="211"/>
      <c r="X3956" s="211"/>
      <c r="Y3956" s="211"/>
      <c r="Z3956" s="211">
        <v>-7.0517274827604401</v>
      </c>
      <c r="AC3956" s="218">
        <f t="shared" si="115"/>
        <v>1.4264277307919961</v>
      </c>
    </row>
    <row r="3957" spans="1:29" hidden="1" x14ac:dyDescent="0.35">
      <c r="A3957" s="11" t="s">
        <v>2830</v>
      </c>
      <c r="B3957" s="11" t="s">
        <v>2516</v>
      </c>
      <c r="C3957" s="11" t="s">
        <v>2817</v>
      </c>
      <c r="D3957" s="188" t="s">
        <v>3022</v>
      </c>
      <c r="G3957" s="11" t="s">
        <v>2818</v>
      </c>
      <c r="H3957" s="11" t="s">
        <v>2819</v>
      </c>
      <c r="I3957" s="11" t="s">
        <v>2832</v>
      </c>
      <c r="J3957" s="258" t="s">
        <v>2561</v>
      </c>
      <c r="K3957" s="258" t="s">
        <v>2120</v>
      </c>
      <c r="L3957" s="265" t="s">
        <v>1937</v>
      </c>
      <c r="M3957" s="265" t="s">
        <v>1941</v>
      </c>
      <c r="N3957" s="258" t="s">
        <v>3027</v>
      </c>
      <c r="O3957" s="258" t="s">
        <v>3040</v>
      </c>
      <c r="P3957" s="258"/>
      <c r="Q3957" s="258"/>
      <c r="R3957" s="258"/>
      <c r="S3957" s="258"/>
      <c r="T3957" s="11" t="s">
        <v>2837</v>
      </c>
      <c r="U3957" s="11" t="s">
        <v>2517</v>
      </c>
      <c r="V3957" s="211">
        <v>-5.60836669547271E-2</v>
      </c>
      <c r="W3957" s="211"/>
      <c r="X3957" s="211"/>
      <c r="Y3957" s="211"/>
      <c r="Z3957" s="211">
        <v>-2.6981005626002998</v>
      </c>
      <c r="AC3957" s="218">
        <f t="shared" si="115"/>
        <v>-3.8874235625132141E-2</v>
      </c>
    </row>
    <row r="3958" spans="1:29" hidden="1" x14ac:dyDescent="0.35">
      <c r="A3958" s="11" t="s">
        <v>2830</v>
      </c>
      <c r="B3958" s="11" t="s">
        <v>2516</v>
      </c>
      <c r="C3958" s="11" t="s">
        <v>2817</v>
      </c>
      <c r="D3958" s="188" t="s">
        <v>3022</v>
      </c>
      <c r="G3958" s="11" t="s">
        <v>2818</v>
      </c>
      <c r="H3958" s="11" t="s">
        <v>2819</v>
      </c>
      <c r="I3958" s="11" t="s">
        <v>2832</v>
      </c>
      <c r="J3958" s="258" t="s">
        <v>2561</v>
      </c>
      <c r="K3958" s="258" t="s">
        <v>2120</v>
      </c>
      <c r="L3958" s="265" t="s">
        <v>1937</v>
      </c>
      <c r="M3958" s="265" t="s">
        <v>1941</v>
      </c>
      <c r="N3958" s="258" t="s">
        <v>3027</v>
      </c>
      <c r="O3958" s="258" t="s">
        <v>3040</v>
      </c>
      <c r="P3958" s="258"/>
      <c r="Q3958" s="258"/>
      <c r="R3958" s="258"/>
      <c r="S3958" s="258"/>
      <c r="T3958" s="11" t="s">
        <v>2837</v>
      </c>
      <c r="U3958" s="11" t="s">
        <v>2517</v>
      </c>
      <c r="V3958" s="211">
        <v>0.95262870143383704</v>
      </c>
      <c r="W3958" s="211"/>
      <c r="X3958" s="211"/>
      <c r="Y3958" s="211"/>
      <c r="Z3958" s="211">
        <v>-0.73781767517327801</v>
      </c>
      <c r="AC3958" s="218">
        <f t="shared" si="115"/>
        <v>0.66031189851934602</v>
      </c>
    </row>
    <row r="3959" spans="1:29" hidden="1" x14ac:dyDescent="0.35">
      <c r="A3959" s="11" t="s">
        <v>2830</v>
      </c>
      <c r="B3959" s="11" t="s">
        <v>2516</v>
      </c>
      <c r="C3959" s="11" t="s">
        <v>2817</v>
      </c>
      <c r="D3959" s="188" t="s">
        <v>3022</v>
      </c>
      <c r="G3959" s="11" t="s">
        <v>2818</v>
      </c>
      <c r="H3959" s="11" t="s">
        <v>2819</v>
      </c>
      <c r="I3959" s="11" t="s">
        <v>2832</v>
      </c>
      <c r="J3959" s="258" t="s">
        <v>2561</v>
      </c>
      <c r="K3959" s="258" t="s">
        <v>2120</v>
      </c>
      <c r="L3959" s="265" t="s">
        <v>1937</v>
      </c>
      <c r="M3959" s="265" t="s">
        <v>1941</v>
      </c>
      <c r="N3959" s="258" t="s">
        <v>3027</v>
      </c>
      <c r="O3959" s="258" t="s">
        <v>3040</v>
      </c>
      <c r="P3959" s="258"/>
      <c r="Q3959" s="258"/>
      <c r="R3959" s="258"/>
      <c r="S3959" s="258"/>
      <c r="T3959" s="11" t="s">
        <v>2837</v>
      </c>
      <c r="U3959" s="11" t="s">
        <v>2517</v>
      </c>
      <c r="V3959" s="211">
        <v>2.0221865575562998</v>
      </c>
      <c r="W3959" s="211"/>
      <c r="X3959" s="211"/>
      <c r="Y3959" s="211"/>
      <c r="Z3959" s="211">
        <v>-8.7300047618209697E-2</v>
      </c>
      <c r="AC3959" s="218">
        <f t="shared" si="115"/>
        <v>1.4016729109363708</v>
      </c>
    </row>
    <row r="3960" spans="1:29" hidden="1" x14ac:dyDescent="0.35">
      <c r="A3960" s="11" t="s">
        <v>2830</v>
      </c>
      <c r="B3960" s="11" t="s">
        <v>2516</v>
      </c>
      <c r="C3960" s="11" t="s">
        <v>2817</v>
      </c>
      <c r="D3960" s="188" t="s">
        <v>3022</v>
      </c>
      <c r="G3960" s="11" t="s">
        <v>2818</v>
      </c>
      <c r="H3960" s="11" t="s">
        <v>2819</v>
      </c>
      <c r="I3960" s="11" t="s">
        <v>2832</v>
      </c>
      <c r="J3960" s="258" t="s">
        <v>2561</v>
      </c>
      <c r="K3960" s="258" t="s">
        <v>2120</v>
      </c>
      <c r="L3960" s="265" t="s">
        <v>1937</v>
      </c>
      <c r="M3960" s="265" t="s">
        <v>1941</v>
      </c>
      <c r="N3960" s="258" t="s">
        <v>3027</v>
      </c>
      <c r="O3960" s="258" t="s">
        <v>3040</v>
      </c>
      <c r="P3960" s="258"/>
      <c r="Q3960" s="258"/>
      <c r="R3960" s="258"/>
      <c r="S3960" s="258"/>
      <c r="T3960" s="11" t="s">
        <v>2837</v>
      </c>
      <c r="U3960" s="11" t="s">
        <v>2517</v>
      </c>
      <c r="V3960" s="211">
        <v>3.0864535017019099</v>
      </c>
      <c r="W3960" s="211"/>
      <c r="X3960" s="211"/>
      <c r="Y3960" s="211"/>
      <c r="Z3960" s="211">
        <v>-0.62723761485688201</v>
      </c>
      <c r="AC3960" s="218">
        <f t="shared" si="115"/>
        <v>2.1393665426340491</v>
      </c>
    </row>
    <row r="3961" spans="1:29" hidden="1" x14ac:dyDescent="0.35">
      <c r="A3961" s="11" t="s">
        <v>2830</v>
      </c>
      <c r="B3961" s="11" t="s">
        <v>2516</v>
      </c>
      <c r="C3961" s="11" t="s">
        <v>2817</v>
      </c>
      <c r="D3961" s="188" t="s">
        <v>3022</v>
      </c>
      <c r="G3961" s="11" t="s">
        <v>2818</v>
      </c>
      <c r="H3961" s="11" t="s">
        <v>2819</v>
      </c>
      <c r="I3961" s="11" t="s">
        <v>2832</v>
      </c>
      <c r="J3961" s="258" t="s">
        <v>2561</v>
      </c>
      <c r="K3961" s="258" t="s">
        <v>2120</v>
      </c>
      <c r="L3961" s="265" t="s">
        <v>1937</v>
      </c>
      <c r="M3961" s="265" t="s">
        <v>1941</v>
      </c>
      <c r="N3961" s="258" t="s">
        <v>3027</v>
      </c>
      <c r="O3961" s="258" t="s">
        <v>3040</v>
      </c>
      <c r="P3961" s="258"/>
      <c r="Q3961" s="258"/>
      <c r="R3961" s="258"/>
      <c r="S3961" s="258"/>
      <c r="T3961" s="11" t="s">
        <v>2837</v>
      </c>
      <c r="U3961" s="11" t="s">
        <v>2517</v>
      </c>
      <c r="V3961" s="211">
        <v>4.0070721856757299</v>
      </c>
      <c r="W3961" s="211"/>
      <c r="X3961" s="211"/>
      <c r="Y3961" s="211"/>
      <c r="Z3961" s="211">
        <v>-3.4880337207456602</v>
      </c>
      <c r="AC3961" s="218">
        <f t="shared" si="115"/>
        <v>2.7774907878013098</v>
      </c>
    </row>
    <row r="3962" spans="1:29" hidden="1" x14ac:dyDescent="0.35">
      <c r="A3962" s="11" t="s">
        <v>2830</v>
      </c>
      <c r="B3962" s="11" t="s">
        <v>2516</v>
      </c>
      <c r="C3962" s="11" t="s">
        <v>2817</v>
      </c>
      <c r="D3962" s="188" t="s">
        <v>3022</v>
      </c>
      <c r="G3962" s="11" t="s">
        <v>2818</v>
      </c>
      <c r="H3962" s="11" t="s">
        <v>2819</v>
      </c>
      <c r="I3962" s="11" t="s">
        <v>2833</v>
      </c>
      <c r="J3962" s="258" t="s">
        <v>2561</v>
      </c>
      <c r="K3962" s="258" t="s">
        <v>2120</v>
      </c>
      <c r="L3962" s="265" t="s">
        <v>1937</v>
      </c>
      <c r="M3962" s="265" t="s">
        <v>1941</v>
      </c>
      <c r="N3962" s="258" t="s">
        <v>3027</v>
      </c>
      <c r="O3962" s="258" t="s">
        <v>3040</v>
      </c>
      <c r="P3962" s="258"/>
      <c r="Q3962" s="258"/>
      <c r="R3962" s="258"/>
      <c r="S3962" s="258"/>
      <c r="T3962" s="11" t="s">
        <v>2837</v>
      </c>
      <c r="U3962" s="11" t="s">
        <v>2517</v>
      </c>
      <c r="V3962" s="211">
        <v>2.9957143612987398</v>
      </c>
      <c r="W3962" s="211"/>
      <c r="X3962" s="211"/>
      <c r="Y3962" s="211"/>
      <c r="Z3962" s="211">
        <v>-6.0435442055695603</v>
      </c>
      <c r="AC3962" s="218">
        <f t="shared" si="115"/>
        <v>2.076470963297159</v>
      </c>
    </row>
    <row r="3963" spans="1:29" hidden="1" x14ac:dyDescent="0.35">
      <c r="A3963" s="11" t="s">
        <v>2830</v>
      </c>
      <c r="B3963" s="11" t="s">
        <v>2516</v>
      </c>
      <c r="C3963" s="11" t="s">
        <v>2817</v>
      </c>
      <c r="D3963" s="188" t="s">
        <v>3022</v>
      </c>
      <c r="G3963" s="11" t="s">
        <v>2818</v>
      </c>
      <c r="H3963" s="11" t="s">
        <v>2819</v>
      </c>
      <c r="I3963" s="11" t="s">
        <v>2833</v>
      </c>
      <c r="J3963" s="258" t="s">
        <v>2561</v>
      </c>
      <c r="K3963" s="258" t="s">
        <v>2120</v>
      </c>
      <c r="L3963" s="265" t="s">
        <v>1937</v>
      </c>
      <c r="M3963" s="265" t="s">
        <v>1941</v>
      </c>
      <c r="N3963" s="258" t="s">
        <v>3027</v>
      </c>
      <c r="O3963" s="258" t="s">
        <v>3040</v>
      </c>
      <c r="P3963" s="258"/>
      <c r="Q3963" s="258"/>
      <c r="R3963" s="258"/>
      <c r="S3963" s="258"/>
      <c r="T3963" s="11" t="s">
        <v>2837</v>
      </c>
      <c r="U3963" s="11" t="s">
        <v>2517</v>
      </c>
      <c r="V3963" s="211">
        <v>5.0102290964885903</v>
      </c>
      <c r="W3963" s="211"/>
      <c r="X3963" s="211"/>
      <c r="Y3963" s="211"/>
      <c r="Z3963" s="211">
        <v>-2.7777287878520598</v>
      </c>
      <c r="AC3963" s="218">
        <f t="shared" si="115"/>
        <v>3.4728261721904685</v>
      </c>
    </row>
    <row r="3964" spans="1:29" hidden="1" x14ac:dyDescent="0.35">
      <c r="A3964" s="11" t="s">
        <v>2830</v>
      </c>
      <c r="B3964" s="11" t="s">
        <v>2516</v>
      </c>
      <c r="C3964" s="11" t="s">
        <v>2817</v>
      </c>
      <c r="D3964" s="188" t="s">
        <v>3022</v>
      </c>
      <c r="G3964" s="11" t="s">
        <v>2818</v>
      </c>
      <c r="H3964" s="11" t="s">
        <v>2819</v>
      </c>
      <c r="I3964" s="11" t="s">
        <v>2833</v>
      </c>
      <c r="J3964" s="258" t="s">
        <v>2561</v>
      </c>
      <c r="K3964" s="258" t="s">
        <v>2120</v>
      </c>
      <c r="L3964" s="265" t="s">
        <v>1937</v>
      </c>
      <c r="M3964" s="265" t="s">
        <v>1941</v>
      </c>
      <c r="N3964" s="258" t="s">
        <v>3027</v>
      </c>
      <c r="O3964" s="258" t="s">
        <v>3040</v>
      </c>
      <c r="P3964" s="258"/>
      <c r="Q3964" s="258"/>
      <c r="R3964" s="258"/>
      <c r="S3964" s="258"/>
      <c r="T3964" s="11" t="s">
        <v>2837</v>
      </c>
      <c r="U3964" s="11" t="s">
        <v>2517</v>
      </c>
      <c r="V3964" s="211">
        <v>6.0737024038376699</v>
      </c>
      <c r="W3964" s="211"/>
      <c r="X3964" s="211"/>
      <c r="Y3964" s="211"/>
      <c r="Z3964" s="211">
        <v>-3.4962346343098001</v>
      </c>
      <c r="AC3964" s="218">
        <f t="shared" si="115"/>
        <v>4.2099696967802434</v>
      </c>
    </row>
    <row r="3965" spans="1:29" hidden="1" x14ac:dyDescent="0.35">
      <c r="A3965" s="11" t="s">
        <v>2830</v>
      </c>
      <c r="B3965" s="11" t="s">
        <v>2516</v>
      </c>
      <c r="C3965" s="11" t="s">
        <v>2817</v>
      </c>
      <c r="D3965" s="188" t="s">
        <v>3022</v>
      </c>
      <c r="G3965" s="11" t="s">
        <v>2818</v>
      </c>
      <c r="H3965" s="11" t="s">
        <v>2819</v>
      </c>
      <c r="I3965" s="11" t="s">
        <v>2833</v>
      </c>
      <c r="J3965" s="258" t="s">
        <v>2561</v>
      </c>
      <c r="K3965" s="258" t="s">
        <v>2120</v>
      </c>
      <c r="L3965" s="265" t="s">
        <v>1937</v>
      </c>
      <c r="M3965" s="265" t="s">
        <v>1941</v>
      </c>
      <c r="N3965" s="258" t="s">
        <v>3027</v>
      </c>
      <c r="O3965" s="258" t="s">
        <v>3040</v>
      </c>
      <c r="P3965" s="258"/>
      <c r="Q3965" s="258"/>
      <c r="R3965" s="258"/>
      <c r="S3965" s="258"/>
      <c r="T3965" s="11" t="s">
        <v>2837</v>
      </c>
      <c r="U3965" s="11" t="s">
        <v>2517</v>
      </c>
      <c r="V3965" s="211">
        <v>7.0681293098887101</v>
      </c>
      <c r="W3965" s="211"/>
      <c r="X3965" s="211"/>
      <c r="Y3965" s="211"/>
      <c r="Z3965" s="211">
        <v>-4.7501807728258703</v>
      </c>
      <c r="AC3965" s="218">
        <f t="shared" si="115"/>
        <v>4.8992539029824709</v>
      </c>
    </row>
    <row r="3966" spans="1:29" hidden="1" x14ac:dyDescent="0.35">
      <c r="A3966" s="11" t="s">
        <v>2830</v>
      </c>
      <c r="B3966" s="11" t="s">
        <v>2516</v>
      </c>
      <c r="C3966" s="11" t="s">
        <v>2817</v>
      </c>
      <c r="D3966" s="188" t="s">
        <v>3022</v>
      </c>
      <c r="G3966" s="11" t="s">
        <v>2818</v>
      </c>
      <c r="H3966" s="11" t="s">
        <v>2819</v>
      </c>
      <c r="I3966" s="11" t="s">
        <v>2833</v>
      </c>
      <c r="J3966" s="258" t="s">
        <v>2561</v>
      </c>
      <c r="K3966" s="258" t="s">
        <v>2120</v>
      </c>
      <c r="L3966" s="265" t="s">
        <v>1937</v>
      </c>
      <c r="M3966" s="265" t="s">
        <v>1941</v>
      </c>
      <c r="N3966" s="258" t="s">
        <v>3027</v>
      </c>
      <c r="O3966" s="258" t="s">
        <v>3040</v>
      </c>
      <c r="P3966" s="258"/>
      <c r="Q3966" s="258"/>
      <c r="R3966" s="258"/>
      <c r="S3966" s="258"/>
      <c r="T3966" s="11" t="s">
        <v>2837</v>
      </c>
      <c r="U3966" s="11" t="s">
        <v>2517</v>
      </c>
      <c r="V3966" s="211">
        <v>7.9985361810197304</v>
      </c>
      <c r="W3966" s="211"/>
      <c r="X3966" s="211"/>
      <c r="Y3966" s="211"/>
      <c r="Z3966" s="211">
        <v>-5.4086347683462401</v>
      </c>
      <c r="AC3966" s="218">
        <f t="shared" si="115"/>
        <v>5.5441628024805381</v>
      </c>
    </row>
    <row r="3967" spans="1:29" hidden="1" x14ac:dyDescent="0.35">
      <c r="A3967" s="11" t="s">
        <v>2830</v>
      </c>
      <c r="B3967" s="11" t="s">
        <v>2516</v>
      </c>
      <c r="C3967" s="11" t="s">
        <v>2817</v>
      </c>
      <c r="D3967" s="188" t="s">
        <v>3022</v>
      </c>
      <c r="G3967" s="11" t="s">
        <v>2818</v>
      </c>
      <c r="H3967" s="11" t="s">
        <v>2819</v>
      </c>
      <c r="I3967" s="11" t="s">
        <v>2833</v>
      </c>
      <c r="J3967" s="258" t="s">
        <v>2561</v>
      </c>
      <c r="K3967" s="258" t="s">
        <v>2120</v>
      </c>
      <c r="L3967" s="265" t="s">
        <v>1937</v>
      </c>
      <c r="M3967" s="265" t="s">
        <v>1941</v>
      </c>
      <c r="N3967" s="258" t="s">
        <v>3027</v>
      </c>
      <c r="O3967" s="258" t="s">
        <v>3040</v>
      </c>
      <c r="P3967" s="258"/>
      <c r="Q3967" s="258"/>
      <c r="R3967" s="258"/>
      <c r="S3967" s="258"/>
      <c r="T3967" s="11" t="s">
        <v>2837</v>
      </c>
      <c r="U3967" s="11" t="s">
        <v>2517</v>
      </c>
      <c r="V3967" s="211">
        <v>8.9905821766811798</v>
      </c>
      <c r="W3967" s="211"/>
      <c r="X3967" s="211"/>
      <c r="Y3967" s="211"/>
      <c r="Z3967" s="211">
        <v>-7.1982857445194997</v>
      </c>
      <c r="AC3967" s="218">
        <f t="shared" si="115"/>
        <v>6.231796687359056</v>
      </c>
    </row>
    <row r="3968" spans="1:29" hidden="1" x14ac:dyDescent="0.35">
      <c r="A3968" s="11" t="s">
        <v>2830</v>
      </c>
      <c r="B3968" s="11" t="s">
        <v>2516</v>
      </c>
      <c r="C3968" s="11" t="s">
        <v>2817</v>
      </c>
      <c r="D3968" s="188" t="s">
        <v>3022</v>
      </c>
      <c r="G3968" s="11" t="s">
        <v>2818</v>
      </c>
      <c r="H3968" s="11" t="s">
        <v>2819</v>
      </c>
      <c r="I3968" s="11" t="s">
        <v>2834</v>
      </c>
      <c r="J3968" s="258" t="s">
        <v>2618</v>
      </c>
      <c r="K3968" s="258" t="s">
        <v>2120</v>
      </c>
      <c r="L3968" s="265" t="s">
        <v>1937</v>
      </c>
      <c r="M3968" s="265" t="s">
        <v>1941</v>
      </c>
      <c r="N3968" s="258" t="s">
        <v>3027</v>
      </c>
      <c r="O3968" s="258" t="s">
        <v>3040</v>
      </c>
      <c r="P3968" s="258"/>
      <c r="Q3968" s="258"/>
      <c r="R3968" s="258"/>
      <c r="S3968" s="258"/>
      <c r="T3968" s="11" t="s">
        <v>2837</v>
      </c>
      <c r="U3968" s="11" t="s">
        <v>2517</v>
      </c>
      <c r="V3968" s="211">
        <v>5.0602282146699302</v>
      </c>
      <c r="W3968" s="211"/>
      <c r="X3968" s="211"/>
      <c r="Y3968" s="211"/>
      <c r="Z3968" s="211">
        <v>-6.5279271970511896</v>
      </c>
      <c r="AC3968" s="218">
        <f t="shared" si="115"/>
        <v>3.5074829199883477</v>
      </c>
    </row>
    <row r="3969" spans="1:29" hidden="1" x14ac:dyDescent="0.35">
      <c r="A3969" s="11" t="s">
        <v>2830</v>
      </c>
      <c r="B3969" s="11" t="s">
        <v>2516</v>
      </c>
      <c r="C3969" s="11" t="s">
        <v>2817</v>
      </c>
      <c r="D3969" s="188" t="s">
        <v>3022</v>
      </c>
      <c r="G3969" s="11" t="s">
        <v>2818</v>
      </c>
      <c r="H3969" s="11" t="s">
        <v>2819</v>
      </c>
      <c r="I3969" s="11" t="s">
        <v>2834</v>
      </c>
      <c r="J3969" s="258" t="s">
        <v>2618</v>
      </c>
      <c r="K3969" s="258" t="s">
        <v>2120</v>
      </c>
      <c r="L3969" s="265" t="s">
        <v>1937</v>
      </c>
      <c r="M3969" s="265" t="s">
        <v>1941</v>
      </c>
      <c r="N3969" s="258" t="s">
        <v>3027</v>
      </c>
      <c r="O3969" s="258" t="s">
        <v>3040</v>
      </c>
      <c r="P3969" s="258"/>
      <c r="Q3969" s="258"/>
      <c r="R3969" s="258"/>
      <c r="S3969" s="258"/>
      <c r="T3969" s="11" t="s">
        <v>2837</v>
      </c>
      <c r="U3969" s="11" t="s">
        <v>2517</v>
      </c>
      <c r="V3969" s="211">
        <v>6.0697342198550199</v>
      </c>
      <c r="W3969" s="211"/>
      <c r="X3969" s="211"/>
      <c r="Y3969" s="211"/>
      <c r="Z3969" s="211">
        <v>-4.3890760304051097</v>
      </c>
      <c r="AC3969" s="218">
        <f t="shared" si="115"/>
        <v>4.2072191612407259</v>
      </c>
    </row>
    <row r="3970" spans="1:29" hidden="1" x14ac:dyDescent="0.35">
      <c r="A3970" s="11" t="s">
        <v>2830</v>
      </c>
      <c r="B3970" s="11" t="s">
        <v>2516</v>
      </c>
      <c r="C3970" s="11" t="s">
        <v>2817</v>
      </c>
      <c r="D3970" s="188" t="s">
        <v>3022</v>
      </c>
      <c r="G3970" s="11" t="s">
        <v>2818</v>
      </c>
      <c r="H3970" s="11" t="s">
        <v>2819</v>
      </c>
      <c r="I3970" s="11" t="s">
        <v>2834</v>
      </c>
      <c r="J3970" s="258" t="s">
        <v>2618</v>
      </c>
      <c r="K3970" s="258" t="s">
        <v>2120</v>
      </c>
      <c r="L3970" s="265" t="s">
        <v>1937</v>
      </c>
      <c r="M3970" s="265" t="s">
        <v>1941</v>
      </c>
      <c r="N3970" s="258" t="s">
        <v>3027</v>
      </c>
      <c r="O3970" s="258" t="s">
        <v>3040</v>
      </c>
      <c r="P3970" s="258"/>
      <c r="Q3970" s="258"/>
      <c r="R3970" s="258"/>
      <c r="S3970" s="258"/>
      <c r="T3970" s="11" t="s">
        <v>2837</v>
      </c>
      <c r="U3970" s="11" t="s">
        <v>2517</v>
      </c>
      <c r="V3970" s="211">
        <v>7.0004056365848903</v>
      </c>
      <c r="W3970" s="211"/>
      <c r="X3970" s="211"/>
      <c r="Y3970" s="211"/>
      <c r="Z3970" s="211">
        <v>-4.9880072661857797</v>
      </c>
      <c r="AC3970" s="218">
        <f t="shared" ref="AC3970:AC4033" si="116">LN(2^(V3970))</f>
        <v>4.8523114297747654</v>
      </c>
    </row>
    <row r="3971" spans="1:29" hidden="1" x14ac:dyDescent="0.35">
      <c r="A3971" s="11" t="s">
        <v>2830</v>
      </c>
      <c r="B3971" s="11" t="s">
        <v>2516</v>
      </c>
      <c r="C3971" s="11" t="s">
        <v>2817</v>
      </c>
      <c r="D3971" s="188" t="s">
        <v>3022</v>
      </c>
      <c r="G3971" s="11" t="s">
        <v>2818</v>
      </c>
      <c r="H3971" s="11" t="s">
        <v>2819</v>
      </c>
      <c r="I3971" s="11" t="s">
        <v>2834</v>
      </c>
      <c r="J3971" s="258" t="s">
        <v>2618</v>
      </c>
      <c r="K3971" s="258" t="s">
        <v>2120</v>
      </c>
      <c r="L3971" s="265" t="s">
        <v>1937</v>
      </c>
      <c r="M3971" s="265" t="s">
        <v>1941</v>
      </c>
      <c r="N3971" s="258" t="s">
        <v>3027</v>
      </c>
      <c r="O3971" s="258" t="s">
        <v>3040</v>
      </c>
      <c r="P3971" s="258"/>
      <c r="Q3971" s="258"/>
      <c r="R3971" s="258"/>
      <c r="S3971" s="258"/>
      <c r="T3971" s="11" t="s">
        <v>2837</v>
      </c>
      <c r="U3971" s="11" t="s">
        <v>2517</v>
      </c>
      <c r="V3971" s="211">
        <v>7.9995943634150999</v>
      </c>
      <c r="W3971" s="211"/>
      <c r="X3971" s="211"/>
      <c r="Y3971" s="211"/>
      <c r="Z3971" s="211">
        <v>-5.1705437293874903</v>
      </c>
      <c r="AC3971" s="218">
        <f t="shared" si="116"/>
        <v>5.5448962786244067</v>
      </c>
    </row>
    <row r="3972" spans="1:29" hidden="1" x14ac:dyDescent="0.35">
      <c r="A3972" s="11" t="s">
        <v>2830</v>
      </c>
      <c r="B3972" s="11" t="s">
        <v>2516</v>
      </c>
      <c r="C3972" s="11" t="s">
        <v>2817</v>
      </c>
      <c r="D3972" s="188" t="s">
        <v>3022</v>
      </c>
      <c r="G3972" s="11" t="s">
        <v>2818</v>
      </c>
      <c r="H3972" s="11" t="s">
        <v>2819</v>
      </c>
      <c r="I3972" s="11" t="s">
        <v>2834</v>
      </c>
      <c r="J3972" s="258" t="s">
        <v>2618</v>
      </c>
      <c r="K3972" s="258" t="s">
        <v>2120</v>
      </c>
      <c r="L3972" s="265" t="s">
        <v>1937</v>
      </c>
      <c r="M3972" s="265" t="s">
        <v>1941</v>
      </c>
      <c r="N3972" s="258" t="s">
        <v>3027</v>
      </c>
      <c r="O3972" s="258" t="s">
        <v>3040</v>
      </c>
      <c r="P3972" s="258"/>
      <c r="Q3972" s="258"/>
      <c r="R3972" s="258"/>
      <c r="S3972" s="258"/>
      <c r="T3972" s="11" t="s">
        <v>2837</v>
      </c>
      <c r="U3972" s="11" t="s">
        <v>2517</v>
      </c>
      <c r="V3972" s="211">
        <v>8.9956085430592001</v>
      </c>
      <c r="W3972" s="211"/>
      <c r="X3972" s="211"/>
      <c r="Y3972" s="211"/>
      <c r="Z3972" s="211">
        <v>-6.0673533094654397</v>
      </c>
      <c r="AC3972" s="218">
        <f t="shared" si="116"/>
        <v>6.2352806990424421</v>
      </c>
    </row>
    <row r="3973" spans="1:29" hidden="1" x14ac:dyDescent="0.35">
      <c r="A3973" s="11" t="s">
        <v>2830</v>
      </c>
      <c r="B3973" s="11" t="s">
        <v>2516</v>
      </c>
      <c r="C3973" s="11" t="s">
        <v>2817</v>
      </c>
      <c r="D3973" s="188" t="s">
        <v>3022</v>
      </c>
      <c r="G3973" s="11" t="s">
        <v>2818</v>
      </c>
      <c r="H3973" s="11" t="s">
        <v>2819</v>
      </c>
      <c r="I3973" s="11" t="s">
        <v>2834</v>
      </c>
      <c r="J3973" s="258" t="s">
        <v>2618</v>
      </c>
      <c r="K3973" s="258" t="s">
        <v>2120</v>
      </c>
      <c r="L3973" s="265" t="s">
        <v>1937</v>
      </c>
      <c r="M3973" s="265" t="s">
        <v>1941</v>
      </c>
      <c r="N3973" s="258" t="s">
        <v>3027</v>
      </c>
      <c r="O3973" s="258" t="s">
        <v>3040</v>
      </c>
      <c r="P3973" s="258"/>
      <c r="Q3973" s="258"/>
      <c r="R3973" s="258"/>
      <c r="S3973" s="258"/>
      <c r="T3973" s="11" t="s">
        <v>2837</v>
      </c>
      <c r="U3973" s="11" t="s">
        <v>2517</v>
      </c>
      <c r="V3973" s="211">
        <v>10.0482354808557</v>
      </c>
      <c r="W3973" s="211"/>
      <c r="X3973" s="211"/>
      <c r="Y3973" s="211"/>
      <c r="Z3973" s="211">
        <v>-9.2262923052503503</v>
      </c>
      <c r="AC3973" s="218">
        <f t="shared" si="116"/>
        <v>6.9649060931575351</v>
      </c>
    </row>
    <row r="3974" spans="1:29" hidden="1" x14ac:dyDescent="0.35">
      <c r="A3974" s="11" t="s">
        <v>2830</v>
      </c>
      <c r="B3974" s="11" t="s">
        <v>2516</v>
      </c>
      <c r="C3974" s="11" t="s">
        <v>2817</v>
      </c>
      <c r="D3974" s="188" t="s">
        <v>3022</v>
      </c>
      <c r="G3974" s="11" t="s">
        <v>2818</v>
      </c>
      <c r="H3974" s="11" t="s">
        <v>2819</v>
      </c>
      <c r="I3974" s="11" t="s">
        <v>2616</v>
      </c>
      <c r="J3974" s="258" t="s">
        <v>3036</v>
      </c>
      <c r="K3974" s="258" t="s">
        <v>2120</v>
      </c>
      <c r="L3974" s="265" t="s">
        <v>1937</v>
      </c>
      <c r="M3974" s="265" t="s">
        <v>1941</v>
      </c>
      <c r="N3974" s="258" t="s">
        <v>3027</v>
      </c>
      <c r="O3974" s="258" t="s">
        <v>3040</v>
      </c>
      <c r="P3974" s="258"/>
      <c r="Q3974" s="258"/>
      <c r="R3974" s="258"/>
      <c r="S3974" s="258"/>
      <c r="T3974" s="11" t="s">
        <v>2837</v>
      </c>
      <c r="U3974" s="11" t="s">
        <v>2517</v>
      </c>
      <c r="V3974" s="211">
        <v>7.9749916227227002</v>
      </c>
      <c r="W3974" s="211"/>
      <c r="X3974" s="211"/>
      <c r="Y3974" s="211"/>
      <c r="Z3974" s="211">
        <v>-10.7061603851783</v>
      </c>
      <c r="AC3974" s="218">
        <f t="shared" si="116"/>
        <v>5.5278429582794226</v>
      </c>
    </row>
    <row r="3975" spans="1:29" hidden="1" x14ac:dyDescent="0.35">
      <c r="A3975" s="11" t="s">
        <v>2830</v>
      </c>
      <c r="B3975" s="11" t="s">
        <v>2516</v>
      </c>
      <c r="C3975" s="11" t="s">
        <v>2817</v>
      </c>
      <c r="D3975" s="188" t="s">
        <v>3022</v>
      </c>
      <c r="G3975" s="11" t="s">
        <v>2818</v>
      </c>
      <c r="H3975" s="11" t="s">
        <v>2819</v>
      </c>
      <c r="I3975" s="11" t="s">
        <v>2616</v>
      </c>
      <c r="J3975" s="258" t="s">
        <v>3036</v>
      </c>
      <c r="K3975" s="258" t="s">
        <v>2120</v>
      </c>
      <c r="L3975" s="265" t="s">
        <v>1937</v>
      </c>
      <c r="M3975" s="265" t="s">
        <v>1941</v>
      </c>
      <c r="N3975" s="258" t="s">
        <v>3027</v>
      </c>
      <c r="O3975" s="258" t="s">
        <v>3040</v>
      </c>
      <c r="P3975" s="258"/>
      <c r="Q3975" s="258"/>
      <c r="R3975" s="258"/>
      <c r="S3975" s="258"/>
      <c r="T3975" s="11" t="s">
        <v>2837</v>
      </c>
      <c r="U3975" s="11" t="s">
        <v>2517</v>
      </c>
      <c r="V3975" s="211">
        <v>10.040828204088101</v>
      </c>
      <c r="W3975" s="211"/>
      <c r="X3975" s="211"/>
      <c r="Y3975" s="211"/>
      <c r="Z3975" s="211">
        <v>-10.8929295779615</v>
      </c>
      <c r="AC3975" s="218">
        <f t="shared" si="116"/>
        <v>6.9597717601504456</v>
      </c>
    </row>
    <row r="3976" spans="1:29" hidden="1" x14ac:dyDescent="0.35">
      <c r="A3976" s="11" t="s">
        <v>2830</v>
      </c>
      <c r="B3976" s="11" t="s">
        <v>2516</v>
      </c>
      <c r="C3976" s="11" t="s">
        <v>2817</v>
      </c>
      <c r="D3976" s="188" t="s">
        <v>3022</v>
      </c>
      <c r="G3976" s="11" t="s">
        <v>2818</v>
      </c>
      <c r="H3976" s="11" t="s">
        <v>2819</v>
      </c>
      <c r="I3976" s="11" t="s">
        <v>2835</v>
      </c>
      <c r="J3976" s="258" t="s">
        <v>2561</v>
      </c>
      <c r="K3976" s="258" t="s">
        <v>2120</v>
      </c>
      <c r="L3976" s="265" t="s">
        <v>1937</v>
      </c>
      <c r="M3976" s="265" t="s">
        <v>1941</v>
      </c>
      <c r="N3976" s="258" t="s">
        <v>3027</v>
      </c>
      <c r="O3976" s="258" t="s">
        <v>3040</v>
      </c>
      <c r="P3976" s="258"/>
      <c r="Q3976" s="258"/>
      <c r="R3976" s="258"/>
      <c r="S3976" s="258"/>
      <c r="T3976" s="11" t="s">
        <v>2837</v>
      </c>
      <c r="U3976" s="11" t="s">
        <v>2517</v>
      </c>
      <c r="V3976" s="211">
        <v>9.9820990811449501</v>
      </c>
      <c r="W3976" s="211"/>
      <c r="X3976" s="211"/>
      <c r="Y3976" s="211"/>
      <c r="Z3976" s="211">
        <v>-9.1069822401721297</v>
      </c>
      <c r="AC3976" s="218">
        <f t="shared" si="116"/>
        <v>6.9190638341656427</v>
      </c>
    </row>
    <row r="3977" spans="1:29" hidden="1" x14ac:dyDescent="0.35">
      <c r="A3977" s="11" t="s">
        <v>2830</v>
      </c>
      <c r="B3977" s="11" t="s">
        <v>2516</v>
      </c>
      <c r="C3977" s="11" t="s">
        <v>2817</v>
      </c>
      <c r="D3977" s="188" t="s">
        <v>3022</v>
      </c>
      <c r="G3977" s="11" t="s">
        <v>2818</v>
      </c>
      <c r="H3977" s="11" t="s">
        <v>2819</v>
      </c>
      <c r="I3977" s="11" t="s">
        <v>2835</v>
      </c>
      <c r="J3977" s="258" t="s">
        <v>2561</v>
      </c>
      <c r="K3977" s="258" t="s">
        <v>2120</v>
      </c>
      <c r="L3977" s="265" t="s">
        <v>1937</v>
      </c>
      <c r="M3977" s="265" t="s">
        <v>1941</v>
      </c>
      <c r="N3977" s="258" t="s">
        <v>3027</v>
      </c>
      <c r="O3977" s="258" t="s">
        <v>3040</v>
      </c>
      <c r="P3977" s="258"/>
      <c r="Q3977" s="258"/>
      <c r="R3977" s="258"/>
      <c r="S3977" s="258"/>
      <c r="T3977" s="11" t="s">
        <v>2837</v>
      </c>
      <c r="U3977" s="11" t="s">
        <v>2517</v>
      </c>
      <c r="V3977" s="211">
        <v>10.973086894411001</v>
      </c>
      <c r="W3977" s="211"/>
      <c r="X3977" s="211"/>
      <c r="Y3977" s="211"/>
      <c r="Z3977" s="211">
        <v>-11.1347242553041</v>
      </c>
      <c r="AC3977" s="218">
        <f t="shared" si="116"/>
        <v>7.6059642429002716</v>
      </c>
    </row>
    <row r="3978" spans="1:29" hidden="1" x14ac:dyDescent="0.35">
      <c r="A3978" s="11" t="s">
        <v>2830</v>
      </c>
      <c r="B3978" s="11" t="s">
        <v>2516</v>
      </c>
      <c r="C3978" s="11" t="s">
        <v>2817</v>
      </c>
      <c r="D3978" s="188" t="s">
        <v>3022</v>
      </c>
      <c r="G3978" s="11" t="s">
        <v>2818</v>
      </c>
      <c r="H3978" s="11" t="s">
        <v>2819</v>
      </c>
      <c r="I3978" s="11" t="s">
        <v>2835</v>
      </c>
      <c r="J3978" s="258" t="s">
        <v>2561</v>
      </c>
      <c r="K3978" s="258" t="s">
        <v>2120</v>
      </c>
      <c r="L3978" s="265" t="s">
        <v>1937</v>
      </c>
      <c r="M3978" s="265" t="s">
        <v>1941</v>
      </c>
      <c r="N3978" s="258" t="s">
        <v>3027</v>
      </c>
      <c r="O3978" s="258" t="s">
        <v>3040</v>
      </c>
      <c r="P3978" s="258"/>
      <c r="Q3978" s="258"/>
      <c r="R3978" s="258"/>
      <c r="S3978" s="258"/>
      <c r="T3978" s="11" t="s">
        <v>2837</v>
      </c>
      <c r="U3978" s="11" t="s">
        <v>2517</v>
      </c>
      <c r="V3978" s="211">
        <v>12.043438387329999</v>
      </c>
      <c r="W3978" s="211"/>
      <c r="X3978" s="211"/>
      <c r="Y3978" s="211"/>
      <c r="Z3978" s="211">
        <v>-10.30563834853</v>
      </c>
      <c r="AC3978" s="218">
        <f t="shared" si="116"/>
        <v>8.3478753624252029</v>
      </c>
    </row>
    <row r="3979" spans="1:29" hidden="1" x14ac:dyDescent="0.35">
      <c r="A3979" s="11" t="s">
        <v>2830</v>
      </c>
      <c r="B3979" s="11" t="s">
        <v>2516</v>
      </c>
      <c r="C3979" s="11" t="s">
        <v>2817</v>
      </c>
      <c r="D3979" s="188" t="s">
        <v>3022</v>
      </c>
      <c r="G3979" s="11" t="s">
        <v>2818</v>
      </c>
      <c r="H3979" s="11" t="s">
        <v>2819</v>
      </c>
      <c r="I3979" s="11" t="s">
        <v>2835</v>
      </c>
      <c r="J3979" s="258" t="s">
        <v>2561</v>
      </c>
      <c r="K3979" s="258" t="s">
        <v>2120</v>
      </c>
      <c r="L3979" s="265" t="s">
        <v>1937</v>
      </c>
      <c r="M3979" s="265" t="s">
        <v>1941</v>
      </c>
      <c r="N3979" s="258" t="s">
        <v>3027</v>
      </c>
      <c r="O3979" s="258" t="s">
        <v>3040</v>
      </c>
      <c r="P3979" s="258"/>
      <c r="Q3979" s="258"/>
      <c r="R3979" s="258"/>
      <c r="S3979" s="258"/>
      <c r="T3979" s="11" t="s">
        <v>2837</v>
      </c>
      <c r="U3979" s="11" t="s">
        <v>2517</v>
      </c>
      <c r="V3979" s="211">
        <v>12.9614116153154</v>
      </c>
      <c r="W3979" s="211"/>
      <c r="X3979" s="211"/>
      <c r="Y3979" s="211"/>
      <c r="Z3979" s="211">
        <v>-13.7616620518156</v>
      </c>
      <c r="AC3979" s="218">
        <f t="shared" si="116"/>
        <v>8.9841659172327955</v>
      </c>
    </row>
    <row r="3980" spans="1:29" hidden="1" x14ac:dyDescent="0.35">
      <c r="A3980" s="11" t="s">
        <v>2830</v>
      </c>
      <c r="B3980" s="11" t="s">
        <v>2516</v>
      </c>
      <c r="C3980" s="11" t="s">
        <v>2817</v>
      </c>
      <c r="D3980" s="188" t="s">
        <v>3022</v>
      </c>
      <c r="G3980" s="11" t="s">
        <v>2818</v>
      </c>
      <c r="H3980" s="11" t="s">
        <v>2819</v>
      </c>
      <c r="I3980" s="11" t="s">
        <v>2835</v>
      </c>
      <c r="J3980" s="258" t="s">
        <v>2561</v>
      </c>
      <c r="K3980" s="258" t="s">
        <v>2120</v>
      </c>
      <c r="L3980" s="265" t="s">
        <v>1937</v>
      </c>
      <c r="M3980" s="265" t="s">
        <v>1941</v>
      </c>
      <c r="N3980" s="258" t="s">
        <v>3027</v>
      </c>
      <c r="O3980" s="258" t="s">
        <v>3040</v>
      </c>
      <c r="P3980" s="258"/>
      <c r="Q3980" s="258"/>
      <c r="R3980" s="258"/>
      <c r="S3980" s="258"/>
      <c r="T3980" s="11" t="s">
        <v>2837</v>
      </c>
      <c r="U3980" s="11" t="s">
        <v>2517</v>
      </c>
      <c r="V3980" s="211">
        <v>13.8912893952487</v>
      </c>
      <c r="W3980" s="211"/>
      <c r="X3980" s="211"/>
      <c r="Y3980" s="211"/>
      <c r="Z3980" s="211">
        <v>-14.5391615668154</v>
      </c>
      <c r="AC3980" s="218">
        <f t="shared" si="116"/>
        <v>9.628708078658903</v>
      </c>
    </row>
    <row r="3981" spans="1:29" hidden="1" x14ac:dyDescent="0.35">
      <c r="A3981" s="11" t="s">
        <v>2830</v>
      </c>
      <c r="B3981" s="11" t="s">
        <v>2516</v>
      </c>
      <c r="C3981" s="11" t="s">
        <v>2817</v>
      </c>
      <c r="D3981" s="188" t="s">
        <v>3022</v>
      </c>
      <c r="G3981" s="11" t="s">
        <v>2818</v>
      </c>
      <c r="H3981" s="11" t="s">
        <v>2819</v>
      </c>
      <c r="I3981" s="11" t="s">
        <v>2835</v>
      </c>
      <c r="J3981" s="258" t="s">
        <v>2561</v>
      </c>
      <c r="K3981" s="258" t="s">
        <v>2120</v>
      </c>
      <c r="L3981" s="265" t="s">
        <v>1937</v>
      </c>
      <c r="M3981" s="265" t="s">
        <v>1941</v>
      </c>
      <c r="N3981" s="258" t="s">
        <v>3027</v>
      </c>
      <c r="O3981" s="258" t="s">
        <v>3040</v>
      </c>
      <c r="P3981" s="258"/>
      <c r="Q3981" s="258"/>
      <c r="R3981" s="258"/>
      <c r="S3981" s="258"/>
      <c r="T3981" s="11" t="s">
        <v>2837</v>
      </c>
      <c r="U3981" s="11" t="s">
        <v>2517</v>
      </c>
      <c r="V3981" s="211">
        <v>15.011640006348999</v>
      </c>
      <c r="W3981" s="211"/>
      <c r="X3981" s="211"/>
      <c r="Y3981" s="211"/>
      <c r="Z3981" s="211">
        <v>-17.460274069240398</v>
      </c>
      <c r="AC3981" s="218">
        <f t="shared" si="116"/>
        <v>10.405275945981687</v>
      </c>
    </row>
    <row r="3982" spans="1:29" hidden="1" x14ac:dyDescent="0.35">
      <c r="A3982" s="11" t="s">
        <v>2830</v>
      </c>
      <c r="B3982" s="11" t="s">
        <v>2516</v>
      </c>
      <c r="C3982" s="11" t="s">
        <v>2817</v>
      </c>
      <c r="D3982" s="188" t="s">
        <v>3022</v>
      </c>
      <c r="G3982" s="11" t="s">
        <v>2818</v>
      </c>
      <c r="H3982" s="11" t="s">
        <v>2819</v>
      </c>
      <c r="I3982" s="11" t="s">
        <v>2700</v>
      </c>
      <c r="J3982" s="258" t="s">
        <v>2613</v>
      </c>
      <c r="K3982" s="258" t="s">
        <v>2120</v>
      </c>
      <c r="L3982" s="265" t="s">
        <v>1937</v>
      </c>
      <c r="M3982" s="265" t="s">
        <v>1941</v>
      </c>
      <c r="N3982" s="258" t="s">
        <v>3027</v>
      </c>
      <c r="O3982" s="258" t="s">
        <v>3040</v>
      </c>
      <c r="P3982" s="258"/>
      <c r="Q3982" s="258"/>
      <c r="R3982" s="258"/>
      <c r="S3982" s="258"/>
      <c r="T3982" s="11" t="s">
        <v>2838</v>
      </c>
      <c r="U3982" s="11" t="s">
        <v>2517</v>
      </c>
      <c r="V3982" s="211">
        <v>-1.1592388141302601</v>
      </c>
      <c r="W3982" s="211"/>
      <c r="X3982" s="211"/>
      <c r="Y3982" s="211"/>
      <c r="Z3982" s="211">
        <v>0.84892682668735997</v>
      </c>
      <c r="AC3982" s="218">
        <f t="shared" si="116"/>
        <v>-0.80352311561004408</v>
      </c>
    </row>
    <row r="3983" spans="1:29" hidden="1" x14ac:dyDescent="0.35">
      <c r="A3983" s="11" t="s">
        <v>2830</v>
      </c>
      <c r="B3983" s="11" t="s">
        <v>2516</v>
      </c>
      <c r="C3983" s="11" t="s">
        <v>2817</v>
      </c>
      <c r="D3983" s="188" t="s">
        <v>3022</v>
      </c>
      <c r="G3983" s="11" t="s">
        <v>2818</v>
      </c>
      <c r="H3983" s="11" t="s">
        <v>2819</v>
      </c>
      <c r="I3983" s="11" t="s">
        <v>2700</v>
      </c>
      <c r="J3983" s="258" t="s">
        <v>2613</v>
      </c>
      <c r="K3983" s="258" t="s">
        <v>2120</v>
      </c>
      <c r="L3983" s="265" t="s">
        <v>1937</v>
      </c>
      <c r="M3983" s="265" t="s">
        <v>1941</v>
      </c>
      <c r="N3983" s="258" t="s">
        <v>3027</v>
      </c>
      <c r="O3983" s="258" t="s">
        <v>3040</v>
      </c>
      <c r="P3983" s="258"/>
      <c r="Q3983" s="258"/>
      <c r="R3983" s="258"/>
      <c r="S3983" s="258"/>
      <c r="T3983" s="11" t="s">
        <v>2838</v>
      </c>
      <c r="U3983" s="11" t="s">
        <v>2517</v>
      </c>
      <c r="V3983" s="211">
        <v>-0.160314632898895</v>
      </c>
      <c r="W3983" s="211"/>
      <c r="X3983" s="211"/>
      <c r="Y3983" s="211"/>
      <c r="Z3983" s="211">
        <v>1.09098604962875</v>
      </c>
      <c r="AC3983" s="218">
        <f t="shared" si="116"/>
        <v>-0.11112163579637169</v>
      </c>
    </row>
    <row r="3984" spans="1:29" hidden="1" x14ac:dyDescent="0.35">
      <c r="A3984" s="11" t="s">
        <v>2830</v>
      </c>
      <c r="B3984" s="11" t="s">
        <v>2516</v>
      </c>
      <c r="C3984" s="11" t="s">
        <v>2817</v>
      </c>
      <c r="D3984" s="188" t="s">
        <v>3022</v>
      </c>
      <c r="G3984" s="11" t="s">
        <v>2818</v>
      </c>
      <c r="H3984" s="11" t="s">
        <v>2819</v>
      </c>
      <c r="I3984" s="11" t="s">
        <v>2700</v>
      </c>
      <c r="J3984" s="258" t="s">
        <v>2613</v>
      </c>
      <c r="K3984" s="258" t="s">
        <v>2120</v>
      </c>
      <c r="L3984" s="265" t="s">
        <v>1937</v>
      </c>
      <c r="M3984" s="265" t="s">
        <v>1941</v>
      </c>
      <c r="N3984" s="258" t="s">
        <v>3027</v>
      </c>
      <c r="O3984" s="258" t="s">
        <v>3040</v>
      </c>
      <c r="P3984" s="258"/>
      <c r="Q3984" s="258"/>
      <c r="R3984" s="258"/>
      <c r="S3984" s="258"/>
      <c r="T3984" s="11" t="s">
        <v>2838</v>
      </c>
      <c r="U3984" s="11" t="s">
        <v>2517</v>
      </c>
      <c r="V3984" s="211">
        <v>0.98966508527186603</v>
      </c>
      <c r="W3984" s="211"/>
      <c r="X3984" s="211"/>
      <c r="Y3984" s="211"/>
      <c r="Z3984" s="211">
        <v>-2.6544505387911999</v>
      </c>
      <c r="AC3984" s="218">
        <f t="shared" si="116"/>
        <v>0.68598356355481183</v>
      </c>
    </row>
    <row r="3985" spans="1:29" hidden="1" x14ac:dyDescent="0.35">
      <c r="A3985" s="11" t="s">
        <v>2830</v>
      </c>
      <c r="B3985" s="11" t="s">
        <v>2516</v>
      </c>
      <c r="C3985" s="11" t="s">
        <v>2817</v>
      </c>
      <c r="D3985" s="188" t="s">
        <v>3022</v>
      </c>
      <c r="G3985" s="11" t="s">
        <v>2818</v>
      </c>
      <c r="H3985" s="11" t="s">
        <v>2819</v>
      </c>
      <c r="I3985" s="11" t="s">
        <v>2832</v>
      </c>
      <c r="J3985" s="258" t="s">
        <v>2561</v>
      </c>
      <c r="K3985" s="258" t="s">
        <v>2120</v>
      </c>
      <c r="L3985" s="265" t="s">
        <v>1937</v>
      </c>
      <c r="M3985" s="265" t="s">
        <v>1941</v>
      </c>
      <c r="N3985" s="258" t="s">
        <v>3027</v>
      </c>
      <c r="O3985" s="258" t="s">
        <v>3040</v>
      </c>
      <c r="P3985" s="258"/>
      <c r="Q3985" s="258"/>
      <c r="R3985" s="258"/>
      <c r="S3985" s="258"/>
      <c r="T3985" s="11" t="s">
        <v>2838</v>
      </c>
      <c r="U3985" s="11" t="s">
        <v>2517</v>
      </c>
      <c r="V3985" s="211">
        <v>-8.5183682827462803E-2</v>
      </c>
      <c r="W3985" s="211"/>
      <c r="X3985" s="211"/>
      <c r="Y3985" s="211"/>
      <c r="Z3985" s="211">
        <v>-0.81347771644238898</v>
      </c>
      <c r="AC3985" s="218">
        <f t="shared" si="116"/>
        <v>-5.9044829581568557E-2</v>
      </c>
    </row>
    <row r="3986" spans="1:29" hidden="1" x14ac:dyDescent="0.35">
      <c r="A3986" s="11" t="s">
        <v>2830</v>
      </c>
      <c r="B3986" s="11" t="s">
        <v>2516</v>
      </c>
      <c r="C3986" s="11" t="s">
        <v>2817</v>
      </c>
      <c r="D3986" s="188" t="s">
        <v>3022</v>
      </c>
      <c r="G3986" s="11" t="s">
        <v>2818</v>
      </c>
      <c r="H3986" s="11" t="s">
        <v>2819</v>
      </c>
      <c r="I3986" s="11" t="s">
        <v>2832</v>
      </c>
      <c r="J3986" s="258" t="s">
        <v>2561</v>
      </c>
      <c r="K3986" s="258" t="s">
        <v>2120</v>
      </c>
      <c r="L3986" s="265" t="s">
        <v>1937</v>
      </c>
      <c r="M3986" s="265" t="s">
        <v>1941</v>
      </c>
      <c r="N3986" s="258" t="s">
        <v>3027</v>
      </c>
      <c r="O3986" s="258" t="s">
        <v>3040</v>
      </c>
      <c r="P3986" s="258"/>
      <c r="Q3986" s="258"/>
      <c r="R3986" s="258"/>
      <c r="S3986" s="258"/>
      <c r="T3986" s="11" t="s">
        <v>2838</v>
      </c>
      <c r="U3986" s="11" t="s">
        <v>2517</v>
      </c>
      <c r="V3986" s="211">
        <v>0.83993227632669898</v>
      </c>
      <c r="W3986" s="211"/>
      <c r="X3986" s="211"/>
      <c r="Y3986" s="211"/>
      <c r="Z3986" s="211">
        <v>1.0354314738717101</v>
      </c>
      <c r="AC3986" s="218">
        <f t="shared" si="116"/>
        <v>0.58219668919714829</v>
      </c>
    </row>
    <row r="3987" spans="1:29" hidden="1" x14ac:dyDescent="0.35">
      <c r="A3987" s="11" t="s">
        <v>2830</v>
      </c>
      <c r="B3987" s="11" t="s">
        <v>2516</v>
      </c>
      <c r="C3987" s="11" t="s">
        <v>2817</v>
      </c>
      <c r="D3987" s="188" t="s">
        <v>3022</v>
      </c>
      <c r="G3987" s="11" t="s">
        <v>2818</v>
      </c>
      <c r="H3987" s="11" t="s">
        <v>2819</v>
      </c>
      <c r="I3987" s="11" t="s">
        <v>2832</v>
      </c>
      <c r="J3987" s="258" t="s">
        <v>2561</v>
      </c>
      <c r="K3987" s="258" t="s">
        <v>2120</v>
      </c>
      <c r="L3987" s="265" t="s">
        <v>1937</v>
      </c>
      <c r="M3987" s="265" t="s">
        <v>1941</v>
      </c>
      <c r="N3987" s="258" t="s">
        <v>3027</v>
      </c>
      <c r="O3987" s="258" t="s">
        <v>3040</v>
      </c>
      <c r="P3987" s="258"/>
      <c r="Q3987" s="258"/>
      <c r="R3987" s="258"/>
      <c r="S3987" s="258"/>
      <c r="T3987" s="11" t="s">
        <v>2838</v>
      </c>
      <c r="U3987" s="11" t="s">
        <v>2517</v>
      </c>
      <c r="V3987" s="211">
        <v>1.9049928572688299</v>
      </c>
      <c r="W3987" s="211"/>
      <c r="X3987" s="211"/>
      <c r="Y3987" s="211"/>
      <c r="Z3987" s="211">
        <v>1.3968007618913201</v>
      </c>
      <c r="AC3987" s="218">
        <f t="shared" si="116"/>
        <v>1.3204404280027238</v>
      </c>
    </row>
    <row r="3988" spans="1:29" hidden="1" x14ac:dyDescent="0.35">
      <c r="A3988" s="11" t="s">
        <v>2830</v>
      </c>
      <c r="B3988" s="11" t="s">
        <v>2516</v>
      </c>
      <c r="C3988" s="11" t="s">
        <v>2817</v>
      </c>
      <c r="D3988" s="188" t="s">
        <v>3022</v>
      </c>
      <c r="G3988" s="11" t="s">
        <v>2818</v>
      </c>
      <c r="H3988" s="11" t="s">
        <v>2819</v>
      </c>
      <c r="I3988" s="11" t="s">
        <v>2832</v>
      </c>
      <c r="J3988" s="258" t="s">
        <v>2561</v>
      </c>
      <c r="K3988" s="258" t="s">
        <v>2120</v>
      </c>
      <c r="L3988" s="265" t="s">
        <v>1937</v>
      </c>
      <c r="M3988" s="265" t="s">
        <v>1941</v>
      </c>
      <c r="N3988" s="258" t="s">
        <v>3027</v>
      </c>
      <c r="O3988" s="258" t="s">
        <v>3040</v>
      </c>
      <c r="P3988" s="258"/>
      <c r="Q3988" s="258"/>
      <c r="R3988" s="258"/>
      <c r="S3988" s="258"/>
      <c r="T3988" s="11" t="s">
        <v>2838</v>
      </c>
      <c r="U3988" s="11" t="s">
        <v>2517</v>
      </c>
      <c r="V3988" s="211">
        <v>2.9769316237808798</v>
      </c>
      <c r="W3988" s="211"/>
      <c r="X3988" s="211"/>
      <c r="Y3988" s="211"/>
      <c r="Z3988" s="211">
        <v>0.21057829667907099</v>
      </c>
      <c r="AC3988" s="218">
        <f t="shared" si="116"/>
        <v>2.0634517617434565</v>
      </c>
    </row>
    <row r="3989" spans="1:29" hidden="1" x14ac:dyDescent="0.35">
      <c r="A3989" s="11" t="s">
        <v>2830</v>
      </c>
      <c r="B3989" s="11" t="s">
        <v>2516</v>
      </c>
      <c r="C3989" s="11" t="s">
        <v>2817</v>
      </c>
      <c r="D3989" s="188" t="s">
        <v>3022</v>
      </c>
      <c r="G3989" s="11" t="s">
        <v>2818</v>
      </c>
      <c r="H3989" s="11" t="s">
        <v>2819</v>
      </c>
      <c r="I3989" s="11" t="s">
        <v>2832</v>
      </c>
      <c r="J3989" s="258" t="s">
        <v>2561</v>
      </c>
      <c r="K3989" s="258" t="s">
        <v>2120</v>
      </c>
      <c r="L3989" s="265" t="s">
        <v>1937</v>
      </c>
      <c r="M3989" s="265" t="s">
        <v>1941</v>
      </c>
      <c r="N3989" s="258" t="s">
        <v>3027</v>
      </c>
      <c r="O3989" s="258" t="s">
        <v>3040</v>
      </c>
      <c r="P3989" s="258"/>
      <c r="Q3989" s="258"/>
      <c r="R3989" s="258"/>
      <c r="S3989" s="258"/>
      <c r="T3989" s="11" t="s">
        <v>2838</v>
      </c>
      <c r="U3989" s="11" t="s">
        <v>2517</v>
      </c>
      <c r="V3989" s="211">
        <v>3.8581330135270999</v>
      </c>
      <c r="W3989" s="211"/>
      <c r="X3989" s="211"/>
      <c r="Y3989" s="211"/>
      <c r="Z3989" s="211">
        <v>-3.0597343962187602</v>
      </c>
      <c r="AC3989" s="218">
        <f t="shared" si="116"/>
        <v>2.6742540205515546</v>
      </c>
    </row>
    <row r="3990" spans="1:29" hidden="1" x14ac:dyDescent="0.35">
      <c r="A3990" s="11" t="s">
        <v>2830</v>
      </c>
      <c r="B3990" s="11" t="s">
        <v>2516</v>
      </c>
      <c r="C3990" s="11" t="s">
        <v>2817</v>
      </c>
      <c r="D3990" s="188" t="s">
        <v>3022</v>
      </c>
      <c r="G3990" s="11" t="s">
        <v>2818</v>
      </c>
      <c r="H3990" s="11" t="s">
        <v>2819</v>
      </c>
      <c r="I3990" s="11" t="s">
        <v>2833</v>
      </c>
      <c r="J3990" s="258" t="s">
        <v>2561</v>
      </c>
      <c r="K3990" s="258" t="s">
        <v>2120</v>
      </c>
      <c r="L3990" s="265" t="s">
        <v>1937</v>
      </c>
      <c r="M3990" s="265" t="s">
        <v>1941</v>
      </c>
      <c r="N3990" s="258" t="s">
        <v>3027</v>
      </c>
      <c r="O3990" s="258" t="s">
        <v>3040</v>
      </c>
      <c r="P3990" s="258"/>
      <c r="Q3990" s="258"/>
      <c r="R3990" s="258"/>
      <c r="S3990" s="258"/>
      <c r="T3990" s="11" t="s">
        <v>2838</v>
      </c>
      <c r="U3990" s="11" t="s">
        <v>2517</v>
      </c>
      <c r="V3990" s="211">
        <v>1.0097705507839401</v>
      </c>
      <c r="W3990" s="211"/>
      <c r="X3990" s="211"/>
      <c r="Y3990" s="211"/>
      <c r="Z3990" s="211">
        <v>-7.1781802790074201</v>
      </c>
      <c r="AC3990" s="218">
        <f t="shared" si="116"/>
        <v>0.69991961028835126</v>
      </c>
    </row>
    <row r="3991" spans="1:29" hidden="1" x14ac:dyDescent="0.35">
      <c r="A3991" s="11" t="s">
        <v>2830</v>
      </c>
      <c r="B3991" s="11" t="s">
        <v>2516</v>
      </c>
      <c r="C3991" s="11" t="s">
        <v>2817</v>
      </c>
      <c r="D3991" s="188" t="s">
        <v>3022</v>
      </c>
      <c r="G3991" s="11" t="s">
        <v>2818</v>
      </c>
      <c r="H3991" s="11" t="s">
        <v>2819</v>
      </c>
      <c r="I3991" s="11" t="s">
        <v>2833</v>
      </c>
      <c r="J3991" s="258" t="s">
        <v>2561</v>
      </c>
      <c r="K3991" s="258" t="s">
        <v>2120</v>
      </c>
      <c r="L3991" s="265" t="s">
        <v>1937</v>
      </c>
      <c r="M3991" s="265" t="s">
        <v>1941</v>
      </c>
      <c r="N3991" s="258" t="s">
        <v>3027</v>
      </c>
      <c r="O3991" s="258" t="s">
        <v>3040</v>
      </c>
      <c r="P3991" s="258"/>
      <c r="Q3991" s="258"/>
      <c r="R3991" s="258"/>
      <c r="S3991" s="258"/>
      <c r="T3991" s="11" t="s">
        <v>2838</v>
      </c>
      <c r="U3991" s="11" t="s">
        <v>2517</v>
      </c>
      <c r="V3991" s="211">
        <v>1.94123560431033</v>
      </c>
      <c r="W3991" s="211"/>
      <c r="X3991" s="211"/>
      <c r="Y3991" s="211"/>
      <c r="Z3991" s="211">
        <v>-6.7578173224458098</v>
      </c>
      <c r="AC3991" s="218">
        <f t="shared" si="116"/>
        <v>1.3455619859302868</v>
      </c>
    </row>
    <row r="3992" spans="1:29" hidden="1" x14ac:dyDescent="0.35">
      <c r="A3992" s="11" t="s">
        <v>2830</v>
      </c>
      <c r="B3992" s="11" t="s">
        <v>2516</v>
      </c>
      <c r="C3992" s="11" t="s">
        <v>2817</v>
      </c>
      <c r="D3992" s="188" t="s">
        <v>3022</v>
      </c>
      <c r="G3992" s="11" t="s">
        <v>2818</v>
      </c>
      <c r="H3992" s="11" t="s">
        <v>2819</v>
      </c>
      <c r="I3992" s="11" t="s">
        <v>2833</v>
      </c>
      <c r="J3992" s="258" t="s">
        <v>2561</v>
      </c>
      <c r="K3992" s="258" t="s">
        <v>2120</v>
      </c>
      <c r="L3992" s="265" t="s">
        <v>1937</v>
      </c>
      <c r="M3992" s="265" t="s">
        <v>1941</v>
      </c>
      <c r="N3992" s="258" t="s">
        <v>3027</v>
      </c>
      <c r="O3992" s="258" t="s">
        <v>3040</v>
      </c>
      <c r="P3992" s="258"/>
      <c r="Q3992" s="258"/>
      <c r="R3992" s="258"/>
      <c r="S3992" s="258"/>
      <c r="T3992" s="11" t="s">
        <v>2838</v>
      </c>
      <c r="U3992" s="11" t="s">
        <v>2517</v>
      </c>
      <c r="V3992" s="211">
        <v>2.92799068799492</v>
      </c>
      <c r="W3992" s="211"/>
      <c r="X3992" s="211"/>
      <c r="Y3992" s="211"/>
      <c r="Z3992" s="211">
        <v>-3.7777111514788002</v>
      </c>
      <c r="AC3992" s="218">
        <f t="shared" si="116"/>
        <v>2.0295284900894535</v>
      </c>
    </row>
    <row r="3993" spans="1:29" hidden="1" x14ac:dyDescent="0.35">
      <c r="A3993" s="11" t="s">
        <v>2830</v>
      </c>
      <c r="B3993" s="11" t="s">
        <v>2516</v>
      </c>
      <c r="C3993" s="11" t="s">
        <v>2817</v>
      </c>
      <c r="D3993" s="188" t="s">
        <v>3022</v>
      </c>
      <c r="G3993" s="11" t="s">
        <v>2818</v>
      </c>
      <c r="H3993" s="11" t="s">
        <v>2819</v>
      </c>
      <c r="I3993" s="11" t="s">
        <v>2833</v>
      </c>
      <c r="J3993" s="258" t="s">
        <v>2561</v>
      </c>
      <c r="K3993" s="258" t="s">
        <v>2120</v>
      </c>
      <c r="L3993" s="265" t="s">
        <v>1937</v>
      </c>
      <c r="M3993" s="265" t="s">
        <v>1941</v>
      </c>
      <c r="N3993" s="258" t="s">
        <v>3027</v>
      </c>
      <c r="O3993" s="258" t="s">
        <v>3040</v>
      </c>
      <c r="P3993" s="258"/>
      <c r="Q3993" s="258"/>
      <c r="R3993" s="258"/>
      <c r="S3993" s="258"/>
      <c r="T3993" s="11" t="s">
        <v>2838</v>
      </c>
      <c r="U3993" s="11" t="s">
        <v>2517</v>
      </c>
      <c r="V3993" s="211">
        <v>3.8560166487363499</v>
      </c>
      <c r="W3993" s="211"/>
      <c r="X3993" s="211"/>
      <c r="Y3993" s="211"/>
      <c r="Z3993" s="211">
        <v>-2.5835523183012601</v>
      </c>
      <c r="AC3993" s="218">
        <f t="shared" si="116"/>
        <v>2.6727870682638097</v>
      </c>
    </row>
    <row r="3994" spans="1:29" hidden="1" x14ac:dyDescent="0.35">
      <c r="A3994" s="11" t="s">
        <v>2830</v>
      </c>
      <c r="B3994" s="11" t="s">
        <v>2516</v>
      </c>
      <c r="C3994" s="11" t="s">
        <v>2817</v>
      </c>
      <c r="D3994" s="188" t="s">
        <v>3022</v>
      </c>
      <c r="G3994" s="11" t="s">
        <v>2818</v>
      </c>
      <c r="H3994" s="11" t="s">
        <v>2819</v>
      </c>
      <c r="I3994" s="11" t="s">
        <v>2833</v>
      </c>
      <c r="J3994" s="258" t="s">
        <v>2561</v>
      </c>
      <c r="K3994" s="258" t="s">
        <v>2120</v>
      </c>
      <c r="L3994" s="265" t="s">
        <v>1937</v>
      </c>
      <c r="M3994" s="265" t="s">
        <v>1941</v>
      </c>
      <c r="N3994" s="258" t="s">
        <v>3027</v>
      </c>
      <c r="O3994" s="258" t="s">
        <v>3040</v>
      </c>
      <c r="P3994" s="258"/>
      <c r="Q3994" s="258"/>
      <c r="R3994" s="258"/>
      <c r="S3994" s="258"/>
      <c r="T3994" s="11" t="s">
        <v>2838</v>
      </c>
      <c r="U3994" s="11" t="s">
        <v>2517</v>
      </c>
      <c r="V3994" s="211">
        <v>4.85705719475847</v>
      </c>
      <c r="W3994" s="211"/>
      <c r="X3994" s="211"/>
      <c r="Y3994" s="211"/>
      <c r="Z3994" s="211">
        <v>-2.8176751732773599</v>
      </c>
      <c r="AC3994" s="218">
        <f t="shared" si="116"/>
        <v>3.3666555003652303</v>
      </c>
    </row>
    <row r="3995" spans="1:29" hidden="1" x14ac:dyDescent="0.35">
      <c r="A3995" s="11" t="s">
        <v>2830</v>
      </c>
      <c r="B3995" s="11" t="s">
        <v>2516</v>
      </c>
      <c r="C3995" s="11" t="s">
        <v>2817</v>
      </c>
      <c r="D3995" s="188" t="s">
        <v>3022</v>
      </c>
      <c r="G3995" s="11" t="s">
        <v>2818</v>
      </c>
      <c r="H3995" s="11" t="s">
        <v>2819</v>
      </c>
      <c r="I3995" s="11" t="s">
        <v>2833</v>
      </c>
      <c r="J3995" s="258" t="s">
        <v>2561</v>
      </c>
      <c r="K3995" s="258" t="s">
        <v>2120</v>
      </c>
      <c r="L3995" s="265" t="s">
        <v>1937</v>
      </c>
      <c r="M3995" s="265" t="s">
        <v>1941</v>
      </c>
      <c r="N3995" s="258" t="s">
        <v>3027</v>
      </c>
      <c r="O3995" s="258" t="s">
        <v>3040</v>
      </c>
      <c r="P3995" s="258"/>
      <c r="Q3995" s="258"/>
      <c r="R3995" s="258"/>
      <c r="S3995" s="258"/>
      <c r="T3995" s="11" t="s">
        <v>2838</v>
      </c>
      <c r="U3995" s="11" t="s">
        <v>2517</v>
      </c>
      <c r="V3995" s="211">
        <v>7.87234793037159</v>
      </c>
      <c r="W3995" s="211"/>
      <c r="X3995" s="211"/>
      <c r="Y3995" s="211"/>
      <c r="Z3995" s="211">
        <v>-6.25809068623128</v>
      </c>
      <c r="AC3995" s="218">
        <f t="shared" si="116"/>
        <v>5.4566957723239877</v>
      </c>
    </row>
    <row r="3996" spans="1:29" hidden="1" x14ac:dyDescent="0.35">
      <c r="A3996" s="11" t="s">
        <v>2830</v>
      </c>
      <c r="B3996" s="11" t="s">
        <v>2516</v>
      </c>
      <c r="C3996" s="11" t="s">
        <v>2817</v>
      </c>
      <c r="D3996" s="188" t="s">
        <v>3022</v>
      </c>
      <c r="G3996" s="11" t="s">
        <v>2818</v>
      </c>
      <c r="H3996" s="11" t="s">
        <v>2819</v>
      </c>
      <c r="I3996" s="11" t="s">
        <v>2833</v>
      </c>
      <c r="J3996" s="258" t="s">
        <v>2561</v>
      </c>
      <c r="K3996" s="258" t="s">
        <v>2120</v>
      </c>
      <c r="L3996" s="265" t="s">
        <v>1937</v>
      </c>
      <c r="M3996" s="265" t="s">
        <v>1941</v>
      </c>
      <c r="N3996" s="258" t="s">
        <v>3027</v>
      </c>
      <c r="O3996" s="258" t="s">
        <v>3040</v>
      </c>
      <c r="P3996" s="258"/>
      <c r="Q3996" s="258"/>
      <c r="R3996" s="258"/>
      <c r="S3996" s="258"/>
      <c r="T3996" s="11" t="s">
        <v>2838</v>
      </c>
      <c r="U3996" s="11" t="s">
        <v>2517</v>
      </c>
      <c r="V3996" s="211">
        <v>9.0080421862048308</v>
      </c>
      <c r="W3996" s="211"/>
      <c r="X3996" s="211"/>
      <c r="Y3996" s="211"/>
      <c r="Z3996" s="211">
        <v>-6.7892982487081301</v>
      </c>
      <c r="AC3996" s="218">
        <f t="shared" si="116"/>
        <v>6.2438990437329238</v>
      </c>
    </row>
    <row r="3997" spans="1:29" hidden="1" x14ac:dyDescent="0.35">
      <c r="A3997" s="11" t="s">
        <v>2830</v>
      </c>
      <c r="B3997" s="11" t="s">
        <v>2516</v>
      </c>
      <c r="C3997" s="11" t="s">
        <v>2817</v>
      </c>
      <c r="D3997" s="188" t="s">
        <v>3022</v>
      </c>
      <c r="G3997" s="11" t="s">
        <v>2818</v>
      </c>
      <c r="H3997" s="11" t="s">
        <v>2819</v>
      </c>
      <c r="I3997" s="11" t="s">
        <v>2834</v>
      </c>
      <c r="J3997" s="258" t="s">
        <v>2618</v>
      </c>
      <c r="K3997" s="258" t="s">
        <v>2120</v>
      </c>
      <c r="L3997" s="265" t="s">
        <v>1937</v>
      </c>
      <c r="M3997" s="265" t="s">
        <v>1941</v>
      </c>
      <c r="N3997" s="258" t="s">
        <v>3027</v>
      </c>
      <c r="O3997" s="258" t="s">
        <v>3040</v>
      </c>
      <c r="P3997" s="258"/>
      <c r="Q3997" s="258"/>
      <c r="R3997" s="258"/>
      <c r="S3997" s="258"/>
      <c r="T3997" s="11" t="s">
        <v>2838</v>
      </c>
      <c r="U3997" s="11" t="s">
        <v>2517</v>
      </c>
      <c r="V3997" s="211">
        <v>4.9353626920160103</v>
      </c>
      <c r="W3997" s="211"/>
      <c r="X3997" s="211"/>
      <c r="Y3997" s="211"/>
      <c r="Z3997" s="211">
        <v>-5.43641205622475</v>
      </c>
      <c r="AC3997" s="218">
        <f t="shared" si="116"/>
        <v>3.4209327350116392</v>
      </c>
    </row>
    <row r="3998" spans="1:29" hidden="1" x14ac:dyDescent="0.35">
      <c r="A3998" s="11" t="s">
        <v>2830</v>
      </c>
      <c r="B3998" s="11" t="s">
        <v>2516</v>
      </c>
      <c r="C3998" s="11" t="s">
        <v>2817</v>
      </c>
      <c r="D3998" s="188" t="s">
        <v>3022</v>
      </c>
      <c r="G3998" s="11" t="s">
        <v>2818</v>
      </c>
      <c r="H3998" s="11" t="s">
        <v>2819</v>
      </c>
      <c r="I3998" s="11" t="s">
        <v>2834</v>
      </c>
      <c r="J3998" s="258" t="s">
        <v>2618</v>
      </c>
      <c r="K3998" s="258" t="s">
        <v>2120</v>
      </c>
      <c r="L3998" s="265" t="s">
        <v>1937</v>
      </c>
      <c r="M3998" s="265" t="s">
        <v>1941</v>
      </c>
      <c r="N3998" s="258" t="s">
        <v>3027</v>
      </c>
      <c r="O3998" s="258" t="s">
        <v>3040</v>
      </c>
      <c r="P3998" s="258"/>
      <c r="Q3998" s="258"/>
      <c r="R3998" s="258"/>
      <c r="S3998" s="258"/>
      <c r="T3998" s="11" t="s">
        <v>2838</v>
      </c>
      <c r="U3998" s="11" t="s">
        <v>2517</v>
      </c>
      <c r="V3998" s="211">
        <v>5.8633886527574397</v>
      </c>
      <c r="W3998" s="211"/>
      <c r="X3998" s="211"/>
      <c r="Y3998" s="211"/>
      <c r="Z3998" s="211">
        <v>-4.2422532230472099</v>
      </c>
      <c r="AC3998" s="218">
        <f t="shared" si="116"/>
        <v>4.0641913131859955</v>
      </c>
    </row>
    <row r="3999" spans="1:29" hidden="1" x14ac:dyDescent="0.35">
      <c r="A3999" s="11" t="s">
        <v>2830</v>
      </c>
      <c r="B3999" s="11" t="s">
        <v>2516</v>
      </c>
      <c r="C3999" s="11" t="s">
        <v>2817</v>
      </c>
      <c r="D3999" s="188" t="s">
        <v>3022</v>
      </c>
      <c r="G3999" s="11" t="s">
        <v>2818</v>
      </c>
      <c r="H3999" s="11" t="s">
        <v>2819</v>
      </c>
      <c r="I3999" s="11" t="s">
        <v>2834</v>
      </c>
      <c r="J3999" s="258" t="s">
        <v>2618</v>
      </c>
      <c r="K3999" s="258" t="s">
        <v>2120</v>
      </c>
      <c r="L3999" s="265" t="s">
        <v>1937</v>
      </c>
      <c r="M3999" s="265" t="s">
        <v>1941</v>
      </c>
      <c r="N3999" s="258" t="s">
        <v>3027</v>
      </c>
      <c r="O3999" s="258" t="s">
        <v>3040</v>
      </c>
      <c r="P3999" s="258"/>
      <c r="Q3999" s="258"/>
      <c r="R3999" s="258"/>
      <c r="S3999" s="258"/>
      <c r="T3999" s="11" t="s">
        <v>2838</v>
      </c>
      <c r="U3999" s="11" t="s">
        <v>2517</v>
      </c>
      <c r="V3999" s="211">
        <v>6.8694555651575797</v>
      </c>
      <c r="W3999" s="211"/>
      <c r="X3999" s="211"/>
      <c r="Y3999" s="211"/>
      <c r="Z3999" s="211">
        <v>-5.6073085130773599</v>
      </c>
      <c r="AC3999" s="218">
        <f t="shared" si="116"/>
        <v>4.7615437569708021</v>
      </c>
    </row>
    <row r="4000" spans="1:29" hidden="1" x14ac:dyDescent="0.35">
      <c r="A4000" s="11" t="s">
        <v>2830</v>
      </c>
      <c r="B4000" s="11" t="s">
        <v>2516</v>
      </c>
      <c r="C4000" s="11" t="s">
        <v>2817</v>
      </c>
      <c r="D4000" s="188" t="s">
        <v>3022</v>
      </c>
      <c r="G4000" s="11" t="s">
        <v>2818</v>
      </c>
      <c r="H4000" s="11" t="s">
        <v>2819</v>
      </c>
      <c r="I4000" s="11" t="s">
        <v>2834</v>
      </c>
      <c r="J4000" s="258" t="s">
        <v>2618</v>
      </c>
      <c r="K4000" s="258" t="s">
        <v>2120</v>
      </c>
      <c r="L4000" s="265" t="s">
        <v>1937</v>
      </c>
      <c r="M4000" s="265" t="s">
        <v>1941</v>
      </c>
      <c r="N4000" s="258" t="s">
        <v>3027</v>
      </c>
      <c r="O4000" s="258" t="s">
        <v>3040</v>
      </c>
      <c r="P4000" s="258"/>
      <c r="Q4000" s="258"/>
      <c r="R4000" s="258"/>
      <c r="S4000" s="258"/>
      <c r="T4000" s="11" t="s">
        <v>2838</v>
      </c>
      <c r="U4000" s="11" t="s">
        <v>2517</v>
      </c>
      <c r="V4000" s="211">
        <v>7.8760515687553996</v>
      </c>
      <c r="W4000" s="211"/>
      <c r="X4000" s="211"/>
      <c r="Y4000" s="211"/>
      <c r="Z4000" s="211">
        <v>-7.0914093225868999</v>
      </c>
      <c r="AC4000" s="218">
        <f t="shared" si="116"/>
        <v>5.4592629388275391</v>
      </c>
    </row>
    <row r="4001" spans="1:29" hidden="1" x14ac:dyDescent="0.35">
      <c r="A4001" s="11" t="s">
        <v>2830</v>
      </c>
      <c r="B4001" s="11" t="s">
        <v>2516</v>
      </c>
      <c r="C4001" s="11" t="s">
        <v>2817</v>
      </c>
      <c r="D4001" s="188" t="s">
        <v>3022</v>
      </c>
      <c r="G4001" s="11" t="s">
        <v>2818</v>
      </c>
      <c r="H4001" s="11" t="s">
        <v>2819</v>
      </c>
      <c r="I4001" s="11" t="s">
        <v>2616</v>
      </c>
      <c r="J4001" s="258" t="s">
        <v>3036</v>
      </c>
      <c r="K4001" s="258" t="s">
        <v>2120</v>
      </c>
      <c r="L4001" s="265" t="s">
        <v>1937</v>
      </c>
      <c r="M4001" s="265" t="s">
        <v>1941</v>
      </c>
      <c r="N4001" s="258" t="s">
        <v>3027</v>
      </c>
      <c r="O4001" s="258" t="s">
        <v>3040</v>
      </c>
      <c r="P4001" s="258"/>
      <c r="Q4001" s="258"/>
      <c r="R4001" s="258"/>
      <c r="S4001" s="258"/>
      <c r="T4001" s="11" t="s">
        <v>2838</v>
      </c>
      <c r="U4001" s="11" t="s">
        <v>2517</v>
      </c>
      <c r="V4001" s="211">
        <v>9.8733708400204492</v>
      </c>
      <c r="W4001" s="211"/>
      <c r="X4001" s="211"/>
      <c r="Y4001" s="211"/>
      <c r="Z4001" s="211">
        <v>-6.4882453572247396</v>
      </c>
      <c r="AC4001" s="218">
        <f t="shared" si="116"/>
        <v>6.8436991603829531</v>
      </c>
    </row>
    <row r="4002" spans="1:29" hidden="1" x14ac:dyDescent="0.35">
      <c r="A4002" s="11" t="s">
        <v>2830</v>
      </c>
      <c r="B4002" s="11" t="s">
        <v>2516</v>
      </c>
      <c r="C4002" s="11" t="s">
        <v>2817</v>
      </c>
      <c r="D4002" s="188" t="s">
        <v>3022</v>
      </c>
      <c r="G4002" s="11" t="s">
        <v>2818</v>
      </c>
      <c r="H4002" s="11" t="s">
        <v>2819</v>
      </c>
      <c r="I4002" s="11" t="s">
        <v>2616</v>
      </c>
      <c r="J4002" s="258" t="s">
        <v>3036</v>
      </c>
      <c r="K4002" s="258" t="s">
        <v>2120</v>
      </c>
      <c r="L4002" s="265" t="s">
        <v>1937</v>
      </c>
      <c r="M4002" s="265" t="s">
        <v>1941</v>
      </c>
      <c r="N4002" s="258" t="s">
        <v>3027</v>
      </c>
      <c r="O4002" s="258" t="s">
        <v>3040</v>
      </c>
      <c r="P4002" s="258"/>
      <c r="Q4002" s="258"/>
      <c r="R4002" s="258"/>
      <c r="S4002" s="258"/>
      <c r="T4002" s="11" t="s">
        <v>2838</v>
      </c>
      <c r="U4002" s="11" t="s">
        <v>2517</v>
      </c>
      <c r="V4002" s="211">
        <v>10.942664150543999</v>
      </c>
      <c r="W4002" s="211"/>
      <c r="X4002" s="211"/>
      <c r="Y4002" s="211"/>
      <c r="Z4002" s="211">
        <v>-7.0792402250401203</v>
      </c>
      <c r="AC4002" s="218">
        <f t="shared" si="116"/>
        <v>7.5848768037639616</v>
      </c>
    </row>
    <row r="4003" spans="1:29" hidden="1" x14ac:dyDescent="0.35">
      <c r="A4003" s="11" t="s">
        <v>2830</v>
      </c>
      <c r="B4003" s="11" t="s">
        <v>2516</v>
      </c>
      <c r="C4003" s="11" t="s">
        <v>2817</v>
      </c>
      <c r="D4003" s="188" t="s">
        <v>3022</v>
      </c>
      <c r="G4003" s="11" t="s">
        <v>2818</v>
      </c>
      <c r="H4003" s="11" t="s">
        <v>2819</v>
      </c>
      <c r="I4003" s="11" t="s">
        <v>2616</v>
      </c>
      <c r="J4003" s="258" t="s">
        <v>3036</v>
      </c>
      <c r="K4003" s="258" t="s">
        <v>2120</v>
      </c>
      <c r="L4003" s="265" t="s">
        <v>1937</v>
      </c>
      <c r="M4003" s="265" t="s">
        <v>1941</v>
      </c>
      <c r="N4003" s="258" t="s">
        <v>3027</v>
      </c>
      <c r="O4003" s="258" t="s">
        <v>3040</v>
      </c>
      <c r="P4003" s="258"/>
      <c r="Q4003" s="258"/>
      <c r="R4003" s="258"/>
      <c r="S4003" s="258"/>
      <c r="T4003" s="11" t="s">
        <v>2838</v>
      </c>
      <c r="U4003" s="11" t="s">
        <v>2517</v>
      </c>
      <c r="V4003" s="211">
        <v>11.8786264792508</v>
      </c>
      <c r="W4003" s="211"/>
      <c r="X4003" s="211"/>
      <c r="Y4003" s="211"/>
      <c r="Z4003" s="211">
        <v>-7.6707641840531897</v>
      </c>
      <c r="AC4003" s="218">
        <f t="shared" si="116"/>
        <v>8.233636453017402</v>
      </c>
    </row>
    <row r="4004" spans="1:29" hidden="1" x14ac:dyDescent="0.35">
      <c r="A4004" s="11" t="s">
        <v>2830</v>
      </c>
      <c r="B4004" s="11" t="s">
        <v>2516</v>
      </c>
      <c r="C4004" s="11" t="s">
        <v>2817</v>
      </c>
      <c r="D4004" s="188" t="s">
        <v>3022</v>
      </c>
      <c r="G4004" s="11" t="s">
        <v>2818</v>
      </c>
      <c r="H4004" s="11" t="s">
        <v>2819</v>
      </c>
      <c r="I4004" s="11" t="s">
        <v>2616</v>
      </c>
      <c r="J4004" s="258" t="s">
        <v>3036</v>
      </c>
      <c r="K4004" s="258" t="s">
        <v>2120</v>
      </c>
      <c r="L4004" s="265" t="s">
        <v>1937</v>
      </c>
      <c r="M4004" s="265" t="s">
        <v>1941</v>
      </c>
      <c r="N4004" s="258" t="s">
        <v>3027</v>
      </c>
      <c r="O4004" s="258" t="s">
        <v>3040</v>
      </c>
      <c r="P4004" s="258"/>
      <c r="Q4004" s="258"/>
      <c r="R4004" s="258"/>
      <c r="S4004" s="258"/>
      <c r="T4004" s="11" t="s">
        <v>2838</v>
      </c>
      <c r="U4004" s="11" t="s">
        <v>2517</v>
      </c>
      <c r="V4004" s="211">
        <v>12.9537397929489</v>
      </c>
      <c r="W4004" s="211"/>
      <c r="X4004" s="211"/>
      <c r="Y4004" s="211"/>
      <c r="Z4004" s="211">
        <v>-9.5712597661416901</v>
      </c>
      <c r="AC4004" s="218">
        <f t="shared" si="116"/>
        <v>8.9788482151897</v>
      </c>
    </row>
    <row r="4005" spans="1:29" hidden="1" x14ac:dyDescent="0.35">
      <c r="A4005" s="11" t="s">
        <v>2830</v>
      </c>
      <c r="B4005" s="11" t="s">
        <v>2516</v>
      </c>
      <c r="C4005" s="11" t="s">
        <v>2817</v>
      </c>
      <c r="D4005" s="188" t="s">
        <v>3022</v>
      </c>
      <c r="G4005" s="11" t="s">
        <v>2818</v>
      </c>
      <c r="H4005" s="11" t="s">
        <v>2819</v>
      </c>
      <c r="I4005" s="11" t="s">
        <v>2616</v>
      </c>
      <c r="J4005" s="258" t="s">
        <v>3036</v>
      </c>
      <c r="K4005" s="258" t="s">
        <v>2120</v>
      </c>
      <c r="L4005" s="265" t="s">
        <v>1937</v>
      </c>
      <c r="M4005" s="265" t="s">
        <v>1941</v>
      </c>
      <c r="N4005" s="258" t="s">
        <v>3027</v>
      </c>
      <c r="O4005" s="258" t="s">
        <v>3040</v>
      </c>
      <c r="P4005" s="258"/>
      <c r="Q4005" s="258"/>
      <c r="R4005" s="258"/>
      <c r="S4005" s="258"/>
      <c r="T4005" s="11" t="s">
        <v>2838</v>
      </c>
      <c r="U4005" s="11" t="s">
        <v>2517</v>
      </c>
      <c r="V4005" s="211">
        <v>13.7629847798098</v>
      </c>
      <c r="W4005" s="211"/>
      <c r="X4005" s="211"/>
      <c r="Y4005" s="211"/>
      <c r="Z4005" s="211">
        <v>-11.651381809844599</v>
      </c>
      <c r="AC4005" s="218">
        <f t="shared" si="116"/>
        <v>9.539774096214602</v>
      </c>
    </row>
    <row r="4006" spans="1:29" hidden="1" x14ac:dyDescent="0.35">
      <c r="A4006" s="11" t="s">
        <v>2830</v>
      </c>
      <c r="B4006" s="11" t="s">
        <v>2516</v>
      </c>
      <c r="C4006" s="11" t="s">
        <v>2817</v>
      </c>
      <c r="D4006" s="188" t="s">
        <v>3022</v>
      </c>
      <c r="G4006" s="11" t="s">
        <v>2818</v>
      </c>
      <c r="H4006" s="11" t="s">
        <v>2819</v>
      </c>
      <c r="I4006" s="11" t="s">
        <v>2616</v>
      </c>
      <c r="J4006" s="258" t="s">
        <v>3036</v>
      </c>
      <c r="K4006" s="258" t="s">
        <v>2120</v>
      </c>
      <c r="L4006" s="265" t="s">
        <v>1937</v>
      </c>
      <c r="M4006" s="265" t="s">
        <v>1941</v>
      </c>
      <c r="N4006" s="258" t="s">
        <v>3027</v>
      </c>
      <c r="O4006" s="258" t="s">
        <v>3040</v>
      </c>
      <c r="P4006" s="258"/>
      <c r="Q4006" s="258"/>
      <c r="R4006" s="258"/>
      <c r="S4006" s="258"/>
      <c r="T4006" s="11" t="s">
        <v>2838</v>
      </c>
      <c r="U4006" s="11" t="s">
        <v>2517</v>
      </c>
      <c r="V4006" s="211">
        <v>15.034126382250699</v>
      </c>
      <c r="W4006" s="211"/>
      <c r="X4006" s="211"/>
      <c r="Y4006" s="211"/>
      <c r="Z4006" s="211">
        <v>-12.6582423590412</v>
      </c>
      <c r="AC4006" s="218">
        <f t="shared" si="116"/>
        <v>10.420862314038962</v>
      </c>
    </row>
    <row r="4007" spans="1:29" hidden="1" x14ac:dyDescent="0.35">
      <c r="A4007" s="11" t="s">
        <v>2830</v>
      </c>
      <c r="B4007" s="11" t="s">
        <v>2516</v>
      </c>
      <c r="C4007" s="11" t="s">
        <v>2817</v>
      </c>
      <c r="D4007" s="188" t="s">
        <v>3022</v>
      </c>
      <c r="G4007" s="11" t="s">
        <v>2818</v>
      </c>
      <c r="H4007" s="11" t="s">
        <v>2819</v>
      </c>
      <c r="I4007" s="11" t="s">
        <v>2616</v>
      </c>
      <c r="J4007" s="258" t="s">
        <v>3036</v>
      </c>
      <c r="K4007" s="258" t="s">
        <v>2120</v>
      </c>
      <c r="L4007" s="265" t="s">
        <v>1937</v>
      </c>
      <c r="M4007" s="265" t="s">
        <v>1941</v>
      </c>
      <c r="N4007" s="258" t="s">
        <v>3027</v>
      </c>
      <c r="O4007" s="258" t="s">
        <v>3040</v>
      </c>
      <c r="P4007" s="258"/>
      <c r="Q4007" s="258"/>
      <c r="R4007" s="258"/>
      <c r="S4007" s="258"/>
      <c r="T4007" s="11" t="s">
        <v>2838</v>
      </c>
      <c r="U4007" s="11" t="s">
        <v>2517</v>
      </c>
      <c r="V4007" s="211">
        <v>16.109239695948901</v>
      </c>
      <c r="W4007" s="211"/>
      <c r="X4007" s="211"/>
      <c r="Y4007" s="211"/>
      <c r="Z4007" s="211">
        <v>-14.558737941129699</v>
      </c>
      <c r="AC4007" s="218">
        <f t="shared" si="116"/>
        <v>11.166074076211331</v>
      </c>
    </row>
    <row r="4008" spans="1:29" hidden="1" x14ac:dyDescent="0.35">
      <c r="A4008" s="11" t="s">
        <v>2830</v>
      </c>
      <c r="B4008" s="11" t="s">
        <v>2516</v>
      </c>
      <c r="C4008" s="11" t="s">
        <v>2817</v>
      </c>
      <c r="D4008" s="188" t="s">
        <v>3022</v>
      </c>
      <c r="G4008" s="11" t="s">
        <v>2818</v>
      </c>
      <c r="H4008" s="11" t="s">
        <v>2819</v>
      </c>
      <c r="I4008" s="11" t="s">
        <v>2616</v>
      </c>
      <c r="J4008" s="258" t="s">
        <v>3036</v>
      </c>
      <c r="K4008" s="258" t="s">
        <v>2120</v>
      </c>
      <c r="L4008" s="265" t="s">
        <v>1937</v>
      </c>
      <c r="M4008" s="265" t="s">
        <v>1941</v>
      </c>
      <c r="N4008" s="258" t="s">
        <v>3027</v>
      </c>
      <c r="O4008" s="258" t="s">
        <v>3040</v>
      </c>
      <c r="P4008" s="258"/>
      <c r="Q4008" s="258"/>
      <c r="R4008" s="258"/>
      <c r="S4008" s="258"/>
      <c r="T4008" s="11" t="s">
        <v>2838</v>
      </c>
      <c r="U4008" s="11" t="s">
        <v>2517</v>
      </c>
      <c r="V4008" s="211">
        <v>16.980652898537901</v>
      </c>
      <c r="W4008" s="211"/>
      <c r="X4008" s="211"/>
      <c r="Y4008" s="211"/>
      <c r="Z4008" s="211">
        <v>-15.626708523659101</v>
      </c>
      <c r="AC4008" s="218">
        <f t="shared" si="116"/>
        <v>11.770091680688608</v>
      </c>
    </row>
    <row r="4009" spans="1:29" hidden="1" x14ac:dyDescent="0.35">
      <c r="A4009" s="11" t="s">
        <v>2830</v>
      </c>
      <c r="B4009" s="11" t="s">
        <v>2516</v>
      </c>
      <c r="C4009" s="11" t="s">
        <v>2817</v>
      </c>
      <c r="D4009" s="188" t="s">
        <v>3022</v>
      </c>
      <c r="G4009" s="11" t="s">
        <v>2818</v>
      </c>
      <c r="H4009" s="11" t="s">
        <v>2819</v>
      </c>
      <c r="I4009" s="11" t="s">
        <v>2616</v>
      </c>
      <c r="J4009" s="258" t="s">
        <v>3036</v>
      </c>
      <c r="K4009" s="258" t="s">
        <v>2120</v>
      </c>
      <c r="L4009" s="265" t="s">
        <v>1937</v>
      </c>
      <c r="M4009" s="265" t="s">
        <v>1941</v>
      </c>
      <c r="N4009" s="258" t="s">
        <v>3027</v>
      </c>
      <c r="O4009" s="258" t="s">
        <v>3040</v>
      </c>
      <c r="P4009" s="258"/>
      <c r="Q4009" s="258"/>
      <c r="R4009" s="258"/>
      <c r="S4009" s="258"/>
      <c r="T4009" s="11" t="s">
        <v>2838</v>
      </c>
      <c r="U4009" s="11" t="s">
        <v>2517</v>
      </c>
      <c r="V4009" s="211">
        <v>17.9187315920354</v>
      </c>
      <c r="W4009" s="211"/>
      <c r="X4009" s="211"/>
      <c r="Y4009" s="211"/>
      <c r="Z4009" s="211">
        <v>-16.694414560589699</v>
      </c>
      <c r="AC4009" s="218">
        <f t="shared" si="116"/>
        <v>12.420318282229758</v>
      </c>
    </row>
    <row r="4010" spans="1:29" hidden="1" x14ac:dyDescent="0.35">
      <c r="A4010" s="11" t="s">
        <v>2830</v>
      </c>
      <c r="B4010" s="11" t="s">
        <v>2516</v>
      </c>
      <c r="C4010" s="11" t="s">
        <v>2817</v>
      </c>
      <c r="D4010" s="188" t="s">
        <v>3022</v>
      </c>
      <c r="G4010" s="11" t="s">
        <v>2818</v>
      </c>
      <c r="H4010" s="11" t="s">
        <v>2819</v>
      </c>
      <c r="I4010" s="11" t="s">
        <v>2700</v>
      </c>
      <c r="J4010" s="258" t="s">
        <v>2613</v>
      </c>
      <c r="K4010" s="258" t="s">
        <v>2120</v>
      </c>
      <c r="L4010" s="265" t="s">
        <v>1937</v>
      </c>
      <c r="M4010" s="265" t="s">
        <v>1941</v>
      </c>
      <c r="N4010" s="258" t="s">
        <v>3027</v>
      </c>
      <c r="O4010" s="258" t="s">
        <v>3040</v>
      </c>
      <c r="P4010" s="258"/>
      <c r="Q4010" s="258"/>
      <c r="R4010" s="258"/>
      <c r="S4010" s="258"/>
      <c r="T4010" s="11" t="s">
        <v>2839</v>
      </c>
      <c r="U4010" s="11" t="s">
        <v>2517</v>
      </c>
      <c r="V4010" s="211">
        <v>-1.09756097560975</v>
      </c>
      <c r="W4010" s="211"/>
      <c r="X4010" s="211"/>
      <c r="Y4010" s="211"/>
      <c r="Z4010" s="211">
        <v>-3.4247236357255599</v>
      </c>
      <c r="AC4010" s="218">
        <f t="shared" si="116"/>
        <v>-0.76077129573652114</v>
      </c>
    </row>
    <row r="4011" spans="1:29" hidden="1" x14ac:dyDescent="0.35">
      <c r="A4011" s="11" t="s">
        <v>2830</v>
      </c>
      <c r="B4011" s="11" t="s">
        <v>2516</v>
      </c>
      <c r="C4011" s="11" t="s">
        <v>2817</v>
      </c>
      <c r="D4011" s="188" t="s">
        <v>3022</v>
      </c>
      <c r="G4011" s="11" t="s">
        <v>2818</v>
      </c>
      <c r="H4011" s="11" t="s">
        <v>2819</v>
      </c>
      <c r="I4011" s="11" t="s">
        <v>2700</v>
      </c>
      <c r="J4011" s="258" t="s">
        <v>2613</v>
      </c>
      <c r="K4011" s="258" t="s">
        <v>2120</v>
      </c>
      <c r="L4011" s="265" t="s">
        <v>1937</v>
      </c>
      <c r="M4011" s="265" t="s">
        <v>1941</v>
      </c>
      <c r="N4011" s="258" t="s">
        <v>3027</v>
      </c>
      <c r="O4011" s="258" t="s">
        <v>3040</v>
      </c>
      <c r="P4011" s="258"/>
      <c r="Q4011" s="258"/>
      <c r="R4011" s="258"/>
      <c r="S4011" s="258"/>
      <c r="T4011" s="11" t="s">
        <v>2839</v>
      </c>
      <c r="U4011" s="11" t="s">
        <v>2517</v>
      </c>
      <c r="V4011" s="211">
        <v>6.0975609756097102E-2</v>
      </c>
      <c r="W4011" s="211"/>
      <c r="X4011" s="211"/>
      <c r="Y4011" s="211"/>
      <c r="Z4011" s="211">
        <v>-2.4991226530970301</v>
      </c>
      <c r="AC4011" s="218">
        <f t="shared" si="116"/>
        <v>4.2265071985362113E-2</v>
      </c>
    </row>
    <row r="4012" spans="1:29" hidden="1" x14ac:dyDescent="0.35">
      <c r="A4012" s="11" t="s">
        <v>2830</v>
      </c>
      <c r="B4012" s="11" t="s">
        <v>2516</v>
      </c>
      <c r="C4012" s="11" t="s">
        <v>2817</v>
      </c>
      <c r="D4012" s="188" t="s">
        <v>3022</v>
      </c>
      <c r="G4012" s="11" t="s">
        <v>2818</v>
      </c>
      <c r="H4012" s="11" t="s">
        <v>2819</v>
      </c>
      <c r="I4012" s="11" t="s">
        <v>2700</v>
      </c>
      <c r="J4012" s="258" t="s">
        <v>2613</v>
      </c>
      <c r="K4012" s="258" t="s">
        <v>2120</v>
      </c>
      <c r="L4012" s="265" t="s">
        <v>1937</v>
      </c>
      <c r="M4012" s="265" t="s">
        <v>1941</v>
      </c>
      <c r="N4012" s="258" t="s">
        <v>3027</v>
      </c>
      <c r="O4012" s="258" t="s">
        <v>3040</v>
      </c>
      <c r="P4012" s="258"/>
      <c r="Q4012" s="258"/>
      <c r="R4012" s="258"/>
      <c r="S4012" s="258"/>
      <c r="T4012" s="11" t="s">
        <v>2839</v>
      </c>
      <c r="U4012" s="11" t="s">
        <v>2517</v>
      </c>
      <c r="V4012" s="211">
        <v>1.09756097560975</v>
      </c>
      <c r="W4012" s="211"/>
      <c r="X4012" s="211"/>
      <c r="Y4012" s="211"/>
      <c r="Z4012" s="211">
        <v>-4.8118090893139103</v>
      </c>
      <c r="AC4012" s="218">
        <f t="shared" si="116"/>
        <v>0.76077129573652102</v>
      </c>
    </row>
    <row r="4013" spans="1:29" hidden="1" x14ac:dyDescent="0.35">
      <c r="A4013" s="11" t="s">
        <v>2830</v>
      </c>
      <c r="B4013" s="11" t="s">
        <v>2516</v>
      </c>
      <c r="C4013" s="11" t="s">
        <v>2817</v>
      </c>
      <c r="D4013" s="188" t="s">
        <v>3022</v>
      </c>
      <c r="G4013" s="11" t="s">
        <v>2818</v>
      </c>
      <c r="H4013" s="11" t="s">
        <v>2819</v>
      </c>
      <c r="I4013" s="11" t="s">
        <v>2832</v>
      </c>
      <c r="J4013" s="258" t="s">
        <v>2561</v>
      </c>
      <c r="K4013" s="258" t="s">
        <v>2120</v>
      </c>
      <c r="L4013" s="265" t="s">
        <v>1937</v>
      </c>
      <c r="M4013" s="265" t="s">
        <v>1941</v>
      </c>
      <c r="N4013" s="258" t="s">
        <v>3027</v>
      </c>
      <c r="O4013" s="258" t="s">
        <v>3040</v>
      </c>
      <c r="P4013" s="258"/>
      <c r="Q4013" s="258"/>
      <c r="R4013" s="258"/>
      <c r="S4013" s="258"/>
      <c r="T4013" s="11" t="s">
        <v>2839</v>
      </c>
      <c r="U4013" s="11" t="s">
        <v>2517</v>
      </c>
      <c r="V4013" s="211">
        <v>-0.121951219512194</v>
      </c>
      <c r="W4013" s="211"/>
      <c r="X4013" s="211"/>
      <c r="Y4013" s="211"/>
      <c r="Z4013" s="211">
        <v>-4.5507983856816896</v>
      </c>
      <c r="AC4013" s="218">
        <f t="shared" si="116"/>
        <v>-8.4530143970724336E-2</v>
      </c>
    </row>
    <row r="4014" spans="1:29" hidden="1" x14ac:dyDescent="0.35">
      <c r="A4014" s="11" t="s">
        <v>2830</v>
      </c>
      <c r="B4014" s="11" t="s">
        <v>2516</v>
      </c>
      <c r="C4014" s="11" t="s">
        <v>2817</v>
      </c>
      <c r="D4014" s="188" t="s">
        <v>3022</v>
      </c>
      <c r="G4014" s="11" t="s">
        <v>2818</v>
      </c>
      <c r="H4014" s="11" t="s">
        <v>2819</v>
      </c>
      <c r="I4014" s="11" t="s">
        <v>2832</v>
      </c>
      <c r="J4014" s="258" t="s">
        <v>2561</v>
      </c>
      <c r="K4014" s="258" t="s">
        <v>2120</v>
      </c>
      <c r="L4014" s="265" t="s">
        <v>1937</v>
      </c>
      <c r="M4014" s="265" t="s">
        <v>1941</v>
      </c>
      <c r="N4014" s="258" t="s">
        <v>3027</v>
      </c>
      <c r="O4014" s="258" t="s">
        <v>3040</v>
      </c>
      <c r="P4014" s="258"/>
      <c r="Q4014" s="258"/>
      <c r="R4014" s="258"/>
      <c r="S4014" s="258"/>
      <c r="T4014" s="11" t="s">
        <v>2839</v>
      </c>
      <c r="U4014" s="11" t="s">
        <v>2517</v>
      </c>
      <c r="V4014" s="211">
        <v>1.0365853658536499</v>
      </c>
      <c r="W4014" s="211"/>
      <c r="X4014" s="211"/>
      <c r="Y4014" s="211"/>
      <c r="Z4014" s="211">
        <v>-2.0604492016143201</v>
      </c>
      <c r="AC4014" s="218">
        <f t="shared" si="116"/>
        <v>0.71850622375115669</v>
      </c>
    </row>
    <row r="4015" spans="1:29" hidden="1" x14ac:dyDescent="0.35">
      <c r="A4015" s="11" t="s">
        <v>2830</v>
      </c>
      <c r="B4015" s="11" t="s">
        <v>2516</v>
      </c>
      <c r="C4015" s="11" t="s">
        <v>2817</v>
      </c>
      <c r="D4015" s="188" t="s">
        <v>3022</v>
      </c>
      <c r="G4015" s="11" t="s">
        <v>2818</v>
      </c>
      <c r="H4015" s="11" t="s">
        <v>2819</v>
      </c>
      <c r="I4015" s="11" t="s">
        <v>2832</v>
      </c>
      <c r="J4015" s="258" t="s">
        <v>2561</v>
      </c>
      <c r="K4015" s="258" t="s">
        <v>2120</v>
      </c>
      <c r="L4015" s="265" t="s">
        <v>1937</v>
      </c>
      <c r="M4015" s="265" t="s">
        <v>1941</v>
      </c>
      <c r="N4015" s="258" t="s">
        <v>3027</v>
      </c>
      <c r="O4015" s="258" t="s">
        <v>3040</v>
      </c>
      <c r="P4015" s="258"/>
      <c r="Q4015" s="258"/>
      <c r="R4015" s="258"/>
      <c r="S4015" s="258"/>
      <c r="T4015" s="11" t="s">
        <v>2839</v>
      </c>
      <c r="U4015" s="11" t="s">
        <v>2517</v>
      </c>
      <c r="V4015" s="211">
        <v>2.01219512195122</v>
      </c>
      <c r="W4015" s="211"/>
      <c r="X4015" s="211"/>
      <c r="Y4015" s="211"/>
      <c r="Z4015" s="211">
        <v>-1.8376030882610901</v>
      </c>
      <c r="AC4015" s="218">
        <f t="shared" si="116"/>
        <v>1.3947473755169635</v>
      </c>
    </row>
    <row r="4016" spans="1:29" hidden="1" x14ac:dyDescent="0.35">
      <c r="A4016" s="11" t="s">
        <v>2830</v>
      </c>
      <c r="B4016" s="11" t="s">
        <v>2516</v>
      </c>
      <c r="C4016" s="11" t="s">
        <v>2817</v>
      </c>
      <c r="D4016" s="188" t="s">
        <v>3022</v>
      </c>
      <c r="G4016" s="11" t="s">
        <v>2818</v>
      </c>
      <c r="H4016" s="11" t="s">
        <v>2819</v>
      </c>
      <c r="I4016" s="11" t="s">
        <v>2832</v>
      </c>
      <c r="J4016" s="258" t="s">
        <v>2561</v>
      </c>
      <c r="K4016" s="258" t="s">
        <v>2120</v>
      </c>
      <c r="L4016" s="265" t="s">
        <v>1937</v>
      </c>
      <c r="M4016" s="265" t="s">
        <v>1941</v>
      </c>
      <c r="N4016" s="258" t="s">
        <v>3027</v>
      </c>
      <c r="O4016" s="258" t="s">
        <v>3040</v>
      </c>
      <c r="P4016" s="258"/>
      <c r="Q4016" s="258"/>
      <c r="R4016" s="258"/>
      <c r="S4016" s="258"/>
      <c r="T4016" s="11" t="s">
        <v>2839</v>
      </c>
      <c r="U4016" s="11" t="s">
        <v>2517</v>
      </c>
      <c r="V4016" s="211">
        <v>3.1097560975609699</v>
      </c>
      <c r="W4016" s="211"/>
      <c r="X4016" s="211"/>
      <c r="Y4016" s="211"/>
      <c r="Z4016" s="211">
        <v>-2.9088436567818898</v>
      </c>
      <c r="AC4016" s="218">
        <f t="shared" si="116"/>
        <v>2.1555186712534846</v>
      </c>
    </row>
    <row r="4017" spans="1:29" hidden="1" x14ac:dyDescent="0.35">
      <c r="A4017" s="11" t="s">
        <v>2830</v>
      </c>
      <c r="B4017" s="11" t="s">
        <v>2516</v>
      </c>
      <c r="C4017" s="11" t="s">
        <v>2817</v>
      </c>
      <c r="D4017" s="188" t="s">
        <v>3022</v>
      </c>
      <c r="G4017" s="11" t="s">
        <v>2818</v>
      </c>
      <c r="H4017" s="11" t="s">
        <v>2819</v>
      </c>
      <c r="I4017" s="11" t="s">
        <v>2832</v>
      </c>
      <c r="J4017" s="258" t="s">
        <v>2561</v>
      </c>
      <c r="K4017" s="258" t="s">
        <v>2120</v>
      </c>
      <c r="L4017" s="265" t="s">
        <v>1937</v>
      </c>
      <c r="M4017" s="265" t="s">
        <v>1941</v>
      </c>
      <c r="N4017" s="258" t="s">
        <v>3027</v>
      </c>
      <c r="O4017" s="258" t="s">
        <v>3040</v>
      </c>
      <c r="P4017" s="258"/>
      <c r="Q4017" s="258"/>
      <c r="R4017" s="258"/>
      <c r="S4017" s="258"/>
      <c r="T4017" s="11" t="s">
        <v>2839</v>
      </c>
      <c r="U4017" s="11" t="s">
        <v>2517</v>
      </c>
      <c r="V4017" s="211">
        <v>3.9634146341463401</v>
      </c>
      <c r="W4017" s="211"/>
      <c r="X4017" s="211"/>
      <c r="Y4017" s="211"/>
      <c r="Z4017" s="211">
        <v>-6.9494648183891901</v>
      </c>
      <c r="AC4017" s="218">
        <f t="shared" si="116"/>
        <v>2.7472296790485626</v>
      </c>
    </row>
    <row r="4018" spans="1:29" hidden="1" x14ac:dyDescent="0.35">
      <c r="A4018" s="11" t="s">
        <v>2830</v>
      </c>
      <c r="B4018" s="11" t="s">
        <v>2516</v>
      </c>
      <c r="C4018" s="11" t="s">
        <v>2817</v>
      </c>
      <c r="D4018" s="188" t="s">
        <v>3022</v>
      </c>
      <c r="G4018" s="11" t="s">
        <v>2818</v>
      </c>
      <c r="H4018" s="11" t="s">
        <v>2819</v>
      </c>
      <c r="I4018" s="11" t="s">
        <v>2833</v>
      </c>
      <c r="J4018" s="258" t="s">
        <v>2561</v>
      </c>
      <c r="K4018" s="258" t="s">
        <v>2120</v>
      </c>
      <c r="L4018" s="265" t="s">
        <v>1937</v>
      </c>
      <c r="M4018" s="265" t="s">
        <v>1941</v>
      </c>
      <c r="N4018" s="258" t="s">
        <v>3027</v>
      </c>
      <c r="O4018" s="258" t="s">
        <v>3040</v>
      </c>
      <c r="P4018" s="258"/>
      <c r="Q4018" s="258"/>
      <c r="R4018" s="258"/>
      <c r="S4018" s="258"/>
      <c r="T4018" s="11" t="s">
        <v>2839</v>
      </c>
      <c r="U4018" s="11" t="s">
        <v>2517</v>
      </c>
      <c r="V4018" s="211">
        <v>1.9512195121951199</v>
      </c>
      <c r="W4018" s="211"/>
      <c r="X4018" s="211"/>
      <c r="Y4018" s="211"/>
      <c r="Z4018" s="211">
        <v>-6.5322863660291297</v>
      </c>
      <c r="AC4018" s="218">
        <f t="shared" si="116"/>
        <v>1.3524823035315992</v>
      </c>
    </row>
    <row r="4019" spans="1:29" hidden="1" x14ac:dyDescent="0.35">
      <c r="A4019" s="11" t="s">
        <v>2830</v>
      </c>
      <c r="B4019" s="11" t="s">
        <v>2516</v>
      </c>
      <c r="C4019" s="11" t="s">
        <v>2817</v>
      </c>
      <c r="D4019" s="188" t="s">
        <v>3022</v>
      </c>
      <c r="G4019" s="11" t="s">
        <v>2818</v>
      </c>
      <c r="H4019" s="11" t="s">
        <v>2819</v>
      </c>
      <c r="I4019" s="11" t="s">
        <v>2833</v>
      </c>
      <c r="J4019" s="258" t="s">
        <v>2561</v>
      </c>
      <c r="K4019" s="258" t="s">
        <v>2120</v>
      </c>
      <c r="L4019" s="265" t="s">
        <v>1937</v>
      </c>
      <c r="M4019" s="265" t="s">
        <v>1941</v>
      </c>
      <c r="N4019" s="258" t="s">
        <v>3027</v>
      </c>
      <c r="O4019" s="258" t="s">
        <v>3040</v>
      </c>
      <c r="P4019" s="258"/>
      <c r="Q4019" s="258"/>
      <c r="R4019" s="258"/>
      <c r="S4019" s="258"/>
      <c r="T4019" s="11" t="s">
        <v>2839</v>
      </c>
      <c r="U4019" s="11" t="s">
        <v>2517</v>
      </c>
      <c r="V4019" s="211">
        <v>3.0487804878048799</v>
      </c>
      <c r="W4019" s="211"/>
      <c r="X4019" s="211"/>
      <c r="Y4019" s="211"/>
      <c r="Z4019" s="211">
        <v>-4.7438147043340901</v>
      </c>
      <c r="AC4019" s="218">
        <f t="shared" si="116"/>
        <v>2.1132535992681269</v>
      </c>
    </row>
    <row r="4020" spans="1:29" hidden="1" x14ac:dyDescent="0.35">
      <c r="A4020" s="11" t="s">
        <v>2830</v>
      </c>
      <c r="B4020" s="11" t="s">
        <v>2516</v>
      </c>
      <c r="C4020" s="11" t="s">
        <v>2817</v>
      </c>
      <c r="D4020" s="188" t="s">
        <v>3022</v>
      </c>
      <c r="G4020" s="11" t="s">
        <v>2818</v>
      </c>
      <c r="H4020" s="11" t="s">
        <v>2819</v>
      </c>
      <c r="I4020" s="11" t="s">
        <v>2833</v>
      </c>
      <c r="J4020" s="258" t="s">
        <v>2561</v>
      </c>
      <c r="K4020" s="258" t="s">
        <v>2120</v>
      </c>
      <c r="L4020" s="265" t="s">
        <v>1937</v>
      </c>
      <c r="M4020" s="265" t="s">
        <v>1941</v>
      </c>
      <c r="N4020" s="258" t="s">
        <v>3027</v>
      </c>
      <c r="O4020" s="258" t="s">
        <v>3040</v>
      </c>
      <c r="P4020" s="258"/>
      <c r="Q4020" s="258"/>
      <c r="R4020" s="258"/>
      <c r="S4020" s="258"/>
      <c r="T4020" s="11" t="s">
        <v>2839</v>
      </c>
      <c r="U4020" s="11" t="s">
        <v>2517</v>
      </c>
      <c r="V4020" s="211">
        <v>4.08536585365853</v>
      </c>
      <c r="W4020" s="211"/>
      <c r="X4020" s="211"/>
      <c r="Y4020" s="211"/>
      <c r="Z4020" s="211">
        <v>-3.9809615722056502</v>
      </c>
      <c r="AC4020" s="218">
        <f t="shared" si="116"/>
        <v>2.8317598230192842</v>
      </c>
    </row>
    <row r="4021" spans="1:29" hidden="1" x14ac:dyDescent="0.35">
      <c r="A4021" s="11" t="s">
        <v>2830</v>
      </c>
      <c r="B4021" s="11" t="s">
        <v>2516</v>
      </c>
      <c r="C4021" s="11" t="s">
        <v>2817</v>
      </c>
      <c r="D4021" s="188" t="s">
        <v>3022</v>
      </c>
      <c r="G4021" s="11" t="s">
        <v>2818</v>
      </c>
      <c r="H4021" s="11" t="s">
        <v>2819</v>
      </c>
      <c r="I4021" s="11" t="s">
        <v>2833</v>
      </c>
      <c r="J4021" s="258" t="s">
        <v>2561</v>
      </c>
      <c r="K4021" s="258" t="s">
        <v>2120</v>
      </c>
      <c r="L4021" s="265" t="s">
        <v>1937</v>
      </c>
      <c r="M4021" s="265" t="s">
        <v>1941</v>
      </c>
      <c r="N4021" s="258" t="s">
        <v>3027</v>
      </c>
      <c r="O4021" s="258" t="s">
        <v>3040</v>
      </c>
      <c r="P4021" s="258"/>
      <c r="Q4021" s="258"/>
      <c r="R4021" s="258"/>
      <c r="S4021" s="258"/>
      <c r="T4021" s="11" t="s">
        <v>2839</v>
      </c>
      <c r="U4021" s="11" t="s">
        <v>2517</v>
      </c>
      <c r="V4021" s="211">
        <v>5</v>
      </c>
      <c r="W4021" s="211"/>
      <c r="X4021" s="211"/>
      <c r="Y4021" s="211"/>
      <c r="Z4021" s="211">
        <v>-3.65064046323916</v>
      </c>
      <c r="AC4021" s="218">
        <f t="shared" si="116"/>
        <v>3.4657359027997265</v>
      </c>
    </row>
    <row r="4022" spans="1:29" hidden="1" x14ac:dyDescent="0.35">
      <c r="A4022" s="11" t="s">
        <v>2830</v>
      </c>
      <c r="B4022" s="11" t="s">
        <v>2516</v>
      </c>
      <c r="C4022" s="11" t="s">
        <v>2817</v>
      </c>
      <c r="D4022" s="188" t="s">
        <v>3022</v>
      </c>
      <c r="G4022" s="11" t="s">
        <v>2818</v>
      </c>
      <c r="H4022" s="11" t="s">
        <v>2819</v>
      </c>
      <c r="I4022" s="11" t="s">
        <v>2833</v>
      </c>
      <c r="J4022" s="258" t="s">
        <v>2561</v>
      </c>
      <c r="K4022" s="258" t="s">
        <v>2120</v>
      </c>
      <c r="L4022" s="265" t="s">
        <v>1937</v>
      </c>
      <c r="M4022" s="265" t="s">
        <v>1941</v>
      </c>
      <c r="N4022" s="258" t="s">
        <v>3027</v>
      </c>
      <c r="O4022" s="258" t="s">
        <v>3040</v>
      </c>
      <c r="P4022" s="258"/>
      <c r="Q4022" s="258"/>
      <c r="R4022" s="258"/>
      <c r="S4022" s="258"/>
      <c r="T4022" s="11" t="s">
        <v>2839</v>
      </c>
      <c r="U4022" s="11" t="s">
        <v>2517</v>
      </c>
      <c r="V4022" s="211">
        <v>5.9756097560975601</v>
      </c>
      <c r="W4022" s="211"/>
      <c r="X4022" s="211"/>
      <c r="Y4022" s="211"/>
      <c r="Z4022" s="211">
        <v>-5.1544130549219096</v>
      </c>
      <c r="AC4022" s="218">
        <f t="shared" si="116"/>
        <v>4.1419770545655261</v>
      </c>
    </row>
    <row r="4023" spans="1:29" hidden="1" x14ac:dyDescent="0.35">
      <c r="A4023" s="11" t="s">
        <v>2830</v>
      </c>
      <c r="B4023" s="11" t="s">
        <v>2516</v>
      </c>
      <c r="C4023" s="11" t="s">
        <v>2817</v>
      </c>
      <c r="D4023" s="188" t="s">
        <v>3022</v>
      </c>
      <c r="G4023" s="11" t="s">
        <v>2818</v>
      </c>
      <c r="H4023" s="11" t="s">
        <v>2819</v>
      </c>
      <c r="I4023" s="11" t="s">
        <v>2833</v>
      </c>
      <c r="J4023" s="258" t="s">
        <v>2561</v>
      </c>
      <c r="K4023" s="258" t="s">
        <v>2120</v>
      </c>
      <c r="L4023" s="265" t="s">
        <v>1937</v>
      </c>
      <c r="M4023" s="265" t="s">
        <v>1941</v>
      </c>
      <c r="N4023" s="258" t="s">
        <v>3027</v>
      </c>
      <c r="O4023" s="258" t="s">
        <v>3040</v>
      </c>
      <c r="P4023" s="258"/>
      <c r="Q4023" s="258"/>
      <c r="R4023" s="258"/>
      <c r="S4023" s="258"/>
      <c r="T4023" s="11" t="s">
        <v>2839</v>
      </c>
      <c r="U4023" s="11" t="s">
        <v>2517</v>
      </c>
      <c r="V4023" s="211">
        <v>7.0121951219512102</v>
      </c>
      <c r="W4023" s="211"/>
      <c r="X4023" s="211"/>
      <c r="Y4023" s="211"/>
      <c r="Z4023" s="211">
        <v>-6.1721354623618199</v>
      </c>
      <c r="AC4023" s="218">
        <f t="shared" si="116"/>
        <v>4.8604832783166829</v>
      </c>
    </row>
    <row r="4024" spans="1:29" hidden="1" x14ac:dyDescent="0.35">
      <c r="A4024" s="11" t="s">
        <v>2830</v>
      </c>
      <c r="B4024" s="11" t="s">
        <v>2516</v>
      </c>
      <c r="C4024" s="11" t="s">
        <v>2817</v>
      </c>
      <c r="D4024" s="188" t="s">
        <v>3022</v>
      </c>
      <c r="G4024" s="11" t="s">
        <v>2818</v>
      </c>
      <c r="H4024" s="11" t="s">
        <v>2819</v>
      </c>
      <c r="I4024" s="11" t="s">
        <v>2833</v>
      </c>
      <c r="J4024" s="258" t="s">
        <v>2561</v>
      </c>
      <c r="K4024" s="258" t="s">
        <v>2120</v>
      </c>
      <c r="L4024" s="265" t="s">
        <v>1937</v>
      </c>
      <c r="M4024" s="265" t="s">
        <v>1941</v>
      </c>
      <c r="N4024" s="258" t="s">
        <v>3027</v>
      </c>
      <c r="O4024" s="258" t="s">
        <v>3040</v>
      </c>
      <c r="P4024" s="258"/>
      <c r="Q4024" s="258"/>
      <c r="R4024" s="258"/>
      <c r="S4024" s="258"/>
      <c r="T4024" s="11" t="s">
        <v>2839</v>
      </c>
      <c r="U4024" s="11" t="s">
        <v>2517</v>
      </c>
      <c r="V4024" s="211">
        <v>8.0487804878048799</v>
      </c>
      <c r="W4024" s="211"/>
      <c r="X4024" s="211"/>
      <c r="Y4024" s="211"/>
      <c r="Z4024" s="211">
        <v>-7.9452535532549602</v>
      </c>
      <c r="AC4024" s="218">
        <f t="shared" si="116"/>
        <v>5.5789895020678539</v>
      </c>
    </row>
    <row r="4025" spans="1:29" hidden="1" x14ac:dyDescent="0.35">
      <c r="A4025" s="11" t="s">
        <v>2830</v>
      </c>
      <c r="B4025" s="11" t="s">
        <v>2516</v>
      </c>
      <c r="C4025" s="11" t="s">
        <v>2817</v>
      </c>
      <c r="D4025" s="188" t="s">
        <v>3022</v>
      </c>
      <c r="G4025" s="11" t="s">
        <v>2818</v>
      </c>
      <c r="H4025" s="11" t="s">
        <v>2819</v>
      </c>
      <c r="I4025" s="11" t="s">
        <v>2833</v>
      </c>
      <c r="J4025" s="258" t="s">
        <v>2561</v>
      </c>
      <c r="K4025" s="258" t="s">
        <v>2120</v>
      </c>
      <c r="L4025" s="265" t="s">
        <v>1937</v>
      </c>
      <c r="M4025" s="265" t="s">
        <v>1941</v>
      </c>
      <c r="N4025" s="258" t="s">
        <v>3027</v>
      </c>
      <c r="O4025" s="258" t="s">
        <v>3040</v>
      </c>
      <c r="P4025" s="258"/>
      <c r="Q4025" s="258"/>
      <c r="R4025" s="258"/>
      <c r="S4025" s="258"/>
      <c r="T4025" s="11" t="s">
        <v>2839</v>
      </c>
      <c r="U4025" s="11" t="s">
        <v>2517</v>
      </c>
      <c r="V4025" s="211">
        <v>9.0853658536585407</v>
      </c>
      <c r="W4025" s="211"/>
      <c r="X4025" s="211"/>
      <c r="Y4025" s="211"/>
      <c r="Z4025" s="211">
        <v>-10.203983154939399</v>
      </c>
      <c r="AC4025" s="218">
        <f t="shared" si="116"/>
        <v>6.2974957258190178</v>
      </c>
    </row>
    <row r="4026" spans="1:29" hidden="1" x14ac:dyDescent="0.35">
      <c r="A4026" s="11" t="s">
        <v>2830</v>
      </c>
      <c r="B4026" s="11" t="s">
        <v>2516</v>
      </c>
      <c r="C4026" s="11" t="s">
        <v>2817</v>
      </c>
      <c r="D4026" s="188" t="s">
        <v>3022</v>
      </c>
      <c r="G4026" s="11" t="s">
        <v>2818</v>
      </c>
      <c r="H4026" s="11" t="s">
        <v>2819</v>
      </c>
      <c r="I4026" s="11" t="s">
        <v>2834</v>
      </c>
      <c r="J4026" s="258" t="s">
        <v>2618</v>
      </c>
      <c r="K4026" s="258" t="s">
        <v>2120</v>
      </c>
      <c r="L4026" s="265" t="s">
        <v>1937</v>
      </c>
      <c r="M4026" s="265" t="s">
        <v>1941</v>
      </c>
      <c r="N4026" s="258" t="s">
        <v>3027</v>
      </c>
      <c r="O4026" s="258" t="s">
        <v>3040</v>
      </c>
      <c r="P4026" s="258"/>
      <c r="Q4026" s="258"/>
      <c r="R4026" s="258"/>
      <c r="S4026" s="258"/>
      <c r="T4026" s="11" t="s">
        <v>2839</v>
      </c>
      <c r="U4026" s="11" t="s">
        <v>2517</v>
      </c>
      <c r="V4026" s="211">
        <v>6.0365853658536501</v>
      </c>
      <c r="W4026" s="211"/>
      <c r="X4026" s="211"/>
      <c r="Y4026" s="211"/>
      <c r="Z4026" s="211">
        <v>-6.0172837339884202</v>
      </c>
      <c r="AC4026" s="218">
        <f t="shared" si="116"/>
        <v>4.1842421265508838</v>
      </c>
    </row>
    <row r="4027" spans="1:29" hidden="1" x14ac:dyDescent="0.35">
      <c r="A4027" s="11" t="s">
        <v>2830</v>
      </c>
      <c r="B4027" s="11" t="s">
        <v>2516</v>
      </c>
      <c r="C4027" s="11" t="s">
        <v>2817</v>
      </c>
      <c r="D4027" s="188" t="s">
        <v>3022</v>
      </c>
      <c r="G4027" s="11" t="s">
        <v>2818</v>
      </c>
      <c r="H4027" s="11" t="s">
        <v>2819</v>
      </c>
      <c r="I4027" s="11" t="s">
        <v>2834</v>
      </c>
      <c r="J4027" s="258" t="s">
        <v>2618</v>
      </c>
      <c r="K4027" s="258" t="s">
        <v>2120</v>
      </c>
      <c r="L4027" s="265" t="s">
        <v>1937</v>
      </c>
      <c r="M4027" s="265" t="s">
        <v>1941</v>
      </c>
      <c r="N4027" s="258" t="s">
        <v>3027</v>
      </c>
      <c r="O4027" s="258" t="s">
        <v>3040</v>
      </c>
      <c r="P4027" s="258"/>
      <c r="Q4027" s="258"/>
      <c r="R4027" s="258"/>
      <c r="S4027" s="258"/>
      <c r="T4027" s="11" t="s">
        <v>2839</v>
      </c>
      <c r="U4027" s="11" t="s">
        <v>2517</v>
      </c>
      <c r="V4027" s="211">
        <v>7.0121951219512102</v>
      </c>
      <c r="W4027" s="211"/>
      <c r="X4027" s="211"/>
      <c r="Y4027" s="211"/>
      <c r="Z4027" s="211">
        <v>-7.0354448148798001</v>
      </c>
      <c r="AC4027" s="218">
        <f t="shared" si="116"/>
        <v>4.8604832783166829</v>
      </c>
    </row>
    <row r="4028" spans="1:29" hidden="1" x14ac:dyDescent="0.35">
      <c r="A4028" s="11" t="s">
        <v>2830</v>
      </c>
      <c r="B4028" s="11" t="s">
        <v>2516</v>
      </c>
      <c r="C4028" s="11" t="s">
        <v>2817</v>
      </c>
      <c r="D4028" s="188" t="s">
        <v>3022</v>
      </c>
      <c r="G4028" s="11" t="s">
        <v>2818</v>
      </c>
      <c r="H4028" s="11" t="s">
        <v>2819</v>
      </c>
      <c r="I4028" s="11" t="s">
        <v>2834</v>
      </c>
      <c r="J4028" s="258" t="s">
        <v>2618</v>
      </c>
      <c r="K4028" s="258" t="s">
        <v>2120</v>
      </c>
      <c r="L4028" s="265" t="s">
        <v>1937</v>
      </c>
      <c r="M4028" s="265" t="s">
        <v>1941</v>
      </c>
      <c r="N4028" s="258" t="s">
        <v>3027</v>
      </c>
      <c r="O4028" s="258" t="s">
        <v>3040</v>
      </c>
      <c r="P4028" s="258"/>
      <c r="Q4028" s="258"/>
      <c r="R4028" s="258"/>
      <c r="S4028" s="258"/>
      <c r="T4028" s="11" t="s">
        <v>2839</v>
      </c>
      <c r="U4028" s="11" t="s">
        <v>2517</v>
      </c>
      <c r="V4028" s="211">
        <v>7.98780487804878</v>
      </c>
      <c r="W4028" s="211"/>
      <c r="X4028" s="211"/>
      <c r="Y4028" s="211"/>
      <c r="Z4028" s="211">
        <v>-10.2658361115985</v>
      </c>
      <c r="AC4028" s="218">
        <f t="shared" si="116"/>
        <v>5.5367244300824892</v>
      </c>
    </row>
    <row r="4029" spans="1:29" hidden="1" x14ac:dyDescent="0.35">
      <c r="A4029" s="11" t="s">
        <v>2830</v>
      </c>
      <c r="B4029" s="11" t="s">
        <v>2516</v>
      </c>
      <c r="C4029" s="11" t="s">
        <v>2817</v>
      </c>
      <c r="D4029" s="188" t="s">
        <v>3022</v>
      </c>
      <c r="G4029" s="11" t="s">
        <v>2818</v>
      </c>
      <c r="H4029" s="11" t="s">
        <v>2819</v>
      </c>
      <c r="I4029" s="11" t="s">
        <v>2616</v>
      </c>
      <c r="J4029" s="258" t="s">
        <v>3036</v>
      </c>
      <c r="K4029" s="258" t="s">
        <v>2120</v>
      </c>
      <c r="L4029" s="265" t="s">
        <v>1937</v>
      </c>
      <c r="M4029" s="265" t="s">
        <v>1941</v>
      </c>
      <c r="N4029" s="258" t="s">
        <v>3027</v>
      </c>
      <c r="O4029" s="258" t="s">
        <v>3040</v>
      </c>
      <c r="P4029" s="258"/>
      <c r="Q4029" s="258"/>
      <c r="R4029" s="258"/>
      <c r="S4029" s="258"/>
      <c r="T4029" s="11" t="s">
        <v>2839</v>
      </c>
      <c r="U4029" s="11" t="s">
        <v>2517</v>
      </c>
      <c r="V4029" s="211">
        <v>10.060975609755999</v>
      </c>
      <c r="W4029" s="211"/>
      <c r="X4029" s="211"/>
      <c r="Y4029" s="211"/>
      <c r="Z4029" s="211">
        <v>-9.4415686962625003</v>
      </c>
      <c r="AC4029" s="218">
        <f t="shared" si="116"/>
        <v>6.9737368775847477</v>
      </c>
    </row>
    <row r="4030" spans="1:29" hidden="1" x14ac:dyDescent="0.35">
      <c r="A4030" s="11" t="s">
        <v>2830</v>
      </c>
      <c r="B4030" s="11" t="s">
        <v>2516</v>
      </c>
      <c r="C4030" s="11" t="s">
        <v>2817</v>
      </c>
      <c r="D4030" s="188" t="s">
        <v>3022</v>
      </c>
      <c r="G4030" s="11" t="s">
        <v>2818</v>
      </c>
      <c r="H4030" s="11" t="s">
        <v>2819</v>
      </c>
      <c r="I4030" s="11" t="s">
        <v>2616</v>
      </c>
      <c r="J4030" s="258" t="s">
        <v>3036</v>
      </c>
      <c r="K4030" s="258" t="s">
        <v>2120</v>
      </c>
      <c r="L4030" s="265" t="s">
        <v>1937</v>
      </c>
      <c r="M4030" s="265" t="s">
        <v>1941</v>
      </c>
      <c r="N4030" s="258" t="s">
        <v>3027</v>
      </c>
      <c r="O4030" s="258" t="s">
        <v>3040</v>
      </c>
      <c r="P4030" s="258"/>
      <c r="Q4030" s="258"/>
      <c r="R4030" s="258"/>
      <c r="S4030" s="258"/>
      <c r="T4030" s="11" t="s">
        <v>2839</v>
      </c>
      <c r="U4030" s="11" t="s">
        <v>2517</v>
      </c>
      <c r="V4030" s="211">
        <v>11.097560975609699</v>
      </c>
      <c r="W4030" s="211"/>
      <c r="X4030" s="211"/>
      <c r="Y4030" s="211"/>
      <c r="Z4030" s="211">
        <v>-8.8405860677311807</v>
      </c>
      <c r="AC4030" s="218">
        <f t="shared" si="116"/>
        <v>7.6922431013359391</v>
      </c>
    </row>
    <row r="4031" spans="1:29" hidden="1" x14ac:dyDescent="0.35">
      <c r="A4031" s="11" t="s">
        <v>2830</v>
      </c>
      <c r="B4031" s="11" t="s">
        <v>2516</v>
      </c>
      <c r="C4031" s="11" t="s">
        <v>2817</v>
      </c>
      <c r="D4031" s="188" t="s">
        <v>3022</v>
      </c>
      <c r="G4031" s="11" t="s">
        <v>2818</v>
      </c>
      <c r="H4031" s="11" t="s">
        <v>2819</v>
      </c>
      <c r="I4031" s="11" t="s">
        <v>2616</v>
      </c>
      <c r="J4031" s="258" t="s">
        <v>3036</v>
      </c>
      <c r="K4031" s="258" t="s">
        <v>2120</v>
      </c>
      <c r="L4031" s="265" t="s">
        <v>1937</v>
      </c>
      <c r="M4031" s="265" t="s">
        <v>1941</v>
      </c>
      <c r="N4031" s="258" t="s">
        <v>3027</v>
      </c>
      <c r="O4031" s="258" t="s">
        <v>3040</v>
      </c>
      <c r="P4031" s="258"/>
      <c r="Q4031" s="258"/>
      <c r="R4031" s="258"/>
      <c r="S4031" s="258"/>
      <c r="T4031" s="11" t="s">
        <v>2839</v>
      </c>
      <c r="U4031" s="11" t="s">
        <v>2517</v>
      </c>
      <c r="V4031" s="211">
        <v>13.109756097560901</v>
      </c>
      <c r="W4031" s="211"/>
      <c r="X4031" s="211"/>
      <c r="Y4031" s="211"/>
      <c r="Z4031" s="211">
        <v>-10.8764695560624</v>
      </c>
      <c r="AC4031" s="218">
        <f t="shared" si="116"/>
        <v>9.0869904768528897</v>
      </c>
    </row>
    <row r="4032" spans="1:29" hidden="1" x14ac:dyDescent="0.35">
      <c r="A4032" s="11" t="s">
        <v>2830</v>
      </c>
      <c r="B4032" s="11" t="s">
        <v>2516</v>
      </c>
      <c r="C4032" s="11" t="s">
        <v>2817</v>
      </c>
      <c r="D4032" s="188" t="s">
        <v>3022</v>
      </c>
      <c r="G4032" s="11" t="s">
        <v>2818</v>
      </c>
      <c r="H4032" s="11" t="s">
        <v>2819</v>
      </c>
      <c r="I4032" s="11" t="s">
        <v>2616</v>
      </c>
      <c r="J4032" s="258" t="s">
        <v>3036</v>
      </c>
      <c r="K4032" s="258" t="s">
        <v>2120</v>
      </c>
      <c r="L4032" s="265" t="s">
        <v>1937</v>
      </c>
      <c r="M4032" s="265" t="s">
        <v>1941</v>
      </c>
      <c r="N4032" s="258" t="s">
        <v>3027</v>
      </c>
      <c r="O4032" s="258" t="s">
        <v>3040</v>
      </c>
      <c r="P4032" s="258"/>
      <c r="Q4032" s="258"/>
      <c r="R4032" s="258"/>
      <c r="S4032" s="258"/>
      <c r="T4032" s="11" t="s">
        <v>2839</v>
      </c>
      <c r="U4032" s="11" t="s">
        <v>2517</v>
      </c>
      <c r="V4032" s="211">
        <v>14.146341463414601</v>
      </c>
      <c r="W4032" s="211"/>
      <c r="X4032" s="211"/>
      <c r="Y4032" s="211"/>
      <c r="Z4032" s="211">
        <v>-13.1351991577469</v>
      </c>
      <c r="AC4032" s="218">
        <f t="shared" si="116"/>
        <v>9.8054967006040812</v>
      </c>
    </row>
    <row r="4033" spans="1:30" hidden="1" x14ac:dyDescent="0.35">
      <c r="A4033" s="11" t="s">
        <v>2830</v>
      </c>
      <c r="B4033" s="11" t="s">
        <v>2516</v>
      </c>
      <c r="C4033" s="11" t="s">
        <v>2817</v>
      </c>
      <c r="D4033" s="188" t="s">
        <v>3022</v>
      </c>
      <c r="G4033" s="11" t="s">
        <v>2818</v>
      </c>
      <c r="H4033" s="11" t="s">
        <v>2819</v>
      </c>
      <c r="I4033" s="11" t="s">
        <v>2616</v>
      </c>
      <c r="J4033" s="258" t="s">
        <v>3036</v>
      </c>
      <c r="K4033" s="258" t="s">
        <v>2120</v>
      </c>
      <c r="L4033" s="265" t="s">
        <v>1937</v>
      </c>
      <c r="M4033" s="265" t="s">
        <v>1941</v>
      </c>
      <c r="N4033" s="258" t="s">
        <v>3027</v>
      </c>
      <c r="O4033" s="258" t="s">
        <v>3040</v>
      </c>
      <c r="P4033" s="258"/>
      <c r="Q4033" s="258"/>
      <c r="R4033" s="258"/>
      <c r="S4033" s="258"/>
      <c r="T4033" s="11" t="s">
        <v>2839</v>
      </c>
      <c r="U4033" s="11" t="s">
        <v>2517</v>
      </c>
      <c r="V4033" s="211">
        <v>15</v>
      </c>
      <c r="W4033" s="211"/>
      <c r="X4033" s="211"/>
      <c r="Y4033" s="211"/>
      <c r="Z4033" s="211">
        <v>-14.100280751008899</v>
      </c>
      <c r="AC4033" s="218">
        <f t="shared" si="116"/>
        <v>10.397207708399179</v>
      </c>
    </row>
    <row r="4034" spans="1:30" hidden="1" x14ac:dyDescent="0.35">
      <c r="A4034" s="11" t="s">
        <v>2830</v>
      </c>
      <c r="B4034" s="11" t="s">
        <v>2516</v>
      </c>
      <c r="C4034" s="11" t="s">
        <v>2817</v>
      </c>
      <c r="D4034" s="188" t="s">
        <v>3022</v>
      </c>
      <c r="G4034" s="11" t="s">
        <v>2818</v>
      </c>
      <c r="H4034" s="11" t="s">
        <v>2819</v>
      </c>
      <c r="I4034" s="11" t="s">
        <v>2616</v>
      </c>
      <c r="J4034" s="258" t="s">
        <v>3036</v>
      </c>
      <c r="K4034" s="258" t="s">
        <v>2120</v>
      </c>
      <c r="L4034" s="265" t="s">
        <v>1937</v>
      </c>
      <c r="M4034" s="265" t="s">
        <v>1941</v>
      </c>
      <c r="N4034" s="258" t="s">
        <v>3027</v>
      </c>
      <c r="O4034" s="258" t="s">
        <v>3040</v>
      </c>
      <c r="P4034" s="258"/>
      <c r="Q4034" s="258"/>
      <c r="R4034" s="258"/>
      <c r="S4034" s="258"/>
      <c r="T4034" s="11" t="s">
        <v>2839</v>
      </c>
      <c r="U4034" s="11" t="s">
        <v>2517</v>
      </c>
      <c r="V4034" s="211">
        <v>16.280487804878</v>
      </c>
      <c r="W4034" s="211"/>
      <c r="X4034" s="211"/>
      <c r="Y4034" s="211"/>
      <c r="Z4034" s="211">
        <v>-15.332075802772399</v>
      </c>
      <c r="AC4034" s="218">
        <f t="shared" ref="AC4034:AC4037" si="117">LN(2^(V4034))</f>
        <v>11.284774220091759</v>
      </c>
    </row>
    <row r="4035" spans="1:30" hidden="1" x14ac:dyDescent="0.35">
      <c r="A4035" s="11" t="s">
        <v>2830</v>
      </c>
      <c r="B4035" s="11" t="s">
        <v>2516</v>
      </c>
      <c r="C4035" s="11" t="s">
        <v>2817</v>
      </c>
      <c r="D4035" s="188" t="s">
        <v>3022</v>
      </c>
      <c r="G4035" s="11" t="s">
        <v>2818</v>
      </c>
      <c r="H4035" s="11" t="s">
        <v>2819</v>
      </c>
      <c r="I4035" s="11" t="s">
        <v>2835</v>
      </c>
      <c r="J4035" s="258" t="s">
        <v>2561</v>
      </c>
      <c r="K4035" s="258" t="s">
        <v>2120</v>
      </c>
      <c r="L4035" s="265" t="s">
        <v>1937</v>
      </c>
      <c r="M4035" s="265" t="s">
        <v>1941</v>
      </c>
      <c r="N4035" s="258" t="s">
        <v>3027</v>
      </c>
      <c r="O4035" s="258" t="s">
        <v>3040</v>
      </c>
      <c r="P4035" s="258"/>
      <c r="Q4035" s="258"/>
      <c r="R4035" s="258"/>
      <c r="S4035" s="258"/>
      <c r="T4035" s="11" t="s">
        <v>2839</v>
      </c>
      <c r="U4035" s="11" t="s">
        <v>2517</v>
      </c>
      <c r="V4035" s="211">
        <v>12.0121951219512</v>
      </c>
      <c r="W4035" s="211"/>
      <c r="X4035" s="211"/>
      <c r="Y4035" s="211"/>
      <c r="Z4035" s="211">
        <v>-10.344797332865401</v>
      </c>
      <c r="AC4035" s="218">
        <f t="shared" si="117"/>
        <v>8.3262191811164019</v>
      </c>
    </row>
    <row r="4036" spans="1:30" hidden="1" x14ac:dyDescent="0.35">
      <c r="A4036" s="11" t="s">
        <v>2830</v>
      </c>
      <c r="B4036" s="11" t="s">
        <v>2516</v>
      </c>
      <c r="C4036" s="11" t="s">
        <v>2817</v>
      </c>
      <c r="D4036" s="188" t="s">
        <v>3022</v>
      </c>
      <c r="G4036" s="11" t="s">
        <v>2818</v>
      </c>
      <c r="H4036" s="11" t="s">
        <v>2819</v>
      </c>
      <c r="I4036" s="11" t="s">
        <v>2835</v>
      </c>
      <c r="J4036" s="258" t="s">
        <v>2561</v>
      </c>
      <c r="K4036" s="258" t="s">
        <v>2120</v>
      </c>
      <c r="L4036" s="265" t="s">
        <v>1937</v>
      </c>
      <c r="M4036" s="265" t="s">
        <v>1941</v>
      </c>
      <c r="N4036" s="258" t="s">
        <v>3027</v>
      </c>
      <c r="O4036" s="258" t="s">
        <v>3040</v>
      </c>
      <c r="P4036" s="258"/>
      <c r="Q4036" s="258"/>
      <c r="R4036" s="258"/>
      <c r="S4036" s="258"/>
      <c r="T4036" s="11" t="s">
        <v>2839</v>
      </c>
      <c r="U4036" s="11" t="s">
        <v>2517</v>
      </c>
      <c r="V4036" s="211">
        <v>12.987804878048699</v>
      </c>
      <c r="W4036" s="211"/>
      <c r="X4036" s="211"/>
      <c r="Y4036" s="211"/>
      <c r="Z4036" s="211">
        <v>-15.7874188454114</v>
      </c>
      <c r="AC4036" s="218">
        <f t="shared" si="117"/>
        <v>9.0024603328821602</v>
      </c>
    </row>
    <row r="4037" spans="1:30" hidden="1" x14ac:dyDescent="0.35">
      <c r="A4037" s="11" t="s">
        <v>2830</v>
      </c>
      <c r="B4037" s="11" t="s">
        <v>2516</v>
      </c>
      <c r="C4037" s="11" t="s">
        <v>2817</v>
      </c>
      <c r="D4037" s="188" t="s">
        <v>3022</v>
      </c>
      <c r="G4037" s="11" t="s">
        <v>2818</v>
      </c>
      <c r="H4037" s="11" t="s">
        <v>2819</v>
      </c>
      <c r="I4037" s="11" t="s">
        <v>2835</v>
      </c>
      <c r="J4037" s="258" t="s">
        <v>2561</v>
      </c>
      <c r="K4037" s="258" t="s">
        <v>2120</v>
      </c>
      <c r="L4037" s="265" t="s">
        <v>1937</v>
      </c>
      <c r="M4037" s="265" t="s">
        <v>1941</v>
      </c>
      <c r="N4037" s="258" t="s">
        <v>3027</v>
      </c>
      <c r="O4037" s="258" t="s">
        <v>3040</v>
      </c>
      <c r="P4037" s="258"/>
      <c r="Q4037" s="258"/>
      <c r="R4037" s="258"/>
      <c r="S4037" s="258"/>
      <c r="T4037" s="11" t="s">
        <v>2839</v>
      </c>
      <c r="U4037" s="11" t="s">
        <v>2517</v>
      </c>
      <c r="V4037" s="211">
        <v>14.146341463414601</v>
      </c>
      <c r="W4037" s="211"/>
      <c r="X4037" s="211"/>
      <c r="Y4037" s="211"/>
      <c r="Z4037" s="211">
        <v>-15.9949113879628</v>
      </c>
      <c r="AC4037" s="218">
        <f t="shared" si="117"/>
        <v>9.8054967006040812</v>
      </c>
    </row>
    <row r="4038" spans="1:30" hidden="1" x14ac:dyDescent="0.35">
      <c r="A4038" s="11" t="s">
        <v>2840</v>
      </c>
      <c r="B4038" s="11" t="s">
        <v>2516</v>
      </c>
      <c r="C4038" s="11" t="s">
        <v>2841</v>
      </c>
      <c r="D4038" s="188" t="s">
        <v>3022</v>
      </c>
      <c r="E4038" s="11" t="s">
        <v>2844</v>
      </c>
      <c r="F4038" s="212" t="s">
        <v>2845</v>
      </c>
      <c r="G4038" s="11" t="s">
        <v>2842</v>
      </c>
      <c r="H4038" s="11" t="s">
        <v>2843</v>
      </c>
      <c r="I4038" s="11" t="s">
        <v>2846</v>
      </c>
      <c r="J4038" s="258" t="s">
        <v>2613</v>
      </c>
      <c r="K4038" s="258" t="s">
        <v>2120</v>
      </c>
      <c r="L4038" s="265" t="s">
        <v>1937</v>
      </c>
      <c r="M4038" s="265" t="s">
        <v>1941</v>
      </c>
      <c r="N4038" s="258" t="s">
        <v>3027</v>
      </c>
      <c r="O4038" s="258" t="s">
        <v>3040</v>
      </c>
      <c r="P4038" s="258"/>
      <c r="Q4038" s="258"/>
      <c r="R4038" s="258"/>
      <c r="S4038" s="258"/>
      <c r="T4038" s="11" t="s">
        <v>2847</v>
      </c>
      <c r="U4038" s="11" t="s">
        <v>2517</v>
      </c>
      <c r="V4038" s="211">
        <v>-6.98782720500723E-5</v>
      </c>
      <c r="W4038" s="211"/>
      <c r="X4038" s="211"/>
      <c r="Y4038" s="211"/>
      <c r="Z4038" s="211">
        <v>-2.7322404371581399E-2</v>
      </c>
      <c r="AD4038" s="188">
        <f t="shared" ref="AD4038:AD4069" si="118">LN(10^(V4038))</f>
        <v>-1.6090066754664067E-4</v>
      </c>
    </row>
    <row r="4039" spans="1:30" hidden="1" x14ac:dyDescent="0.35">
      <c r="A4039" s="11" t="s">
        <v>2840</v>
      </c>
      <c r="B4039" s="11" t="s">
        <v>2516</v>
      </c>
      <c r="C4039" s="11" t="s">
        <v>2841</v>
      </c>
      <c r="D4039" s="188" t="s">
        <v>3022</v>
      </c>
      <c r="E4039" s="11" t="s">
        <v>2844</v>
      </c>
      <c r="F4039" s="212" t="s">
        <v>2845</v>
      </c>
      <c r="G4039" s="11" t="s">
        <v>2842</v>
      </c>
      <c r="H4039" s="11" t="s">
        <v>2843</v>
      </c>
      <c r="I4039" s="11" t="s">
        <v>2700</v>
      </c>
      <c r="J4039" s="258" t="s">
        <v>2613</v>
      </c>
      <c r="K4039" s="258" t="s">
        <v>2120</v>
      </c>
      <c r="L4039" s="265" t="s">
        <v>1937</v>
      </c>
      <c r="M4039" s="265" t="s">
        <v>1941</v>
      </c>
      <c r="N4039" s="258" t="s">
        <v>3027</v>
      </c>
      <c r="O4039" s="258" t="s">
        <v>3040</v>
      </c>
      <c r="P4039" s="258"/>
      <c r="Q4039" s="258"/>
      <c r="R4039" s="258"/>
      <c r="S4039" s="258"/>
      <c r="T4039" s="11" t="s">
        <v>2847</v>
      </c>
      <c r="U4039" s="11" t="s">
        <v>2517</v>
      </c>
      <c r="V4039" s="211">
        <v>-0.62666834374519498</v>
      </c>
      <c r="W4039" s="211"/>
      <c r="X4039" s="211"/>
      <c r="Y4039" s="211"/>
      <c r="Z4039" s="211">
        <v>-2.7322404371581399E-2</v>
      </c>
      <c r="AD4039" s="188">
        <f t="shared" si="118"/>
        <v>-1.4429571865589546</v>
      </c>
    </row>
    <row r="4040" spans="1:30" hidden="1" x14ac:dyDescent="0.35">
      <c r="A4040" s="11" t="s">
        <v>2840</v>
      </c>
      <c r="B4040" s="11" t="s">
        <v>2516</v>
      </c>
      <c r="C4040" s="11" t="s">
        <v>2841</v>
      </c>
      <c r="D4040" s="188" t="s">
        <v>3022</v>
      </c>
      <c r="E4040" s="11" t="s">
        <v>2844</v>
      </c>
      <c r="F4040" s="212" t="s">
        <v>2845</v>
      </c>
      <c r="G4040" s="11" t="s">
        <v>2842</v>
      </c>
      <c r="H4040" s="11" t="s">
        <v>2843</v>
      </c>
      <c r="I4040" s="11" t="s">
        <v>2700</v>
      </c>
      <c r="J4040" s="258" t="s">
        <v>2613</v>
      </c>
      <c r="K4040" s="258" t="s">
        <v>2120</v>
      </c>
      <c r="L4040" s="265" t="s">
        <v>1937</v>
      </c>
      <c r="M4040" s="265" t="s">
        <v>1941</v>
      </c>
      <c r="N4040" s="258" t="s">
        <v>3027</v>
      </c>
      <c r="O4040" s="258" t="s">
        <v>3040</v>
      </c>
      <c r="P4040" s="258"/>
      <c r="Q4040" s="258"/>
      <c r="R4040" s="258"/>
      <c r="S4040" s="258"/>
      <c r="T4040" s="11" t="s">
        <v>2847</v>
      </c>
      <c r="U4040" s="11" t="s">
        <v>2517</v>
      </c>
      <c r="V4040" s="211">
        <v>-0.30732464047628999</v>
      </c>
      <c r="W4040" s="211"/>
      <c r="X4040" s="211"/>
      <c r="Y4040" s="211"/>
      <c r="Z4040" s="211">
        <v>0.24590163934426101</v>
      </c>
      <c r="AD4040" s="188">
        <f t="shared" si="118"/>
        <v>-0.70764113587045985</v>
      </c>
    </row>
    <row r="4041" spans="1:30" hidden="1" x14ac:dyDescent="0.35">
      <c r="A4041" s="11" t="s">
        <v>2840</v>
      </c>
      <c r="B4041" s="11" t="s">
        <v>2516</v>
      </c>
      <c r="C4041" s="11" t="s">
        <v>2841</v>
      </c>
      <c r="D4041" s="188" t="s">
        <v>3022</v>
      </c>
      <c r="E4041" s="11" t="s">
        <v>2844</v>
      </c>
      <c r="F4041" s="212" t="s">
        <v>2845</v>
      </c>
      <c r="G4041" s="11" t="s">
        <v>2842</v>
      </c>
      <c r="H4041" s="11" t="s">
        <v>2843</v>
      </c>
      <c r="I4041" s="11" t="s">
        <v>2700</v>
      </c>
      <c r="J4041" s="258" t="s">
        <v>2613</v>
      </c>
      <c r="K4041" s="258" t="s">
        <v>2120</v>
      </c>
      <c r="L4041" s="265" t="s">
        <v>1937</v>
      </c>
      <c r="M4041" s="265" t="s">
        <v>1941</v>
      </c>
      <c r="N4041" s="258" t="s">
        <v>3027</v>
      </c>
      <c r="O4041" s="258" t="s">
        <v>3040</v>
      </c>
      <c r="P4041" s="258"/>
      <c r="Q4041" s="258"/>
      <c r="R4041" s="258"/>
      <c r="S4041" s="258"/>
      <c r="T4041" s="11" t="s">
        <v>2847</v>
      </c>
      <c r="U4041" s="11" t="s">
        <v>2517</v>
      </c>
      <c r="V4041" s="211">
        <v>1.20889410646651E-2</v>
      </c>
      <c r="W4041" s="211"/>
      <c r="X4041" s="211"/>
      <c r="Y4041" s="211"/>
      <c r="Z4041" s="211">
        <v>0.46448087431694002</v>
      </c>
      <c r="AD4041" s="188">
        <f t="shared" si="118"/>
        <v>2.7835815485581436E-2</v>
      </c>
    </row>
    <row r="4042" spans="1:30" hidden="1" x14ac:dyDescent="0.35">
      <c r="A4042" s="11" t="s">
        <v>2840</v>
      </c>
      <c r="B4042" s="11" t="s">
        <v>2516</v>
      </c>
      <c r="C4042" s="11" t="s">
        <v>2841</v>
      </c>
      <c r="D4042" s="188" t="s">
        <v>3022</v>
      </c>
      <c r="E4042" s="11" t="s">
        <v>2844</v>
      </c>
      <c r="F4042" s="212" t="s">
        <v>2845</v>
      </c>
      <c r="G4042" s="11" t="s">
        <v>2842</v>
      </c>
      <c r="H4042" s="11" t="s">
        <v>2843</v>
      </c>
      <c r="I4042" s="11" t="s">
        <v>2700</v>
      </c>
      <c r="J4042" s="258" t="s">
        <v>2613</v>
      </c>
      <c r="K4042" s="258" t="s">
        <v>2120</v>
      </c>
      <c r="L4042" s="265" t="s">
        <v>1937</v>
      </c>
      <c r="M4042" s="265" t="s">
        <v>1941</v>
      </c>
      <c r="N4042" s="258" t="s">
        <v>3027</v>
      </c>
      <c r="O4042" s="258" t="s">
        <v>3040</v>
      </c>
      <c r="P4042" s="258"/>
      <c r="Q4042" s="258"/>
      <c r="R4042" s="258"/>
      <c r="S4042" s="258"/>
      <c r="T4042" s="11" t="s">
        <v>2847</v>
      </c>
      <c r="U4042" s="11" t="s">
        <v>2517</v>
      </c>
      <c r="V4042" s="211">
        <v>0.31920394672480501</v>
      </c>
      <c r="W4042" s="211"/>
      <c r="X4042" s="211"/>
      <c r="Y4042" s="211"/>
      <c r="Z4042" s="211">
        <v>0.30054644808743802</v>
      </c>
      <c r="AD4042" s="188">
        <f t="shared" si="118"/>
        <v>0.73499424935340174</v>
      </c>
    </row>
    <row r="4043" spans="1:30" hidden="1" x14ac:dyDescent="0.35">
      <c r="A4043" s="11" t="s">
        <v>2840</v>
      </c>
      <c r="B4043" s="11" t="s">
        <v>2516</v>
      </c>
      <c r="C4043" s="11" t="s">
        <v>2841</v>
      </c>
      <c r="D4043" s="188" t="s">
        <v>3022</v>
      </c>
      <c r="E4043" s="11" t="s">
        <v>2844</v>
      </c>
      <c r="F4043" s="212" t="s">
        <v>2845</v>
      </c>
      <c r="G4043" s="11" t="s">
        <v>2842</v>
      </c>
      <c r="H4043" s="11" t="s">
        <v>2843</v>
      </c>
      <c r="I4043" s="11" t="s">
        <v>2832</v>
      </c>
      <c r="J4043" s="258" t="s">
        <v>2561</v>
      </c>
      <c r="K4043" s="258" t="s">
        <v>2120</v>
      </c>
      <c r="L4043" s="265" t="s">
        <v>1937</v>
      </c>
      <c r="M4043" s="265" t="s">
        <v>1941</v>
      </c>
      <c r="N4043" s="258" t="s">
        <v>3027</v>
      </c>
      <c r="O4043" s="258" t="s">
        <v>3040</v>
      </c>
      <c r="P4043" s="258"/>
      <c r="Q4043" s="258"/>
      <c r="R4043" s="258"/>
      <c r="S4043" s="258"/>
      <c r="T4043" s="11" t="s">
        <v>2847</v>
      </c>
      <c r="U4043" s="11" t="s">
        <v>2517</v>
      </c>
      <c r="V4043" s="211">
        <v>-0.907998267018852</v>
      </c>
      <c r="W4043" s="211"/>
      <c r="X4043" s="211"/>
      <c r="Y4043" s="211"/>
      <c r="Z4043" s="211">
        <v>-2.7322404371581399E-2</v>
      </c>
      <c r="AD4043" s="188">
        <f t="shared" si="118"/>
        <v>-2.090743274102036</v>
      </c>
    </row>
    <row r="4044" spans="1:30" hidden="1" x14ac:dyDescent="0.35">
      <c r="A4044" s="11" t="s">
        <v>2840</v>
      </c>
      <c r="B4044" s="11" t="s">
        <v>2516</v>
      </c>
      <c r="C4044" s="11" t="s">
        <v>2841</v>
      </c>
      <c r="D4044" s="188" t="s">
        <v>3022</v>
      </c>
      <c r="E4044" s="11" t="s">
        <v>2844</v>
      </c>
      <c r="F4044" s="212" t="s">
        <v>2845</v>
      </c>
      <c r="G4044" s="11" t="s">
        <v>2842</v>
      </c>
      <c r="H4044" s="11" t="s">
        <v>2843</v>
      </c>
      <c r="I4044" s="11" t="s">
        <v>2832</v>
      </c>
      <c r="J4044" s="258" t="s">
        <v>2561</v>
      </c>
      <c r="K4044" s="258" t="s">
        <v>2120</v>
      </c>
      <c r="L4044" s="265" t="s">
        <v>1937</v>
      </c>
      <c r="M4044" s="265" t="s">
        <v>1941</v>
      </c>
      <c r="N4044" s="258" t="s">
        <v>3027</v>
      </c>
      <c r="O4044" s="258" t="s">
        <v>3040</v>
      </c>
      <c r="P4044" s="258"/>
      <c r="Q4044" s="258"/>
      <c r="R4044" s="258"/>
      <c r="S4044" s="258"/>
      <c r="T4044" s="11" t="s">
        <v>2847</v>
      </c>
      <c r="U4044" s="11" t="s">
        <v>2517</v>
      </c>
      <c r="V4044" s="211">
        <v>-0.58851480720584703</v>
      </c>
      <c r="W4044" s="211"/>
      <c r="X4044" s="211"/>
      <c r="Y4044" s="211"/>
      <c r="Z4044" s="211">
        <v>0.13661202185792801</v>
      </c>
      <c r="AD4044" s="188">
        <f t="shared" si="118"/>
        <v>-1.3551054220784484</v>
      </c>
    </row>
    <row r="4045" spans="1:30" hidden="1" x14ac:dyDescent="0.35">
      <c r="A4045" s="11" t="s">
        <v>2840</v>
      </c>
      <c r="B4045" s="11" t="s">
        <v>2516</v>
      </c>
      <c r="C4045" s="11" t="s">
        <v>2841</v>
      </c>
      <c r="D4045" s="188" t="s">
        <v>3022</v>
      </c>
      <c r="E4045" s="11" t="s">
        <v>2844</v>
      </c>
      <c r="F4045" s="212" t="s">
        <v>2845</v>
      </c>
      <c r="G4045" s="11" t="s">
        <v>2842</v>
      </c>
      <c r="H4045" s="11" t="s">
        <v>2843</v>
      </c>
      <c r="I4045" s="11" t="s">
        <v>2832</v>
      </c>
      <c r="J4045" s="258" t="s">
        <v>2561</v>
      </c>
      <c r="K4045" s="258" t="s">
        <v>2120</v>
      </c>
      <c r="L4045" s="265" t="s">
        <v>1937</v>
      </c>
      <c r="M4045" s="265" t="s">
        <v>1941</v>
      </c>
      <c r="N4045" s="258" t="s">
        <v>3027</v>
      </c>
      <c r="O4045" s="258" t="s">
        <v>3040</v>
      </c>
      <c r="P4045" s="258"/>
      <c r="Q4045" s="258"/>
      <c r="R4045" s="258"/>
      <c r="S4045" s="258"/>
      <c r="T4045" s="11" t="s">
        <v>2847</v>
      </c>
      <c r="U4045" s="11" t="s">
        <v>2517</v>
      </c>
      <c r="V4045" s="211">
        <v>-0.29467667323522401</v>
      </c>
      <c r="W4045" s="211"/>
      <c r="X4045" s="211"/>
      <c r="Y4045" s="211"/>
      <c r="Z4045" s="211">
        <v>0.35519125683059999</v>
      </c>
      <c r="AD4045" s="188">
        <f t="shared" si="118"/>
        <v>-0.67851811504450421</v>
      </c>
    </row>
    <row r="4046" spans="1:30" hidden="1" x14ac:dyDescent="0.35">
      <c r="A4046" s="11" t="s">
        <v>2840</v>
      </c>
      <c r="B4046" s="11" t="s">
        <v>2516</v>
      </c>
      <c r="C4046" s="11" t="s">
        <v>2841</v>
      </c>
      <c r="D4046" s="188" t="s">
        <v>3022</v>
      </c>
      <c r="E4046" s="11" t="s">
        <v>2844</v>
      </c>
      <c r="F4046" s="212" t="s">
        <v>2845</v>
      </c>
      <c r="G4046" s="11" t="s">
        <v>2842</v>
      </c>
      <c r="H4046" s="11" t="s">
        <v>2843</v>
      </c>
      <c r="I4046" s="11" t="s">
        <v>2832</v>
      </c>
      <c r="J4046" s="258" t="s">
        <v>2561</v>
      </c>
      <c r="K4046" s="258" t="s">
        <v>2120</v>
      </c>
      <c r="L4046" s="265" t="s">
        <v>1937</v>
      </c>
      <c r="M4046" s="265" t="s">
        <v>1941</v>
      </c>
      <c r="N4046" s="258" t="s">
        <v>3027</v>
      </c>
      <c r="O4046" s="258" t="s">
        <v>3040</v>
      </c>
      <c r="P4046" s="258"/>
      <c r="Q4046" s="258"/>
      <c r="R4046" s="258"/>
      <c r="S4046" s="258"/>
      <c r="T4046" s="11" t="s">
        <v>2847</v>
      </c>
      <c r="U4046" s="11" t="s">
        <v>2517</v>
      </c>
      <c r="V4046" s="211">
        <v>-1.1180523528016E-3</v>
      </c>
      <c r="W4046" s="211"/>
      <c r="X4046" s="211"/>
      <c r="Y4046" s="211"/>
      <c r="Z4046" s="211">
        <v>0.79234972677595605</v>
      </c>
      <c r="AD4046" s="188">
        <f t="shared" si="118"/>
        <v>-2.5744106807479091E-3</v>
      </c>
    </row>
    <row r="4047" spans="1:30" hidden="1" x14ac:dyDescent="0.35">
      <c r="A4047" s="11" t="s">
        <v>2840</v>
      </c>
      <c r="B4047" s="11" t="s">
        <v>2516</v>
      </c>
      <c r="C4047" s="11" t="s">
        <v>2841</v>
      </c>
      <c r="D4047" s="188" t="s">
        <v>3022</v>
      </c>
      <c r="E4047" s="11" t="s">
        <v>2844</v>
      </c>
      <c r="F4047" s="212" t="s">
        <v>2845</v>
      </c>
      <c r="G4047" s="11" t="s">
        <v>2842</v>
      </c>
      <c r="H4047" s="11" t="s">
        <v>2843</v>
      </c>
      <c r="I4047" s="11" t="s">
        <v>2832</v>
      </c>
      <c r="J4047" s="258" t="s">
        <v>2561</v>
      </c>
      <c r="K4047" s="258" t="s">
        <v>2120</v>
      </c>
      <c r="L4047" s="265" t="s">
        <v>1937</v>
      </c>
      <c r="M4047" s="265" t="s">
        <v>1941</v>
      </c>
      <c r="N4047" s="258" t="s">
        <v>3027</v>
      </c>
      <c r="O4047" s="258" t="s">
        <v>3040</v>
      </c>
      <c r="P4047" s="258"/>
      <c r="Q4047" s="258"/>
      <c r="R4047" s="258"/>
      <c r="S4047" s="258"/>
      <c r="T4047" s="11" t="s">
        <v>2847</v>
      </c>
      <c r="U4047" s="11" t="s">
        <v>2517</v>
      </c>
      <c r="V4047" s="211">
        <v>0.29355862088242202</v>
      </c>
      <c r="W4047" s="211"/>
      <c r="X4047" s="211"/>
      <c r="Y4047" s="211"/>
      <c r="Z4047" s="211">
        <v>0.35519125683059999</v>
      </c>
      <c r="AD4047" s="188">
        <f t="shared" si="118"/>
        <v>0.67594370436375562</v>
      </c>
    </row>
    <row r="4048" spans="1:30" hidden="1" x14ac:dyDescent="0.35">
      <c r="A4048" s="11" t="s">
        <v>2840</v>
      </c>
      <c r="B4048" s="11" t="s">
        <v>2516</v>
      </c>
      <c r="C4048" s="11" t="s">
        <v>2841</v>
      </c>
      <c r="D4048" s="188" t="s">
        <v>3022</v>
      </c>
      <c r="E4048" s="11" t="s">
        <v>2844</v>
      </c>
      <c r="F4048" s="212" t="s">
        <v>2845</v>
      </c>
      <c r="G4048" s="11" t="s">
        <v>2842</v>
      </c>
      <c r="H4048" s="11" t="s">
        <v>2843</v>
      </c>
      <c r="I4048" s="11" t="s">
        <v>2833</v>
      </c>
      <c r="J4048" s="258" t="s">
        <v>2561</v>
      </c>
      <c r="K4048" s="258" t="s">
        <v>2120</v>
      </c>
      <c r="L4048" s="265" t="s">
        <v>1937</v>
      </c>
      <c r="M4048" s="265" t="s">
        <v>1941</v>
      </c>
      <c r="N4048" s="258" t="s">
        <v>3027</v>
      </c>
      <c r="O4048" s="258" t="s">
        <v>3040</v>
      </c>
      <c r="P4048" s="258"/>
      <c r="Q4048" s="258"/>
      <c r="R4048" s="258"/>
      <c r="S4048" s="258"/>
      <c r="T4048" s="11" t="s">
        <v>2847</v>
      </c>
      <c r="U4048" s="11" t="s">
        <v>2517</v>
      </c>
      <c r="V4048" s="211">
        <v>0.29404776878677302</v>
      </c>
      <c r="W4048" s="211"/>
      <c r="X4048" s="211"/>
      <c r="Y4048" s="211"/>
      <c r="Z4048" s="211">
        <v>-2.7322404371581399E-2</v>
      </c>
      <c r="AD4048" s="188">
        <f t="shared" si="118"/>
        <v>0.67707000903658343</v>
      </c>
    </row>
    <row r="4049" spans="1:30" hidden="1" x14ac:dyDescent="0.35">
      <c r="A4049" s="11" t="s">
        <v>2840</v>
      </c>
      <c r="B4049" s="11" t="s">
        <v>2516</v>
      </c>
      <c r="C4049" s="11" t="s">
        <v>2841</v>
      </c>
      <c r="D4049" s="188" t="s">
        <v>3022</v>
      </c>
      <c r="E4049" s="11" t="s">
        <v>2844</v>
      </c>
      <c r="F4049" s="212" t="s">
        <v>2845</v>
      </c>
      <c r="G4049" s="11" t="s">
        <v>2842</v>
      </c>
      <c r="H4049" s="11" t="s">
        <v>2843</v>
      </c>
      <c r="I4049" s="11" t="s">
        <v>2833</v>
      </c>
      <c r="J4049" s="258" t="s">
        <v>2561</v>
      </c>
      <c r="K4049" s="258" t="s">
        <v>2120</v>
      </c>
      <c r="L4049" s="265" t="s">
        <v>1937</v>
      </c>
      <c r="M4049" s="265" t="s">
        <v>1941</v>
      </c>
      <c r="N4049" s="258" t="s">
        <v>3027</v>
      </c>
      <c r="O4049" s="258" t="s">
        <v>3040</v>
      </c>
      <c r="P4049" s="258"/>
      <c r="Q4049" s="258"/>
      <c r="R4049" s="258"/>
      <c r="S4049" s="258"/>
      <c r="T4049" s="11" t="s">
        <v>2847</v>
      </c>
      <c r="U4049" s="11" t="s">
        <v>2517</v>
      </c>
      <c r="V4049" s="211">
        <v>0.58816541584559701</v>
      </c>
      <c r="W4049" s="211"/>
      <c r="X4049" s="211"/>
      <c r="Y4049" s="211"/>
      <c r="Z4049" s="211">
        <v>-2.7322404371581399E-2</v>
      </c>
      <c r="AD4049" s="188">
        <f t="shared" si="118"/>
        <v>1.3543009187407156</v>
      </c>
    </row>
    <row r="4050" spans="1:30" hidden="1" x14ac:dyDescent="0.35">
      <c r="A4050" s="11" t="s">
        <v>2840</v>
      </c>
      <c r="B4050" s="11" t="s">
        <v>2516</v>
      </c>
      <c r="C4050" s="11" t="s">
        <v>2841</v>
      </c>
      <c r="D4050" s="188" t="s">
        <v>3022</v>
      </c>
      <c r="E4050" s="11" t="s">
        <v>2844</v>
      </c>
      <c r="F4050" s="212" t="s">
        <v>2845</v>
      </c>
      <c r="G4050" s="11" t="s">
        <v>2842</v>
      </c>
      <c r="H4050" s="11" t="s">
        <v>2843</v>
      </c>
      <c r="I4050" s="11" t="s">
        <v>2833</v>
      </c>
      <c r="J4050" s="258" t="s">
        <v>2561</v>
      </c>
      <c r="K4050" s="258" t="s">
        <v>2120</v>
      </c>
      <c r="L4050" s="265" t="s">
        <v>1937</v>
      </c>
      <c r="M4050" s="265" t="s">
        <v>1941</v>
      </c>
      <c r="N4050" s="258" t="s">
        <v>3027</v>
      </c>
      <c r="O4050" s="258" t="s">
        <v>3040</v>
      </c>
      <c r="P4050" s="258"/>
      <c r="Q4050" s="258"/>
      <c r="R4050" s="258"/>
      <c r="S4050" s="258"/>
      <c r="T4050" s="11" t="s">
        <v>2847</v>
      </c>
      <c r="U4050" s="11" t="s">
        <v>2517</v>
      </c>
      <c r="V4050" s="211">
        <v>0.89472139532933503</v>
      </c>
      <c r="W4050" s="211"/>
      <c r="X4050" s="211"/>
      <c r="Y4050" s="211"/>
      <c r="Z4050" s="211">
        <v>0.24590163934426101</v>
      </c>
      <c r="AD4050" s="188">
        <f t="shared" si="118"/>
        <v>2.0601721472681596</v>
      </c>
    </row>
    <row r="4051" spans="1:30" hidden="1" x14ac:dyDescent="0.35">
      <c r="A4051" s="11" t="s">
        <v>2840</v>
      </c>
      <c r="B4051" s="11" t="s">
        <v>2516</v>
      </c>
      <c r="C4051" s="11" t="s">
        <v>2841</v>
      </c>
      <c r="D4051" s="188" t="s">
        <v>3022</v>
      </c>
      <c r="E4051" s="11" t="s">
        <v>2844</v>
      </c>
      <c r="F4051" s="212" t="s">
        <v>2845</v>
      </c>
      <c r="G4051" s="11" t="s">
        <v>2842</v>
      </c>
      <c r="H4051" s="11" t="s">
        <v>2843</v>
      </c>
      <c r="I4051" s="11" t="s">
        <v>2833</v>
      </c>
      <c r="J4051" s="258" t="s">
        <v>2561</v>
      </c>
      <c r="K4051" s="258" t="s">
        <v>2120</v>
      </c>
      <c r="L4051" s="265" t="s">
        <v>1937</v>
      </c>
      <c r="M4051" s="265" t="s">
        <v>1941</v>
      </c>
      <c r="N4051" s="258" t="s">
        <v>3027</v>
      </c>
      <c r="O4051" s="258" t="s">
        <v>3040</v>
      </c>
      <c r="P4051" s="258"/>
      <c r="Q4051" s="258"/>
      <c r="R4051" s="258"/>
      <c r="S4051" s="258"/>
      <c r="T4051" s="11" t="s">
        <v>2847</v>
      </c>
      <c r="U4051" s="11" t="s">
        <v>2517</v>
      </c>
      <c r="V4051" s="211">
        <v>1.2013472530851199</v>
      </c>
      <c r="W4051" s="211"/>
      <c r="X4051" s="211"/>
      <c r="Y4051" s="211"/>
      <c r="Z4051" s="211">
        <v>0.46448087431694002</v>
      </c>
      <c r="AD4051" s="188">
        <f t="shared" si="118"/>
        <v>2.7662042764631423</v>
      </c>
    </row>
    <row r="4052" spans="1:30" hidden="1" x14ac:dyDescent="0.35">
      <c r="A4052" s="11" t="s">
        <v>2840</v>
      </c>
      <c r="B4052" s="11" t="s">
        <v>2516</v>
      </c>
      <c r="C4052" s="11" t="s">
        <v>2841</v>
      </c>
      <c r="D4052" s="188" t="s">
        <v>3022</v>
      </c>
      <c r="E4052" s="11" t="s">
        <v>2844</v>
      </c>
      <c r="F4052" s="212" t="s">
        <v>2845</v>
      </c>
      <c r="G4052" s="11" t="s">
        <v>2842</v>
      </c>
      <c r="H4052" s="11" t="s">
        <v>2843</v>
      </c>
      <c r="I4052" s="11" t="s">
        <v>2833</v>
      </c>
      <c r="J4052" s="258" t="s">
        <v>2561</v>
      </c>
      <c r="K4052" s="258" t="s">
        <v>2120</v>
      </c>
      <c r="L4052" s="265" t="s">
        <v>1937</v>
      </c>
      <c r="M4052" s="265" t="s">
        <v>1941</v>
      </c>
      <c r="N4052" s="258" t="s">
        <v>3027</v>
      </c>
      <c r="O4052" s="258" t="s">
        <v>3040</v>
      </c>
      <c r="P4052" s="258"/>
      <c r="Q4052" s="258"/>
      <c r="R4052" s="258"/>
      <c r="S4052" s="258"/>
      <c r="T4052" s="11" t="s">
        <v>2847</v>
      </c>
      <c r="U4052" s="11" t="s">
        <v>2517</v>
      </c>
      <c r="V4052" s="211">
        <v>1.50559724959121</v>
      </c>
      <c r="W4052" s="211"/>
      <c r="X4052" s="211"/>
      <c r="Y4052" s="211"/>
      <c r="Z4052" s="211">
        <v>2.5409836065573699</v>
      </c>
      <c r="AD4052" s="188">
        <f t="shared" si="118"/>
        <v>3.4667657829615561</v>
      </c>
    </row>
    <row r="4053" spans="1:30" hidden="1" x14ac:dyDescent="0.35">
      <c r="A4053" s="11" t="s">
        <v>2840</v>
      </c>
      <c r="B4053" s="11" t="s">
        <v>2516</v>
      </c>
      <c r="C4053" s="11" t="s">
        <v>2841</v>
      </c>
      <c r="D4053" s="188" t="s">
        <v>3022</v>
      </c>
      <c r="E4053" s="11" t="s">
        <v>2844</v>
      </c>
      <c r="F4053" s="212" t="s">
        <v>2845</v>
      </c>
      <c r="G4053" s="11" t="s">
        <v>2842</v>
      </c>
      <c r="H4053" s="11" t="s">
        <v>2843</v>
      </c>
      <c r="I4053" s="11" t="s">
        <v>2833</v>
      </c>
      <c r="J4053" s="258" t="s">
        <v>2561</v>
      </c>
      <c r="K4053" s="258" t="s">
        <v>2120</v>
      </c>
      <c r="L4053" s="265" t="s">
        <v>1937</v>
      </c>
      <c r="M4053" s="265" t="s">
        <v>1941</v>
      </c>
      <c r="N4053" s="258" t="s">
        <v>3027</v>
      </c>
      <c r="O4053" s="258" t="s">
        <v>3040</v>
      </c>
      <c r="P4053" s="258"/>
      <c r="Q4053" s="258"/>
      <c r="R4053" s="258"/>
      <c r="S4053" s="258"/>
      <c r="T4053" s="11" t="s">
        <v>2847</v>
      </c>
      <c r="U4053" s="11" t="s">
        <v>2517</v>
      </c>
      <c r="V4053" s="211">
        <v>1.8123628638911</v>
      </c>
      <c r="W4053" s="211"/>
      <c r="X4053" s="211"/>
      <c r="Y4053" s="211"/>
      <c r="Z4053" s="211">
        <v>2.6502732240437101</v>
      </c>
      <c r="AD4053" s="188">
        <f t="shared" si="118"/>
        <v>4.1731197134916442</v>
      </c>
    </row>
    <row r="4054" spans="1:30" hidden="1" x14ac:dyDescent="0.35">
      <c r="A4054" s="11" t="s">
        <v>2840</v>
      </c>
      <c r="B4054" s="11" t="s">
        <v>2516</v>
      </c>
      <c r="C4054" s="11" t="s">
        <v>2841</v>
      </c>
      <c r="D4054" s="188" t="s">
        <v>3022</v>
      </c>
      <c r="E4054" s="11" t="s">
        <v>2844</v>
      </c>
      <c r="F4054" s="212" t="s">
        <v>2845</v>
      </c>
      <c r="G4054" s="11" t="s">
        <v>2842</v>
      </c>
      <c r="H4054" s="11" t="s">
        <v>2843</v>
      </c>
      <c r="I4054" s="11" t="s">
        <v>2834</v>
      </c>
      <c r="J4054" s="258" t="s">
        <v>2618</v>
      </c>
      <c r="K4054" s="258" t="s">
        <v>2120</v>
      </c>
      <c r="L4054" s="265" t="s">
        <v>1937</v>
      </c>
      <c r="M4054" s="265" t="s">
        <v>1941</v>
      </c>
      <c r="N4054" s="258" t="s">
        <v>3027</v>
      </c>
      <c r="O4054" s="258" t="s">
        <v>3040</v>
      </c>
      <c r="P4054" s="258"/>
      <c r="Q4054" s="258"/>
      <c r="R4054" s="258"/>
      <c r="S4054" s="258"/>
      <c r="T4054" s="11" t="s">
        <v>2847</v>
      </c>
      <c r="U4054" s="11" t="s">
        <v>2517</v>
      </c>
      <c r="V4054" s="211">
        <v>1.4960239263203401</v>
      </c>
      <c r="W4054" s="211"/>
      <c r="X4054" s="211"/>
      <c r="Y4054" s="211"/>
      <c r="Z4054" s="211">
        <v>2.7322404371588501E-2</v>
      </c>
      <c r="AD4054" s="188">
        <f t="shared" si="118"/>
        <v>3.4447223915076379</v>
      </c>
    </row>
    <row r="4055" spans="1:30" hidden="1" x14ac:dyDescent="0.35">
      <c r="A4055" s="11" t="s">
        <v>2840</v>
      </c>
      <c r="B4055" s="11" t="s">
        <v>2516</v>
      </c>
      <c r="C4055" s="11" t="s">
        <v>2841</v>
      </c>
      <c r="D4055" s="188" t="s">
        <v>3022</v>
      </c>
      <c r="E4055" s="11" t="s">
        <v>2844</v>
      </c>
      <c r="F4055" s="212" t="s">
        <v>2845</v>
      </c>
      <c r="G4055" s="11" t="s">
        <v>2842</v>
      </c>
      <c r="H4055" s="11" t="s">
        <v>2843</v>
      </c>
      <c r="I4055" s="11" t="s">
        <v>2834</v>
      </c>
      <c r="J4055" s="258" t="s">
        <v>2618</v>
      </c>
      <c r="K4055" s="258" t="s">
        <v>2120</v>
      </c>
      <c r="L4055" s="265" t="s">
        <v>1937</v>
      </c>
      <c r="M4055" s="265" t="s">
        <v>1941</v>
      </c>
      <c r="N4055" s="258" t="s">
        <v>3027</v>
      </c>
      <c r="O4055" s="258" t="s">
        <v>3040</v>
      </c>
      <c r="P4055" s="258"/>
      <c r="Q4055" s="258"/>
      <c r="R4055" s="258"/>
      <c r="S4055" s="258"/>
      <c r="T4055" s="11" t="s">
        <v>2847</v>
      </c>
      <c r="U4055" s="11" t="s">
        <v>2517</v>
      </c>
      <c r="V4055" s="211">
        <v>1.8155073861333499</v>
      </c>
      <c r="W4055" s="211"/>
      <c r="X4055" s="211"/>
      <c r="Y4055" s="211"/>
      <c r="Z4055" s="211">
        <v>0.191256830601091</v>
      </c>
      <c r="AD4055" s="188">
        <f t="shared" si="118"/>
        <v>4.1803602435312364</v>
      </c>
    </row>
    <row r="4056" spans="1:30" hidden="1" x14ac:dyDescent="0.35">
      <c r="A4056" s="11" t="s">
        <v>2840</v>
      </c>
      <c r="B4056" s="11" t="s">
        <v>2516</v>
      </c>
      <c r="C4056" s="11" t="s">
        <v>2841</v>
      </c>
      <c r="D4056" s="188" t="s">
        <v>3022</v>
      </c>
      <c r="E4056" s="11" t="s">
        <v>2844</v>
      </c>
      <c r="F4056" s="212" t="s">
        <v>2845</v>
      </c>
      <c r="G4056" s="11" t="s">
        <v>2842</v>
      </c>
      <c r="H4056" s="11" t="s">
        <v>2843</v>
      </c>
      <c r="I4056" s="11" t="s">
        <v>2834</v>
      </c>
      <c r="J4056" s="258" t="s">
        <v>2618</v>
      </c>
      <c r="K4056" s="258" t="s">
        <v>2120</v>
      </c>
      <c r="L4056" s="265" t="s">
        <v>1937</v>
      </c>
      <c r="M4056" s="265" t="s">
        <v>1941</v>
      </c>
      <c r="N4056" s="258" t="s">
        <v>3027</v>
      </c>
      <c r="O4056" s="258" t="s">
        <v>3040</v>
      </c>
      <c r="P4056" s="258"/>
      <c r="Q4056" s="258"/>
      <c r="R4056" s="258"/>
      <c r="S4056" s="258"/>
      <c r="T4056" s="11" t="s">
        <v>2847</v>
      </c>
      <c r="U4056" s="11" t="s">
        <v>2517</v>
      </c>
      <c r="V4056" s="211">
        <v>2.0965577963188098</v>
      </c>
      <c r="W4056" s="211"/>
      <c r="X4056" s="211"/>
      <c r="Y4056" s="211"/>
      <c r="Z4056" s="211">
        <v>0.409836065573774</v>
      </c>
      <c r="AD4056" s="188">
        <f t="shared" si="118"/>
        <v>4.8275027284041387</v>
      </c>
    </row>
    <row r="4057" spans="1:30" hidden="1" x14ac:dyDescent="0.35">
      <c r="A4057" s="11" t="s">
        <v>2840</v>
      </c>
      <c r="B4057" s="11" t="s">
        <v>2516</v>
      </c>
      <c r="C4057" s="11" t="s">
        <v>2841</v>
      </c>
      <c r="D4057" s="188" t="s">
        <v>3022</v>
      </c>
      <c r="E4057" s="11" t="s">
        <v>2844</v>
      </c>
      <c r="F4057" s="212" t="s">
        <v>2845</v>
      </c>
      <c r="G4057" s="11" t="s">
        <v>2842</v>
      </c>
      <c r="H4057" s="11" t="s">
        <v>2843</v>
      </c>
      <c r="I4057" s="11" t="s">
        <v>2834</v>
      </c>
      <c r="J4057" s="258" t="s">
        <v>2618</v>
      </c>
      <c r="K4057" s="258" t="s">
        <v>2120</v>
      </c>
      <c r="L4057" s="265" t="s">
        <v>1937</v>
      </c>
      <c r="M4057" s="265" t="s">
        <v>1941</v>
      </c>
      <c r="N4057" s="258" t="s">
        <v>3027</v>
      </c>
      <c r="O4057" s="258" t="s">
        <v>3040</v>
      </c>
      <c r="P4057" s="258"/>
      <c r="Q4057" s="258"/>
      <c r="R4057" s="258"/>
      <c r="S4057" s="258"/>
      <c r="T4057" s="11" t="s">
        <v>2847</v>
      </c>
      <c r="U4057" s="11" t="s">
        <v>2517</v>
      </c>
      <c r="V4057" s="211">
        <v>2.4163906474920598</v>
      </c>
      <c r="W4057" s="211"/>
      <c r="X4057" s="211"/>
      <c r="Y4057" s="211"/>
      <c r="Z4057" s="211">
        <v>0.30054644808743802</v>
      </c>
      <c r="AD4057" s="188">
        <f t="shared" si="118"/>
        <v>5.5639450837654474</v>
      </c>
    </row>
    <row r="4058" spans="1:30" hidden="1" x14ac:dyDescent="0.35">
      <c r="A4058" s="11" t="s">
        <v>2840</v>
      </c>
      <c r="B4058" s="11" t="s">
        <v>2516</v>
      </c>
      <c r="C4058" s="11" t="s">
        <v>2841</v>
      </c>
      <c r="D4058" s="188" t="s">
        <v>3022</v>
      </c>
      <c r="E4058" s="11" t="s">
        <v>2844</v>
      </c>
      <c r="F4058" s="212" t="s">
        <v>2845</v>
      </c>
      <c r="G4058" s="11" t="s">
        <v>2842</v>
      </c>
      <c r="H4058" s="11" t="s">
        <v>2843</v>
      </c>
      <c r="I4058" s="11" t="s">
        <v>2834</v>
      </c>
      <c r="J4058" s="258" t="s">
        <v>2618</v>
      </c>
      <c r="K4058" s="258" t="s">
        <v>2120</v>
      </c>
      <c r="L4058" s="265" t="s">
        <v>1937</v>
      </c>
      <c r="M4058" s="265" t="s">
        <v>1941</v>
      </c>
      <c r="N4058" s="258" t="s">
        <v>3027</v>
      </c>
      <c r="O4058" s="258" t="s">
        <v>3040</v>
      </c>
      <c r="P4058" s="258"/>
      <c r="Q4058" s="258"/>
      <c r="R4058" s="258"/>
      <c r="S4058" s="258"/>
      <c r="T4058" s="11" t="s">
        <v>2847</v>
      </c>
      <c r="U4058" s="11" t="s">
        <v>2517</v>
      </c>
      <c r="V4058" s="211">
        <v>2.7109275641831898</v>
      </c>
      <c r="W4058" s="211"/>
      <c r="X4058" s="211"/>
      <c r="Y4058" s="211"/>
      <c r="Z4058" s="211">
        <v>-2.7322404371581399E-2</v>
      </c>
      <c r="AD4058" s="188">
        <f t="shared" si="118"/>
        <v>6.2421413974748727</v>
      </c>
    </row>
    <row r="4059" spans="1:30" hidden="1" x14ac:dyDescent="0.35">
      <c r="A4059" s="11" t="s">
        <v>2840</v>
      </c>
      <c r="B4059" s="11" t="s">
        <v>2516</v>
      </c>
      <c r="C4059" s="11" t="s">
        <v>2841</v>
      </c>
      <c r="D4059" s="188" t="s">
        <v>3022</v>
      </c>
      <c r="E4059" s="11" t="s">
        <v>2844</v>
      </c>
      <c r="F4059" s="212" t="s">
        <v>2845</v>
      </c>
      <c r="G4059" s="11" t="s">
        <v>2842</v>
      </c>
      <c r="H4059" s="11" t="s">
        <v>2843</v>
      </c>
      <c r="I4059" s="11" t="s">
        <v>2834</v>
      </c>
      <c r="J4059" s="258" t="s">
        <v>2618</v>
      </c>
      <c r="K4059" s="258" t="s">
        <v>2120</v>
      </c>
      <c r="L4059" s="265" t="s">
        <v>1937</v>
      </c>
      <c r="M4059" s="265" t="s">
        <v>1941</v>
      </c>
      <c r="N4059" s="258" t="s">
        <v>3027</v>
      </c>
      <c r="O4059" s="258" t="s">
        <v>3040</v>
      </c>
      <c r="P4059" s="258"/>
      <c r="Q4059" s="258"/>
      <c r="R4059" s="258"/>
      <c r="S4059" s="258"/>
      <c r="T4059" s="11" t="s">
        <v>2847</v>
      </c>
      <c r="U4059" s="11" t="s">
        <v>2517</v>
      </c>
      <c r="V4059" s="211">
        <v>3.01790281329923</v>
      </c>
      <c r="W4059" s="211"/>
      <c r="X4059" s="211"/>
      <c r="Y4059" s="211"/>
      <c r="Z4059" s="211">
        <v>-8.1967213114751303E-2</v>
      </c>
      <c r="AD4059" s="188">
        <f t="shared" si="118"/>
        <v>6.9489780300076003</v>
      </c>
    </row>
    <row r="4060" spans="1:30" hidden="1" x14ac:dyDescent="0.35">
      <c r="A4060" s="11" t="s">
        <v>2840</v>
      </c>
      <c r="B4060" s="11" t="s">
        <v>2516</v>
      </c>
      <c r="C4060" s="11" t="s">
        <v>2841</v>
      </c>
      <c r="D4060" s="188" t="s">
        <v>3022</v>
      </c>
      <c r="E4060" s="11" t="s">
        <v>2844</v>
      </c>
      <c r="F4060" s="212" t="s">
        <v>2845</v>
      </c>
      <c r="G4060" s="11" t="s">
        <v>2842</v>
      </c>
      <c r="H4060" s="11" t="s">
        <v>2843</v>
      </c>
      <c r="I4060" s="11" t="s">
        <v>2834</v>
      </c>
      <c r="J4060" s="258" t="s">
        <v>2618</v>
      </c>
      <c r="K4060" s="258" t="s">
        <v>2120</v>
      </c>
      <c r="L4060" s="265" t="s">
        <v>1937</v>
      </c>
      <c r="M4060" s="265" t="s">
        <v>1941</v>
      </c>
      <c r="N4060" s="258" t="s">
        <v>3027</v>
      </c>
      <c r="O4060" s="258" t="s">
        <v>3040</v>
      </c>
      <c r="P4060" s="258"/>
      <c r="Q4060" s="258"/>
      <c r="R4060" s="258"/>
      <c r="S4060" s="258"/>
      <c r="T4060" s="11" t="s">
        <v>2847</v>
      </c>
      <c r="U4060" s="11" t="s">
        <v>2517</v>
      </c>
      <c r="V4060" s="211">
        <v>3.3120204603580499</v>
      </c>
      <c r="W4060" s="211"/>
      <c r="X4060" s="211"/>
      <c r="Y4060" s="211"/>
      <c r="Z4060" s="211">
        <v>-8.1967213114751303E-2</v>
      </c>
      <c r="AD4060" s="188">
        <f t="shared" si="118"/>
        <v>7.6262089397117228</v>
      </c>
    </row>
    <row r="4061" spans="1:30" hidden="1" x14ac:dyDescent="0.35">
      <c r="A4061" s="11" t="s">
        <v>2840</v>
      </c>
      <c r="B4061" s="11" t="s">
        <v>2516</v>
      </c>
      <c r="C4061" s="11" t="s">
        <v>2841</v>
      </c>
      <c r="D4061" s="188" t="s">
        <v>3022</v>
      </c>
      <c r="E4061" s="11" t="s">
        <v>2844</v>
      </c>
      <c r="F4061" s="212" t="s">
        <v>2845</v>
      </c>
      <c r="G4061" s="11" t="s">
        <v>2842</v>
      </c>
      <c r="H4061" s="11" t="s">
        <v>2843</v>
      </c>
      <c r="I4061" s="11" t="s">
        <v>2616</v>
      </c>
      <c r="J4061" s="258" t="s">
        <v>3036</v>
      </c>
      <c r="K4061" s="258" t="s">
        <v>2120</v>
      </c>
      <c r="L4061" s="265" t="s">
        <v>1937</v>
      </c>
      <c r="M4061" s="265" t="s">
        <v>1941</v>
      </c>
      <c r="N4061" s="258" t="s">
        <v>3027</v>
      </c>
      <c r="O4061" s="258" t="s">
        <v>3040</v>
      </c>
      <c r="P4061" s="258"/>
      <c r="Q4061" s="258"/>
      <c r="R4061" s="258"/>
      <c r="S4061" s="258"/>
      <c r="T4061" s="11" t="s">
        <v>2847</v>
      </c>
      <c r="U4061" s="11" t="s">
        <v>2517</v>
      </c>
      <c r="V4061" s="211">
        <v>2.1099045462803701</v>
      </c>
      <c r="W4061" s="211"/>
      <c r="X4061" s="211"/>
      <c r="Y4061" s="211"/>
      <c r="Z4061" s="211">
        <v>-2.7322404371581399E-2</v>
      </c>
      <c r="AD4061" s="188">
        <f t="shared" si="118"/>
        <v>4.8582347559055465</v>
      </c>
    </row>
    <row r="4062" spans="1:30" hidden="1" x14ac:dyDescent="0.35">
      <c r="A4062" s="11" t="s">
        <v>2840</v>
      </c>
      <c r="B4062" s="11" t="s">
        <v>2516</v>
      </c>
      <c r="C4062" s="11" t="s">
        <v>2841</v>
      </c>
      <c r="D4062" s="188" t="s">
        <v>3022</v>
      </c>
      <c r="E4062" s="11" t="s">
        <v>2844</v>
      </c>
      <c r="F4062" s="212" t="s">
        <v>2845</v>
      </c>
      <c r="G4062" s="11" t="s">
        <v>2842</v>
      </c>
      <c r="H4062" s="11" t="s">
        <v>2843</v>
      </c>
      <c r="I4062" s="11" t="s">
        <v>2616</v>
      </c>
      <c r="J4062" s="258" t="s">
        <v>3036</v>
      </c>
      <c r="K4062" s="258" t="s">
        <v>2120</v>
      </c>
      <c r="L4062" s="265" t="s">
        <v>1937</v>
      </c>
      <c r="M4062" s="265" t="s">
        <v>1941</v>
      </c>
      <c r="N4062" s="258" t="s">
        <v>3027</v>
      </c>
      <c r="O4062" s="258" t="s">
        <v>3040</v>
      </c>
      <c r="P4062" s="258"/>
      <c r="Q4062" s="258"/>
      <c r="R4062" s="258"/>
      <c r="S4062" s="258"/>
      <c r="T4062" s="11" t="s">
        <v>2847</v>
      </c>
      <c r="U4062" s="11" t="s">
        <v>2517</v>
      </c>
      <c r="V4062" s="211">
        <v>2.4168099171243602</v>
      </c>
      <c r="W4062" s="211"/>
      <c r="X4062" s="211"/>
      <c r="Y4062" s="211"/>
      <c r="Z4062" s="211">
        <v>-2.7322404371581399E-2</v>
      </c>
      <c r="AD4062" s="188">
        <f t="shared" si="118"/>
        <v>5.5649104877707272</v>
      </c>
    </row>
    <row r="4063" spans="1:30" hidden="1" x14ac:dyDescent="0.35">
      <c r="A4063" s="11" t="s">
        <v>2840</v>
      </c>
      <c r="B4063" s="11" t="s">
        <v>2516</v>
      </c>
      <c r="C4063" s="11" t="s">
        <v>2841</v>
      </c>
      <c r="D4063" s="188" t="s">
        <v>3022</v>
      </c>
      <c r="E4063" s="11" t="s">
        <v>2844</v>
      </c>
      <c r="F4063" s="212" t="s">
        <v>2845</v>
      </c>
      <c r="G4063" s="11" t="s">
        <v>2842</v>
      </c>
      <c r="H4063" s="11" t="s">
        <v>2843</v>
      </c>
      <c r="I4063" s="11" t="s">
        <v>2616</v>
      </c>
      <c r="J4063" s="258" t="s">
        <v>3036</v>
      </c>
      <c r="K4063" s="258" t="s">
        <v>2120</v>
      </c>
      <c r="L4063" s="265" t="s">
        <v>1937</v>
      </c>
      <c r="M4063" s="265" t="s">
        <v>1941</v>
      </c>
      <c r="N4063" s="258" t="s">
        <v>3027</v>
      </c>
      <c r="O4063" s="258" t="s">
        <v>3040</v>
      </c>
      <c r="P4063" s="258"/>
      <c r="Q4063" s="258"/>
      <c r="R4063" s="258"/>
      <c r="S4063" s="258"/>
      <c r="T4063" s="11" t="s">
        <v>2847</v>
      </c>
      <c r="U4063" s="11" t="s">
        <v>2517</v>
      </c>
      <c r="V4063" s="211">
        <v>2.4168099171243602</v>
      </c>
      <c r="W4063" s="211"/>
      <c r="X4063" s="211"/>
      <c r="Y4063" s="211"/>
      <c r="Z4063" s="211">
        <v>-2.7322404371581399E-2</v>
      </c>
      <c r="AD4063" s="188">
        <f t="shared" si="118"/>
        <v>5.5649104877707272</v>
      </c>
    </row>
    <row r="4064" spans="1:30" hidden="1" x14ac:dyDescent="0.35">
      <c r="A4064" s="11" t="s">
        <v>2840</v>
      </c>
      <c r="B4064" s="11" t="s">
        <v>2516</v>
      </c>
      <c r="C4064" s="11" t="s">
        <v>2841</v>
      </c>
      <c r="D4064" s="188" t="s">
        <v>3022</v>
      </c>
      <c r="E4064" s="11" t="s">
        <v>2844</v>
      </c>
      <c r="F4064" s="212" t="s">
        <v>2845</v>
      </c>
      <c r="G4064" s="11" t="s">
        <v>2842</v>
      </c>
      <c r="H4064" s="11" t="s">
        <v>2843</v>
      </c>
      <c r="I4064" s="11" t="s">
        <v>2616</v>
      </c>
      <c r="J4064" s="258" t="s">
        <v>3036</v>
      </c>
      <c r="K4064" s="258" t="s">
        <v>2120</v>
      </c>
      <c r="L4064" s="265" t="s">
        <v>1937</v>
      </c>
      <c r="M4064" s="265" t="s">
        <v>1941</v>
      </c>
      <c r="N4064" s="258" t="s">
        <v>3027</v>
      </c>
      <c r="O4064" s="258" t="s">
        <v>3040</v>
      </c>
      <c r="P4064" s="258"/>
      <c r="Q4064" s="258"/>
      <c r="R4064" s="258"/>
      <c r="S4064" s="258"/>
      <c r="T4064" s="11" t="s">
        <v>2847</v>
      </c>
      <c r="U4064" s="11" t="s">
        <v>2517</v>
      </c>
      <c r="V4064" s="211">
        <v>2.71071792936704</v>
      </c>
      <c r="W4064" s="211"/>
      <c r="X4064" s="211"/>
      <c r="Y4064" s="211"/>
      <c r="Z4064" s="211">
        <v>0.13661202185792801</v>
      </c>
      <c r="AD4064" s="188">
        <f t="shared" si="118"/>
        <v>6.2416586954722337</v>
      </c>
    </row>
    <row r="4065" spans="1:30" hidden="1" x14ac:dyDescent="0.35">
      <c r="A4065" s="11" t="s">
        <v>2840</v>
      </c>
      <c r="B4065" s="11" t="s">
        <v>2516</v>
      </c>
      <c r="C4065" s="11" t="s">
        <v>2841</v>
      </c>
      <c r="D4065" s="188" t="s">
        <v>3022</v>
      </c>
      <c r="E4065" s="11" t="s">
        <v>2844</v>
      </c>
      <c r="F4065" s="212" t="s">
        <v>2845</v>
      </c>
      <c r="G4065" s="11" t="s">
        <v>2842</v>
      </c>
      <c r="H4065" s="11" t="s">
        <v>2843</v>
      </c>
      <c r="I4065" s="11" t="s">
        <v>2616</v>
      </c>
      <c r="J4065" s="258" t="s">
        <v>3036</v>
      </c>
      <c r="K4065" s="258" t="s">
        <v>2120</v>
      </c>
      <c r="L4065" s="265" t="s">
        <v>1937</v>
      </c>
      <c r="M4065" s="265" t="s">
        <v>1941</v>
      </c>
      <c r="N4065" s="258" t="s">
        <v>3027</v>
      </c>
      <c r="O4065" s="258" t="s">
        <v>3040</v>
      </c>
      <c r="P4065" s="258"/>
      <c r="Q4065" s="258"/>
      <c r="R4065" s="258"/>
      <c r="S4065" s="258"/>
      <c r="T4065" s="11" t="s">
        <v>2847</v>
      </c>
      <c r="U4065" s="11" t="s">
        <v>2517</v>
      </c>
      <c r="V4065" s="211">
        <v>3.0046958198817602</v>
      </c>
      <c r="W4065" s="211"/>
      <c r="X4065" s="211"/>
      <c r="Y4065" s="211"/>
      <c r="Z4065" s="211">
        <v>0.24590163934426101</v>
      </c>
      <c r="AD4065" s="188">
        <f t="shared" si="118"/>
        <v>6.9185678038412641</v>
      </c>
    </row>
    <row r="4066" spans="1:30" hidden="1" x14ac:dyDescent="0.35">
      <c r="A4066" s="11" t="s">
        <v>2840</v>
      </c>
      <c r="B4066" s="11" t="s">
        <v>2516</v>
      </c>
      <c r="C4066" s="11" t="s">
        <v>2841</v>
      </c>
      <c r="D4066" s="188" t="s">
        <v>3022</v>
      </c>
      <c r="E4066" s="11" t="s">
        <v>2844</v>
      </c>
      <c r="F4066" s="212" t="s">
        <v>2845</v>
      </c>
      <c r="G4066" s="11" t="s">
        <v>2842</v>
      </c>
      <c r="H4066" s="11" t="s">
        <v>2843</v>
      </c>
      <c r="I4066" s="11" t="s">
        <v>2616</v>
      </c>
      <c r="J4066" s="258" t="s">
        <v>3036</v>
      </c>
      <c r="K4066" s="258" t="s">
        <v>2120</v>
      </c>
      <c r="L4066" s="265" t="s">
        <v>1937</v>
      </c>
      <c r="M4066" s="265" t="s">
        <v>1941</v>
      </c>
      <c r="N4066" s="258" t="s">
        <v>3027</v>
      </c>
      <c r="O4066" s="258" t="s">
        <v>3040</v>
      </c>
      <c r="P4066" s="258"/>
      <c r="Q4066" s="258"/>
      <c r="R4066" s="258"/>
      <c r="S4066" s="258"/>
      <c r="T4066" s="11" t="s">
        <v>2847</v>
      </c>
      <c r="U4066" s="11" t="s">
        <v>2517</v>
      </c>
      <c r="V4066" s="211">
        <v>3.3366874903917298</v>
      </c>
      <c r="W4066" s="211"/>
      <c r="X4066" s="211"/>
      <c r="Y4066" s="211"/>
      <c r="Z4066" s="211">
        <v>0.62841530054645001</v>
      </c>
      <c r="AD4066" s="188">
        <f t="shared" si="118"/>
        <v>7.6830068753557113</v>
      </c>
    </row>
    <row r="4067" spans="1:30" hidden="1" x14ac:dyDescent="0.35">
      <c r="A4067" s="11" t="s">
        <v>2840</v>
      </c>
      <c r="B4067" s="11" t="s">
        <v>2516</v>
      </c>
      <c r="C4067" s="11" t="s">
        <v>2841</v>
      </c>
      <c r="D4067" s="188" t="s">
        <v>3022</v>
      </c>
      <c r="E4067" s="11" t="s">
        <v>2844</v>
      </c>
      <c r="F4067" s="212" t="s">
        <v>2845</v>
      </c>
      <c r="G4067" s="11" t="s">
        <v>2842</v>
      </c>
      <c r="H4067" s="11" t="s">
        <v>2843</v>
      </c>
      <c r="I4067" s="11" t="s">
        <v>2616</v>
      </c>
      <c r="J4067" s="258" t="s">
        <v>3036</v>
      </c>
      <c r="K4067" s="258" t="s">
        <v>2120</v>
      </c>
      <c r="L4067" s="265" t="s">
        <v>1937</v>
      </c>
      <c r="M4067" s="265" t="s">
        <v>1941</v>
      </c>
      <c r="N4067" s="258" t="s">
        <v>3027</v>
      </c>
      <c r="O4067" s="258" t="s">
        <v>3040</v>
      </c>
      <c r="P4067" s="258"/>
      <c r="Q4067" s="258"/>
      <c r="R4067" s="258"/>
      <c r="S4067" s="258"/>
      <c r="T4067" s="11" t="s">
        <v>2847</v>
      </c>
      <c r="U4067" s="11" t="s">
        <v>2517</v>
      </c>
      <c r="V4067" s="211">
        <v>3.6015261414615698</v>
      </c>
      <c r="W4067" s="211"/>
      <c r="X4067" s="211"/>
      <c r="Y4067" s="211"/>
      <c r="Z4067" s="211">
        <v>3.5245901639344202</v>
      </c>
      <c r="AD4067" s="188">
        <f t="shared" si="118"/>
        <v>8.2928204053577765</v>
      </c>
    </row>
    <row r="4068" spans="1:30" hidden="1" x14ac:dyDescent="0.35">
      <c r="A4068" s="11" t="s">
        <v>2840</v>
      </c>
      <c r="B4068" s="11" t="s">
        <v>2516</v>
      </c>
      <c r="C4068" s="11" t="s">
        <v>2841</v>
      </c>
      <c r="D4068" s="188" t="s">
        <v>3022</v>
      </c>
      <c r="E4068" s="11" t="s">
        <v>2844</v>
      </c>
      <c r="F4068" s="212" t="s">
        <v>2845</v>
      </c>
      <c r="G4068" s="11" t="s">
        <v>2842</v>
      </c>
      <c r="H4068" s="11" t="s">
        <v>2843</v>
      </c>
      <c r="I4068" s="11" t="s">
        <v>2616</v>
      </c>
      <c r="J4068" s="258" t="s">
        <v>3036</v>
      </c>
      <c r="K4068" s="258" t="s">
        <v>2120</v>
      </c>
      <c r="L4068" s="265" t="s">
        <v>1937</v>
      </c>
      <c r="M4068" s="265" t="s">
        <v>1941</v>
      </c>
      <c r="N4068" s="258" t="s">
        <v>3027</v>
      </c>
      <c r="O4068" s="258" t="s">
        <v>3040</v>
      </c>
      <c r="P4068" s="258"/>
      <c r="Q4068" s="258"/>
      <c r="R4068" s="258"/>
      <c r="S4068" s="258"/>
      <c r="T4068" s="11" t="s">
        <v>2847</v>
      </c>
      <c r="U4068" s="11" t="s">
        <v>2517</v>
      </c>
      <c r="V4068" s="211">
        <v>3.9196120358335702</v>
      </c>
      <c r="W4068" s="211"/>
      <c r="X4068" s="211"/>
      <c r="Y4068" s="211"/>
      <c r="Z4068" s="211">
        <v>4.7814207650273204</v>
      </c>
      <c r="AD4068" s="188">
        <f t="shared" si="118"/>
        <v>9.0252402440304227</v>
      </c>
    </row>
    <row r="4069" spans="1:30" hidden="1" x14ac:dyDescent="0.35">
      <c r="A4069" s="11" t="s">
        <v>2840</v>
      </c>
      <c r="B4069" s="11" t="s">
        <v>2516</v>
      </c>
      <c r="C4069" s="11" t="s">
        <v>2841</v>
      </c>
      <c r="D4069" s="188" t="s">
        <v>3022</v>
      </c>
      <c r="E4069" s="11" t="s">
        <v>2844</v>
      </c>
      <c r="F4069" s="212" t="s">
        <v>2845</v>
      </c>
      <c r="G4069" s="11" t="s">
        <v>2842</v>
      </c>
      <c r="H4069" s="11" t="s">
        <v>2843</v>
      </c>
      <c r="I4069" s="11" t="s">
        <v>2616</v>
      </c>
      <c r="J4069" s="258" t="s">
        <v>3036</v>
      </c>
      <c r="K4069" s="258" t="s">
        <v>2120</v>
      </c>
      <c r="L4069" s="265" t="s">
        <v>1937</v>
      </c>
      <c r="M4069" s="265" t="s">
        <v>1941</v>
      </c>
      <c r="N4069" s="258" t="s">
        <v>3027</v>
      </c>
      <c r="O4069" s="258" t="s">
        <v>3040</v>
      </c>
      <c r="P4069" s="258"/>
      <c r="Q4069" s="258"/>
      <c r="R4069" s="258"/>
      <c r="S4069" s="258"/>
      <c r="T4069" s="11" t="s">
        <v>2847</v>
      </c>
      <c r="U4069" s="11" t="s">
        <v>2517</v>
      </c>
      <c r="V4069" s="211">
        <v>4.20897796039299</v>
      </c>
      <c r="W4069" s="211"/>
      <c r="X4069" s="211"/>
      <c r="Y4069" s="211"/>
      <c r="Z4069" s="211">
        <v>8.4972677595628401</v>
      </c>
      <c r="AD4069" s="188">
        <f t="shared" si="118"/>
        <v>9.6915299083413817</v>
      </c>
    </row>
    <row r="4070" spans="1:30" hidden="1" x14ac:dyDescent="0.35">
      <c r="A4070" s="11" t="s">
        <v>2840</v>
      </c>
      <c r="B4070" s="11" t="s">
        <v>2516</v>
      </c>
      <c r="C4070" s="11" t="s">
        <v>2841</v>
      </c>
      <c r="D4070" s="188" t="s">
        <v>3022</v>
      </c>
      <c r="E4070" s="11" t="s">
        <v>2844</v>
      </c>
      <c r="F4070" s="212" t="s">
        <v>2845</v>
      </c>
      <c r="G4070" s="11" t="s">
        <v>2842</v>
      </c>
      <c r="H4070" s="11" t="s">
        <v>2843</v>
      </c>
      <c r="I4070" s="11" t="s">
        <v>2616</v>
      </c>
      <c r="J4070" s="258" t="s">
        <v>3036</v>
      </c>
      <c r="K4070" s="258" t="s">
        <v>2120</v>
      </c>
      <c r="L4070" s="265" t="s">
        <v>1937</v>
      </c>
      <c r="M4070" s="265" t="s">
        <v>1941</v>
      </c>
      <c r="N4070" s="258" t="s">
        <v>3027</v>
      </c>
      <c r="O4070" s="258" t="s">
        <v>3040</v>
      </c>
      <c r="P4070" s="258"/>
      <c r="Q4070" s="258"/>
      <c r="R4070" s="258"/>
      <c r="S4070" s="258"/>
      <c r="T4070" s="11" t="s">
        <v>2847</v>
      </c>
      <c r="U4070" s="11" t="s">
        <v>2517</v>
      </c>
      <c r="V4070" s="211">
        <v>4.52713373303704</v>
      </c>
      <c r="W4070" s="211"/>
      <c r="X4070" s="211"/>
      <c r="Y4070" s="211"/>
      <c r="Z4070" s="211">
        <v>9.6994535519125602</v>
      </c>
      <c r="AD4070" s="188">
        <f t="shared" ref="AD4070:AD4101" si="119">LN(10^(V4070))</f>
        <v>10.424110647681575</v>
      </c>
    </row>
    <row r="4071" spans="1:30" hidden="1" x14ac:dyDescent="0.35">
      <c r="A4071" s="11" t="s">
        <v>2840</v>
      </c>
      <c r="B4071" s="11" t="s">
        <v>2516</v>
      </c>
      <c r="C4071" s="11" t="s">
        <v>2841</v>
      </c>
      <c r="D4071" s="188" t="s">
        <v>3022</v>
      </c>
      <c r="E4071" s="11" t="s">
        <v>2844</v>
      </c>
      <c r="F4071" s="212" t="s">
        <v>2845</v>
      </c>
      <c r="G4071" s="11" t="s">
        <v>2842</v>
      </c>
      <c r="H4071" s="11" t="s">
        <v>2843</v>
      </c>
      <c r="I4071" s="11" t="s">
        <v>2616</v>
      </c>
      <c r="J4071" s="258" t="s">
        <v>3036</v>
      </c>
      <c r="K4071" s="258" t="s">
        <v>2120</v>
      </c>
      <c r="L4071" s="265" t="s">
        <v>1937</v>
      </c>
      <c r="M4071" s="265" t="s">
        <v>1941</v>
      </c>
      <c r="N4071" s="258" t="s">
        <v>3027</v>
      </c>
      <c r="O4071" s="258" t="s">
        <v>3040</v>
      </c>
      <c r="P4071" s="258"/>
      <c r="Q4071" s="258"/>
      <c r="R4071" s="258"/>
      <c r="S4071" s="258"/>
      <c r="T4071" s="11" t="s">
        <v>2847</v>
      </c>
      <c r="U4071" s="11" t="s">
        <v>2517</v>
      </c>
      <c r="V4071" s="211">
        <v>4.8119575699132104</v>
      </c>
      <c r="W4071" s="211"/>
      <c r="X4071" s="211"/>
      <c r="Y4071" s="211"/>
      <c r="Z4071" s="211">
        <v>6.9672131147540899</v>
      </c>
      <c r="AD4071" s="188">
        <f t="shared" si="119"/>
        <v>11.079941768602012</v>
      </c>
    </row>
    <row r="4072" spans="1:30" hidden="1" x14ac:dyDescent="0.35">
      <c r="A4072" s="11" t="s">
        <v>2840</v>
      </c>
      <c r="B4072" s="11" t="s">
        <v>2516</v>
      </c>
      <c r="C4072" s="11" t="s">
        <v>2841</v>
      </c>
      <c r="D4072" s="188" t="s">
        <v>3022</v>
      </c>
      <c r="E4072" s="11" t="s">
        <v>2844</v>
      </c>
      <c r="F4072" s="212" t="s">
        <v>2845</v>
      </c>
      <c r="G4072" s="11" t="s">
        <v>2842</v>
      </c>
      <c r="H4072" s="11" t="s">
        <v>2843</v>
      </c>
      <c r="I4072" s="11" t="s">
        <v>2616</v>
      </c>
      <c r="J4072" s="258" t="s">
        <v>3036</v>
      </c>
      <c r="K4072" s="258" t="s">
        <v>2120</v>
      </c>
      <c r="L4072" s="265" t="s">
        <v>1937</v>
      </c>
      <c r="M4072" s="265" t="s">
        <v>1941</v>
      </c>
      <c r="N4072" s="258" t="s">
        <v>3027</v>
      </c>
      <c r="O4072" s="258" t="s">
        <v>3040</v>
      </c>
      <c r="P4072" s="258"/>
      <c r="Q4072" s="258"/>
      <c r="R4072" s="258"/>
      <c r="S4072" s="258"/>
      <c r="T4072" s="11" t="s">
        <v>2847</v>
      </c>
      <c r="U4072" s="11" t="s">
        <v>2517</v>
      </c>
      <c r="V4072" s="211">
        <v>5.1083811999496804</v>
      </c>
      <c r="W4072" s="211"/>
      <c r="X4072" s="211"/>
      <c r="Y4072" s="211"/>
      <c r="Z4072" s="211">
        <v>5.1639344262295097</v>
      </c>
      <c r="AD4072" s="188">
        <f t="shared" si="119"/>
        <v>11.762482400335172</v>
      </c>
    </row>
    <row r="4073" spans="1:30" hidden="1" x14ac:dyDescent="0.35">
      <c r="A4073" s="11" t="s">
        <v>2840</v>
      </c>
      <c r="B4073" s="11" t="s">
        <v>2516</v>
      </c>
      <c r="C4073" s="11" t="s">
        <v>2841</v>
      </c>
      <c r="D4073" s="188" t="s">
        <v>3022</v>
      </c>
      <c r="E4073" s="11" t="s">
        <v>2844</v>
      </c>
      <c r="F4073" s="212" t="s">
        <v>2845</v>
      </c>
      <c r="G4073" s="11" t="s">
        <v>2842</v>
      </c>
      <c r="H4073" s="11" t="s">
        <v>2843</v>
      </c>
      <c r="I4073" s="11" t="s">
        <v>2616</v>
      </c>
      <c r="J4073" s="258" t="s">
        <v>3036</v>
      </c>
      <c r="K4073" s="258" t="s">
        <v>2120</v>
      </c>
      <c r="L4073" s="265" t="s">
        <v>1937</v>
      </c>
      <c r="M4073" s="265" t="s">
        <v>1941</v>
      </c>
      <c r="N4073" s="258" t="s">
        <v>3027</v>
      </c>
      <c r="O4073" s="258" t="s">
        <v>3040</v>
      </c>
      <c r="P4073" s="258"/>
      <c r="Q4073" s="258"/>
      <c r="R4073" s="258"/>
      <c r="S4073" s="258"/>
      <c r="T4073" s="11" t="s">
        <v>2847</v>
      </c>
      <c r="U4073" s="11" t="s">
        <v>2517</v>
      </c>
      <c r="V4073" s="211">
        <v>5.4415608010845098</v>
      </c>
      <c r="W4073" s="211"/>
      <c r="X4073" s="211"/>
      <c r="Y4073" s="211"/>
      <c r="Z4073" s="211">
        <v>4.6174863387978098</v>
      </c>
      <c r="AD4073" s="188">
        <f t="shared" si="119"/>
        <v>12.529656783197931</v>
      </c>
    </row>
    <row r="4074" spans="1:30" hidden="1" x14ac:dyDescent="0.35">
      <c r="A4074" s="11" t="s">
        <v>2840</v>
      </c>
      <c r="B4074" s="11" t="s">
        <v>2516</v>
      </c>
      <c r="C4074" s="11" t="s">
        <v>2841</v>
      </c>
      <c r="D4074" s="188" t="s">
        <v>3022</v>
      </c>
      <c r="E4074" s="11" t="s">
        <v>2844</v>
      </c>
      <c r="F4074" s="212" t="s">
        <v>2845</v>
      </c>
      <c r="G4074" s="11" t="s">
        <v>2842</v>
      </c>
      <c r="H4074" s="11" t="s">
        <v>2843</v>
      </c>
      <c r="I4074" s="11" t="s">
        <v>2616</v>
      </c>
      <c r="J4074" s="258" t="s">
        <v>3036</v>
      </c>
      <c r="K4074" s="258" t="s">
        <v>2120</v>
      </c>
      <c r="L4074" s="265" t="s">
        <v>1937</v>
      </c>
      <c r="M4074" s="265" t="s">
        <v>1941</v>
      </c>
      <c r="N4074" s="258" t="s">
        <v>3027</v>
      </c>
      <c r="O4074" s="258" t="s">
        <v>3040</v>
      </c>
      <c r="P4074" s="258"/>
      <c r="Q4074" s="258"/>
      <c r="R4074" s="258"/>
      <c r="S4074" s="258"/>
      <c r="T4074" s="11" t="s">
        <v>2847</v>
      </c>
      <c r="U4074" s="11" t="s">
        <v>2517</v>
      </c>
      <c r="V4074" s="211">
        <v>5.7381241876650799</v>
      </c>
      <c r="W4074" s="211"/>
      <c r="X4074" s="211"/>
      <c r="Y4074" s="211"/>
      <c r="Z4074" s="211">
        <v>2.70491803278688</v>
      </c>
      <c r="AD4074" s="188">
        <f t="shared" si="119"/>
        <v>13.212519216266182</v>
      </c>
    </row>
    <row r="4075" spans="1:30" hidden="1" x14ac:dyDescent="0.35">
      <c r="A4075" s="11" t="s">
        <v>2840</v>
      </c>
      <c r="B4075" s="11" t="s">
        <v>2516</v>
      </c>
      <c r="C4075" s="11" t="s">
        <v>2841</v>
      </c>
      <c r="D4075" s="188" t="s">
        <v>3022</v>
      </c>
      <c r="E4075" s="11" t="s">
        <v>2844</v>
      </c>
      <c r="F4075" s="212" t="s">
        <v>2845</v>
      </c>
      <c r="G4075" s="11" t="s">
        <v>2842</v>
      </c>
      <c r="H4075" s="11" t="s">
        <v>2843</v>
      </c>
      <c r="I4075" s="11" t="s">
        <v>2835</v>
      </c>
      <c r="J4075" s="258" t="s">
        <v>2561</v>
      </c>
      <c r="K4075" s="258" t="s">
        <v>2120</v>
      </c>
      <c r="L4075" s="265" t="s">
        <v>1937</v>
      </c>
      <c r="M4075" s="265" t="s">
        <v>1941</v>
      </c>
      <c r="N4075" s="258" t="s">
        <v>3027</v>
      </c>
      <c r="O4075" s="258" t="s">
        <v>3040</v>
      </c>
      <c r="P4075" s="258"/>
      <c r="Q4075" s="258"/>
      <c r="R4075" s="258"/>
      <c r="S4075" s="258"/>
      <c r="T4075" s="11" t="s">
        <v>2847</v>
      </c>
      <c r="U4075" s="11" t="s">
        <v>2517</v>
      </c>
      <c r="V4075" s="211">
        <v>2.1205260436319899</v>
      </c>
      <c r="W4075" s="211"/>
      <c r="X4075" s="211"/>
      <c r="Y4075" s="211"/>
      <c r="Z4075" s="211">
        <v>1.6666666666666601</v>
      </c>
      <c r="AD4075" s="188">
        <f t="shared" si="119"/>
        <v>4.8826916573726615</v>
      </c>
    </row>
    <row r="4076" spans="1:30" hidden="1" x14ac:dyDescent="0.35">
      <c r="A4076" s="11" t="s">
        <v>2840</v>
      </c>
      <c r="B4076" s="11" t="s">
        <v>2516</v>
      </c>
      <c r="C4076" s="11" t="s">
        <v>2841</v>
      </c>
      <c r="D4076" s="188" t="s">
        <v>3022</v>
      </c>
      <c r="E4076" s="11" t="s">
        <v>2844</v>
      </c>
      <c r="F4076" s="212" t="s">
        <v>2845</v>
      </c>
      <c r="G4076" s="11" t="s">
        <v>2842</v>
      </c>
      <c r="H4076" s="11" t="s">
        <v>2843</v>
      </c>
      <c r="I4076" s="11" t="s">
        <v>2835</v>
      </c>
      <c r="J4076" s="258" t="s">
        <v>2561</v>
      </c>
      <c r="K4076" s="258" t="s">
        <v>2120</v>
      </c>
      <c r="L4076" s="265" t="s">
        <v>1937</v>
      </c>
      <c r="M4076" s="265" t="s">
        <v>1941</v>
      </c>
      <c r="N4076" s="258" t="s">
        <v>3027</v>
      </c>
      <c r="O4076" s="258" t="s">
        <v>3040</v>
      </c>
      <c r="P4076" s="258"/>
      <c r="Q4076" s="258"/>
      <c r="R4076" s="258"/>
      <c r="S4076" s="258"/>
      <c r="T4076" s="11" t="s">
        <v>2847</v>
      </c>
      <c r="U4076" s="11" t="s">
        <v>2517</v>
      </c>
      <c r="V4076" s="211">
        <v>2.4023451148100001</v>
      </c>
      <c r="W4076" s="211"/>
      <c r="X4076" s="211"/>
      <c r="Y4076" s="211"/>
      <c r="Z4076" s="211">
        <v>1.2841530054644801</v>
      </c>
      <c r="AD4076" s="188">
        <f t="shared" si="119"/>
        <v>5.5316040495885757</v>
      </c>
    </row>
    <row r="4077" spans="1:30" hidden="1" x14ac:dyDescent="0.35">
      <c r="A4077" s="11" t="s">
        <v>2840</v>
      </c>
      <c r="B4077" s="11" t="s">
        <v>2516</v>
      </c>
      <c r="C4077" s="11" t="s">
        <v>2841</v>
      </c>
      <c r="D4077" s="188" t="s">
        <v>3022</v>
      </c>
      <c r="E4077" s="11" t="s">
        <v>2844</v>
      </c>
      <c r="F4077" s="212" t="s">
        <v>2845</v>
      </c>
      <c r="G4077" s="11" t="s">
        <v>2842</v>
      </c>
      <c r="H4077" s="11" t="s">
        <v>2843</v>
      </c>
      <c r="I4077" s="11" t="s">
        <v>2835</v>
      </c>
      <c r="J4077" s="258" t="s">
        <v>2561</v>
      </c>
      <c r="K4077" s="258" t="s">
        <v>2120</v>
      </c>
      <c r="L4077" s="265" t="s">
        <v>1937</v>
      </c>
      <c r="M4077" s="265" t="s">
        <v>1941</v>
      </c>
      <c r="N4077" s="258" t="s">
        <v>3027</v>
      </c>
      <c r="O4077" s="258" t="s">
        <v>3040</v>
      </c>
      <c r="P4077" s="258"/>
      <c r="Q4077" s="258"/>
      <c r="R4077" s="258"/>
      <c r="S4077" s="258"/>
      <c r="T4077" s="11" t="s">
        <v>2847</v>
      </c>
      <c r="U4077" s="11" t="s">
        <v>2517</v>
      </c>
      <c r="V4077" s="211">
        <v>2.7209900353583998</v>
      </c>
      <c r="W4077" s="211"/>
      <c r="X4077" s="211"/>
      <c r="Y4077" s="211"/>
      <c r="Z4077" s="211">
        <v>2.10382513661202</v>
      </c>
      <c r="AD4077" s="188">
        <f t="shared" si="119"/>
        <v>6.2653110936015928</v>
      </c>
    </row>
    <row r="4078" spans="1:30" hidden="1" x14ac:dyDescent="0.35">
      <c r="A4078" s="11" t="s">
        <v>2840</v>
      </c>
      <c r="B4078" s="11" t="s">
        <v>2516</v>
      </c>
      <c r="C4078" s="11" t="s">
        <v>2841</v>
      </c>
      <c r="D4078" s="188" t="s">
        <v>3022</v>
      </c>
      <c r="E4078" s="11" t="s">
        <v>2844</v>
      </c>
      <c r="F4078" s="212" t="s">
        <v>2845</v>
      </c>
      <c r="G4078" s="11" t="s">
        <v>2842</v>
      </c>
      <c r="H4078" s="11" t="s">
        <v>2843</v>
      </c>
      <c r="I4078" s="11" t="s">
        <v>2835</v>
      </c>
      <c r="J4078" s="258" t="s">
        <v>2561</v>
      </c>
      <c r="K4078" s="258" t="s">
        <v>2120</v>
      </c>
      <c r="L4078" s="265" t="s">
        <v>1937</v>
      </c>
      <c r="M4078" s="265" t="s">
        <v>1941</v>
      </c>
      <c r="N4078" s="258" t="s">
        <v>3027</v>
      </c>
      <c r="O4078" s="258" t="s">
        <v>3040</v>
      </c>
      <c r="P4078" s="258"/>
      <c r="Q4078" s="258"/>
      <c r="R4078" s="258"/>
      <c r="S4078" s="258"/>
      <c r="T4078" s="11" t="s">
        <v>2847</v>
      </c>
      <c r="U4078" s="11" t="s">
        <v>2517</v>
      </c>
      <c r="V4078" s="211">
        <v>3.0265677190334399</v>
      </c>
      <c r="W4078" s="211"/>
      <c r="X4078" s="211"/>
      <c r="Y4078" s="211"/>
      <c r="Z4078" s="211">
        <v>3.1420765027322402</v>
      </c>
      <c r="AD4078" s="188">
        <f t="shared" si="119"/>
        <v>6.9689297127833907</v>
      </c>
    </row>
    <row r="4079" spans="1:30" hidden="1" x14ac:dyDescent="0.35">
      <c r="A4079" s="11" t="s">
        <v>2840</v>
      </c>
      <c r="B4079" s="11" t="s">
        <v>2516</v>
      </c>
      <c r="C4079" s="11" t="s">
        <v>2841</v>
      </c>
      <c r="D4079" s="188" t="s">
        <v>3022</v>
      </c>
      <c r="E4079" s="11" t="s">
        <v>2844</v>
      </c>
      <c r="F4079" s="212" t="s">
        <v>2845</v>
      </c>
      <c r="G4079" s="11" t="s">
        <v>2842</v>
      </c>
      <c r="H4079" s="11" t="s">
        <v>2843</v>
      </c>
      <c r="I4079" s="11" t="s">
        <v>2835</v>
      </c>
      <c r="J4079" s="258" t="s">
        <v>2561</v>
      </c>
      <c r="K4079" s="258" t="s">
        <v>2120</v>
      </c>
      <c r="L4079" s="265" t="s">
        <v>1937</v>
      </c>
      <c r="M4079" s="265" t="s">
        <v>1941</v>
      </c>
      <c r="N4079" s="258" t="s">
        <v>3027</v>
      </c>
      <c r="O4079" s="258" t="s">
        <v>3040</v>
      </c>
      <c r="P4079" s="258"/>
      <c r="Q4079" s="258"/>
      <c r="R4079" s="258"/>
      <c r="S4079" s="258"/>
      <c r="T4079" s="11" t="s">
        <v>2847</v>
      </c>
      <c r="U4079" s="11" t="s">
        <v>2517</v>
      </c>
      <c r="V4079" s="211">
        <v>3.3092952077481002</v>
      </c>
      <c r="W4079" s="211"/>
      <c r="X4079" s="211"/>
      <c r="Y4079" s="211"/>
      <c r="Z4079" s="211">
        <v>2.0491803278688501</v>
      </c>
      <c r="AD4079" s="188">
        <f t="shared" si="119"/>
        <v>7.6199338136774095</v>
      </c>
    </row>
    <row r="4080" spans="1:30" hidden="1" x14ac:dyDescent="0.35">
      <c r="A4080" s="11" t="s">
        <v>2840</v>
      </c>
      <c r="B4080" s="11" t="s">
        <v>2516</v>
      </c>
      <c r="C4080" s="11" t="s">
        <v>2841</v>
      </c>
      <c r="D4080" s="188" t="s">
        <v>3022</v>
      </c>
      <c r="E4080" s="11" t="s">
        <v>2844</v>
      </c>
      <c r="F4080" s="212" t="s">
        <v>2845</v>
      </c>
      <c r="G4080" s="11" t="s">
        <v>2842</v>
      </c>
      <c r="H4080" s="11" t="s">
        <v>2843</v>
      </c>
      <c r="I4080" s="11" t="s">
        <v>2835</v>
      </c>
      <c r="J4080" s="258" t="s">
        <v>2561</v>
      </c>
      <c r="K4080" s="258" t="s">
        <v>2120</v>
      </c>
      <c r="L4080" s="265" t="s">
        <v>1937</v>
      </c>
      <c r="M4080" s="265" t="s">
        <v>1941</v>
      </c>
      <c r="N4080" s="258" t="s">
        <v>3027</v>
      </c>
      <c r="O4080" s="258" t="s">
        <v>3040</v>
      </c>
      <c r="P4080" s="258"/>
      <c r="Q4080" s="258"/>
      <c r="R4080" s="258"/>
      <c r="S4080" s="258"/>
      <c r="T4080" s="11" t="s">
        <v>2847</v>
      </c>
      <c r="U4080" s="11" t="s">
        <v>2517</v>
      </c>
      <c r="V4080" s="211">
        <v>3.5992900367559701</v>
      </c>
      <c r="W4080" s="211"/>
      <c r="X4080" s="211"/>
      <c r="Y4080" s="211"/>
      <c r="Z4080" s="211">
        <v>5.2732240437158397</v>
      </c>
      <c r="AD4080" s="188">
        <f t="shared" si="119"/>
        <v>8.2876715839962891</v>
      </c>
    </row>
    <row r="4081" spans="1:30" hidden="1" x14ac:dyDescent="0.35">
      <c r="A4081" s="11" t="s">
        <v>2840</v>
      </c>
      <c r="B4081" s="11" t="s">
        <v>2516</v>
      </c>
      <c r="C4081" s="11" t="s">
        <v>2841</v>
      </c>
      <c r="D4081" s="188" t="s">
        <v>3022</v>
      </c>
      <c r="E4081" s="11" t="s">
        <v>2844</v>
      </c>
      <c r="F4081" s="212" t="s">
        <v>2845</v>
      </c>
      <c r="G4081" s="11" t="s">
        <v>2842</v>
      </c>
      <c r="H4081" s="11" t="s">
        <v>2843</v>
      </c>
      <c r="I4081" s="11" t="s">
        <v>2835</v>
      </c>
      <c r="J4081" s="258" t="s">
        <v>2561</v>
      </c>
      <c r="K4081" s="258" t="s">
        <v>2120</v>
      </c>
      <c r="L4081" s="265" t="s">
        <v>1937</v>
      </c>
      <c r="M4081" s="265" t="s">
        <v>1941</v>
      </c>
      <c r="N4081" s="258" t="s">
        <v>3027</v>
      </c>
      <c r="O4081" s="258" t="s">
        <v>3040</v>
      </c>
      <c r="P4081" s="258"/>
      <c r="Q4081" s="258"/>
      <c r="R4081" s="258"/>
      <c r="S4081" s="258"/>
      <c r="T4081" s="11" t="s">
        <v>2847</v>
      </c>
      <c r="U4081" s="11" t="s">
        <v>2517</v>
      </c>
      <c r="V4081" s="211">
        <v>3.9379900213827499</v>
      </c>
      <c r="W4081" s="211"/>
      <c r="X4081" s="211"/>
      <c r="Y4081" s="211"/>
      <c r="Z4081" s="211">
        <v>0.409836065573774</v>
      </c>
      <c r="AD4081" s="188">
        <f t="shared" si="119"/>
        <v>9.0675571195952234</v>
      </c>
    </row>
    <row r="4082" spans="1:30" hidden="1" x14ac:dyDescent="0.35">
      <c r="A4082" s="11" t="s">
        <v>2840</v>
      </c>
      <c r="B4082" s="11" t="s">
        <v>2516</v>
      </c>
      <c r="C4082" s="11" t="s">
        <v>2841</v>
      </c>
      <c r="D4082" s="188" t="s">
        <v>3022</v>
      </c>
      <c r="E4082" s="11" t="s">
        <v>2844</v>
      </c>
      <c r="F4082" s="212" t="s">
        <v>2845</v>
      </c>
      <c r="G4082" s="11" t="s">
        <v>2842</v>
      </c>
      <c r="H4082" s="11" t="s">
        <v>2843</v>
      </c>
      <c r="I4082" s="11" t="s">
        <v>2835</v>
      </c>
      <c r="J4082" s="258" t="s">
        <v>2561</v>
      </c>
      <c r="K4082" s="258" t="s">
        <v>2120</v>
      </c>
      <c r="L4082" s="265" t="s">
        <v>1937</v>
      </c>
      <c r="M4082" s="265" t="s">
        <v>1941</v>
      </c>
      <c r="N4082" s="258" t="s">
        <v>3027</v>
      </c>
      <c r="O4082" s="258" t="s">
        <v>3040</v>
      </c>
      <c r="P4082" s="258"/>
      <c r="Q4082" s="258"/>
      <c r="R4082" s="258"/>
      <c r="S4082" s="258"/>
      <c r="T4082" s="11" t="s">
        <v>2847</v>
      </c>
      <c r="U4082" s="11" t="s">
        <v>2517</v>
      </c>
      <c r="V4082" s="211">
        <v>4.2127513870836903</v>
      </c>
      <c r="W4082" s="211"/>
      <c r="X4082" s="211"/>
      <c r="Y4082" s="211"/>
      <c r="Z4082" s="211">
        <v>5.5464480874316902</v>
      </c>
      <c r="AD4082" s="188">
        <f t="shared" si="119"/>
        <v>9.7002185443888944</v>
      </c>
    </row>
    <row r="4083" spans="1:30" hidden="1" x14ac:dyDescent="0.35">
      <c r="A4083" s="11" t="s">
        <v>2840</v>
      </c>
      <c r="B4083" s="11" t="s">
        <v>2516</v>
      </c>
      <c r="C4083" s="11" t="s">
        <v>2841</v>
      </c>
      <c r="D4083" s="188" t="s">
        <v>3022</v>
      </c>
      <c r="E4083" s="11" t="s">
        <v>2844</v>
      </c>
      <c r="F4083" s="212" t="s">
        <v>2845</v>
      </c>
      <c r="G4083" s="11" t="s">
        <v>2842</v>
      </c>
      <c r="H4083" s="11" t="s">
        <v>2843</v>
      </c>
      <c r="I4083" s="11" t="s">
        <v>2835</v>
      </c>
      <c r="J4083" s="258" t="s">
        <v>2561</v>
      </c>
      <c r="K4083" s="258" t="s">
        <v>2120</v>
      </c>
      <c r="L4083" s="265" t="s">
        <v>1937</v>
      </c>
      <c r="M4083" s="265" t="s">
        <v>1941</v>
      </c>
      <c r="N4083" s="258" t="s">
        <v>3027</v>
      </c>
      <c r="O4083" s="258" t="s">
        <v>3040</v>
      </c>
      <c r="P4083" s="258"/>
      <c r="Q4083" s="258"/>
      <c r="R4083" s="258"/>
      <c r="S4083" s="258"/>
      <c r="T4083" s="11" t="s">
        <v>2847</v>
      </c>
      <c r="U4083" s="11" t="s">
        <v>2517</v>
      </c>
      <c r="V4083" s="211">
        <v>4.5188880969351297</v>
      </c>
      <c r="W4083" s="211"/>
      <c r="X4083" s="211"/>
      <c r="Y4083" s="211"/>
      <c r="Z4083" s="211">
        <v>6.1475409836065502</v>
      </c>
      <c r="AD4083" s="188">
        <f t="shared" si="119"/>
        <v>10.405124368911062</v>
      </c>
    </row>
    <row r="4084" spans="1:30" hidden="1" x14ac:dyDescent="0.35">
      <c r="A4084" s="11" t="s">
        <v>2840</v>
      </c>
      <c r="B4084" s="11" t="s">
        <v>2516</v>
      </c>
      <c r="C4084" s="11" t="s">
        <v>2841</v>
      </c>
      <c r="D4084" s="188" t="s">
        <v>3022</v>
      </c>
      <c r="E4084" s="11" t="s">
        <v>2844</v>
      </c>
      <c r="F4084" s="212" t="s">
        <v>2845</v>
      </c>
      <c r="G4084" s="11" t="s">
        <v>2842</v>
      </c>
      <c r="H4084" s="11" t="s">
        <v>2843</v>
      </c>
      <c r="I4084" s="11" t="s">
        <v>2835</v>
      </c>
      <c r="J4084" s="258" t="s">
        <v>2561</v>
      </c>
      <c r="K4084" s="258" t="s">
        <v>2120</v>
      </c>
      <c r="L4084" s="265" t="s">
        <v>1937</v>
      </c>
      <c r="M4084" s="265" t="s">
        <v>1941</v>
      </c>
      <c r="N4084" s="258" t="s">
        <v>3027</v>
      </c>
      <c r="O4084" s="258" t="s">
        <v>3040</v>
      </c>
      <c r="P4084" s="258"/>
      <c r="Q4084" s="258"/>
      <c r="R4084" s="258"/>
      <c r="S4084" s="258"/>
      <c r="T4084" s="11" t="s">
        <v>2847</v>
      </c>
      <c r="U4084" s="11" t="s">
        <v>2517</v>
      </c>
      <c r="V4084" s="211">
        <v>4.8182466143977098</v>
      </c>
      <c r="W4084" s="211"/>
      <c r="X4084" s="211"/>
      <c r="Y4084" s="211"/>
      <c r="Z4084" s="211">
        <v>22.0491803278688</v>
      </c>
      <c r="AD4084" s="188">
        <f t="shared" si="119"/>
        <v>11.094422828681198</v>
      </c>
    </row>
    <row r="4085" spans="1:30" hidden="1" x14ac:dyDescent="0.35">
      <c r="A4085" s="11" t="s">
        <v>2840</v>
      </c>
      <c r="B4085" s="11" t="s">
        <v>2516</v>
      </c>
      <c r="C4085" s="11" t="s">
        <v>2841</v>
      </c>
      <c r="D4085" s="188" t="s">
        <v>3022</v>
      </c>
      <c r="E4085" s="11" t="s">
        <v>2844</v>
      </c>
      <c r="F4085" s="212" t="s">
        <v>2845</v>
      </c>
      <c r="G4085" s="11" t="s">
        <v>2842</v>
      </c>
      <c r="H4085" s="11" t="s">
        <v>2843</v>
      </c>
      <c r="I4085" s="11" t="s">
        <v>2835</v>
      </c>
      <c r="J4085" s="258" t="s">
        <v>2561</v>
      </c>
      <c r="K4085" s="258" t="s">
        <v>2120</v>
      </c>
      <c r="L4085" s="265" t="s">
        <v>1937</v>
      </c>
      <c r="M4085" s="265" t="s">
        <v>1941</v>
      </c>
      <c r="N4085" s="258" t="s">
        <v>3027</v>
      </c>
      <c r="O4085" s="258" t="s">
        <v>3040</v>
      </c>
      <c r="P4085" s="258"/>
      <c r="Q4085" s="258"/>
      <c r="R4085" s="258"/>
      <c r="S4085" s="258"/>
      <c r="T4085" s="11" t="s">
        <v>2847</v>
      </c>
      <c r="U4085" s="11" t="s">
        <v>2517</v>
      </c>
      <c r="V4085" s="211">
        <v>5.1099884002068396</v>
      </c>
      <c r="W4085" s="211"/>
      <c r="X4085" s="211"/>
      <c r="Y4085" s="211"/>
      <c r="Z4085" s="211">
        <v>23.907103825136598</v>
      </c>
      <c r="AD4085" s="188">
        <f t="shared" si="119"/>
        <v>11.766183115688762</v>
      </c>
    </row>
    <row r="4086" spans="1:30" hidden="1" x14ac:dyDescent="0.35">
      <c r="A4086" s="11" t="s">
        <v>2840</v>
      </c>
      <c r="B4086" s="11" t="s">
        <v>2516</v>
      </c>
      <c r="C4086" s="11" t="s">
        <v>2841</v>
      </c>
      <c r="D4086" s="188" t="s">
        <v>3022</v>
      </c>
      <c r="E4086" s="11" t="s">
        <v>2844</v>
      </c>
      <c r="F4086" s="212" t="s">
        <v>2845</v>
      </c>
      <c r="G4086" s="11" t="s">
        <v>2842</v>
      </c>
      <c r="H4086" s="11" t="s">
        <v>2843</v>
      </c>
      <c r="I4086" s="11" t="s">
        <v>2835</v>
      </c>
      <c r="J4086" s="258" t="s">
        <v>2561</v>
      </c>
      <c r="K4086" s="258" t="s">
        <v>2120</v>
      </c>
      <c r="L4086" s="265" t="s">
        <v>1937</v>
      </c>
      <c r="M4086" s="265" t="s">
        <v>1941</v>
      </c>
      <c r="N4086" s="258" t="s">
        <v>3027</v>
      </c>
      <c r="O4086" s="258" t="s">
        <v>3040</v>
      </c>
      <c r="P4086" s="258"/>
      <c r="Q4086" s="258"/>
      <c r="R4086" s="258"/>
      <c r="S4086" s="258"/>
      <c r="T4086" s="11" t="s">
        <v>2847</v>
      </c>
      <c r="U4086" s="11" t="s">
        <v>2517</v>
      </c>
      <c r="V4086" s="211">
        <v>5.4296116165639399</v>
      </c>
      <c r="W4086" s="211"/>
      <c r="X4086" s="211"/>
      <c r="Y4086" s="211"/>
      <c r="Z4086" s="211">
        <v>13.961748633879701</v>
      </c>
      <c r="AD4086" s="188">
        <f t="shared" si="119"/>
        <v>12.502142769047431</v>
      </c>
    </row>
    <row r="4087" spans="1:30" hidden="1" x14ac:dyDescent="0.35">
      <c r="A4087" s="11" t="s">
        <v>2840</v>
      </c>
      <c r="B4087" s="11" t="s">
        <v>2516</v>
      </c>
      <c r="C4087" s="11" t="s">
        <v>2841</v>
      </c>
      <c r="D4087" s="188" t="s">
        <v>3022</v>
      </c>
      <c r="E4087" s="11" t="s">
        <v>2844</v>
      </c>
      <c r="F4087" s="212" t="s">
        <v>2845</v>
      </c>
      <c r="G4087" s="11" t="s">
        <v>2842</v>
      </c>
      <c r="H4087" s="11" t="s">
        <v>2843</v>
      </c>
      <c r="I4087" s="11" t="s">
        <v>2835</v>
      </c>
      <c r="J4087" s="258" t="s">
        <v>2561</v>
      </c>
      <c r="K4087" s="258" t="s">
        <v>2120</v>
      </c>
      <c r="L4087" s="265" t="s">
        <v>1937</v>
      </c>
      <c r="M4087" s="265" t="s">
        <v>1941</v>
      </c>
      <c r="N4087" s="258" t="s">
        <v>3027</v>
      </c>
      <c r="O4087" s="258" t="s">
        <v>3040</v>
      </c>
      <c r="P4087" s="258"/>
      <c r="Q4087" s="258"/>
      <c r="R4087" s="258"/>
      <c r="S4087" s="258"/>
      <c r="T4087" s="11" t="s">
        <v>2847</v>
      </c>
      <c r="U4087" s="11" t="s">
        <v>2517</v>
      </c>
      <c r="V4087" s="211">
        <v>5.7145053317121501</v>
      </c>
      <c r="W4087" s="211"/>
      <c r="X4087" s="211"/>
      <c r="Y4087" s="211"/>
      <c r="Z4087" s="211">
        <v>11.1748633879781</v>
      </c>
      <c r="AD4087" s="188">
        <f t="shared" si="119"/>
        <v>13.158134790635392</v>
      </c>
    </row>
    <row r="4088" spans="1:30" hidden="1" x14ac:dyDescent="0.35">
      <c r="A4088" s="11" t="s">
        <v>2840</v>
      </c>
      <c r="B4088" s="11" t="s">
        <v>2516</v>
      </c>
      <c r="C4088" s="11" t="s">
        <v>2841</v>
      </c>
      <c r="D4088" s="188" t="s">
        <v>3022</v>
      </c>
      <c r="E4088" s="11" t="s">
        <v>2844</v>
      </c>
      <c r="F4088" s="212" t="s">
        <v>2848</v>
      </c>
      <c r="G4088" s="11" t="s">
        <v>2842</v>
      </c>
      <c r="H4088" s="11" t="s">
        <v>2843</v>
      </c>
      <c r="I4088" s="11" t="s">
        <v>2846</v>
      </c>
      <c r="J4088" s="258" t="s">
        <v>2613</v>
      </c>
      <c r="K4088" s="258" t="s">
        <v>2120</v>
      </c>
      <c r="L4088" s="265" t="s">
        <v>1937</v>
      </c>
      <c r="M4088" s="265" t="s">
        <v>1941</v>
      </c>
      <c r="N4088" s="258" t="s">
        <v>3027</v>
      </c>
      <c r="O4088" s="258" t="s">
        <v>3040</v>
      </c>
      <c r="P4088" s="258"/>
      <c r="Q4088" s="258"/>
      <c r="R4088" s="258"/>
      <c r="S4088" s="258"/>
      <c r="T4088" s="11" t="s">
        <v>2849</v>
      </c>
      <c r="U4088" s="11" t="s">
        <v>2517</v>
      </c>
      <c r="V4088" s="211">
        <v>-0.59193508246668503</v>
      </c>
      <c r="W4088" s="211"/>
      <c r="X4088" s="211"/>
      <c r="Y4088" s="211"/>
      <c r="Z4088" s="211">
        <v>2.5369723753572101E-2</v>
      </c>
      <c r="AD4088" s="188">
        <f t="shared" si="119"/>
        <v>-1.3629808969079902</v>
      </c>
    </row>
    <row r="4089" spans="1:30" hidden="1" x14ac:dyDescent="0.35">
      <c r="A4089" s="11" t="s">
        <v>2840</v>
      </c>
      <c r="B4089" s="11" t="s">
        <v>2516</v>
      </c>
      <c r="C4089" s="11" t="s">
        <v>2841</v>
      </c>
      <c r="D4089" s="188" t="s">
        <v>3022</v>
      </c>
      <c r="E4089" s="11" t="s">
        <v>2844</v>
      </c>
      <c r="F4089" s="212" t="s">
        <v>2848</v>
      </c>
      <c r="G4089" s="11" t="s">
        <v>2842</v>
      </c>
      <c r="H4089" s="11" t="s">
        <v>2843</v>
      </c>
      <c r="I4089" s="11" t="s">
        <v>2846</v>
      </c>
      <c r="J4089" s="258" t="s">
        <v>2613</v>
      </c>
      <c r="K4089" s="258" t="s">
        <v>2120</v>
      </c>
      <c r="L4089" s="265" t="s">
        <v>1937</v>
      </c>
      <c r="M4089" s="265" t="s">
        <v>1941</v>
      </c>
      <c r="N4089" s="258" t="s">
        <v>3027</v>
      </c>
      <c r="O4089" s="258" t="s">
        <v>3040</v>
      </c>
      <c r="P4089" s="258"/>
      <c r="Q4089" s="258"/>
      <c r="R4089" s="258"/>
      <c r="S4089" s="258"/>
      <c r="T4089" s="11" t="s">
        <v>2849</v>
      </c>
      <c r="U4089" s="11" t="s">
        <v>2517</v>
      </c>
      <c r="V4089" s="211">
        <v>-0.277113703723255</v>
      </c>
      <c r="W4089" s="211"/>
      <c r="X4089" s="211"/>
      <c r="Y4089" s="211"/>
      <c r="Z4089" s="211">
        <v>4.4464890383787599E-2</v>
      </c>
      <c r="AD4089" s="188">
        <f t="shared" si="119"/>
        <v>-0.63807788325753545</v>
      </c>
    </row>
    <row r="4090" spans="1:30" hidden="1" x14ac:dyDescent="0.35">
      <c r="A4090" s="11" t="s">
        <v>2840</v>
      </c>
      <c r="B4090" s="11" t="s">
        <v>2516</v>
      </c>
      <c r="C4090" s="11" t="s">
        <v>2841</v>
      </c>
      <c r="D4090" s="188" t="s">
        <v>3022</v>
      </c>
      <c r="E4090" s="11" t="s">
        <v>2844</v>
      </c>
      <c r="F4090" s="212" t="s">
        <v>2848</v>
      </c>
      <c r="G4090" s="11" t="s">
        <v>2842</v>
      </c>
      <c r="H4090" s="11" t="s">
        <v>2843</v>
      </c>
      <c r="I4090" s="11" t="s">
        <v>2846</v>
      </c>
      <c r="J4090" s="258" t="s">
        <v>2613</v>
      </c>
      <c r="K4090" s="258" t="s">
        <v>2120</v>
      </c>
      <c r="L4090" s="265" t="s">
        <v>1937</v>
      </c>
      <c r="M4090" s="265" t="s">
        <v>1941</v>
      </c>
      <c r="N4090" s="258" t="s">
        <v>3027</v>
      </c>
      <c r="O4090" s="258" t="s">
        <v>3040</v>
      </c>
      <c r="P4090" s="258"/>
      <c r="Q4090" s="258"/>
      <c r="R4090" s="258"/>
      <c r="S4090" s="258"/>
      <c r="T4090" s="11" t="s">
        <v>2849</v>
      </c>
      <c r="U4090" s="11" t="s">
        <v>2517</v>
      </c>
      <c r="V4090" s="211">
        <v>1.2518948106697601E-2</v>
      </c>
      <c r="W4090" s="211"/>
      <c r="X4090" s="211"/>
      <c r="Y4090" s="211"/>
      <c r="Z4090" s="211">
        <v>6.3469558593954603E-2</v>
      </c>
      <c r="AD4090" s="188">
        <f t="shared" si="119"/>
        <v>2.8825943290447836E-2</v>
      </c>
    </row>
    <row r="4091" spans="1:30" hidden="1" x14ac:dyDescent="0.35">
      <c r="A4091" s="11" t="s">
        <v>2840</v>
      </c>
      <c r="B4091" s="11" t="s">
        <v>2516</v>
      </c>
      <c r="C4091" s="11" t="s">
        <v>2841</v>
      </c>
      <c r="D4091" s="188" t="s">
        <v>3022</v>
      </c>
      <c r="E4091" s="11" t="s">
        <v>2844</v>
      </c>
      <c r="F4091" s="212" t="s">
        <v>2848</v>
      </c>
      <c r="G4091" s="11" t="s">
        <v>2842</v>
      </c>
      <c r="H4091" s="11" t="s">
        <v>2843</v>
      </c>
      <c r="I4091" s="11" t="s">
        <v>2846</v>
      </c>
      <c r="J4091" s="258" t="s">
        <v>2613</v>
      </c>
      <c r="K4091" s="258" t="s">
        <v>2120</v>
      </c>
      <c r="L4091" s="265" t="s">
        <v>1937</v>
      </c>
      <c r="M4091" s="265" t="s">
        <v>1941</v>
      </c>
      <c r="N4091" s="258" t="s">
        <v>3027</v>
      </c>
      <c r="O4091" s="258" t="s">
        <v>3040</v>
      </c>
      <c r="P4091" s="258"/>
      <c r="Q4091" s="258"/>
      <c r="R4091" s="258"/>
      <c r="S4091" s="258"/>
      <c r="T4091" s="11" t="s">
        <v>2849</v>
      </c>
      <c r="U4091" s="11" t="s">
        <v>2517</v>
      </c>
      <c r="V4091" s="211">
        <v>0.30169910783640902</v>
      </c>
      <c r="W4091" s="211"/>
      <c r="X4091" s="211"/>
      <c r="Y4091" s="211"/>
      <c r="Z4091" s="211">
        <v>0.29804146335945098</v>
      </c>
      <c r="AD4091" s="188">
        <f t="shared" si="119"/>
        <v>0.69468786827371842</v>
      </c>
    </row>
    <row r="4092" spans="1:30" hidden="1" x14ac:dyDescent="0.35">
      <c r="A4092" s="11" t="s">
        <v>2840</v>
      </c>
      <c r="B4092" s="11" t="s">
        <v>2516</v>
      </c>
      <c r="C4092" s="11" t="s">
        <v>2841</v>
      </c>
      <c r="D4092" s="188" t="s">
        <v>3022</v>
      </c>
      <c r="E4092" s="11" t="s">
        <v>2844</v>
      </c>
      <c r="F4092" s="212" t="s">
        <v>2848</v>
      </c>
      <c r="G4092" s="11" t="s">
        <v>2842</v>
      </c>
      <c r="H4092" s="11" t="s">
        <v>2843</v>
      </c>
      <c r="I4092" s="11" t="s">
        <v>2846</v>
      </c>
      <c r="J4092" s="258" t="s">
        <v>2613</v>
      </c>
      <c r="K4092" s="258" t="s">
        <v>2120</v>
      </c>
      <c r="L4092" s="265" t="s">
        <v>1937</v>
      </c>
      <c r="M4092" s="265" t="s">
        <v>1941</v>
      </c>
      <c r="N4092" s="258" t="s">
        <v>3027</v>
      </c>
      <c r="O4092" s="258" t="s">
        <v>3040</v>
      </c>
      <c r="P4092" s="258"/>
      <c r="Q4092" s="258"/>
      <c r="R4092" s="258"/>
      <c r="S4092" s="258"/>
      <c r="T4092" s="11" t="s">
        <v>2849</v>
      </c>
      <c r="U4092" s="11" t="s">
        <v>2517</v>
      </c>
      <c r="V4092" s="211">
        <v>0.28963265182995301</v>
      </c>
      <c r="W4092" s="211"/>
      <c r="X4092" s="211"/>
      <c r="Y4092" s="211"/>
      <c r="Z4092" s="211">
        <v>4.6501104834876003E-2</v>
      </c>
      <c r="AD4092" s="188">
        <f t="shared" si="119"/>
        <v>0.66690382654798452</v>
      </c>
    </row>
    <row r="4093" spans="1:30" hidden="1" x14ac:dyDescent="0.35">
      <c r="A4093" s="11" t="s">
        <v>2840</v>
      </c>
      <c r="B4093" s="11" t="s">
        <v>2516</v>
      </c>
      <c r="C4093" s="11" t="s">
        <v>2841</v>
      </c>
      <c r="D4093" s="188" t="s">
        <v>3022</v>
      </c>
      <c r="E4093" s="11" t="s">
        <v>2844</v>
      </c>
      <c r="F4093" s="212" t="s">
        <v>2848</v>
      </c>
      <c r="G4093" s="11" t="s">
        <v>2842</v>
      </c>
      <c r="H4093" s="11" t="s">
        <v>2843</v>
      </c>
      <c r="I4093" s="11" t="s">
        <v>2700</v>
      </c>
      <c r="J4093" s="258" t="s">
        <v>2613</v>
      </c>
      <c r="K4093" s="258" t="s">
        <v>2120</v>
      </c>
      <c r="L4093" s="265" t="s">
        <v>1937</v>
      </c>
      <c r="M4093" s="265" t="s">
        <v>1941</v>
      </c>
      <c r="N4093" s="258" t="s">
        <v>3027</v>
      </c>
      <c r="O4093" s="258" t="s">
        <v>3040</v>
      </c>
      <c r="P4093" s="258"/>
      <c r="Q4093" s="258"/>
      <c r="R4093" s="258"/>
      <c r="S4093" s="258"/>
      <c r="T4093" s="11" t="s">
        <v>2849</v>
      </c>
      <c r="U4093" s="11" t="s">
        <v>2517</v>
      </c>
      <c r="V4093" s="211">
        <v>-0.89427522077843702</v>
      </c>
      <c r="W4093" s="211"/>
      <c r="X4093" s="211"/>
      <c r="Y4093" s="211"/>
      <c r="Z4093" s="211">
        <v>6.0211615472210697E-2</v>
      </c>
      <c r="AD4093" s="188">
        <f t="shared" si="119"/>
        <v>-2.0591447923983885</v>
      </c>
    </row>
    <row r="4094" spans="1:30" hidden="1" x14ac:dyDescent="0.35">
      <c r="A4094" s="11" t="s">
        <v>2840</v>
      </c>
      <c r="B4094" s="11" t="s">
        <v>2516</v>
      </c>
      <c r="C4094" s="11" t="s">
        <v>2841</v>
      </c>
      <c r="D4094" s="188" t="s">
        <v>3022</v>
      </c>
      <c r="E4094" s="11" t="s">
        <v>2844</v>
      </c>
      <c r="F4094" s="212" t="s">
        <v>2848</v>
      </c>
      <c r="G4094" s="11" t="s">
        <v>2842</v>
      </c>
      <c r="H4094" s="11" t="s">
        <v>2843</v>
      </c>
      <c r="I4094" s="11" t="s">
        <v>2700</v>
      </c>
      <c r="J4094" s="258" t="s">
        <v>2613</v>
      </c>
      <c r="K4094" s="258" t="s">
        <v>2120</v>
      </c>
      <c r="L4094" s="265" t="s">
        <v>1937</v>
      </c>
      <c r="M4094" s="265" t="s">
        <v>1941</v>
      </c>
      <c r="N4094" s="258" t="s">
        <v>3027</v>
      </c>
      <c r="O4094" s="258" t="s">
        <v>3040</v>
      </c>
      <c r="P4094" s="258"/>
      <c r="Q4094" s="258"/>
      <c r="R4094" s="258"/>
      <c r="S4094" s="258"/>
      <c r="T4094" s="11" t="s">
        <v>2849</v>
      </c>
      <c r="U4094" s="11" t="s">
        <v>2517</v>
      </c>
      <c r="V4094" s="211">
        <v>-0.59219903619182601</v>
      </c>
      <c r="W4094" s="211"/>
      <c r="X4094" s="211"/>
      <c r="Y4094" s="211"/>
      <c r="Z4094" s="211">
        <v>0.15111727841084699</v>
      </c>
      <c r="AD4094" s="188">
        <f t="shared" si="119"/>
        <v>-1.36358867282074</v>
      </c>
    </row>
    <row r="4095" spans="1:30" hidden="1" x14ac:dyDescent="0.35">
      <c r="A4095" s="11" t="s">
        <v>2840</v>
      </c>
      <c r="B4095" s="11" t="s">
        <v>2516</v>
      </c>
      <c r="C4095" s="11" t="s">
        <v>2841</v>
      </c>
      <c r="D4095" s="188" t="s">
        <v>3022</v>
      </c>
      <c r="E4095" s="11" t="s">
        <v>2844</v>
      </c>
      <c r="F4095" s="212" t="s">
        <v>2848</v>
      </c>
      <c r="G4095" s="11" t="s">
        <v>2842</v>
      </c>
      <c r="H4095" s="11" t="s">
        <v>2843</v>
      </c>
      <c r="I4095" s="11" t="s">
        <v>2700</v>
      </c>
      <c r="J4095" s="258" t="s">
        <v>2613</v>
      </c>
      <c r="K4095" s="258" t="s">
        <v>2120</v>
      </c>
      <c r="L4095" s="265" t="s">
        <v>1937</v>
      </c>
      <c r="M4095" s="265" t="s">
        <v>1941</v>
      </c>
      <c r="N4095" s="258" t="s">
        <v>3027</v>
      </c>
      <c r="O4095" s="258" t="s">
        <v>3040</v>
      </c>
      <c r="P4095" s="258"/>
      <c r="Q4095" s="258"/>
      <c r="R4095" s="258"/>
      <c r="S4095" s="258"/>
      <c r="T4095" s="11" t="s">
        <v>2849</v>
      </c>
      <c r="U4095" s="11" t="s">
        <v>2517</v>
      </c>
      <c r="V4095" s="211">
        <v>-0.29227218908136499</v>
      </c>
      <c r="W4095" s="211"/>
      <c r="X4095" s="211"/>
      <c r="Y4095" s="211"/>
      <c r="Z4095" s="211">
        <v>1.2659673149872901</v>
      </c>
      <c r="AD4095" s="188">
        <f t="shared" si="119"/>
        <v>-0.67298158567548816</v>
      </c>
    </row>
    <row r="4096" spans="1:30" hidden="1" x14ac:dyDescent="0.35">
      <c r="A4096" s="11" t="s">
        <v>2840</v>
      </c>
      <c r="B4096" s="11" t="s">
        <v>2516</v>
      </c>
      <c r="C4096" s="11" t="s">
        <v>2841</v>
      </c>
      <c r="D4096" s="188" t="s">
        <v>3022</v>
      </c>
      <c r="E4096" s="11" t="s">
        <v>2844</v>
      </c>
      <c r="F4096" s="212" t="s">
        <v>2848</v>
      </c>
      <c r="G4096" s="11" t="s">
        <v>2842</v>
      </c>
      <c r="H4096" s="11" t="s">
        <v>2843</v>
      </c>
      <c r="I4096" s="11" t="s">
        <v>2700</v>
      </c>
      <c r="J4096" s="258" t="s">
        <v>2613</v>
      </c>
      <c r="K4096" s="258" t="s">
        <v>2120</v>
      </c>
      <c r="L4096" s="265" t="s">
        <v>1937</v>
      </c>
      <c r="M4096" s="265" t="s">
        <v>1941</v>
      </c>
      <c r="N4096" s="258" t="s">
        <v>3027</v>
      </c>
      <c r="O4096" s="258" t="s">
        <v>3040</v>
      </c>
      <c r="P4096" s="258"/>
      <c r="Q4096" s="258"/>
      <c r="R4096" s="258"/>
      <c r="S4096" s="258"/>
      <c r="T4096" s="11" t="s">
        <v>2849</v>
      </c>
      <c r="U4096" s="11" t="s">
        <v>2517</v>
      </c>
      <c r="V4096" s="211">
        <v>7.35299662893385E-3</v>
      </c>
      <c r="W4096" s="211"/>
      <c r="X4096" s="211"/>
      <c r="Y4096" s="211"/>
      <c r="Z4096" s="211">
        <v>2.52452884260062</v>
      </c>
      <c r="AD4096" s="188">
        <f t="shared" si="119"/>
        <v>1.6930900426618503E-2</v>
      </c>
    </row>
    <row r="4097" spans="1:30" hidden="1" x14ac:dyDescent="0.35">
      <c r="A4097" s="11" t="s">
        <v>2840</v>
      </c>
      <c r="B4097" s="11" t="s">
        <v>2516</v>
      </c>
      <c r="C4097" s="11" t="s">
        <v>2841</v>
      </c>
      <c r="D4097" s="188" t="s">
        <v>3022</v>
      </c>
      <c r="E4097" s="11" t="s">
        <v>2844</v>
      </c>
      <c r="F4097" s="212" t="s">
        <v>2848</v>
      </c>
      <c r="G4097" s="11" t="s">
        <v>2842</v>
      </c>
      <c r="H4097" s="11" t="s">
        <v>2843</v>
      </c>
      <c r="I4097" s="11" t="s">
        <v>2700</v>
      </c>
      <c r="J4097" s="258" t="s">
        <v>2613</v>
      </c>
      <c r="K4097" s="258" t="s">
        <v>2120</v>
      </c>
      <c r="L4097" s="265" t="s">
        <v>1937</v>
      </c>
      <c r="M4097" s="265" t="s">
        <v>1941</v>
      </c>
      <c r="N4097" s="258" t="s">
        <v>3027</v>
      </c>
      <c r="O4097" s="258" t="s">
        <v>3040</v>
      </c>
      <c r="P4097" s="258"/>
      <c r="Q4097" s="258"/>
      <c r="R4097" s="258"/>
      <c r="S4097" s="258"/>
      <c r="T4097" s="11" t="s">
        <v>2849</v>
      </c>
      <c r="U4097" s="11" t="s">
        <v>2517</v>
      </c>
      <c r="V4097" s="211">
        <v>0.31338848709266298</v>
      </c>
      <c r="W4097" s="211"/>
      <c r="X4097" s="211"/>
      <c r="Y4097" s="211"/>
      <c r="Z4097" s="211">
        <v>0.72922118568013095</v>
      </c>
      <c r="AD4097" s="188">
        <f t="shared" si="119"/>
        <v>0.72160365869552279</v>
      </c>
    </row>
    <row r="4098" spans="1:30" hidden="1" x14ac:dyDescent="0.35">
      <c r="A4098" s="11" t="s">
        <v>2840</v>
      </c>
      <c r="B4098" s="11" t="s">
        <v>2516</v>
      </c>
      <c r="C4098" s="11" t="s">
        <v>2841</v>
      </c>
      <c r="D4098" s="188" t="s">
        <v>3022</v>
      </c>
      <c r="E4098" s="11" t="s">
        <v>2844</v>
      </c>
      <c r="F4098" s="212" t="s">
        <v>2848</v>
      </c>
      <c r="G4098" s="11" t="s">
        <v>2842</v>
      </c>
      <c r="H4098" s="11" t="s">
        <v>2843</v>
      </c>
      <c r="I4098" s="11" t="s">
        <v>2700</v>
      </c>
      <c r="J4098" s="258" t="s">
        <v>2613</v>
      </c>
      <c r="K4098" s="258" t="s">
        <v>2120</v>
      </c>
      <c r="L4098" s="265" t="s">
        <v>1937</v>
      </c>
      <c r="M4098" s="265" t="s">
        <v>1941</v>
      </c>
      <c r="N4098" s="258" t="s">
        <v>3027</v>
      </c>
      <c r="O4098" s="258" t="s">
        <v>3040</v>
      </c>
      <c r="P4098" s="258"/>
      <c r="Q4098" s="258"/>
      <c r="R4098" s="258"/>
      <c r="S4098" s="258"/>
      <c r="T4098" s="11" t="s">
        <v>2849</v>
      </c>
      <c r="U4098" s="11" t="s">
        <v>2517</v>
      </c>
      <c r="V4098" s="211">
        <v>0.62964275748685805</v>
      </c>
      <c r="W4098" s="211"/>
      <c r="X4098" s="211"/>
      <c r="Y4098" s="211"/>
      <c r="Z4098" s="211">
        <v>6.5686769885139995E-2</v>
      </c>
      <c r="AD4098" s="188">
        <f t="shared" si="119"/>
        <v>1.4498060273009046</v>
      </c>
    </row>
    <row r="4099" spans="1:30" hidden="1" x14ac:dyDescent="0.35">
      <c r="A4099" s="11" t="s">
        <v>2840</v>
      </c>
      <c r="B4099" s="11" t="s">
        <v>2516</v>
      </c>
      <c r="C4099" s="11" t="s">
        <v>2841</v>
      </c>
      <c r="D4099" s="188" t="s">
        <v>3022</v>
      </c>
      <c r="E4099" s="11" t="s">
        <v>2844</v>
      </c>
      <c r="F4099" s="212" t="s">
        <v>2848</v>
      </c>
      <c r="G4099" s="11" t="s">
        <v>2842</v>
      </c>
      <c r="H4099" s="11" t="s">
        <v>2843</v>
      </c>
      <c r="I4099" s="11" t="s">
        <v>2832</v>
      </c>
      <c r="J4099" s="258" t="s">
        <v>2561</v>
      </c>
      <c r="K4099" s="258" t="s">
        <v>2120</v>
      </c>
      <c r="L4099" s="265" t="s">
        <v>1937</v>
      </c>
      <c r="M4099" s="265" t="s">
        <v>1941</v>
      </c>
      <c r="N4099" s="258" t="s">
        <v>3027</v>
      </c>
      <c r="O4099" s="258" t="s">
        <v>3040</v>
      </c>
      <c r="P4099" s="258"/>
      <c r="Q4099" s="258"/>
      <c r="R4099" s="258"/>
      <c r="S4099" s="258"/>
      <c r="T4099" s="11" t="s">
        <v>2849</v>
      </c>
      <c r="U4099" s="11" t="s">
        <v>2517</v>
      </c>
      <c r="V4099" s="211">
        <v>-0.30230243063673101</v>
      </c>
      <c r="W4099" s="211"/>
      <c r="X4099" s="211"/>
      <c r="Y4099" s="211"/>
      <c r="Z4099" s="211">
        <v>4.4374391963739102E-2</v>
      </c>
      <c r="AD4099" s="188">
        <f t="shared" si="119"/>
        <v>-0.69607707036000344</v>
      </c>
    </row>
    <row r="4100" spans="1:30" hidden="1" x14ac:dyDescent="0.35">
      <c r="A4100" s="11" t="s">
        <v>2840</v>
      </c>
      <c r="B4100" s="11" t="s">
        <v>2516</v>
      </c>
      <c r="C4100" s="11" t="s">
        <v>2841</v>
      </c>
      <c r="D4100" s="188" t="s">
        <v>3022</v>
      </c>
      <c r="E4100" s="11" t="s">
        <v>2844</v>
      </c>
      <c r="F4100" s="212" t="s">
        <v>2848</v>
      </c>
      <c r="G4100" s="11" t="s">
        <v>2842</v>
      </c>
      <c r="H4100" s="11" t="s">
        <v>2843</v>
      </c>
      <c r="I4100" s="11" t="s">
        <v>2832</v>
      </c>
      <c r="J4100" s="258" t="s">
        <v>2561</v>
      </c>
      <c r="K4100" s="258" t="s">
        <v>2120</v>
      </c>
      <c r="L4100" s="265" t="s">
        <v>1937</v>
      </c>
      <c r="M4100" s="265" t="s">
        <v>1941</v>
      </c>
      <c r="N4100" s="258" t="s">
        <v>3027</v>
      </c>
      <c r="O4100" s="258" t="s">
        <v>3040</v>
      </c>
      <c r="P4100" s="258"/>
      <c r="Q4100" s="258"/>
      <c r="R4100" s="258"/>
      <c r="S4100" s="258"/>
      <c r="T4100" s="11" t="s">
        <v>2849</v>
      </c>
      <c r="U4100" s="11" t="s">
        <v>2517</v>
      </c>
      <c r="V4100" s="211">
        <v>2.4547696438132999E-2</v>
      </c>
      <c r="W4100" s="211"/>
      <c r="X4100" s="211"/>
      <c r="Y4100" s="211"/>
      <c r="Z4100" s="211">
        <v>0.33297385349814002</v>
      </c>
      <c r="AD4100" s="188">
        <f t="shared" si="119"/>
        <v>5.6523159885788016E-2</v>
      </c>
    </row>
    <row r="4101" spans="1:30" hidden="1" x14ac:dyDescent="0.35">
      <c r="A4101" s="11" t="s">
        <v>2840</v>
      </c>
      <c r="B4101" s="11" t="s">
        <v>2516</v>
      </c>
      <c r="C4101" s="11" t="s">
        <v>2841</v>
      </c>
      <c r="D4101" s="188" t="s">
        <v>3022</v>
      </c>
      <c r="E4101" s="11" t="s">
        <v>2844</v>
      </c>
      <c r="F4101" s="212" t="s">
        <v>2848</v>
      </c>
      <c r="G4101" s="11" t="s">
        <v>2842</v>
      </c>
      <c r="H4101" s="11" t="s">
        <v>2843</v>
      </c>
      <c r="I4101" s="11" t="s">
        <v>2832</v>
      </c>
      <c r="J4101" s="258" t="s">
        <v>2561</v>
      </c>
      <c r="K4101" s="258" t="s">
        <v>2120</v>
      </c>
      <c r="L4101" s="265" t="s">
        <v>1937</v>
      </c>
      <c r="M4101" s="265" t="s">
        <v>1941</v>
      </c>
      <c r="N4101" s="258" t="s">
        <v>3027</v>
      </c>
      <c r="O4101" s="258" t="s">
        <v>3040</v>
      </c>
      <c r="P4101" s="258"/>
      <c r="Q4101" s="258"/>
      <c r="R4101" s="258"/>
      <c r="S4101" s="258"/>
      <c r="T4101" s="11" t="s">
        <v>2849</v>
      </c>
      <c r="U4101" s="11" t="s">
        <v>2517</v>
      </c>
      <c r="V4101" s="211">
        <v>0.31120144194149302</v>
      </c>
      <c r="W4101" s="211"/>
      <c r="X4101" s="211"/>
      <c r="Y4101" s="211"/>
      <c r="Z4101" s="211">
        <v>1.7711294956975501</v>
      </c>
      <c r="AD4101" s="188">
        <f t="shared" si="119"/>
        <v>0.71656780113273388</v>
      </c>
    </row>
    <row r="4102" spans="1:30" hidden="1" x14ac:dyDescent="0.35">
      <c r="A4102" s="11" t="s">
        <v>2840</v>
      </c>
      <c r="B4102" s="11" t="s">
        <v>2516</v>
      </c>
      <c r="C4102" s="11" t="s">
        <v>2841</v>
      </c>
      <c r="D4102" s="188" t="s">
        <v>3022</v>
      </c>
      <c r="E4102" s="11" t="s">
        <v>2844</v>
      </c>
      <c r="F4102" s="212" t="s">
        <v>2848</v>
      </c>
      <c r="G4102" s="11" t="s">
        <v>2842</v>
      </c>
      <c r="H4102" s="11" t="s">
        <v>2843</v>
      </c>
      <c r="I4102" s="11" t="s">
        <v>2832</v>
      </c>
      <c r="J4102" s="258" t="s">
        <v>2561</v>
      </c>
      <c r="K4102" s="258" t="s">
        <v>2120</v>
      </c>
      <c r="L4102" s="265" t="s">
        <v>1937</v>
      </c>
      <c r="M4102" s="265" t="s">
        <v>1941</v>
      </c>
      <c r="N4102" s="258" t="s">
        <v>3027</v>
      </c>
      <c r="O4102" s="258" t="s">
        <v>3040</v>
      </c>
      <c r="P4102" s="258"/>
      <c r="Q4102" s="258"/>
      <c r="R4102" s="258"/>
      <c r="S4102" s="258"/>
      <c r="T4102" s="11" t="s">
        <v>2849</v>
      </c>
      <c r="U4102" s="11" t="s">
        <v>2517</v>
      </c>
      <c r="V4102" s="211">
        <v>0.595743557643722</v>
      </c>
      <c r="W4102" s="211"/>
      <c r="X4102" s="211"/>
      <c r="Y4102" s="211"/>
      <c r="Z4102" s="211">
        <v>4.2152655751551604</v>
      </c>
      <c r="AD4102" s="188">
        <f t="shared" ref="AD4102:AD4133" si="120">LN(10^(V4102))</f>
        <v>1.3717502350776734</v>
      </c>
    </row>
    <row r="4103" spans="1:30" hidden="1" x14ac:dyDescent="0.35">
      <c r="A4103" s="11" t="s">
        <v>2840</v>
      </c>
      <c r="B4103" s="11" t="s">
        <v>2516</v>
      </c>
      <c r="C4103" s="11" t="s">
        <v>2841</v>
      </c>
      <c r="D4103" s="188" t="s">
        <v>3022</v>
      </c>
      <c r="E4103" s="11" t="s">
        <v>2844</v>
      </c>
      <c r="F4103" s="212" t="s">
        <v>2848</v>
      </c>
      <c r="G4103" s="11" t="s">
        <v>2842</v>
      </c>
      <c r="H4103" s="11" t="s">
        <v>2843</v>
      </c>
      <c r="I4103" s="11" t="s">
        <v>2832</v>
      </c>
      <c r="J4103" s="258" t="s">
        <v>2561</v>
      </c>
      <c r="K4103" s="258" t="s">
        <v>2120</v>
      </c>
      <c r="L4103" s="265" t="s">
        <v>1937</v>
      </c>
      <c r="M4103" s="265" t="s">
        <v>1941</v>
      </c>
      <c r="N4103" s="258" t="s">
        <v>3027</v>
      </c>
      <c r="O4103" s="258" t="s">
        <v>3040</v>
      </c>
      <c r="P4103" s="258"/>
      <c r="Q4103" s="258"/>
      <c r="R4103" s="258"/>
      <c r="S4103" s="258"/>
      <c r="T4103" s="11" t="s">
        <v>2849</v>
      </c>
      <c r="U4103" s="11" t="s">
        <v>2517</v>
      </c>
      <c r="V4103" s="211">
        <v>0.89778203455531203</v>
      </c>
      <c r="W4103" s="211"/>
      <c r="X4103" s="211"/>
      <c r="Y4103" s="211"/>
      <c r="Z4103" s="211">
        <v>4.32413517447341</v>
      </c>
      <c r="AD4103" s="188">
        <f t="shared" si="120"/>
        <v>2.0672195295249267</v>
      </c>
    </row>
    <row r="4104" spans="1:30" hidden="1" x14ac:dyDescent="0.35">
      <c r="A4104" s="11" t="s">
        <v>2840</v>
      </c>
      <c r="B4104" s="11" t="s">
        <v>2516</v>
      </c>
      <c r="C4104" s="11" t="s">
        <v>2841</v>
      </c>
      <c r="D4104" s="188" t="s">
        <v>3022</v>
      </c>
      <c r="E4104" s="11" t="s">
        <v>2844</v>
      </c>
      <c r="F4104" s="212" t="s">
        <v>2848</v>
      </c>
      <c r="G4104" s="11" t="s">
        <v>2842</v>
      </c>
      <c r="H4104" s="11" t="s">
        <v>2843</v>
      </c>
      <c r="I4104" s="11" t="s">
        <v>2832</v>
      </c>
      <c r="J4104" s="258" t="s">
        <v>2561</v>
      </c>
      <c r="K4104" s="258" t="s">
        <v>2120</v>
      </c>
      <c r="L4104" s="265" t="s">
        <v>1937</v>
      </c>
      <c r="M4104" s="265" t="s">
        <v>1941</v>
      </c>
      <c r="N4104" s="258" t="s">
        <v>3027</v>
      </c>
      <c r="O4104" s="258" t="s">
        <v>3040</v>
      </c>
      <c r="P4104" s="258"/>
      <c r="Q4104" s="258"/>
      <c r="R4104" s="258"/>
      <c r="S4104" s="258"/>
      <c r="T4104" s="11" t="s">
        <v>2849</v>
      </c>
      <c r="U4104" s="11" t="s">
        <v>2517</v>
      </c>
      <c r="V4104" s="211">
        <v>1.2057406164450699</v>
      </c>
      <c r="W4104" s="211"/>
      <c r="X4104" s="211"/>
      <c r="Y4104" s="211"/>
      <c r="Z4104" s="211">
        <v>1.6126667621927699</v>
      </c>
      <c r="AD4104" s="188">
        <f t="shared" si="120"/>
        <v>2.7763203694438694</v>
      </c>
    </row>
    <row r="4105" spans="1:30" hidden="1" x14ac:dyDescent="0.35">
      <c r="A4105" s="11" t="s">
        <v>2840</v>
      </c>
      <c r="B4105" s="11" t="s">
        <v>2516</v>
      </c>
      <c r="C4105" s="11" t="s">
        <v>2841</v>
      </c>
      <c r="D4105" s="188" t="s">
        <v>3022</v>
      </c>
      <c r="E4105" s="11" t="s">
        <v>2844</v>
      </c>
      <c r="F4105" s="212" t="s">
        <v>2848</v>
      </c>
      <c r="G4105" s="11" t="s">
        <v>2842</v>
      </c>
      <c r="H4105" s="11" t="s">
        <v>2843</v>
      </c>
      <c r="I4105" s="11" t="s">
        <v>2833</v>
      </c>
      <c r="J4105" s="258" t="s">
        <v>2561</v>
      </c>
      <c r="K4105" s="258" t="s">
        <v>2120</v>
      </c>
      <c r="L4105" s="265" t="s">
        <v>1937</v>
      </c>
      <c r="M4105" s="265" t="s">
        <v>1941</v>
      </c>
      <c r="N4105" s="258" t="s">
        <v>3027</v>
      </c>
      <c r="O4105" s="258" t="s">
        <v>3040</v>
      </c>
      <c r="P4105" s="258"/>
      <c r="Q4105" s="258"/>
      <c r="R4105" s="258"/>
      <c r="S4105" s="258"/>
      <c r="T4105" s="11" t="s">
        <v>2849</v>
      </c>
      <c r="U4105" s="11" t="s">
        <v>2517</v>
      </c>
      <c r="V4105" s="211">
        <v>0.30226472296171097</v>
      </c>
      <c r="W4105" s="211"/>
      <c r="X4105" s="211"/>
      <c r="Y4105" s="211"/>
      <c r="Z4105" s="211">
        <v>2.8582417665290901E-2</v>
      </c>
      <c r="AD4105" s="188">
        <f t="shared" si="120"/>
        <v>0.69599024522961084</v>
      </c>
    </row>
    <row r="4106" spans="1:30" hidden="1" x14ac:dyDescent="0.35">
      <c r="A4106" s="11" t="s">
        <v>2840</v>
      </c>
      <c r="B4106" s="11" t="s">
        <v>2516</v>
      </c>
      <c r="C4106" s="11" t="s">
        <v>2841</v>
      </c>
      <c r="D4106" s="188" t="s">
        <v>3022</v>
      </c>
      <c r="E4106" s="11" t="s">
        <v>2844</v>
      </c>
      <c r="F4106" s="212" t="s">
        <v>2848</v>
      </c>
      <c r="G4106" s="11" t="s">
        <v>2842</v>
      </c>
      <c r="H4106" s="11" t="s">
        <v>2843</v>
      </c>
      <c r="I4106" s="11" t="s">
        <v>2833</v>
      </c>
      <c r="J4106" s="258" t="s">
        <v>2561</v>
      </c>
      <c r="K4106" s="258" t="s">
        <v>2120</v>
      </c>
      <c r="L4106" s="265" t="s">
        <v>1937</v>
      </c>
      <c r="M4106" s="265" t="s">
        <v>1941</v>
      </c>
      <c r="N4106" s="258" t="s">
        <v>3027</v>
      </c>
      <c r="O4106" s="258" t="s">
        <v>3040</v>
      </c>
      <c r="P4106" s="258"/>
      <c r="Q4106" s="258"/>
      <c r="R4106" s="258"/>
      <c r="S4106" s="258"/>
      <c r="T4106" s="11" t="s">
        <v>2849</v>
      </c>
      <c r="U4106" s="11" t="s">
        <v>2517</v>
      </c>
      <c r="V4106" s="211">
        <v>0.591746544091584</v>
      </c>
      <c r="W4106" s="211"/>
      <c r="X4106" s="211"/>
      <c r="Y4106" s="211"/>
      <c r="Z4106" s="211">
        <v>0.1194428313939</v>
      </c>
      <c r="AD4106" s="188">
        <f t="shared" si="120"/>
        <v>1.3625467712560253</v>
      </c>
    </row>
    <row r="4107" spans="1:30" hidden="1" x14ac:dyDescent="0.35">
      <c r="A4107" s="11" t="s">
        <v>2840</v>
      </c>
      <c r="B4107" s="11" t="s">
        <v>2516</v>
      </c>
      <c r="C4107" s="11" t="s">
        <v>2841</v>
      </c>
      <c r="D4107" s="188" t="s">
        <v>3022</v>
      </c>
      <c r="E4107" s="11" t="s">
        <v>2844</v>
      </c>
      <c r="F4107" s="212" t="s">
        <v>2848</v>
      </c>
      <c r="G4107" s="11" t="s">
        <v>2842</v>
      </c>
      <c r="H4107" s="11" t="s">
        <v>2843</v>
      </c>
      <c r="I4107" s="11" t="s">
        <v>2833</v>
      </c>
      <c r="J4107" s="258" t="s">
        <v>2561</v>
      </c>
      <c r="K4107" s="258" t="s">
        <v>2120</v>
      </c>
      <c r="L4107" s="265" t="s">
        <v>1937</v>
      </c>
      <c r="M4107" s="265" t="s">
        <v>1941</v>
      </c>
      <c r="N4107" s="258" t="s">
        <v>3027</v>
      </c>
      <c r="O4107" s="258" t="s">
        <v>3040</v>
      </c>
      <c r="P4107" s="258"/>
      <c r="Q4107" s="258"/>
      <c r="R4107" s="258"/>
      <c r="S4107" s="258"/>
      <c r="T4107" s="11" t="s">
        <v>2849</v>
      </c>
      <c r="U4107" s="11" t="s">
        <v>2517</v>
      </c>
      <c r="V4107" s="211">
        <v>0.90588918468464996</v>
      </c>
      <c r="W4107" s="211"/>
      <c r="X4107" s="211"/>
      <c r="Y4107" s="211"/>
      <c r="Z4107" s="211">
        <v>0.46188885285710901</v>
      </c>
      <c r="AD4107" s="188">
        <f t="shared" si="120"/>
        <v>2.0858869325594052</v>
      </c>
    </row>
    <row r="4108" spans="1:30" hidden="1" x14ac:dyDescent="0.35">
      <c r="A4108" s="11" t="s">
        <v>2840</v>
      </c>
      <c r="B4108" s="11" t="s">
        <v>2516</v>
      </c>
      <c r="C4108" s="11" t="s">
        <v>2841</v>
      </c>
      <c r="D4108" s="188" t="s">
        <v>3022</v>
      </c>
      <c r="E4108" s="11" t="s">
        <v>2844</v>
      </c>
      <c r="F4108" s="212" t="s">
        <v>2848</v>
      </c>
      <c r="G4108" s="11" t="s">
        <v>2842</v>
      </c>
      <c r="H4108" s="11" t="s">
        <v>2843</v>
      </c>
      <c r="I4108" s="11" t="s">
        <v>2833</v>
      </c>
      <c r="J4108" s="258" t="s">
        <v>2561</v>
      </c>
      <c r="K4108" s="258" t="s">
        <v>2120</v>
      </c>
      <c r="L4108" s="265" t="s">
        <v>1937</v>
      </c>
      <c r="M4108" s="265" t="s">
        <v>1941</v>
      </c>
      <c r="N4108" s="258" t="s">
        <v>3027</v>
      </c>
      <c r="O4108" s="258" t="s">
        <v>3040</v>
      </c>
      <c r="P4108" s="258"/>
      <c r="Q4108" s="258"/>
      <c r="R4108" s="258"/>
      <c r="S4108" s="258"/>
      <c r="T4108" s="11" t="s">
        <v>2849</v>
      </c>
      <c r="U4108" s="11" t="s">
        <v>2517</v>
      </c>
      <c r="V4108" s="211">
        <v>1.2072112157708501</v>
      </c>
      <c r="W4108" s="211"/>
      <c r="X4108" s="211"/>
      <c r="Y4108" s="211"/>
      <c r="Z4108" s="211">
        <v>0.91207324338795603</v>
      </c>
      <c r="AD4108" s="188">
        <f t="shared" si="120"/>
        <v>2.7797065495291782</v>
      </c>
    </row>
    <row r="4109" spans="1:30" hidden="1" x14ac:dyDescent="0.35">
      <c r="A4109" s="11" t="s">
        <v>2840</v>
      </c>
      <c r="B4109" s="11" t="s">
        <v>2516</v>
      </c>
      <c r="C4109" s="11" t="s">
        <v>2841</v>
      </c>
      <c r="D4109" s="188" t="s">
        <v>3022</v>
      </c>
      <c r="E4109" s="11" t="s">
        <v>2844</v>
      </c>
      <c r="F4109" s="212" t="s">
        <v>2848</v>
      </c>
      <c r="G4109" s="11" t="s">
        <v>2842</v>
      </c>
      <c r="H4109" s="11" t="s">
        <v>2843</v>
      </c>
      <c r="I4109" s="11" t="s">
        <v>2833</v>
      </c>
      <c r="J4109" s="258" t="s">
        <v>2561</v>
      </c>
      <c r="K4109" s="258" t="s">
        <v>2120</v>
      </c>
      <c r="L4109" s="265" t="s">
        <v>1937</v>
      </c>
      <c r="M4109" s="265" t="s">
        <v>1941</v>
      </c>
      <c r="N4109" s="258" t="s">
        <v>3027</v>
      </c>
      <c r="O4109" s="258" t="s">
        <v>3040</v>
      </c>
      <c r="P4109" s="258"/>
      <c r="Q4109" s="258"/>
      <c r="R4109" s="258"/>
      <c r="S4109" s="258"/>
      <c r="T4109" s="11" t="s">
        <v>2849</v>
      </c>
      <c r="U4109" s="11" t="s">
        <v>2517</v>
      </c>
      <c r="V4109" s="211">
        <v>1.5073266012564099</v>
      </c>
      <c r="W4109" s="211"/>
      <c r="X4109" s="211"/>
      <c r="Y4109" s="211"/>
      <c r="Z4109" s="211">
        <v>1.93710359806634</v>
      </c>
      <c r="AD4109" s="188">
        <f t="shared" si="120"/>
        <v>3.4707477623263898</v>
      </c>
    </row>
    <row r="4110" spans="1:30" hidden="1" x14ac:dyDescent="0.35">
      <c r="A4110" s="11" t="s">
        <v>2840</v>
      </c>
      <c r="B4110" s="11" t="s">
        <v>2516</v>
      </c>
      <c r="C4110" s="11" t="s">
        <v>2841</v>
      </c>
      <c r="D4110" s="188" t="s">
        <v>3022</v>
      </c>
      <c r="E4110" s="11" t="s">
        <v>2844</v>
      </c>
      <c r="F4110" s="212" t="s">
        <v>2848</v>
      </c>
      <c r="G4110" s="11" t="s">
        <v>2842</v>
      </c>
      <c r="H4110" s="11" t="s">
        <v>2843</v>
      </c>
      <c r="I4110" s="11" t="s">
        <v>2833</v>
      </c>
      <c r="J4110" s="258" t="s">
        <v>2561</v>
      </c>
      <c r="K4110" s="258" t="s">
        <v>2120</v>
      </c>
      <c r="L4110" s="265" t="s">
        <v>1937</v>
      </c>
      <c r="M4110" s="265" t="s">
        <v>1941</v>
      </c>
      <c r="N4110" s="258" t="s">
        <v>3027</v>
      </c>
      <c r="O4110" s="258" t="s">
        <v>3040</v>
      </c>
      <c r="P4110" s="258"/>
      <c r="Q4110" s="258"/>
      <c r="R4110" s="258"/>
      <c r="S4110" s="258"/>
      <c r="T4110" s="11" t="s">
        <v>2849</v>
      </c>
      <c r="U4110" s="11" t="s">
        <v>2517</v>
      </c>
      <c r="V4110" s="211">
        <v>1.8081961402423801</v>
      </c>
      <c r="W4110" s="211"/>
      <c r="X4110" s="211"/>
      <c r="Y4110" s="211"/>
      <c r="Z4110" s="211">
        <v>2.6028552251525201</v>
      </c>
      <c r="AD4110" s="188">
        <f t="shared" si="120"/>
        <v>4.1635254777314756</v>
      </c>
    </row>
    <row r="4111" spans="1:30" hidden="1" x14ac:dyDescent="0.35">
      <c r="A4111" s="11" t="s">
        <v>2840</v>
      </c>
      <c r="B4111" s="11" t="s">
        <v>2516</v>
      </c>
      <c r="C4111" s="11" t="s">
        <v>2841</v>
      </c>
      <c r="D4111" s="188" t="s">
        <v>3022</v>
      </c>
      <c r="E4111" s="11" t="s">
        <v>2844</v>
      </c>
      <c r="F4111" s="212" t="s">
        <v>2848</v>
      </c>
      <c r="G4111" s="11" t="s">
        <v>2842</v>
      </c>
      <c r="H4111" s="11" t="s">
        <v>2843</v>
      </c>
      <c r="I4111" s="11" t="s">
        <v>2833</v>
      </c>
      <c r="J4111" s="258" t="s">
        <v>2561</v>
      </c>
      <c r="K4111" s="258" t="s">
        <v>2120</v>
      </c>
      <c r="L4111" s="265" t="s">
        <v>1937</v>
      </c>
      <c r="M4111" s="265" t="s">
        <v>1941</v>
      </c>
      <c r="N4111" s="258" t="s">
        <v>3027</v>
      </c>
      <c r="O4111" s="258" t="s">
        <v>3040</v>
      </c>
      <c r="P4111" s="258"/>
      <c r="Q4111" s="258"/>
      <c r="R4111" s="258"/>
      <c r="S4111" s="258"/>
      <c r="T4111" s="11" t="s">
        <v>2849</v>
      </c>
      <c r="U4111" s="11" t="s">
        <v>2517</v>
      </c>
      <c r="V4111" s="211">
        <v>2.1111396013544601</v>
      </c>
      <c r="W4111" s="211"/>
      <c r="X4111" s="211"/>
      <c r="Y4111" s="211"/>
      <c r="Z4111" s="211">
        <v>2.28059035136011</v>
      </c>
      <c r="AD4111" s="188">
        <f t="shared" si="120"/>
        <v>4.8610785753081727</v>
      </c>
    </row>
    <row r="4112" spans="1:30" hidden="1" x14ac:dyDescent="0.35">
      <c r="A4112" s="11" t="s">
        <v>2840</v>
      </c>
      <c r="B4112" s="11" t="s">
        <v>2516</v>
      </c>
      <c r="C4112" s="11" t="s">
        <v>2841</v>
      </c>
      <c r="D4112" s="188" t="s">
        <v>3022</v>
      </c>
      <c r="E4112" s="11" t="s">
        <v>2844</v>
      </c>
      <c r="F4112" s="212" t="s">
        <v>2848</v>
      </c>
      <c r="G4112" s="11" t="s">
        <v>2842</v>
      </c>
      <c r="H4112" s="11" t="s">
        <v>2843</v>
      </c>
      <c r="I4112" s="11" t="s">
        <v>2833</v>
      </c>
      <c r="J4112" s="258" t="s">
        <v>2561</v>
      </c>
      <c r="K4112" s="258" t="s">
        <v>2120</v>
      </c>
      <c r="L4112" s="265" t="s">
        <v>1937</v>
      </c>
      <c r="M4112" s="265" t="s">
        <v>1941</v>
      </c>
      <c r="N4112" s="258" t="s">
        <v>3027</v>
      </c>
      <c r="O4112" s="258" t="s">
        <v>3040</v>
      </c>
      <c r="P4112" s="258"/>
      <c r="Q4112" s="258"/>
      <c r="R4112" s="258"/>
      <c r="S4112" s="258"/>
      <c r="T4112" s="11" t="s">
        <v>2849</v>
      </c>
      <c r="U4112" s="11" t="s">
        <v>2517</v>
      </c>
      <c r="V4112" s="211">
        <v>2.39896228478344</v>
      </c>
      <c r="W4112" s="211"/>
      <c r="X4112" s="211"/>
      <c r="Y4112" s="211"/>
      <c r="Z4112" s="211">
        <v>3.1618639657915901</v>
      </c>
      <c r="AD4112" s="188">
        <f t="shared" si="120"/>
        <v>5.5238147955972856</v>
      </c>
    </row>
    <row r="4113" spans="1:30" hidden="1" x14ac:dyDescent="0.35">
      <c r="A4113" s="11" t="s">
        <v>2840</v>
      </c>
      <c r="B4113" s="11" t="s">
        <v>2516</v>
      </c>
      <c r="C4113" s="11" t="s">
        <v>2841</v>
      </c>
      <c r="D4113" s="188" t="s">
        <v>3022</v>
      </c>
      <c r="E4113" s="11" t="s">
        <v>2844</v>
      </c>
      <c r="F4113" s="212" t="s">
        <v>2848</v>
      </c>
      <c r="G4113" s="11" t="s">
        <v>2842</v>
      </c>
      <c r="H4113" s="11" t="s">
        <v>2843</v>
      </c>
      <c r="I4113" s="11" t="s">
        <v>2833</v>
      </c>
      <c r="J4113" s="258" t="s">
        <v>2561</v>
      </c>
      <c r="K4113" s="258" t="s">
        <v>2120</v>
      </c>
      <c r="L4113" s="265" t="s">
        <v>1937</v>
      </c>
      <c r="M4113" s="265" t="s">
        <v>1941</v>
      </c>
      <c r="N4113" s="258" t="s">
        <v>3027</v>
      </c>
      <c r="O4113" s="258" t="s">
        <v>3040</v>
      </c>
      <c r="P4113" s="258"/>
      <c r="Q4113" s="258"/>
      <c r="R4113" s="258"/>
      <c r="S4113" s="258"/>
      <c r="T4113" s="11" t="s">
        <v>2849</v>
      </c>
      <c r="U4113" s="11" t="s">
        <v>2517</v>
      </c>
      <c r="V4113" s="211">
        <v>2.6984743474686801</v>
      </c>
      <c r="W4113" s="211"/>
      <c r="X4113" s="211"/>
      <c r="Y4113" s="211"/>
      <c r="Z4113" s="211">
        <v>4.4743173025437502</v>
      </c>
      <c r="AD4113" s="188">
        <f t="shared" si="120"/>
        <v>6.2134668063082179</v>
      </c>
    </row>
    <row r="4114" spans="1:30" hidden="1" x14ac:dyDescent="0.35">
      <c r="A4114" s="11" t="s">
        <v>2840</v>
      </c>
      <c r="B4114" s="11" t="s">
        <v>2516</v>
      </c>
      <c r="C4114" s="11" t="s">
        <v>2841</v>
      </c>
      <c r="D4114" s="188" t="s">
        <v>3022</v>
      </c>
      <c r="E4114" s="11" t="s">
        <v>2844</v>
      </c>
      <c r="F4114" s="212" t="s">
        <v>2848</v>
      </c>
      <c r="G4114" s="11" t="s">
        <v>2842</v>
      </c>
      <c r="H4114" s="11" t="s">
        <v>2843</v>
      </c>
      <c r="I4114" s="11" t="s">
        <v>2834</v>
      </c>
      <c r="J4114" s="258" t="s">
        <v>2618</v>
      </c>
      <c r="K4114" s="258" t="s">
        <v>2120</v>
      </c>
      <c r="L4114" s="265" t="s">
        <v>1937</v>
      </c>
      <c r="M4114" s="265" t="s">
        <v>1941</v>
      </c>
      <c r="N4114" s="258" t="s">
        <v>3027</v>
      </c>
      <c r="O4114" s="258" t="s">
        <v>3040</v>
      </c>
      <c r="P4114" s="258"/>
      <c r="Q4114" s="258"/>
      <c r="R4114" s="258"/>
      <c r="S4114" s="258"/>
      <c r="T4114" s="11" t="s">
        <v>2849</v>
      </c>
      <c r="U4114" s="11" t="s">
        <v>2517</v>
      </c>
      <c r="V4114" s="211">
        <v>1.1960120362898601</v>
      </c>
      <c r="W4114" s="211"/>
      <c r="X4114" s="211"/>
      <c r="Y4114" s="211"/>
      <c r="Z4114" s="211">
        <v>0.24736234813233701</v>
      </c>
      <c r="AD4114" s="188">
        <f t="shared" si="120"/>
        <v>2.7539194858024856</v>
      </c>
    </row>
    <row r="4115" spans="1:30" hidden="1" x14ac:dyDescent="0.35">
      <c r="A4115" s="11" t="s">
        <v>2840</v>
      </c>
      <c r="B4115" s="11" t="s">
        <v>2516</v>
      </c>
      <c r="C4115" s="11" t="s">
        <v>2841</v>
      </c>
      <c r="D4115" s="188" t="s">
        <v>3022</v>
      </c>
      <c r="E4115" s="11" t="s">
        <v>2844</v>
      </c>
      <c r="F4115" s="212" t="s">
        <v>2848</v>
      </c>
      <c r="G4115" s="11" t="s">
        <v>2842</v>
      </c>
      <c r="H4115" s="11" t="s">
        <v>2843</v>
      </c>
      <c r="I4115" s="11" t="s">
        <v>2834</v>
      </c>
      <c r="J4115" s="258" t="s">
        <v>2618</v>
      </c>
      <c r="K4115" s="258" t="s">
        <v>2120</v>
      </c>
      <c r="L4115" s="265" t="s">
        <v>1937</v>
      </c>
      <c r="M4115" s="265" t="s">
        <v>1941</v>
      </c>
      <c r="N4115" s="258" t="s">
        <v>3027</v>
      </c>
      <c r="O4115" s="258" t="s">
        <v>3040</v>
      </c>
      <c r="P4115" s="258"/>
      <c r="Q4115" s="258"/>
      <c r="R4115" s="258"/>
      <c r="S4115" s="258"/>
      <c r="T4115" s="11" t="s">
        <v>2849</v>
      </c>
      <c r="U4115" s="11" t="s">
        <v>2517</v>
      </c>
      <c r="V4115" s="211">
        <v>1.4956749296751799</v>
      </c>
      <c r="W4115" s="211"/>
      <c r="X4115" s="211"/>
      <c r="Y4115" s="211"/>
      <c r="Z4115" s="211">
        <v>1.4879599393660501</v>
      </c>
      <c r="AD4115" s="188">
        <f t="shared" si="120"/>
        <v>3.4439187970349874</v>
      </c>
    </row>
    <row r="4116" spans="1:30" hidden="1" x14ac:dyDescent="0.35">
      <c r="A4116" s="11" t="s">
        <v>2840</v>
      </c>
      <c r="B4116" s="11" t="s">
        <v>2516</v>
      </c>
      <c r="C4116" s="11" t="s">
        <v>2841</v>
      </c>
      <c r="D4116" s="188" t="s">
        <v>3022</v>
      </c>
      <c r="E4116" s="11" t="s">
        <v>2844</v>
      </c>
      <c r="F4116" s="212" t="s">
        <v>2848</v>
      </c>
      <c r="G4116" s="11" t="s">
        <v>2842</v>
      </c>
      <c r="H4116" s="11" t="s">
        <v>2843</v>
      </c>
      <c r="I4116" s="11" t="s">
        <v>2834</v>
      </c>
      <c r="J4116" s="258" t="s">
        <v>2618</v>
      </c>
      <c r="K4116" s="258" t="s">
        <v>2120</v>
      </c>
      <c r="L4116" s="265" t="s">
        <v>1937</v>
      </c>
      <c r="M4116" s="265" t="s">
        <v>1941</v>
      </c>
      <c r="N4116" s="258" t="s">
        <v>3027</v>
      </c>
      <c r="O4116" s="258" t="s">
        <v>3040</v>
      </c>
      <c r="P4116" s="258"/>
      <c r="Q4116" s="258"/>
      <c r="R4116" s="258"/>
      <c r="S4116" s="258"/>
      <c r="T4116" s="11" t="s">
        <v>2849</v>
      </c>
      <c r="U4116" s="11" t="s">
        <v>2517</v>
      </c>
      <c r="V4116" s="211">
        <v>1.7982790217120701</v>
      </c>
      <c r="W4116" s="211"/>
      <c r="X4116" s="211"/>
      <c r="Y4116" s="211"/>
      <c r="Z4116" s="211">
        <v>1.32737049299014</v>
      </c>
      <c r="AD4116" s="188">
        <f t="shared" si="120"/>
        <v>4.1406904684381285</v>
      </c>
    </row>
    <row r="4117" spans="1:30" hidden="1" x14ac:dyDescent="0.35">
      <c r="A4117" s="11" t="s">
        <v>2840</v>
      </c>
      <c r="B4117" s="11" t="s">
        <v>2516</v>
      </c>
      <c r="C4117" s="11" t="s">
        <v>2841</v>
      </c>
      <c r="D4117" s="188" t="s">
        <v>3022</v>
      </c>
      <c r="E4117" s="11" t="s">
        <v>2844</v>
      </c>
      <c r="F4117" s="212" t="s">
        <v>2848</v>
      </c>
      <c r="G4117" s="11" t="s">
        <v>2842</v>
      </c>
      <c r="H4117" s="11" t="s">
        <v>2843</v>
      </c>
      <c r="I4117" s="11" t="s">
        <v>2834</v>
      </c>
      <c r="J4117" s="258" t="s">
        <v>2618</v>
      </c>
      <c r="K4117" s="258" t="s">
        <v>2120</v>
      </c>
      <c r="L4117" s="265" t="s">
        <v>1937</v>
      </c>
      <c r="M4117" s="265" t="s">
        <v>1941</v>
      </c>
      <c r="N4117" s="258" t="s">
        <v>3027</v>
      </c>
      <c r="O4117" s="258" t="s">
        <v>3040</v>
      </c>
      <c r="P4117" s="258"/>
      <c r="Q4117" s="258"/>
      <c r="R4117" s="258"/>
      <c r="S4117" s="258"/>
      <c r="T4117" s="11" t="s">
        <v>2849</v>
      </c>
      <c r="U4117" s="11" t="s">
        <v>2517</v>
      </c>
      <c r="V4117" s="211">
        <v>2.0997895911733799</v>
      </c>
      <c r="W4117" s="211"/>
      <c r="X4117" s="211"/>
      <c r="Y4117" s="211"/>
      <c r="Z4117" s="211">
        <v>1.6877352016229299</v>
      </c>
      <c r="AD4117" s="188">
        <f t="shared" si="120"/>
        <v>4.834944211059887</v>
      </c>
    </row>
    <row r="4118" spans="1:30" hidden="1" x14ac:dyDescent="0.35">
      <c r="A4118" s="11" t="s">
        <v>2840</v>
      </c>
      <c r="B4118" s="11" t="s">
        <v>2516</v>
      </c>
      <c r="C4118" s="11" t="s">
        <v>2841</v>
      </c>
      <c r="D4118" s="188" t="s">
        <v>3022</v>
      </c>
      <c r="E4118" s="11" t="s">
        <v>2844</v>
      </c>
      <c r="F4118" s="212" t="s">
        <v>2848</v>
      </c>
      <c r="G4118" s="11" t="s">
        <v>2842</v>
      </c>
      <c r="H4118" s="11" t="s">
        <v>2843</v>
      </c>
      <c r="I4118" s="11" t="s">
        <v>2834</v>
      </c>
      <c r="J4118" s="258" t="s">
        <v>2618</v>
      </c>
      <c r="K4118" s="258" t="s">
        <v>2120</v>
      </c>
      <c r="L4118" s="265" t="s">
        <v>1937</v>
      </c>
      <c r="M4118" s="265" t="s">
        <v>1941</v>
      </c>
      <c r="N4118" s="258" t="s">
        <v>3027</v>
      </c>
      <c r="O4118" s="258" t="s">
        <v>3040</v>
      </c>
      <c r="P4118" s="258"/>
      <c r="Q4118" s="258"/>
      <c r="R4118" s="258"/>
      <c r="S4118" s="258"/>
      <c r="T4118" s="11" t="s">
        <v>2849</v>
      </c>
      <c r="U4118" s="11" t="s">
        <v>2517</v>
      </c>
      <c r="V4118" s="211">
        <v>2.4043167746363001</v>
      </c>
      <c r="W4118" s="211"/>
      <c r="X4118" s="211"/>
      <c r="Y4118" s="211"/>
      <c r="Z4118" s="211">
        <v>0.61098499988687505</v>
      </c>
      <c r="AD4118" s="188">
        <f t="shared" si="120"/>
        <v>5.5361439641130694</v>
      </c>
    </row>
    <row r="4119" spans="1:30" hidden="1" x14ac:dyDescent="0.35">
      <c r="A4119" s="11" t="s">
        <v>2840</v>
      </c>
      <c r="B4119" s="11" t="s">
        <v>2516</v>
      </c>
      <c r="C4119" s="11" t="s">
        <v>2841</v>
      </c>
      <c r="D4119" s="188" t="s">
        <v>3022</v>
      </c>
      <c r="E4119" s="11" t="s">
        <v>2844</v>
      </c>
      <c r="F4119" s="212" t="s">
        <v>2848</v>
      </c>
      <c r="G4119" s="11" t="s">
        <v>2842</v>
      </c>
      <c r="H4119" s="11" t="s">
        <v>2843</v>
      </c>
      <c r="I4119" s="11" t="s">
        <v>2834</v>
      </c>
      <c r="J4119" s="258" t="s">
        <v>2618</v>
      </c>
      <c r="K4119" s="258" t="s">
        <v>2120</v>
      </c>
      <c r="L4119" s="265" t="s">
        <v>1937</v>
      </c>
      <c r="M4119" s="265" t="s">
        <v>1941</v>
      </c>
      <c r="N4119" s="258" t="s">
        <v>3027</v>
      </c>
      <c r="O4119" s="258" t="s">
        <v>3040</v>
      </c>
      <c r="P4119" s="258"/>
      <c r="Q4119" s="258"/>
      <c r="R4119" s="258"/>
      <c r="S4119" s="258"/>
      <c r="T4119" s="11" t="s">
        <v>2849</v>
      </c>
      <c r="U4119" s="11" t="s">
        <v>2517</v>
      </c>
      <c r="V4119" s="211">
        <v>2.7318079321865101</v>
      </c>
      <c r="W4119" s="211"/>
      <c r="X4119" s="211"/>
      <c r="Y4119" s="211"/>
      <c r="Z4119" s="211">
        <v>0.59419754296789395</v>
      </c>
      <c r="AD4119" s="188">
        <f t="shared" si="120"/>
        <v>6.2902202215755478</v>
      </c>
    </row>
    <row r="4120" spans="1:30" hidden="1" x14ac:dyDescent="0.35">
      <c r="A4120" s="11" t="s">
        <v>2840</v>
      </c>
      <c r="B4120" s="11" t="s">
        <v>2516</v>
      </c>
      <c r="C4120" s="11" t="s">
        <v>2841</v>
      </c>
      <c r="D4120" s="188" t="s">
        <v>3022</v>
      </c>
      <c r="E4120" s="11" t="s">
        <v>2844</v>
      </c>
      <c r="F4120" s="212" t="s">
        <v>2848</v>
      </c>
      <c r="G4120" s="11" t="s">
        <v>2842</v>
      </c>
      <c r="H4120" s="11" t="s">
        <v>2843</v>
      </c>
      <c r="I4120" s="11" t="s">
        <v>2616</v>
      </c>
      <c r="J4120" s="258" t="s">
        <v>3036</v>
      </c>
      <c r="K4120" s="258" t="s">
        <v>2120</v>
      </c>
      <c r="L4120" s="265" t="s">
        <v>1937</v>
      </c>
      <c r="M4120" s="265" t="s">
        <v>1941</v>
      </c>
      <c r="N4120" s="258" t="s">
        <v>3027</v>
      </c>
      <c r="O4120" s="258" t="s">
        <v>3040</v>
      </c>
      <c r="P4120" s="258"/>
      <c r="Q4120" s="258"/>
      <c r="R4120" s="258"/>
      <c r="S4120" s="258"/>
      <c r="T4120" s="11" t="s">
        <v>2849</v>
      </c>
      <c r="U4120" s="11" t="s">
        <v>2517</v>
      </c>
      <c r="V4120" s="211">
        <v>2.40541029721189</v>
      </c>
      <c r="W4120" s="211"/>
      <c r="X4120" s="211"/>
      <c r="Y4120" s="211"/>
      <c r="Z4120" s="211">
        <v>9.0030844878164304E-2</v>
      </c>
      <c r="AD4120" s="188">
        <f t="shared" si="120"/>
        <v>5.5386618928944751</v>
      </c>
    </row>
    <row r="4121" spans="1:30" hidden="1" x14ac:dyDescent="0.35">
      <c r="A4121" s="11" t="s">
        <v>2840</v>
      </c>
      <c r="B4121" s="11" t="s">
        <v>2516</v>
      </c>
      <c r="C4121" s="11" t="s">
        <v>2841</v>
      </c>
      <c r="D4121" s="188" t="s">
        <v>3022</v>
      </c>
      <c r="E4121" s="11" t="s">
        <v>2844</v>
      </c>
      <c r="F4121" s="212" t="s">
        <v>2848</v>
      </c>
      <c r="G4121" s="11" t="s">
        <v>2842</v>
      </c>
      <c r="H4121" s="11" t="s">
        <v>2843</v>
      </c>
      <c r="I4121" s="11" t="s">
        <v>2616</v>
      </c>
      <c r="J4121" s="258" t="s">
        <v>3036</v>
      </c>
      <c r="K4121" s="258" t="s">
        <v>2120</v>
      </c>
      <c r="L4121" s="265" t="s">
        <v>1937</v>
      </c>
      <c r="M4121" s="265" t="s">
        <v>1941</v>
      </c>
      <c r="N4121" s="258" t="s">
        <v>3027</v>
      </c>
      <c r="O4121" s="258" t="s">
        <v>3040</v>
      </c>
      <c r="P4121" s="258"/>
      <c r="Q4121" s="258"/>
      <c r="R4121" s="258"/>
      <c r="S4121" s="258"/>
      <c r="T4121" s="11" t="s">
        <v>2849</v>
      </c>
      <c r="U4121" s="11" t="s">
        <v>2517</v>
      </c>
      <c r="V4121" s="211">
        <v>2.7201939682803</v>
      </c>
      <c r="W4121" s="211"/>
      <c r="X4121" s="211"/>
      <c r="Y4121" s="211"/>
      <c r="Z4121" s="211">
        <v>0.12708994788799099</v>
      </c>
      <c r="AD4121" s="188">
        <f t="shared" si="120"/>
        <v>6.2634780814145374</v>
      </c>
    </row>
    <row r="4122" spans="1:30" hidden="1" x14ac:dyDescent="0.35">
      <c r="A4122" s="11" t="s">
        <v>2840</v>
      </c>
      <c r="B4122" s="11" t="s">
        <v>2516</v>
      </c>
      <c r="C4122" s="11" t="s">
        <v>2841</v>
      </c>
      <c r="D4122" s="188" t="s">
        <v>3022</v>
      </c>
      <c r="E4122" s="11" t="s">
        <v>2844</v>
      </c>
      <c r="F4122" s="212" t="s">
        <v>2848</v>
      </c>
      <c r="G4122" s="11" t="s">
        <v>2842</v>
      </c>
      <c r="H4122" s="11" t="s">
        <v>2843</v>
      </c>
      <c r="I4122" s="11" t="s">
        <v>2616</v>
      </c>
      <c r="J4122" s="258" t="s">
        <v>3036</v>
      </c>
      <c r="K4122" s="258" t="s">
        <v>2120</v>
      </c>
      <c r="L4122" s="265" t="s">
        <v>1937</v>
      </c>
      <c r="M4122" s="265" t="s">
        <v>1941</v>
      </c>
      <c r="N4122" s="258" t="s">
        <v>3027</v>
      </c>
      <c r="O4122" s="258" t="s">
        <v>3040</v>
      </c>
      <c r="P4122" s="258"/>
      <c r="Q4122" s="258"/>
      <c r="R4122" s="258"/>
      <c r="S4122" s="258"/>
      <c r="T4122" s="11" t="s">
        <v>2849</v>
      </c>
      <c r="U4122" s="11" t="s">
        <v>2517</v>
      </c>
      <c r="V4122" s="211">
        <v>3.0351284700487899</v>
      </c>
      <c r="W4122" s="211"/>
      <c r="X4122" s="211"/>
      <c r="Y4122" s="211"/>
      <c r="Z4122" s="211">
        <v>9.2293305379374802E-2</v>
      </c>
      <c r="AD4122" s="188">
        <f t="shared" si="120"/>
        <v>6.9886415704561689</v>
      </c>
    </row>
    <row r="4123" spans="1:30" hidden="1" x14ac:dyDescent="0.35">
      <c r="A4123" s="11" t="s">
        <v>2840</v>
      </c>
      <c r="B4123" s="11" t="s">
        <v>2516</v>
      </c>
      <c r="C4123" s="11" t="s">
        <v>2841</v>
      </c>
      <c r="D4123" s="188" t="s">
        <v>3022</v>
      </c>
      <c r="E4123" s="11" t="s">
        <v>2844</v>
      </c>
      <c r="F4123" s="212" t="s">
        <v>2848</v>
      </c>
      <c r="G4123" s="11" t="s">
        <v>2842</v>
      </c>
      <c r="H4123" s="11" t="s">
        <v>2843</v>
      </c>
      <c r="I4123" s="11" t="s">
        <v>2616</v>
      </c>
      <c r="J4123" s="258" t="s">
        <v>3036</v>
      </c>
      <c r="K4123" s="258" t="s">
        <v>2120</v>
      </c>
      <c r="L4123" s="265" t="s">
        <v>1937</v>
      </c>
      <c r="M4123" s="265" t="s">
        <v>1941</v>
      </c>
      <c r="N4123" s="258" t="s">
        <v>3027</v>
      </c>
      <c r="O4123" s="258" t="s">
        <v>3040</v>
      </c>
      <c r="P4123" s="258"/>
      <c r="Q4123" s="258"/>
      <c r="R4123" s="258"/>
      <c r="S4123" s="258"/>
      <c r="T4123" s="11" t="s">
        <v>2849</v>
      </c>
      <c r="U4123" s="11" t="s">
        <v>2517</v>
      </c>
      <c r="V4123" s="211">
        <v>3.6018748256020001</v>
      </c>
      <c r="W4123" s="211"/>
      <c r="X4123" s="211"/>
      <c r="Y4123" s="211"/>
      <c r="Z4123" s="211">
        <v>9.4329519830463199E-2</v>
      </c>
      <c r="AD4123" s="188">
        <f t="shared" si="120"/>
        <v>8.2936232802616949</v>
      </c>
    </row>
    <row r="4124" spans="1:30" hidden="1" x14ac:dyDescent="0.35">
      <c r="A4124" s="11" t="s">
        <v>2840</v>
      </c>
      <c r="B4124" s="11" t="s">
        <v>2516</v>
      </c>
      <c r="C4124" s="11" t="s">
        <v>2841</v>
      </c>
      <c r="D4124" s="188" t="s">
        <v>3022</v>
      </c>
      <c r="E4124" s="11" t="s">
        <v>2844</v>
      </c>
      <c r="F4124" s="212" t="s">
        <v>2848</v>
      </c>
      <c r="G4124" s="11" t="s">
        <v>2842</v>
      </c>
      <c r="H4124" s="11" t="s">
        <v>2843</v>
      </c>
      <c r="I4124" s="11" t="s">
        <v>2616</v>
      </c>
      <c r="J4124" s="258" t="s">
        <v>3036</v>
      </c>
      <c r="K4124" s="258" t="s">
        <v>2120</v>
      </c>
      <c r="L4124" s="265" t="s">
        <v>1937</v>
      </c>
      <c r="M4124" s="265" t="s">
        <v>1941</v>
      </c>
      <c r="N4124" s="258" t="s">
        <v>3027</v>
      </c>
      <c r="O4124" s="258" t="s">
        <v>3040</v>
      </c>
      <c r="P4124" s="258"/>
      <c r="Q4124" s="258"/>
      <c r="R4124" s="258"/>
      <c r="S4124" s="258"/>
      <c r="T4124" s="11" t="s">
        <v>2849</v>
      </c>
      <c r="U4124" s="11" t="s">
        <v>2517</v>
      </c>
      <c r="V4124" s="211">
        <v>4.1935082466685198</v>
      </c>
      <c r="W4124" s="211"/>
      <c r="X4124" s="211"/>
      <c r="Y4124" s="211"/>
      <c r="Z4124" s="211">
        <v>0.24016772373848899</v>
      </c>
      <c r="AD4124" s="188">
        <f t="shared" si="120"/>
        <v>9.6559095761265326</v>
      </c>
    </row>
    <row r="4125" spans="1:30" hidden="1" x14ac:dyDescent="0.35">
      <c r="A4125" s="11" t="s">
        <v>2840</v>
      </c>
      <c r="B4125" s="11" t="s">
        <v>2516</v>
      </c>
      <c r="C4125" s="11" t="s">
        <v>2841</v>
      </c>
      <c r="D4125" s="188" t="s">
        <v>3022</v>
      </c>
      <c r="E4125" s="11" t="s">
        <v>2844</v>
      </c>
      <c r="F4125" s="212" t="s">
        <v>2848</v>
      </c>
      <c r="G4125" s="11" t="s">
        <v>2842</v>
      </c>
      <c r="H4125" s="11" t="s">
        <v>2843</v>
      </c>
      <c r="I4125" s="11" t="s">
        <v>2616</v>
      </c>
      <c r="J4125" s="258" t="s">
        <v>3036</v>
      </c>
      <c r="K4125" s="258" t="s">
        <v>2120</v>
      </c>
      <c r="L4125" s="265" t="s">
        <v>1937</v>
      </c>
      <c r="M4125" s="265" t="s">
        <v>1941</v>
      </c>
      <c r="N4125" s="258" t="s">
        <v>3027</v>
      </c>
      <c r="O4125" s="258" t="s">
        <v>3040</v>
      </c>
      <c r="P4125" s="258"/>
      <c r="Q4125" s="258"/>
      <c r="R4125" s="258"/>
      <c r="S4125" s="258"/>
      <c r="T4125" s="11" t="s">
        <v>2849</v>
      </c>
      <c r="U4125" s="11" t="s">
        <v>2517</v>
      </c>
      <c r="V4125" s="211">
        <v>4.4958106773052497</v>
      </c>
      <c r="W4125" s="211"/>
      <c r="X4125" s="211"/>
      <c r="Y4125" s="211"/>
      <c r="Z4125" s="211">
        <v>0.22328976839945699</v>
      </c>
      <c r="AD4125" s="188">
        <f t="shared" si="120"/>
        <v>10.351986646486534</v>
      </c>
    </row>
    <row r="4126" spans="1:30" hidden="1" x14ac:dyDescent="0.35">
      <c r="A4126" s="11" t="s">
        <v>2840</v>
      </c>
      <c r="B4126" s="11" t="s">
        <v>2516</v>
      </c>
      <c r="C4126" s="11" t="s">
        <v>2841</v>
      </c>
      <c r="D4126" s="188" t="s">
        <v>3022</v>
      </c>
      <c r="E4126" s="11" t="s">
        <v>2844</v>
      </c>
      <c r="F4126" s="212" t="s">
        <v>2848</v>
      </c>
      <c r="G4126" s="11" t="s">
        <v>2842</v>
      </c>
      <c r="H4126" s="11" t="s">
        <v>2843</v>
      </c>
      <c r="I4126" s="11" t="s">
        <v>2835</v>
      </c>
      <c r="J4126" s="258" t="s">
        <v>2561</v>
      </c>
      <c r="K4126" s="258" t="s">
        <v>2120</v>
      </c>
      <c r="L4126" s="265" t="s">
        <v>1937</v>
      </c>
      <c r="M4126" s="265" t="s">
        <v>1941</v>
      </c>
      <c r="N4126" s="258" t="s">
        <v>3027</v>
      </c>
      <c r="O4126" s="258" t="s">
        <v>3040</v>
      </c>
      <c r="P4126" s="258"/>
      <c r="Q4126" s="258"/>
      <c r="R4126" s="258"/>
      <c r="S4126" s="258"/>
      <c r="T4126" s="11" t="s">
        <v>2849</v>
      </c>
      <c r="U4126" s="11" t="s">
        <v>2517</v>
      </c>
      <c r="V4126" s="211">
        <v>2.99225484355085</v>
      </c>
      <c r="W4126" s="211"/>
      <c r="X4126" s="211"/>
      <c r="Y4126" s="211"/>
      <c r="Z4126" s="211">
        <v>2.5172889689967399</v>
      </c>
      <c r="AD4126" s="188">
        <f t="shared" si="120"/>
        <v>6.8899213971994184</v>
      </c>
    </row>
    <row r="4127" spans="1:30" hidden="1" x14ac:dyDescent="0.35">
      <c r="A4127" s="11" t="s">
        <v>2840</v>
      </c>
      <c r="B4127" s="11" t="s">
        <v>2516</v>
      </c>
      <c r="C4127" s="11" t="s">
        <v>2841</v>
      </c>
      <c r="D4127" s="188" t="s">
        <v>3022</v>
      </c>
      <c r="E4127" s="11" t="s">
        <v>2844</v>
      </c>
      <c r="F4127" s="212" t="s">
        <v>2848</v>
      </c>
      <c r="G4127" s="11" t="s">
        <v>2842</v>
      </c>
      <c r="H4127" s="11" t="s">
        <v>2843</v>
      </c>
      <c r="I4127" s="11" t="s">
        <v>2835</v>
      </c>
      <c r="J4127" s="258" t="s">
        <v>2561</v>
      </c>
      <c r="K4127" s="258" t="s">
        <v>2120</v>
      </c>
      <c r="L4127" s="265" t="s">
        <v>1937</v>
      </c>
      <c r="M4127" s="265" t="s">
        <v>1941</v>
      </c>
      <c r="N4127" s="258" t="s">
        <v>3027</v>
      </c>
      <c r="O4127" s="258" t="s">
        <v>3040</v>
      </c>
      <c r="P4127" s="258"/>
      <c r="Q4127" s="258"/>
      <c r="R4127" s="258"/>
      <c r="S4127" s="258"/>
      <c r="T4127" s="11" t="s">
        <v>2849</v>
      </c>
      <c r="U4127" s="11" t="s">
        <v>2517</v>
      </c>
      <c r="V4127" s="211">
        <v>3.3175589559498899</v>
      </c>
      <c r="W4127" s="211"/>
      <c r="X4127" s="211"/>
      <c r="Y4127" s="211"/>
      <c r="Z4127" s="211">
        <v>3.5424098220951801</v>
      </c>
      <c r="AD4127" s="188">
        <f t="shared" si="120"/>
        <v>7.6389617970991068</v>
      </c>
    </row>
    <row r="4128" spans="1:30" hidden="1" x14ac:dyDescent="0.35">
      <c r="A4128" s="11" t="s">
        <v>2840</v>
      </c>
      <c r="B4128" s="11" t="s">
        <v>2516</v>
      </c>
      <c r="C4128" s="11" t="s">
        <v>2841</v>
      </c>
      <c r="D4128" s="188" t="s">
        <v>3022</v>
      </c>
      <c r="E4128" s="11" t="s">
        <v>2844</v>
      </c>
      <c r="F4128" s="212" t="s">
        <v>2848</v>
      </c>
      <c r="G4128" s="11" t="s">
        <v>2842</v>
      </c>
      <c r="H4128" s="11" t="s">
        <v>2843</v>
      </c>
      <c r="I4128" s="11" t="s">
        <v>2835</v>
      </c>
      <c r="J4128" s="258" t="s">
        <v>2561</v>
      </c>
      <c r="K4128" s="258" t="s">
        <v>2120</v>
      </c>
      <c r="L4128" s="265" t="s">
        <v>1937</v>
      </c>
      <c r="M4128" s="265" t="s">
        <v>1941</v>
      </c>
      <c r="N4128" s="258" t="s">
        <v>3027</v>
      </c>
      <c r="O4128" s="258" t="s">
        <v>3040</v>
      </c>
      <c r="P4128" s="258"/>
      <c r="Q4128" s="258"/>
      <c r="R4128" s="258"/>
      <c r="S4128" s="258"/>
      <c r="T4128" s="11" t="s">
        <v>2849</v>
      </c>
      <c r="U4128" s="11" t="s">
        <v>2517</v>
      </c>
      <c r="V4128" s="211">
        <v>3.5962940896990099</v>
      </c>
      <c r="W4128" s="211"/>
      <c r="X4128" s="211"/>
      <c r="Y4128" s="211"/>
      <c r="Z4128" s="211">
        <v>2.75299210401284</v>
      </c>
      <c r="AD4128" s="188">
        <f t="shared" si="120"/>
        <v>8.2807731609635322</v>
      </c>
    </row>
    <row r="4129" spans="1:30" hidden="1" x14ac:dyDescent="0.35">
      <c r="A4129" s="11" t="s">
        <v>2840</v>
      </c>
      <c r="B4129" s="11" t="s">
        <v>2516</v>
      </c>
      <c r="C4129" s="11" t="s">
        <v>2841</v>
      </c>
      <c r="D4129" s="188" t="s">
        <v>3022</v>
      </c>
      <c r="E4129" s="11" t="s">
        <v>2844</v>
      </c>
      <c r="F4129" s="212" t="s">
        <v>2848</v>
      </c>
      <c r="G4129" s="11" t="s">
        <v>2842</v>
      </c>
      <c r="H4129" s="11" t="s">
        <v>2843</v>
      </c>
      <c r="I4129" s="11" t="s">
        <v>2835</v>
      </c>
      <c r="J4129" s="258" t="s">
        <v>2561</v>
      </c>
      <c r="K4129" s="258" t="s">
        <v>2120</v>
      </c>
      <c r="L4129" s="265" t="s">
        <v>1937</v>
      </c>
      <c r="M4129" s="265" t="s">
        <v>1941</v>
      </c>
      <c r="N4129" s="258" t="s">
        <v>3027</v>
      </c>
      <c r="O4129" s="258" t="s">
        <v>3040</v>
      </c>
      <c r="P4129" s="258"/>
      <c r="Q4129" s="258"/>
      <c r="R4129" s="258"/>
      <c r="S4129" s="258"/>
      <c r="T4129" s="11" t="s">
        <v>2849</v>
      </c>
      <c r="U4129" s="11" t="s">
        <v>2517</v>
      </c>
      <c r="V4129" s="211">
        <v>3.9047051636890102</v>
      </c>
      <c r="W4129" s="211"/>
      <c r="X4129" s="211"/>
      <c r="Y4129" s="211"/>
      <c r="Z4129" s="211">
        <v>5.8259564551768799</v>
      </c>
      <c r="AD4129" s="188">
        <f t="shared" si="120"/>
        <v>8.9909159024471901</v>
      </c>
    </row>
    <row r="4130" spans="1:30" hidden="1" x14ac:dyDescent="0.35">
      <c r="A4130" s="11" t="s">
        <v>2840</v>
      </c>
      <c r="B4130" s="11" t="s">
        <v>2516</v>
      </c>
      <c r="C4130" s="11" t="s">
        <v>2841</v>
      </c>
      <c r="D4130" s="188" t="s">
        <v>3022</v>
      </c>
      <c r="E4130" s="11" t="s">
        <v>2844</v>
      </c>
      <c r="F4130" s="212" t="s">
        <v>2848</v>
      </c>
      <c r="G4130" s="11" t="s">
        <v>2842</v>
      </c>
      <c r="H4130" s="11" t="s">
        <v>2843</v>
      </c>
      <c r="I4130" s="11" t="s">
        <v>2835</v>
      </c>
      <c r="J4130" s="258" t="s">
        <v>2561</v>
      </c>
      <c r="K4130" s="258" t="s">
        <v>2120</v>
      </c>
      <c r="L4130" s="265" t="s">
        <v>1937</v>
      </c>
      <c r="M4130" s="265" t="s">
        <v>1941</v>
      </c>
      <c r="N4130" s="258" t="s">
        <v>3027</v>
      </c>
      <c r="O4130" s="258" t="s">
        <v>3040</v>
      </c>
      <c r="P4130" s="258"/>
      <c r="Q4130" s="258"/>
      <c r="R4130" s="258"/>
      <c r="S4130" s="258"/>
      <c r="T4130" s="11" t="s">
        <v>2849</v>
      </c>
      <c r="U4130" s="11" t="s">
        <v>2517</v>
      </c>
      <c r="V4130" s="211">
        <v>4.18951123311638</v>
      </c>
      <c r="W4130" s="211"/>
      <c r="X4130" s="211"/>
      <c r="Y4130" s="211"/>
      <c r="Z4130" s="211">
        <v>2.1443449799772201</v>
      </c>
      <c r="AD4130" s="188">
        <f t="shared" si="120"/>
        <v>9.6467061123048801</v>
      </c>
    </row>
    <row r="4131" spans="1:30" hidden="1" x14ac:dyDescent="0.35">
      <c r="A4131" s="11" t="s">
        <v>2840</v>
      </c>
      <c r="B4131" s="11" t="s">
        <v>2516</v>
      </c>
      <c r="C4131" s="11" t="s">
        <v>2841</v>
      </c>
      <c r="D4131" s="188" t="s">
        <v>3022</v>
      </c>
      <c r="E4131" s="11" t="s">
        <v>2844</v>
      </c>
      <c r="F4131" s="212" t="s">
        <v>2848</v>
      </c>
      <c r="G4131" s="11" t="s">
        <v>2842</v>
      </c>
      <c r="H4131" s="11" t="s">
        <v>2843</v>
      </c>
      <c r="I4131" s="11" t="s">
        <v>2835</v>
      </c>
      <c r="J4131" s="258" t="s">
        <v>2561</v>
      </c>
      <c r="K4131" s="258" t="s">
        <v>2120</v>
      </c>
      <c r="L4131" s="265" t="s">
        <v>1937</v>
      </c>
      <c r="M4131" s="265" t="s">
        <v>1941</v>
      </c>
      <c r="N4131" s="258" t="s">
        <v>3027</v>
      </c>
      <c r="O4131" s="258" t="s">
        <v>3040</v>
      </c>
      <c r="P4131" s="258"/>
      <c r="Q4131" s="258"/>
      <c r="R4131" s="258"/>
      <c r="S4131" s="258"/>
      <c r="T4131" s="11" t="s">
        <v>2849</v>
      </c>
      <c r="U4131" s="11" t="s">
        <v>2517</v>
      </c>
      <c r="V4131" s="211">
        <v>4.4923792788784196</v>
      </c>
      <c r="W4131" s="211"/>
      <c r="X4131" s="211"/>
      <c r="Y4131" s="211"/>
      <c r="Z4131" s="211">
        <v>1.85800797894403</v>
      </c>
      <c r="AD4131" s="188">
        <f t="shared" si="120"/>
        <v>10.34408555962079</v>
      </c>
    </row>
    <row r="4132" spans="1:30" hidden="1" x14ac:dyDescent="0.35">
      <c r="A4132" s="11" t="s">
        <v>2840</v>
      </c>
      <c r="B4132" s="11" t="s">
        <v>2516</v>
      </c>
      <c r="C4132" s="11" t="s">
        <v>2841</v>
      </c>
      <c r="D4132" s="188" t="s">
        <v>3022</v>
      </c>
      <c r="E4132" s="11" t="s">
        <v>2844</v>
      </c>
      <c r="F4132" s="212" t="s">
        <v>2848</v>
      </c>
      <c r="G4132" s="11" t="s">
        <v>2842</v>
      </c>
      <c r="H4132" s="11" t="s">
        <v>2843</v>
      </c>
      <c r="I4132" s="11" t="s">
        <v>2835</v>
      </c>
      <c r="J4132" s="258" t="s">
        <v>2561</v>
      </c>
      <c r="K4132" s="258" t="s">
        <v>2120</v>
      </c>
      <c r="L4132" s="265" t="s">
        <v>1937</v>
      </c>
      <c r="M4132" s="265" t="s">
        <v>1941</v>
      </c>
      <c r="N4132" s="258" t="s">
        <v>3027</v>
      </c>
      <c r="O4132" s="258" t="s">
        <v>3040</v>
      </c>
      <c r="P4132" s="258"/>
      <c r="Q4132" s="258"/>
      <c r="R4132" s="258"/>
      <c r="S4132" s="258"/>
      <c r="T4132" s="11" t="s">
        <v>2849</v>
      </c>
      <c r="U4132" s="11" t="s">
        <v>2517</v>
      </c>
      <c r="V4132" s="211">
        <v>4.8060317196962199</v>
      </c>
      <c r="W4132" s="211"/>
      <c r="X4132" s="211"/>
      <c r="Y4132" s="211"/>
      <c r="Z4132" s="211">
        <v>2.4339851733421698</v>
      </c>
      <c r="AD4132" s="188">
        <f t="shared" si="120"/>
        <v>11.066296994229054</v>
      </c>
    </row>
    <row r="4133" spans="1:30" hidden="1" x14ac:dyDescent="0.35">
      <c r="A4133" s="11" t="s">
        <v>2840</v>
      </c>
      <c r="B4133" s="11" t="s">
        <v>2516</v>
      </c>
      <c r="C4133" s="11" t="s">
        <v>2841</v>
      </c>
      <c r="D4133" s="188" t="s">
        <v>3022</v>
      </c>
      <c r="E4133" s="11" t="s">
        <v>2844</v>
      </c>
      <c r="F4133" s="212" t="s">
        <v>2848</v>
      </c>
      <c r="G4133" s="11" t="s">
        <v>2842</v>
      </c>
      <c r="H4133" s="11" t="s">
        <v>2843</v>
      </c>
      <c r="I4133" s="11" t="s">
        <v>2835</v>
      </c>
      <c r="J4133" s="258" t="s">
        <v>2561</v>
      </c>
      <c r="K4133" s="258" t="s">
        <v>2120</v>
      </c>
      <c r="L4133" s="265" t="s">
        <v>1937</v>
      </c>
      <c r="M4133" s="265" t="s">
        <v>1941</v>
      </c>
      <c r="N4133" s="258" t="s">
        <v>3027</v>
      </c>
      <c r="O4133" s="258" t="s">
        <v>3040</v>
      </c>
      <c r="P4133" s="258"/>
      <c r="Q4133" s="258"/>
      <c r="R4133" s="258"/>
      <c r="S4133" s="258"/>
      <c r="T4133" s="11" t="s">
        <v>2849</v>
      </c>
      <c r="U4133" s="11" t="s">
        <v>2517</v>
      </c>
      <c r="V4133" s="211">
        <v>5.1100687033838801</v>
      </c>
      <c r="W4133" s="211"/>
      <c r="X4133" s="211"/>
      <c r="Y4133" s="211"/>
      <c r="Z4133" s="211">
        <v>1.5907661445410499</v>
      </c>
      <c r="AD4133" s="188">
        <f t="shared" si="120"/>
        <v>11.766368020587135</v>
      </c>
    </row>
    <row r="4134" spans="1:30" hidden="1" x14ac:dyDescent="0.35">
      <c r="A4134" s="11" t="s">
        <v>2840</v>
      </c>
      <c r="B4134" s="11" t="s">
        <v>2516</v>
      </c>
      <c r="C4134" s="11" t="s">
        <v>2841</v>
      </c>
      <c r="D4134" s="188" t="s">
        <v>3022</v>
      </c>
      <c r="E4134" s="11" t="s">
        <v>2844</v>
      </c>
      <c r="F4134" s="212" t="s">
        <v>2848</v>
      </c>
      <c r="G4134" s="11" t="s">
        <v>2842</v>
      </c>
      <c r="H4134" s="11" t="s">
        <v>2843</v>
      </c>
      <c r="I4134" s="11" t="s">
        <v>2835</v>
      </c>
      <c r="J4134" s="258" t="s">
        <v>2561</v>
      </c>
      <c r="K4134" s="258" t="s">
        <v>2120</v>
      </c>
      <c r="L4134" s="265" t="s">
        <v>1937</v>
      </c>
      <c r="M4134" s="265" t="s">
        <v>1941</v>
      </c>
      <c r="N4134" s="258" t="s">
        <v>3027</v>
      </c>
      <c r="O4134" s="258" t="s">
        <v>3040</v>
      </c>
      <c r="P4134" s="258"/>
      <c r="Q4134" s="258"/>
      <c r="R4134" s="258"/>
      <c r="S4134" s="258"/>
      <c r="T4134" s="11" t="s">
        <v>2849</v>
      </c>
      <c r="U4134" s="11" t="s">
        <v>2517</v>
      </c>
      <c r="V4134" s="211">
        <v>5.38831363735774</v>
      </c>
      <c r="W4134" s="211"/>
      <c r="X4134" s="211"/>
      <c r="Y4134" s="211"/>
      <c r="Z4134" s="211">
        <v>1.0348795993936499</v>
      </c>
      <c r="AD4134" s="188">
        <f t="shared" ref="AD4134:AD4165" si="121">LN(10^(V4134))</f>
        <v>12.407050657756457</v>
      </c>
    </row>
    <row r="4135" spans="1:30" hidden="1" x14ac:dyDescent="0.35">
      <c r="A4135" s="11" t="s">
        <v>2840</v>
      </c>
      <c r="B4135" s="11" t="s">
        <v>2516</v>
      </c>
      <c r="C4135" s="11" t="s">
        <v>2841</v>
      </c>
      <c r="D4135" s="188" t="s">
        <v>3022</v>
      </c>
      <c r="E4135" s="11" t="s">
        <v>2844</v>
      </c>
      <c r="F4135" s="212" t="s">
        <v>2809</v>
      </c>
      <c r="G4135" s="11" t="s">
        <v>2842</v>
      </c>
      <c r="H4135" s="11" t="s">
        <v>2843</v>
      </c>
      <c r="I4135" s="11" t="s">
        <v>2846</v>
      </c>
      <c r="J4135" s="258" t="s">
        <v>2613</v>
      </c>
      <c r="K4135" s="258" t="s">
        <v>2120</v>
      </c>
      <c r="L4135" s="265" t="s">
        <v>1937</v>
      </c>
      <c r="M4135" s="265" t="s">
        <v>1941</v>
      </c>
      <c r="N4135" s="258" t="s">
        <v>3027</v>
      </c>
      <c r="O4135" s="258" t="s">
        <v>3040</v>
      </c>
      <c r="P4135" s="258"/>
      <c r="Q4135" s="258"/>
      <c r="R4135" s="258"/>
      <c r="S4135" s="258"/>
      <c r="T4135" s="11" t="s">
        <v>2850</v>
      </c>
      <c r="U4135" s="11" t="s">
        <v>2517</v>
      </c>
      <c r="V4135" s="211">
        <v>1.4619883040935601E-2</v>
      </c>
      <c r="W4135" s="211"/>
      <c r="X4135" s="211"/>
      <c r="Y4135" s="211"/>
      <c r="Z4135" s="247">
        <v>-3.5527136788005001E-15</v>
      </c>
      <c r="AD4135" s="188">
        <f t="shared" si="121"/>
        <v>3.3663524751374824E-2</v>
      </c>
    </row>
    <row r="4136" spans="1:30" hidden="1" x14ac:dyDescent="0.35">
      <c r="A4136" s="11" t="s">
        <v>2840</v>
      </c>
      <c r="B4136" s="11" t="s">
        <v>2516</v>
      </c>
      <c r="C4136" s="11" t="s">
        <v>2841</v>
      </c>
      <c r="D4136" s="188" t="s">
        <v>3022</v>
      </c>
      <c r="E4136" s="11" t="s">
        <v>2844</v>
      </c>
      <c r="F4136" s="212" t="s">
        <v>2809</v>
      </c>
      <c r="G4136" s="11" t="s">
        <v>2842</v>
      </c>
      <c r="H4136" s="11" t="s">
        <v>2843</v>
      </c>
      <c r="I4136" s="11" t="s">
        <v>2846</v>
      </c>
      <c r="J4136" s="258" t="s">
        <v>2613</v>
      </c>
      <c r="K4136" s="258" t="s">
        <v>2120</v>
      </c>
      <c r="L4136" s="265" t="s">
        <v>1937</v>
      </c>
      <c r="M4136" s="265" t="s">
        <v>1941</v>
      </c>
      <c r="N4136" s="258" t="s">
        <v>3027</v>
      </c>
      <c r="O4136" s="258" t="s">
        <v>3040</v>
      </c>
      <c r="P4136" s="258"/>
      <c r="Q4136" s="258"/>
      <c r="R4136" s="258"/>
      <c r="S4136" s="258"/>
      <c r="T4136" s="11" t="s">
        <v>2850</v>
      </c>
      <c r="U4136" s="11" t="s">
        <v>2517</v>
      </c>
      <c r="V4136" s="211">
        <v>0.30701754385964902</v>
      </c>
      <c r="W4136" s="211"/>
      <c r="X4136" s="211"/>
      <c r="Y4136" s="211"/>
      <c r="Z4136" s="211">
        <v>0.16666666666666399</v>
      </c>
      <c r="AD4136" s="188">
        <f t="shared" si="121"/>
        <v>0.70693401977887338</v>
      </c>
    </row>
    <row r="4137" spans="1:30" hidden="1" x14ac:dyDescent="0.35">
      <c r="A4137" s="11" t="s">
        <v>2840</v>
      </c>
      <c r="B4137" s="11" t="s">
        <v>2516</v>
      </c>
      <c r="C4137" s="11" t="s">
        <v>2841</v>
      </c>
      <c r="D4137" s="188" t="s">
        <v>3022</v>
      </c>
      <c r="E4137" s="11" t="s">
        <v>2844</v>
      </c>
      <c r="F4137" s="212" t="s">
        <v>2809</v>
      </c>
      <c r="G4137" s="11" t="s">
        <v>2842</v>
      </c>
      <c r="H4137" s="11" t="s">
        <v>2843</v>
      </c>
      <c r="I4137" s="11" t="s">
        <v>2700</v>
      </c>
      <c r="J4137" s="258" t="s">
        <v>2613</v>
      </c>
      <c r="K4137" s="258" t="s">
        <v>2120</v>
      </c>
      <c r="L4137" s="265" t="s">
        <v>1937</v>
      </c>
      <c r="M4137" s="265" t="s">
        <v>1941</v>
      </c>
      <c r="N4137" s="258" t="s">
        <v>3027</v>
      </c>
      <c r="O4137" s="258" t="s">
        <v>3040</v>
      </c>
      <c r="P4137" s="258"/>
      <c r="Q4137" s="258"/>
      <c r="R4137" s="258"/>
      <c r="S4137" s="258"/>
      <c r="T4137" s="11" t="s">
        <v>2850</v>
      </c>
      <c r="U4137" s="11" t="s">
        <v>2517</v>
      </c>
      <c r="V4137" s="211">
        <v>-0.29239766081871299</v>
      </c>
      <c r="W4137" s="211"/>
      <c r="X4137" s="211"/>
      <c r="Y4137" s="211"/>
      <c r="Z4137" s="211">
        <v>8.3333333333328596E-2</v>
      </c>
      <c r="AD4137" s="188">
        <f t="shared" si="121"/>
        <v>-0.6732704950274977</v>
      </c>
    </row>
    <row r="4138" spans="1:30" hidden="1" x14ac:dyDescent="0.35">
      <c r="A4138" s="11" t="s">
        <v>2840</v>
      </c>
      <c r="B4138" s="11" t="s">
        <v>2516</v>
      </c>
      <c r="C4138" s="11" t="s">
        <v>2841</v>
      </c>
      <c r="D4138" s="188" t="s">
        <v>3022</v>
      </c>
      <c r="E4138" s="11" t="s">
        <v>2844</v>
      </c>
      <c r="F4138" s="212" t="s">
        <v>2809</v>
      </c>
      <c r="G4138" s="11" t="s">
        <v>2842</v>
      </c>
      <c r="H4138" s="11" t="s">
        <v>2843</v>
      </c>
      <c r="I4138" s="11" t="s">
        <v>2700</v>
      </c>
      <c r="J4138" s="258" t="s">
        <v>2613</v>
      </c>
      <c r="K4138" s="258" t="s">
        <v>2120</v>
      </c>
      <c r="L4138" s="265" t="s">
        <v>1937</v>
      </c>
      <c r="M4138" s="265" t="s">
        <v>1941</v>
      </c>
      <c r="N4138" s="258" t="s">
        <v>3027</v>
      </c>
      <c r="O4138" s="258" t="s">
        <v>3040</v>
      </c>
      <c r="P4138" s="258"/>
      <c r="Q4138" s="258"/>
      <c r="R4138" s="258"/>
      <c r="S4138" s="258"/>
      <c r="T4138" s="11" t="s">
        <v>2850</v>
      </c>
      <c r="U4138" s="11" t="s">
        <v>2517</v>
      </c>
      <c r="V4138" s="211">
        <v>0</v>
      </c>
      <c r="W4138" s="211"/>
      <c r="X4138" s="211"/>
      <c r="Y4138" s="211"/>
      <c r="Z4138" s="211">
        <v>0.624999999999996</v>
      </c>
      <c r="AD4138" s="188">
        <f t="shared" si="121"/>
        <v>0</v>
      </c>
    </row>
    <row r="4139" spans="1:30" hidden="1" x14ac:dyDescent="0.35">
      <c r="A4139" s="11" t="s">
        <v>2840</v>
      </c>
      <c r="B4139" s="11" t="s">
        <v>2516</v>
      </c>
      <c r="C4139" s="11" t="s">
        <v>2841</v>
      </c>
      <c r="D4139" s="188" t="s">
        <v>3022</v>
      </c>
      <c r="E4139" s="11" t="s">
        <v>2844</v>
      </c>
      <c r="F4139" s="212" t="s">
        <v>2809</v>
      </c>
      <c r="G4139" s="11" t="s">
        <v>2842</v>
      </c>
      <c r="H4139" s="11" t="s">
        <v>2843</v>
      </c>
      <c r="I4139" s="11" t="s">
        <v>2700</v>
      </c>
      <c r="J4139" s="258" t="s">
        <v>2613</v>
      </c>
      <c r="K4139" s="258" t="s">
        <v>2120</v>
      </c>
      <c r="L4139" s="265" t="s">
        <v>1937</v>
      </c>
      <c r="M4139" s="265" t="s">
        <v>1941</v>
      </c>
      <c r="N4139" s="258" t="s">
        <v>3027</v>
      </c>
      <c r="O4139" s="258" t="s">
        <v>3040</v>
      </c>
      <c r="P4139" s="258"/>
      <c r="Q4139" s="258"/>
      <c r="R4139" s="258"/>
      <c r="S4139" s="258"/>
      <c r="T4139" s="11" t="s">
        <v>2850</v>
      </c>
      <c r="U4139" s="11" t="s">
        <v>2517</v>
      </c>
      <c r="V4139" s="211">
        <v>0.321637426900584</v>
      </c>
      <c r="W4139" s="211"/>
      <c r="X4139" s="211"/>
      <c r="Y4139" s="211"/>
      <c r="Z4139" s="211">
        <v>0.41666666666666402</v>
      </c>
      <c r="AD4139" s="188">
        <f t="shared" si="121"/>
        <v>0.74059754453024673</v>
      </c>
    </row>
    <row r="4140" spans="1:30" hidden="1" x14ac:dyDescent="0.35">
      <c r="A4140" s="11" t="s">
        <v>2840</v>
      </c>
      <c r="B4140" s="11" t="s">
        <v>2516</v>
      </c>
      <c r="C4140" s="11" t="s">
        <v>2841</v>
      </c>
      <c r="D4140" s="188" t="s">
        <v>3022</v>
      </c>
      <c r="E4140" s="11" t="s">
        <v>2844</v>
      </c>
      <c r="F4140" s="212" t="s">
        <v>2809</v>
      </c>
      <c r="G4140" s="11" t="s">
        <v>2842</v>
      </c>
      <c r="H4140" s="11" t="s">
        <v>2843</v>
      </c>
      <c r="I4140" s="11" t="s">
        <v>2700</v>
      </c>
      <c r="J4140" s="258" t="s">
        <v>2613</v>
      </c>
      <c r="K4140" s="258" t="s">
        <v>2120</v>
      </c>
      <c r="L4140" s="265" t="s">
        <v>1937</v>
      </c>
      <c r="M4140" s="265" t="s">
        <v>1941</v>
      </c>
      <c r="N4140" s="258" t="s">
        <v>3027</v>
      </c>
      <c r="O4140" s="258" t="s">
        <v>3040</v>
      </c>
      <c r="P4140" s="258"/>
      <c r="Q4140" s="258"/>
      <c r="R4140" s="258"/>
      <c r="S4140" s="258"/>
      <c r="T4140" s="11" t="s">
        <v>2850</v>
      </c>
      <c r="U4140" s="11" t="s">
        <v>2517</v>
      </c>
      <c r="V4140" s="211">
        <v>0.58479532163742698</v>
      </c>
      <c r="W4140" s="211"/>
      <c r="X4140" s="211"/>
      <c r="Y4140" s="211"/>
      <c r="Z4140" s="211">
        <v>4.1666666666664298E-2</v>
      </c>
      <c r="AD4140" s="188">
        <f t="shared" si="121"/>
        <v>1.3465409900549978</v>
      </c>
    </row>
    <row r="4141" spans="1:30" hidden="1" x14ac:dyDescent="0.35">
      <c r="A4141" s="11" t="s">
        <v>2840</v>
      </c>
      <c r="B4141" s="11" t="s">
        <v>2516</v>
      </c>
      <c r="C4141" s="11" t="s">
        <v>2841</v>
      </c>
      <c r="D4141" s="188" t="s">
        <v>3022</v>
      </c>
      <c r="E4141" s="11" t="s">
        <v>2844</v>
      </c>
      <c r="F4141" s="212" t="s">
        <v>2809</v>
      </c>
      <c r="G4141" s="11" t="s">
        <v>2842</v>
      </c>
      <c r="H4141" s="11" t="s">
        <v>2843</v>
      </c>
      <c r="I4141" s="11" t="s">
        <v>2832</v>
      </c>
      <c r="J4141" s="258" t="s">
        <v>2561</v>
      </c>
      <c r="K4141" s="258" t="s">
        <v>2120</v>
      </c>
      <c r="L4141" s="265" t="s">
        <v>1937</v>
      </c>
      <c r="M4141" s="265" t="s">
        <v>1941</v>
      </c>
      <c r="N4141" s="258" t="s">
        <v>3027</v>
      </c>
      <c r="O4141" s="258" t="s">
        <v>3040</v>
      </c>
      <c r="P4141" s="258"/>
      <c r="Q4141" s="258"/>
      <c r="R4141" s="258"/>
      <c r="S4141" s="258"/>
      <c r="T4141" s="11" t="s">
        <v>2850</v>
      </c>
      <c r="U4141" s="11" t="s">
        <v>2517</v>
      </c>
      <c r="V4141" s="211">
        <v>-0.29239766081871299</v>
      </c>
      <c r="W4141" s="211"/>
      <c r="X4141" s="211"/>
      <c r="Y4141" s="211"/>
      <c r="Z4141" s="211">
        <v>4.1666666666664298E-2</v>
      </c>
      <c r="AD4141" s="188">
        <f t="shared" si="121"/>
        <v>-0.6732704950274977</v>
      </c>
    </row>
    <row r="4142" spans="1:30" hidden="1" x14ac:dyDescent="0.35">
      <c r="A4142" s="11" t="s">
        <v>2840</v>
      </c>
      <c r="B4142" s="11" t="s">
        <v>2516</v>
      </c>
      <c r="C4142" s="11" t="s">
        <v>2841</v>
      </c>
      <c r="D4142" s="188" t="s">
        <v>3022</v>
      </c>
      <c r="E4142" s="11" t="s">
        <v>2844</v>
      </c>
      <c r="F4142" s="212" t="s">
        <v>2809</v>
      </c>
      <c r="G4142" s="11" t="s">
        <v>2842</v>
      </c>
      <c r="H4142" s="11" t="s">
        <v>2843</v>
      </c>
      <c r="I4142" s="11" t="s">
        <v>2832</v>
      </c>
      <c r="J4142" s="258" t="s">
        <v>2561</v>
      </c>
      <c r="K4142" s="258" t="s">
        <v>2120</v>
      </c>
      <c r="L4142" s="265" t="s">
        <v>1937</v>
      </c>
      <c r="M4142" s="265" t="s">
        <v>1941</v>
      </c>
      <c r="N4142" s="258" t="s">
        <v>3027</v>
      </c>
      <c r="O4142" s="258" t="s">
        <v>3040</v>
      </c>
      <c r="P4142" s="258"/>
      <c r="Q4142" s="258"/>
      <c r="R4142" s="258"/>
      <c r="S4142" s="258"/>
      <c r="T4142" s="11" t="s">
        <v>2850</v>
      </c>
      <c r="U4142" s="11" t="s">
        <v>2517</v>
      </c>
      <c r="V4142" s="211">
        <v>1.4619883040935601E-2</v>
      </c>
      <c r="W4142" s="211"/>
      <c r="X4142" s="211"/>
      <c r="Y4142" s="211"/>
      <c r="Z4142" s="211">
        <v>1.6666666666666601</v>
      </c>
      <c r="AD4142" s="188">
        <f t="shared" si="121"/>
        <v>3.3663524751374824E-2</v>
      </c>
    </row>
    <row r="4143" spans="1:30" hidden="1" x14ac:dyDescent="0.35">
      <c r="A4143" s="11" t="s">
        <v>2840</v>
      </c>
      <c r="B4143" s="11" t="s">
        <v>2516</v>
      </c>
      <c r="C4143" s="11" t="s">
        <v>2841</v>
      </c>
      <c r="D4143" s="188" t="s">
        <v>3022</v>
      </c>
      <c r="E4143" s="11" t="s">
        <v>2844</v>
      </c>
      <c r="F4143" s="212" t="s">
        <v>2809</v>
      </c>
      <c r="G4143" s="11" t="s">
        <v>2842</v>
      </c>
      <c r="H4143" s="11" t="s">
        <v>2843</v>
      </c>
      <c r="I4143" s="11" t="s">
        <v>2832</v>
      </c>
      <c r="J4143" s="258" t="s">
        <v>2561</v>
      </c>
      <c r="K4143" s="258" t="s">
        <v>2120</v>
      </c>
      <c r="L4143" s="265" t="s">
        <v>1937</v>
      </c>
      <c r="M4143" s="265" t="s">
        <v>1941</v>
      </c>
      <c r="N4143" s="258" t="s">
        <v>3027</v>
      </c>
      <c r="O4143" s="258" t="s">
        <v>3040</v>
      </c>
      <c r="P4143" s="258"/>
      <c r="Q4143" s="258"/>
      <c r="R4143" s="258"/>
      <c r="S4143" s="258"/>
      <c r="T4143" s="11" t="s">
        <v>2850</v>
      </c>
      <c r="U4143" s="11" t="s">
        <v>2517</v>
      </c>
      <c r="V4143" s="211">
        <v>0.30701754385964902</v>
      </c>
      <c r="W4143" s="211"/>
      <c r="X4143" s="211"/>
      <c r="Y4143" s="211"/>
      <c r="Z4143" s="211">
        <v>5.4999999999999902</v>
      </c>
      <c r="AD4143" s="188">
        <f t="shared" si="121"/>
        <v>0.70693401977887338</v>
      </c>
    </row>
    <row r="4144" spans="1:30" hidden="1" x14ac:dyDescent="0.35">
      <c r="A4144" s="11" t="s">
        <v>2840</v>
      </c>
      <c r="B4144" s="11" t="s">
        <v>2516</v>
      </c>
      <c r="C4144" s="11" t="s">
        <v>2841</v>
      </c>
      <c r="D4144" s="188" t="s">
        <v>3022</v>
      </c>
      <c r="E4144" s="11" t="s">
        <v>2844</v>
      </c>
      <c r="F4144" s="212" t="s">
        <v>2809</v>
      </c>
      <c r="G4144" s="11" t="s">
        <v>2842</v>
      </c>
      <c r="H4144" s="11" t="s">
        <v>2843</v>
      </c>
      <c r="I4144" s="11" t="s">
        <v>2832</v>
      </c>
      <c r="J4144" s="258" t="s">
        <v>2561</v>
      </c>
      <c r="K4144" s="258" t="s">
        <v>2120</v>
      </c>
      <c r="L4144" s="265" t="s">
        <v>1937</v>
      </c>
      <c r="M4144" s="265" t="s">
        <v>1941</v>
      </c>
      <c r="N4144" s="258" t="s">
        <v>3027</v>
      </c>
      <c r="O4144" s="258" t="s">
        <v>3040</v>
      </c>
      <c r="P4144" s="258"/>
      <c r="Q4144" s="258"/>
      <c r="R4144" s="258"/>
      <c r="S4144" s="258"/>
      <c r="T4144" s="11" t="s">
        <v>2850</v>
      </c>
      <c r="U4144" s="11" t="s">
        <v>2517</v>
      </c>
      <c r="V4144" s="211">
        <v>0.59941520467836196</v>
      </c>
      <c r="W4144" s="211"/>
      <c r="X4144" s="211"/>
      <c r="Y4144" s="211"/>
      <c r="Z4144" s="211">
        <v>4.7916666666666599</v>
      </c>
      <c r="AD4144" s="188">
        <f t="shared" si="121"/>
        <v>1.3802045148063711</v>
      </c>
    </row>
    <row r="4145" spans="1:30" hidden="1" x14ac:dyDescent="0.35">
      <c r="A4145" s="11" t="s">
        <v>2840</v>
      </c>
      <c r="B4145" s="11" t="s">
        <v>2516</v>
      </c>
      <c r="C4145" s="11" t="s">
        <v>2841</v>
      </c>
      <c r="D4145" s="188" t="s">
        <v>3022</v>
      </c>
      <c r="E4145" s="11" t="s">
        <v>2844</v>
      </c>
      <c r="F4145" s="212" t="s">
        <v>2809</v>
      </c>
      <c r="G4145" s="11" t="s">
        <v>2842</v>
      </c>
      <c r="H4145" s="11" t="s">
        <v>2843</v>
      </c>
      <c r="I4145" s="11" t="s">
        <v>2832</v>
      </c>
      <c r="J4145" s="258" t="s">
        <v>2561</v>
      </c>
      <c r="K4145" s="258" t="s">
        <v>2120</v>
      </c>
      <c r="L4145" s="265" t="s">
        <v>1937</v>
      </c>
      <c r="M4145" s="265" t="s">
        <v>1941</v>
      </c>
      <c r="N4145" s="258" t="s">
        <v>3027</v>
      </c>
      <c r="O4145" s="258" t="s">
        <v>3040</v>
      </c>
      <c r="P4145" s="258"/>
      <c r="Q4145" s="258"/>
      <c r="R4145" s="258"/>
      <c r="S4145" s="258"/>
      <c r="T4145" s="11" t="s">
        <v>2850</v>
      </c>
      <c r="U4145" s="11" t="s">
        <v>2517</v>
      </c>
      <c r="V4145" s="211">
        <v>0.90643274853801103</v>
      </c>
      <c r="W4145" s="211"/>
      <c r="X4145" s="211"/>
      <c r="Y4145" s="211"/>
      <c r="Z4145" s="211">
        <v>0.58333333333333204</v>
      </c>
      <c r="AD4145" s="188">
        <f t="shared" si="121"/>
        <v>2.0871385345852449</v>
      </c>
    </row>
    <row r="4146" spans="1:30" hidden="1" x14ac:dyDescent="0.35">
      <c r="A4146" s="11" t="s">
        <v>2840</v>
      </c>
      <c r="B4146" s="11" t="s">
        <v>2516</v>
      </c>
      <c r="C4146" s="11" t="s">
        <v>2841</v>
      </c>
      <c r="D4146" s="188" t="s">
        <v>3022</v>
      </c>
      <c r="E4146" s="11" t="s">
        <v>2844</v>
      </c>
      <c r="F4146" s="212" t="s">
        <v>2809</v>
      </c>
      <c r="G4146" s="11" t="s">
        <v>2842</v>
      </c>
      <c r="H4146" s="11" t="s">
        <v>2843</v>
      </c>
      <c r="I4146" s="11" t="s">
        <v>2833</v>
      </c>
      <c r="J4146" s="258" t="s">
        <v>2561</v>
      </c>
      <c r="K4146" s="258" t="s">
        <v>2120</v>
      </c>
      <c r="L4146" s="265" t="s">
        <v>1937</v>
      </c>
      <c r="M4146" s="265" t="s">
        <v>1941</v>
      </c>
      <c r="N4146" s="258" t="s">
        <v>3027</v>
      </c>
      <c r="O4146" s="258" t="s">
        <v>3040</v>
      </c>
      <c r="P4146" s="258"/>
      <c r="Q4146" s="258"/>
      <c r="R4146" s="258"/>
      <c r="S4146" s="258"/>
      <c r="T4146" s="11" t="s">
        <v>2850</v>
      </c>
      <c r="U4146" s="11" t="s">
        <v>2517</v>
      </c>
      <c r="V4146" s="211">
        <v>0.29239766081871299</v>
      </c>
      <c r="W4146" s="211"/>
      <c r="X4146" s="211"/>
      <c r="Y4146" s="211"/>
      <c r="Z4146" s="211">
        <v>-4.1666666666667802E-2</v>
      </c>
      <c r="AD4146" s="188">
        <f t="shared" si="121"/>
        <v>0.6732704950274977</v>
      </c>
    </row>
    <row r="4147" spans="1:30" hidden="1" x14ac:dyDescent="0.35">
      <c r="A4147" s="11" t="s">
        <v>2840</v>
      </c>
      <c r="B4147" s="11" t="s">
        <v>2516</v>
      </c>
      <c r="C4147" s="11" t="s">
        <v>2841</v>
      </c>
      <c r="D4147" s="188" t="s">
        <v>3022</v>
      </c>
      <c r="E4147" s="11" t="s">
        <v>2844</v>
      </c>
      <c r="F4147" s="212" t="s">
        <v>2809</v>
      </c>
      <c r="G4147" s="11" t="s">
        <v>2842</v>
      </c>
      <c r="H4147" s="11" t="s">
        <v>2843</v>
      </c>
      <c r="I4147" s="11" t="s">
        <v>2833</v>
      </c>
      <c r="J4147" s="258" t="s">
        <v>2561</v>
      </c>
      <c r="K4147" s="258" t="s">
        <v>2120</v>
      </c>
      <c r="L4147" s="265" t="s">
        <v>1937</v>
      </c>
      <c r="M4147" s="265" t="s">
        <v>1941</v>
      </c>
      <c r="N4147" s="258" t="s">
        <v>3027</v>
      </c>
      <c r="O4147" s="258" t="s">
        <v>3040</v>
      </c>
      <c r="P4147" s="258"/>
      <c r="Q4147" s="258"/>
      <c r="R4147" s="258"/>
      <c r="S4147" s="258"/>
      <c r="T4147" s="11" t="s">
        <v>2850</v>
      </c>
      <c r="U4147" s="11" t="s">
        <v>2517</v>
      </c>
      <c r="V4147" s="211">
        <v>0.59941520467836196</v>
      </c>
      <c r="W4147" s="211"/>
      <c r="X4147" s="211"/>
      <c r="Y4147" s="211"/>
      <c r="Z4147" s="211">
        <v>0.33333333333333198</v>
      </c>
      <c r="AD4147" s="188">
        <f t="shared" si="121"/>
        <v>1.3802045148063711</v>
      </c>
    </row>
    <row r="4148" spans="1:30" hidden="1" x14ac:dyDescent="0.35">
      <c r="A4148" s="11" t="s">
        <v>2840</v>
      </c>
      <c r="B4148" s="11" t="s">
        <v>2516</v>
      </c>
      <c r="C4148" s="11" t="s">
        <v>2841</v>
      </c>
      <c r="D4148" s="188" t="s">
        <v>3022</v>
      </c>
      <c r="E4148" s="11" t="s">
        <v>2844</v>
      </c>
      <c r="F4148" s="212" t="s">
        <v>2809</v>
      </c>
      <c r="G4148" s="11" t="s">
        <v>2842</v>
      </c>
      <c r="H4148" s="11" t="s">
        <v>2843</v>
      </c>
      <c r="I4148" s="11" t="s">
        <v>2833</v>
      </c>
      <c r="J4148" s="258" t="s">
        <v>2561</v>
      </c>
      <c r="K4148" s="258" t="s">
        <v>2120</v>
      </c>
      <c r="L4148" s="265" t="s">
        <v>1937</v>
      </c>
      <c r="M4148" s="265" t="s">
        <v>1941</v>
      </c>
      <c r="N4148" s="258" t="s">
        <v>3027</v>
      </c>
      <c r="O4148" s="258" t="s">
        <v>3040</v>
      </c>
      <c r="P4148" s="258"/>
      <c r="Q4148" s="258"/>
      <c r="R4148" s="258"/>
      <c r="S4148" s="258"/>
      <c r="T4148" s="11" t="s">
        <v>2850</v>
      </c>
      <c r="U4148" s="11" t="s">
        <v>2517</v>
      </c>
      <c r="V4148" s="211">
        <v>0.89181286549707595</v>
      </c>
      <c r="W4148" s="211"/>
      <c r="X4148" s="211"/>
      <c r="Y4148" s="211"/>
      <c r="Z4148" s="211">
        <v>2.1666666666666599</v>
      </c>
      <c r="AD4148" s="188">
        <f t="shared" si="121"/>
        <v>2.0534750098338712</v>
      </c>
    </row>
    <row r="4149" spans="1:30" hidden="1" x14ac:dyDescent="0.35">
      <c r="A4149" s="11" t="s">
        <v>2840</v>
      </c>
      <c r="B4149" s="11" t="s">
        <v>2516</v>
      </c>
      <c r="C4149" s="11" t="s">
        <v>2841</v>
      </c>
      <c r="D4149" s="188" t="s">
        <v>3022</v>
      </c>
      <c r="E4149" s="11" t="s">
        <v>2844</v>
      </c>
      <c r="F4149" s="212" t="s">
        <v>2809</v>
      </c>
      <c r="G4149" s="11" t="s">
        <v>2842</v>
      </c>
      <c r="H4149" s="11" t="s">
        <v>2843</v>
      </c>
      <c r="I4149" s="11" t="s">
        <v>2833</v>
      </c>
      <c r="J4149" s="258" t="s">
        <v>2561</v>
      </c>
      <c r="K4149" s="258" t="s">
        <v>2120</v>
      </c>
      <c r="L4149" s="265" t="s">
        <v>1937</v>
      </c>
      <c r="M4149" s="265" t="s">
        <v>1941</v>
      </c>
      <c r="N4149" s="258" t="s">
        <v>3027</v>
      </c>
      <c r="O4149" s="258" t="s">
        <v>3040</v>
      </c>
      <c r="P4149" s="258"/>
      <c r="Q4149" s="258"/>
      <c r="R4149" s="258"/>
      <c r="S4149" s="258"/>
      <c r="T4149" s="11" t="s">
        <v>2850</v>
      </c>
      <c r="U4149" s="11" t="s">
        <v>2517</v>
      </c>
      <c r="V4149" s="211">
        <v>1.1988304093567199</v>
      </c>
      <c r="W4149" s="211"/>
      <c r="X4149" s="211"/>
      <c r="Y4149" s="211"/>
      <c r="Z4149" s="211">
        <v>6.6249999999999902</v>
      </c>
      <c r="AD4149" s="188">
        <f t="shared" si="121"/>
        <v>2.7604090296127333</v>
      </c>
    </row>
    <row r="4150" spans="1:30" hidden="1" x14ac:dyDescent="0.35">
      <c r="A4150" s="11" t="s">
        <v>2840</v>
      </c>
      <c r="B4150" s="11" t="s">
        <v>2516</v>
      </c>
      <c r="C4150" s="11" t="s">
        <v>2841</v>
      </c>
      <c r="D4150" s="188" t="s">
        <v>3022</v>
      </c>
      <c r="E4150" s="11" t="s">
        <v>2844</v>
      </c>
      <c r="F4150" s="212" t="s">
        <v>2809</v>
      </c>
      <c r="G4150" s="11" t="s">
        <v>2842</v>
      </c>
      <c r="H4150" s="11" t="s">
        <v>2843</v>
      </c>
      <c r="I4150" s="11" t="s">
        <v>2833</v>
      </c>
      <c r="J4150" s="258" t="s">
        <v>2561</v>
      </c>
      <c r="K4150" s="258" t="s">
        <v>2120</v>
      </c>
      <c r="L4150" s="265" t="s">
        <v>1937</v>
      </c>
      <c r="M4150" s="265" t="s">
        <v>1941</v>
      </c>
      <c r="N4150" s="258" t="s">
        <v>3027</v>
      </c>
      <c r="O4150" s="258" t="s">
        <v>3040</v>
      </c>
      <c r="P4150" s="258"/>
      <c r="Q4150" s="258"/>
      <c r="R4150" s="258"/>
      <c r="S4150" s="258"/>
      <c r="T4150" s="11" t="s">
        <v>2850</v>
      </c>
      <c r="U4150" s="11" t="s">
        <v>2517</v>
      </c>
      <c r="V4150" s="211">
        <v>1.5204678362573101</v>
      </c>
      <c r="W4150" s="211"/>
      <c r="X4150" s="211"/>
      <c r="Y4150" s="211"/>
      <c r="Z4150" s="211">
        <v>2.3333333333333299</v>
      </c>
      <c r="AD4150" s="188">
        <f t="shared" si="121"/>
        <v>3.5010065741429939</v>
      </c>
    </row>
    <row r="4151" spans="1:30" hidden="1" x14ac:dyDescent="0.35">
      <c r="A4151" s="11" t="s">
        <v>2840</v>
      </c>
      <c r="B4151" s="11" t="s">
        <v>2516</v>
      </c>
      <c r="C4151" s="11" t="s">
        <v>2841</v>
      </c>
      <c r="D4151" s="188" t="s">
        <v>3022</v>
      </c>
      <c r="E4151" s="11" t="s">
        <v>2844</v>
      </c>
      <c r="F4151" s="212" t="s">
        <v>2809</v>
      </c>
      <c r="G4151" s="11" t="s">
        <v>2842</v>
      </c>
      <c r="H4151" s="11" t="s">
        <v>2843</v>
      </c>
      <c r="I4151" s="11" t="s">
        <v>2834</v>
      </c>
      <c r="J4151" s="258" t="s">
        <v>2618</v>
      </c>
      <c r="K4151" s="258" t="s">
        <v>2120</v>
      </c>
      <c r="L4151" s="265" t="s">
        <v>1937</v>
      </c>
      <c r="M4151" s="265" t="s">
        <v>1941</v>
      </c>
      <c r="N4151" s="258" t="s">
        <v>3027</v>
      </c>
      <c r="O4151" s="258" t="s">
        <v>3040</v>
      </c>
      <c r="P4151" s="258"/>
      <c r="Q4151" s="258"/>
      <c r="R4151" s="258"/>
      <c r="S4151" s="258"/>
      <c r="T4151" s="11" t="s">
        <v>2850</v>
      </c>
      <c r="U4151" s="11" t="s">
        <v>2517</v>
      </c>
      <c r="V4151" s="211">
        <v>1.76900584795321</v>
      </c>
      <c r="W4151" s="211"/>
      <c r="X4151" s="211"/>
      <c r="Y4151" s="211"/>
      <c r="Z4151" s="211">
        <v>-4.1666666666667802E-2</v>
      </c>
      <c r="AD4151" s="188">
        <f t="shared" si="121"/>
        <v>4.0732864949163528</v>
      </c>
    </row>
    <row r="4152" spans="1:30" hidden="1" x14ac:dyDescent="0.35">
      <c r="A4152" s="11" t="s">
        <v>2840</v>
      </c>
      <c r="B4152" s="11" t="s">
        <v>2516</v>
      </c>
      <c r="C4152" s="11" t="s">
        <v>2841</v>
      </c>
      <c r="D4152" s="188" t="s">
        <v>3022</v>
      </c>
      <c r="E4152" s="11" t="s">
        <v>2844</v>
      </c>
      <c r="F4152" s="212" t="s">
        <v>2809</v>
      </c>
      <c r="G4152" s="11" t="s">
        <v>2842</v>
      </c>
      <c r="H4152" s="11" t="s">
        <v>2843</v>
      </c>
      <c r="I4152" s="11" t="s">
        <v>2834</v>
      </c>
      <c r="J4152" s="258" t="s">
        <v>2618</v>
      </c>
      <c r="K4152" s="258" t="s">
        <v>2120</v>
      </c>
      <c r="L4152" s="265" t="s">
        <v>1937</v>
      </c>
      <c r="M4152" s="265" t="s">
        <v>1941</v>
      </c>
      <c r="N4152" s="258" t="s">
        <v>3027</v>
      </c>
      <c r="O4152" s="258" t="s">
        <v>3040</v>
      </c>
      <c r="P4152" s="258"/>
      <c r="Q4152" s="258"/>
      <c r="R4152" s="258"/>
      <c r="S4152" s="258"/>
      <c r="T4152" s="11" t="s">
        <v>2850</v>
      </c>
      <c r="U4152" s="11" t="s">
        <v>2517</v>
      </c>
      <c r="V4152" s="211">
        <v>2.1198830409356701</v>
      </c>
      <c r="W4152" s="211"/>
      <c r="X4152" s="211"/>
      <c r="Y4152" s="211"/>
      <c r="Z4152" s="211">
        <v>4.1666666666664298E-2</v>
      </c>
      <c r="AD4152" s="188">
        <f t="shared" si="121"/>
        <v>4.8812110889493612</v>
      </c>
    </row>
    <row r="4153" spans="1:30" hidden="1" x14ac:dyDescent="0.35">
      <c r="A4153" s="11" t="s">
        <v>2840</v>
      </c>
      <c r="B4153" s="11" t="s">
        <v>2516</v>
      </c>
      <c r="C4153" s="11" t="s">
        <v>2841</v>
      </c>
      <c r="D4153" s="188" t="s">
        <v>3022</v>
      </c>
      <c r="E4153" s="11" t="s">
        <v>2844</v>
      </c>
      <c r="F4153" s="212" t="s">
        <v>2809</v>
      </c>
      <c r="G4153" s="11" t="s">
        <v>2842</v>
      </c>
      <c r="H4153" s="11" t="s">
        <v>2843</v>
      </c>
      <c r="I4153" s="11" t="s">
        <v>2834</v>
      </c>
      <c r="J4153" s="258" t="s">
        <v>2618</v>
      </c>
      <c r="K4153" s="258" t="s">
        <v>2120</v>
      </c>
      <c r="L4153" s="265" t="s">
        <v>1937</v>
      </c>
      <c r="M4153" s="265" t="s">
        <v>1941</v>
      </c>
      <c r="N4153" s="258" t="s">
        <v>3027</v>
      </c>
      <c r="O4153" s="258" t="s">
        <v>3040</v>
      </c>
      <c r="P4153" s="258"/>
      <c r="Q4153" s="258"/>
      <c r="R4153" s="258"/>
      <c r="S4153" s="258"/>
      <c r="T4153" s="11" t="s">
        <v>2850</v>
      </c>
      <c r="U4153" s="11" t="s">
        <v>2517</v>
      </c>
      <c r="V4153" s="211">
        <v>2.42690058479532</v>
      </c>
      <c r="W4153" s="211"/>
      <c r="X4153" s="211"/>
      <c r="Y4153" s="211"/>
      <c r="Z4153" s="211">
        <v>0.124999999999996</v>
      </c>
      <c r="AD4153" s="188">
        <f t="shared" si="121"/>
        <v>5.5881451087282361</v>
      </c>
    </row>
    <row r="4154" spans="1:30" hidden="1" x14ac:dyDescent="0.35">
      <c r="A4154" s="11" t="s">
        <v>2840</v>
      </c>
      <c r="B4154" s="11" t="s">
        <v>2516</v>
      </c>
      <c r="C4154" s="11" t="s">
        <v>2841</v>
      </c>
      <c r="D4154" s="188" t="s">
        <v>3022</v>
      </c>
      <c r="E4154" s="11" t="s">
        <v>2844</v>
      </c>
      <c r="F4154" s="212" t="s">
        <v>2809</v>
      </c>
      <c r="G4154" s="11" t="s">
        <v>2842</v>
      </c>
      <c r="H4154" s="11" t="s">
        <v>2843</v>
      </c>
      <c r="I4154" s="11" t="s">
        <v>2834</v>
      </c>
      <c r="J4154" s="258" t="s">
        <v>2618</v>
      </c>
      <c r="K4154" s="258" t="s">
        <v>2120</v>
      </c>
      <c r="L4154" s="265" t="s">
        <v>1937</v>
      </c>
      <c r="M4154" s="265" t="s">
        <v>1941</v>
      </c>
      <c r="N4154" s="258" t="s">
        <v>3027</v>
      </c>
      <c r="O4154" s="258" t="s">
        <v>3040</v>
      </c>
      <c r="P4154" s="258"/>
      <c r="Q4154" s="258"/>
      <c r="R4154" s="258"/>
      <c r="S4154" s="258"/>
      <c r="T4154" s="11" t="s">
        <v>2850</v>
      </c>
      <c r="U4154" s="11" t="s">
        <v>2517</v>
      </c>
      <c r="V4154" s="211">
        <v>2.7192982456140302</v>
      </c>
      <c r="W4154" s="211"/>
      <c r="X4154" s="211"/>
      <c r="Y4154" s="211"/>
      <c r="Z4154" s="211">
        <v>0.33333333333333198</v>
      </c>
      <c r="AD4154" s="188">
        <f t="shared" si="121"/>
        <v>6.2614156037557276</v>
      </c>
    </row>
    <row r="4155" spans="1:30" hidden="1" x14ac:dyDescent="0.35">
      <c r="A4155" s="11" t="s">
        <v>2840</v>
      </c>
      <c r="B4155" s="11" t="s">
        <v>2516</v>
      </c>
      <c r="C4155" s="11" t="s">
        <v>2841</v>
      </c>
      <c r="D4155" s="188" t="s">
        <v>3022</v>
      </c>
      <c r="E4155" s="11" t="s">
        <v>2844</v>
      </c>
      <c r="F4155" s="212" t="s">
        <v>2809</v>
      </c>
      <c r="G4155" s="11" t="s">
        <v>2842</v>
      </c>
      <c r="H4155" s="11" t="s">
        <v>2843</v>
      </c>
      <c r="I4155" s="11" t="s">
        <v>2834</v>
      </c>
      <c r="J4155" s="258" t="s">
        <v>2618</v>
      </c>
      <c r="K4155" s="258" t="s">
        <v>2120</v>
      </c>
      <c r="L4155" s="265" t="s">
        <v>1937</v>
      </c>
      <c r="M4155" s="265" t="s">
        <v>1941</v>
      </c>
      <c r="N4155" s="258" t="s">
        <v>3027</v>
      </c>
      <c r="O4155" s="258" t="s">
        <v>3040</v>
      </c>
      <c r="P4155" s="258"/>
      <c r="Q4155" s="258"/>
      <c r="R4155" s="258"/>
      <c r="S4155" s="258"/>
      <c r="T4155" s="11" t="s">
        <v>2850</v>
      </c>
      <c r="U4155" s="11" t="s">
        <v>2517</v>
      </c>
      <c r="V4155" s="211">
        <v>3.01169590643274</v>
      </c>
      <c r="W4155" s="211"/>
      <c r="X4155" s="211"/>
      <c r="Y4155" s="211"/>
      <c r="Z4155" s="211">
        <v>0.624999999999996</v>
      </c>
      <c r="AD4155" s="188">
        <f t="shared" si="121"/>
        <v>6.9346860987832182</v>
      </c>
    </row>
    <row r="4156" spans="1:30" hidden="1" x14ac:dyDescent="0.35">
      <c r="A4156" s="11" t="s">
        <v>2840</v>
      </c>
      <c r="B4156" s="11" t="s">
        <v>2516</v>
      </c>
      <c r="C4156" s="11" t="s">
        <v>2841</v>
      </c>
      <c r="D4156" s="188" t="s">
        <v>3022</v>
      </c>
      <c r="E4156" s="11" t="s">
        <v>2844</v>
      </c>
      <c r="F4156" s="212" t="s">
        <v>2809</v>
      </c>
      <c r="G4156" s="11" t="s">
        <v>2842</v>
      </c>
      <c r="H4156" s="11" t="s">
        <v>2843</v>
      </c>
      <c r="I4156" s="11" t="s">
        <v>2834</v>
      </c>
      <c r="J4156" s="258" t="s">
        <v>2618</v>
      </c>
      <c r="K4156" s="258" t="s">
        <v>2120</v>
      </c>
      <c r="L4156" s="265" t="s">
        <v>1937</v>
      </c>
      <c r="M4156" s="265" t="s">
        <v>1941</v>
      </c>
      <c r="N4156" s="258" t="s">
        <v>3027</v>
      </c>
      <c r="O4156" s="258" t="s">
        <v>3040</v>
      </c>
      <c r="P4156" s="258"/>
      <c r="Q4156" s="258"/>
      <c r="R4156" s="258"/>
      <c r="S4156" s="258"/>
      <c r="T4156" s="11" t="s">
        <v>2850</v>
      </c>
      <c r="U4156" s="11" t="s">
        <v>2517</v>
      </c>
      <c r="V4156" s="211">
        <v>3.2894736842105199</v>
      </c>
      <c r="W4156" s="211"/>
      <c r="X4156" s="211"/>
      <c r="Y4156" s="211"/>
      <c r="Z4156" s="211">
        <v>-4.1666666666667802E-2</v>
      </c>
      <c r="AD4156" s="188">
        <f t="shared" si="121"/>
        <v>7.5742930690593466</v>
      </c>
    </row>
    <row r="4157" spans="1:30" hidden="1" x14ac:dyDescent="0.35">
      <c r="A4157" s="11" t="s">
        <v>2840</v>
      </c>
      <c r="B4157" s="11" t="s">
        <v>2516</v>
      </c>
      <c r="C4157" s="11" t="s">
        <v>2841</v>
      </c>
      <c r="D4157" s="188" t="s">
        <v>3022</v>
      </c>
      <c r="E4157" s="11" t="s">
        <v>2844</v>
      </c>
      <c r="F4157" s="212" t="s">
        <v>2809</v>
      </c>
      <c r="G4157" s="11" t="s">
        <v>2842</v>
      </c>
      <c r="H4157" s="11" t="s">
        <v>2843</v>
      </c>
      <c r="I4157" s="11" t="s">
        <v>2834</v>
      </c>
      <c r="J4157" s="258" t="s">
        <v>2618</v>
      </c>
      <c r="K4157" s="258" t="s">
        <v>2120</v>
      </c>
      <c r="L4157" s="265" t="s">
        <v>1937</v>
      </c>
      <c r="M4157" s="265" t="s">
        <v>1941</v>
      </c>
      <c r="N4157" s="258" t="s">
        <v>3027</v>
      </c>
      <c r="O4157" s="258" t="s">
        <v>3040</v>
      </c>
      <c r="P4157" s="258"/>
      <c r="Q4157" s="258"/>
      <c r="R4157" s="258"/>
      <c r="S4157" s="258"/>
      <c r="T4157" s="11" t="s">
        <v>2850</v>
      </c>
      <c r="U4157" s="11" t="s">
        <v>2517</v>
      </c>
      <c r="V4157" s="211">
        <v>3.5818713450292301</v>
      </c>
      <c r="W4157" s="211"/>
      <c r="X4157" s="211"/>
      <c r="Y4157" s="211"/>
      <c r="Z4157" s="247">
        <v>-3.5527136788005001E-15</v>
      </c>
      <c r="AD4157" s="188">
        <f t="shared" si="121"/>
        <v>8.2475635640868372</v>
      </c>
    </row>
    <row r="4158" spans="1:30" hidden="1" x14ac:dyDescent="0.35">
      <c r="A4158" s="11" t="s">
        <v>2840</v>
      </c>
      <c r="B4158" s="11" t="s">
        <v>2516</v>
      </c>
      <c r="C4158" s="11" t="s">
        <v>2841</v>
      </c>
      <c r="D4158" s="188" t="s">
        <v>3022</v>
      </c>
      <c r="E4158" s="11" t="s">
        <v>2844</v>
      </c>
      <c r="F4158" s="212" t="s">
        <v>2809</v>
      </c>
      <c r="G4158" s="11" t="s">
        <v>2842</v>
      </c>
      <c r="H4158" s="11" t="s">
        <v>2843</v>
      </c>
      <c r="I4158" s="11" t="s">
        <v>2616</v>
      </c>
      <c r="J4158" s="258" t="s">
        <v>3036</v>
      </c>
      <c r="K4158" s="258" t="s">
        <v>2120</v>
      </c>
      <c r="L4158" s="265" t="s">
        <v>1937</v>
      </c>
      <c r="M4158" s="265" t="s">
        <v>1941</v>
      </c>
      <c r="N4158" s="258" t="s">
        <v>3027</v>
      </c>
      <c r="O4158" s="258" t="s">
        <v>3040</v>
      </c>
      <c r="P4158" s="258"/>
      <c r="Q4158" s="258"/>
      <c r="R4158" s="258"/>
      <c r="S4158" s="258"/>
      <c r="T4158" s="11" t="s">
        <v>2850</v>
      </c>
      <c r="U4158" s="11" t="s">
        <v>2517</v>
      </c>
      <c r="V4158" s="211">
        <v>2.7192982456140302</v>
      </c>
      <c r="W4158" s="211"/>
      <c r="X4158" s="211"/>
      <c r="Y4158" s="211"/>
      <c r="Z4158" s="211">
        <v>0.874999999999996</v>
      </c>
      <c r="AD4158" s="188">
        <f t="shared" si="121"/>
        <v>6.2614156037557276</v>
      </c>
    </row>
    <row r="4159" spans="1:30" hidden="1" x14ac:dyDescent="0.35">
      <c r="A4159" s="11" t="s">
        <v>2840</v>
      </c>
      <c r="B4159" s="11" t="s">
        <v>2516</v>
      </c>
      <c r="C4159" s="11" t="s">
        <v>2841</v>
      </c>
      <c r="D4159" s="188" t="s">
        <v>3022</v>
      </c>
      <c r="E4159" s="11" t="s">
        <v>2844</v>
      </c>
      <c r="F4159" s="212" t="s">
        <v>2809</v>
      </c>
      <c r="G4159" s="11" t="s">
        <v>2842</v>
      </c>
      <c r="H4159" s="11" t="s">
        <v>2843</v>
      </c>
      <c r="I4159" s="11" t="s">
        <v>2616</v>
      </c>
      <c r="J4159" s="258" t="s">
        <v>3036</v>
      </c>
      <c r="K4159" s="258" t="s">
        <v>2120</v>
      </c>
      <c r="L4159" s="265" t="s">
        <v>1937</v>
      </c>
      <c r="M4159" s="265" t="s">
        <v>1941</v>
      </c>
      <c r="N4159" s="258" t="s">
        <v>3027</v>
      </c>
      <c r="O4159" s="258" t="s">
        <v>3040</v>
      </c>
      <c r="P4159" s="258"/>
      <c r="Q4159" s="258"/>
      <c r="R4159" s="258"/>
      <c r="S4159" s="258"/>
      <c r="T4159" s="11" t="s">
        <v>2850</v>
      </c>
      <c r="U4159" s="11" t="s">
        <v>2517</v>
      </c>
      <c r="V4159" s="211">
        <v>3.01169590643274</v>
      </c>
      <c r="W4159" s="211"/>
      <c r="X4159" s="211"/>
      <c r="Y4159" s="211"/>
      <c r="Z4159" s="211">
        <v>1.5416666666666601</v>
      </c>
      <c r="AD4159" s="188">
        <f t="shared" si="121"/>
        <v>6.9346860987832182</v>
      </c>
    </row>
    <row r="4160" spans="1:30" hidden="1" x14ac:dyDescent="0.35">
      <c r="A4160" s="11" t="s">
        <v>2840</v>
      </c>
      <c r="B4160" s="11" t="s">
        <v>2516</v>
      </c>
      <c r="C4160" s="11" t="s">
        <v>2841</v>
      </c>
      <c r="D4160" s="188" t="s">
        <v>3022</v>
      </c>
      <c r="E4160" s="11" t="s">
        <v>2844</v>
      </c>
      <c r="F4160" s="212" t="s">
        <v>2809</v>
      </c>
      <c r="G4160" s="11" t="s">
        <v>2842</v>
      </c>
      <c r="H4160" s="11" t="s">
        <v>2843</v>
      </c>
      <c r="I4160" s="11" t="s">
        <v>2616</v>
      </c>
      <c r="J4160" s="258" t="s">
        <v>3036</v>
      </c>
      <c r="K4160" s="258" t="s">
        <v>2120</v>
      </c>
      <c r="L4160" s="265" t="s">
        <v>1937</v>
      </c>
      <c r="M4160" s="265" t="s">
        <v>1941</v>
      </c>
      <c r="N4160" s="258" t="s">
        <v>3027</v>
      </c>
      <c r="O4160" s="258" t="s">
        <v>3040</v>
      </c>
      <c r="P4160" s="258"/>
      <c r="Q4160" s="258"/>
      <c r="R4160" s="258"/>
      <c r="S4160" s="258"/>
      <c r="T4160" s="11" t="s">
        <v>2850</v>
      </c>
      <c r="U4160" s="11" t="s">
        <v>2517</v>
      </c>
      <c r="V4160" s="211">
        <v>3.2894736842105199</v>
      </c>
      <c r="W4160" s="211"/>
      <c r="X4160" s="211"/>
      <c r="Y4160" s="211"/>
      <c r="Z4160" s="211">
        <v>3.5833333333333299</v>
      </c>
      <c r="AD4160" s="188">
        <f t="shared" si="121"/>
        <v>7.5742930690593466</v>
      </c>
    </row>
    <row r="4161" spans="1:30" hidden="1" x14ac:dyDescent="0.35">
      <c r="A4161" s="11" t="s">
        <v>2840</v>
      </c>
      <c r="B4161" s="11" t="s">
        <v>2516</v>
      </c>
      <c r="C4161" s="11" t="s">
        <v>2841</v>
      </c>
      <c r="D4161" s="188" t="s">
        <v>3022</v>
      </c>
      <c r="E4161" s="11" t="s">
        <v>2844</v>
      </c>
      <c r="F4161" s="212" t="s">
        <v>2809</v>
      </c>
      <c r="G4161" s="11" t="s">
        <v>2842</v>
      </c>
      <c r="H4161" s="11" t="s">
        <v>2843</v>
      </c>
      <c r="I4161" s="11" t="s">
        <v>2616</v>
      </c>
      <c r="J4161" s="258" t="s">
        <v>3036</v>
      </c>
      <c r="K4161" s="258" t="s">
        <v>2120</v>
      </c>
      <c r="L4161" s="265" t="s">
        <v>1937</v>
      </c>
      <c r="M4161" s="265" t="s">
        <v>1941</v>
      </c>
      <c r="N4161" s="258" t="s">
        <v>3027</v>
      </c>
      <c r="O4161" s="258" t="s">
        <v>3040</v>
      </c>
      <c r="P4161" s="258"/>
      <c r="Q4161" s="258"/>
      <c r="R4161" s="258"/>
      <c r="S4161" s="258"/>
      <c r="T4161" s="11" t="s">
        <v>2850</v>
      </c>
      <c r="U4161" s="11" t="s">
        <v>2517</v>
      </c>
      <c r="V4161" s="211">
        <v>3.6111111111111098</v>
      </c>
      <c r="W4161" s="211"/>
      <c r="X4161" s="211"/>
      <c r="Y4161" s="211"/>
      <c r="Z4161" s="211">
        <v>15.1666666666666</v>
      </c>
      <c r="AD4161" s="188">
        <f t="shared" si="121"/>
        <v>8.3148906135896077</v>
      </c>
    </row>
    <row r="4162" spans="1:30" hidden="1" x14ac:dyDescent="0.35">
      <c r="A4162" s="11" t="s">
        <v>2840</v>
      </c>
      <c r="B4162" s="11" t="s">
        <v>2516</v>
      </c>
      <c r="C4162" s="11" t="s">
        <v>2841</v>
      </c>
      <c r="D4162" s="188" t="s">
        <v>3022</v>
      </c>
      <c r="E4162" s="11" t="s">
        <v>2844</v>
      </c>
      <c r="F4162" s="212" t="s">
        <v>2809</v>
      </c>
      <c r="G4162" s="11" t="s">
        <v>2842</v>
      </c>
      <c r="H4162" s="11" t="s">
        <v>2843</v>
      </c>
      <c r="I4162" s="11" t="s">
        <v>2616</v>
      </c>
      <c r="J4162" s="258" t="s">
        <v>3036</v>
      </c>
      <c r="K4162" s="258" t="s">
        <v>2120</v>
      </c>
      <c r="L4162" s="265" t="s">
        <v>1937</v>
      </c>
      <c r="M4162" s="265" t="s">
        <v>1941</v>
      </c>
      <c r="N4162" s="258" t="s">
        <v>3027</v>
      </c>
      <c r="O4162" s="258" t="s">
        <v>3040</v>
      </c>
      <c r="P4162" s="258"/>
      <c r="Q4162" s="258"/>
      <c r="R4162" s="258"/>
      <c r="S4162" s="258"/>
      <c r="T4162" s="11" t="s">
        <v>2850</v>
      </c>
      <c r="U4162" s="11" t="s">
        <v>2517</v>
      </c>
      <c r="V4162" s="211">
        <v>3.88888888888888</v>
      </c>
      <c r="W4162" s="211"/>
      <c r="X4162" s="211"/>
      <c r="Y4162" s="211"/>
      <c r="Z4162" s="211">
        <v>6.8749999999999902</v>
      </c>
      <c r="AD4162" s="188">
        <f t="shared" si="121"/>
        <v>8.954497583865713</v>
      </c>
    </row>
    <row r="4163" spans="1:30" hidden="1" x14ac:dyDescent="0.35">
      <c r="A4163" s="11" t="s">
        <v>2840</v>
      </c>
      <c r="B4163" s="11" t="s">
        <v>2516</v>
      </c>
      <c r="C4163" s="11" t="s">
        <v>2841</v>
      </c>
      <c r="D4163" s="188" t="s">
        <v>3022</v>
      </c>
      <c r="E4163" s="11" t="s">
        <v>2844</v>
      </c>
      <c r="F4163" s="212" t="s">
        <v>2809</v>
      </c>
      <c r="G4163" s="11" t="s">
        <v>2842</v>
      </c>
      <c r="H4163" s="11" t="s">
        <v>2843</v>
      </c>
      <c r="I4163" s="11" t="s">
        <v>2616</v>
      </c>
      <c r="J4163" s="258" t="s">
        <v>3036</v>
      </c>
      <c r="K4163" s="258" t="s">
        <v>2120</v>
      </c>
      <c r="L4163" s="265" t="s">
        <v>1937</v>
      </c>
      <c r="M4163" s="265" t="s">
        <v>1941</v>
      </c>
      <c r="N4163" s="258" t="s">
        <v>3027</v>
      </c>
      <c r="O4163" s="258" t="s">
        <v>3040</v>
      </c>
      <c r="P4163" s="258"/>
      <c r="Q4163" s="258"/>
      <c r="R4163" s="258"/>
      <c r="S4163" s="258"/>
      <c r="T4163" s="11" t="s">
        <v>2850</v>
      </c>
      <c r="U4163" s="11" t="s">
        <v>2517</v>
      </c>
      <c r="V4163" s="211">
        <v>4.1812865497076004</v>
      </c>
      <c r="W4163" s="211"/>
      <c r="X4163" s="211"/>
      <c r="Y4163" s="211"/>
      <c r="Z4163" s="211">
        <v>5.9583333333333304</v>
      </c>
      <c r="AD4163" s="188">
        <f t="shared" si="121"/>
        <v>9.6277680788932276</v>
      </c>
    </row>
    <row r="4164" spans="1:30" hidden="1" x14ac:dyDescent="0.35">
      <c r="A4164" s="11" t="s">
        <v>2840</v>
      </c>
      <c r="B4164" s="11" t="s">
        <v>2516</v>
      </c>
      <c r="C4164" s="11" t="s">
        <v>2841</v>
      </c>
      <c r="D4164" s="188" t="s">
        <v>3022</v>
      </c>
      <c r="E4164" s="11" t="s">
        <v>2844</v>
      </c>
      <c r="F4164" s="212" t="s">
        <v>2809</v>
      </c>
      <c r="G4164" s="11" t="s">
        <v>2842</v>
      </c>
      <c r="H4164" s="11" t="s">
        <v>2843</v>
      </c>
      <c r="I4164" s="11" t="s">
        <v>2616</v>
      </c>
      <c r="J4164" s="258" t="s">
        <v>3036</v>
      </c>
      <c r="K4164" s="258" t="s">
        <v>2120</v>
      </c>
      <c r="L4164" s="265" t="s">
        <v>1937</v>
      </c>
      <c r="M4164" s="265" t="s">
        <v>1941</v>
      </c>
      <c r="N4164" s="258" t="s">
        <v>3027</v>
      </c>
      <c r="O4164" s="258" t="s">
        <v>3040</v>
      </c>
      <c r="P4164" s="258"/>
      <c r="Q4164" s="258"/>
      <c r="R4164" s="258"/>
      <c r="S4164" s="258"/>
      <c r="T4164" s="11" t="s">
        <v>2850</v>
      </c>
      <c r="U4164" s="11" t="s">
        <v>2517</v>
      </c>
      <c r="V4164" s="211">
        <v>4.5175438596491198</v>
      </c>
      <c r="W4164" s="211"/>
      <c r="X4164" s="211"/>
      <c r="Y4164" s="211"/>
      <c r="Z4164" s="211">
        <v>2.8749999999999898</v>
      </c>
      <c r="AD4164" s="188">
        <f t="shared" si="121"/>
        <v>10.402029148174849</v>
      </c>
    </row>
    <row r="4165" spans="1:30" hidden="1" x14ac:dyDescent="0.35">
      <c r="A4165" s="11" t="s">
        <v>2840</v>
      </c>
      <c r="B4165" s="11" t="s">
        <v>2516</v>
      </c>
      <c r="C4165" s="11" t="s">
        <v>2841</v>
      </c>
      <c r="D4165" s="188" t="s">
        <v>3022</v>
      </c>
      <c r="E4165" s="11" t="s">
        <v>2844</v>
      </c>
      <c r="F4165" s="212" t="s">
        <v>2809</v>
      </c>
      <c r="G4165" s="11" t="s">
        <v>2842</v>
      </c>
      <c r="H4165" s="11" t="s">
        <v>2843</v>
      </c>
      <c r="I4165" s="11" t="s">
        <v>2616</v>
      </c>
      <c r="J4165" s="258" t="s">
        <v>3036</v>
      </c>
      <c r="K4165" s="258" t="s">
        <v>2120</v>
      </c>
      <c r="L4165" s="265" t="s">
        <v>1937</v>
      </c>
      <c r="M4165" s="265" t="s">
        <v>1941</v>
      </c>
      <c r="N4165" s="258" t="s">
        <v>3027</v>
      </c>
      <c r="O4165" s="258" t="s">
        <v>3040</v>
      </c>
      <c r="P4165" s="258"/>
      <c r="Q4165" s="258"/>
      <c r="R4165" s="258"/>
      <c r="S4165" s="258"/>
      <c r="T4165" s="11" t="s">
        <v>2850</v>
      </c>
      <c r="U4165" s="11" t="s">
        <v>2517</v>
      </c>
      <c r="V4165" s="211">
        <v>4.80994152046783</v>
      </c>
      <c r="W4165" s="211"/>
      <c r="X4165" s="211"/>
      <c r="Y4165" s="211"/>
      <c r="Z4165" s="211">
        <v>0.45833333333333198</v>
      </c>
      <c r="AD4165" s="188">
        <f t="shared" si="121"/>
        <v>11.075299643202341</v>
      </c>
    </row>
    <row r="4166" spans="1:30" hidden="1" x14ac:dyDescent="0.35">
      <c r="A4166" s="11" t="s">
        <v>2840</v>
      </c>
      <c r="B4166" s="11" t="s">
        <v>2516</v>
      </c>
      <c r="C4166" s="11" t="s">
        <v>2841</v>
      </c>
      <c r="D4166" s="188" t="s">
        <v>3022</v>
      </c>
      <c r="E4166" s="11" t="s">
        <v>2844</v>
      </c>
      <c r="F4166" s="212" t="s">
        <v>2809</v>
      </c>
      <c r="G4166" s="11" t="s">
        <v>2842</v>
      </c>
      <c r="H4166" s="11" t="s">
        <v>2843</v>
      </c>
      <c r="I4166" s="11" t="s">
        <v>2616</v>
      </c>
      <c r="J4166" s="258" t="s">
        <v>3036</v>
      </c>
      <c r="K4166" s="258" t="s">
        <v>2120</v>
      </c>
      <c r="L4166" s="265" t="s">
        <v>1937</v>
      </c>
      <c r="M4166" s="265" t="s">
        <v>1941</v>
      </c>
      <c r="N4166" s="258" t="s">
        <v>3027</v>
      </c>
      <c r="O4166" s="258" t="s">
        <v>3040</v>
      </c>
      <c r="P4166" s="258"/>
      <c r="Q4166" s="258"/>
      <c r="R4166" s="258"/>
      <c r="S4166" s="258"/>
      <c r="T4166" s="11" t="s">
        <v>2850</v>
      </c>
      <c r="U4166" s="11" t="s">
        <v>2517</v>
      </c>
      <c r="V4166" s="211">
        <v>5.10233918128655</v>
      </c>
      <c r="W4166" s="211"/>
      <c r="X4166" s="211"/>
      <c r="Y4166" s="211"/>
      <c r="Z4166" s="211">
        <v>3.7083333333333299</v>
      </c>
      <c r="AD4166" s="188">
        <f t="shared" ref="AD4166:AD4197" si="122">LN(10^(V4166))</f>
        <v>11.748570138229855</v>
      </c>
    </row>
    <row r="4167" spans="1:30" hidden="1" x14ac:dyDescent="0.35">
      <c r="A4167" s="11" t="s">
        <v>2840</v>
      </c>
      <c r="B4167" s="11" t="s">
        <v>2516</v>
      </c>
      <c r="C4167" s="11" t="s">
        <v>2841</v>
      </c>
      <c r="D4167" s="188" t="s">
        <v>3022</v>
      </c>
      <c r="E4167" s="11" t="s">
        <v>2844</v>
      </c>
      <c r="F4167" s="212" t="s">
        <v>2809</v>
      </c>
      <c r="G4167" s="11" t="s">
        <v>2842</v>
      </c>
      <c r="H4167" s="11" t="s">
        <v>2843</v>
      </c>
      <c r="I4167" s="11" t="s">
        <v>2616</v>
      </c>
      <c r="J4167" s="258" t="s">
        <v>3036</v>
      </c>
      <c r="K4167" s="258" t="s">
        <v>2120</v>
      </c>
      <c r="L4167" s="265" t="s">
        <v>1937</v>
      </c>
      <c r="M4167" s="265" t="s">
        <v>1941</v>
      </c>
      <c r="N4167" s="258" t="s">
        <v>3027</v>
      </c>
      <c r="O4167" s="258" t="s">
        <v>3040</v>
      </c>
      <c r="P4167" s="258"/>
      <c r="Q4167" s="258"/>
      <c r="R4167" s="258"/>
      <c r="S4167" s="258"/>
      <c r="T4167" s="11" t="s">
        <v>2850</v>
      </c>
      <c r="U4167" s="11" t="s">
        <v>2517</v>
      </c>
      <c r="V4167" s="211">
        <v>5.3947368421052602</v>
      </c>
      <c r="W4167" s="211"/>
      <c r="X4167" s="211"/>
      <c r="Y4167" s="211"/>
      <c r="Z4167" s="211">
        <v>0.499999999999996</v>
      </c>
      <c r="AD4167" s="188">
        <f t="shared" si="122"/>
        <v>12.421840633257347</v>
      </c>
    </row>
    <row r="4168" spans="1:30" hidden="1" x14ac:dyDescent="0.35">
      <c r="A4168" s="11" t="s">
        <v>2840</v>
      </c>
      <c r="B4168" s="11" t="s">
        <v>2516</v>
      </c>
      <c r="C4168" s="11" t="s">
        <v>2841</v>
      </c>
      <c r="D4168" s="188" t="s">
        <v>3022</v>
      </c>
      <c r="E4168" s="11" t="s">
        <v>2844</v>
      </c>
      <c r="F4168" s="212" t="s">
        <v>2809</v>
      </c>
      <c r="G4168" s="11" t="s">
        <v>2842</v>
      </c>
      <c r="H4168" s="11" t="s">
        <v>2843</v>
      </c>
      <c r="I4168" s="11" t="s">
        <v>2616</v>
      </c>
      <c r="J4168" s="258" t="s">
        <v>3036</v>
      </c>
      <c r="K4168" s="258" t="s">
        <v>2120</v>
      </c>
      <c r="L4168" s="265" t="s">
        <v>1937</v>
      </c>
      <c r="M4168" s="265" t="s">
        <v>1941</v>
      </c>
      <c r="N4168" s="258" t="s">
        <v>3027</v>
      </c>
      <c r="O4168" s="258" t="s">
        <v>3040</v>
      </c>
      <c r="P4168" s="258"/>
      <c r="Q4168" s="258"/>
      <c r="R4168" s="258"/>
      <c r="S4168" s="258"/>
      <c r="T4168" s="11" t="s">
        <v>2850</v>
      </c>
      <c r="U4168" s="11" t="s">
        <v>2517</v>
      </c>
      <c r="V4168" s="211">
        <v>5.7163742690058399</v>
      </c>
      <c r="W4168" s="211"/>
      <c r="X4168" s="211"/>
      <c r="Y4168" s="211"/>
      <c r="Z4168" s="211">
        <v>4.1666666666664298E-2</v>
      </c>
      <c r="AD4168" s="188">
        <f t="shared" si="122"/>
        <v>13.162438177787584</v>
      </c>
    </row>
    <row r="4169" spans="1:30" hidden="1" x14ac:dyDescent="0.35">
      <c r="A4169" s="11" t="s">
        <v>2840</v>
      </c>
      <c r="B4169" s="11" t="s">
        <v>2516</v>
      </c>
      <c r="C4169" s="11" t="s">
        <v>2841</v>
      </c>
      <c r="D4169" s="188" t="s">
        <v>3022</v>
      </c>
      <c r="E4169" s="11" t="s">
        <v>2844</v>
      </c>
      <c r="F4169" s="212" t="s">
        <v>2809</v>
      </c>
      <c r="G4169" s="11" t="s">
        <v>2842</v>
      </c>
      <c r="H4169" s="11" t="s">
        <v>2843</v>
      </c>
      <c r="I4169" s="11" t="s">
        <v>2835</v>
      </c>
      <c r="J4169" s="258" t="s">
        <v>2561</v>
      </c>
      <c r="K4169" s="258" t="s">
        <v>2120</v>
      </c>
      <c r="L4169" s="265" t="s">
        <v>1937</v>
      </c>
      <c r="M4169" s="265" t="s">
        <v>1941</v>
      </c>
      <c r="N4169" s="258" t="s">
        <v>3027</v>
      </c>
      <c r="O4169" s="258" t="s">
        <v>3040</v>
      </c>
      <c r="P4169" s="258"/>
      <c r="Q4169" s="258"/>
      <c r="R4169" s="258"/>
      <c r="S4169" s="258"/>
      <c r="T4169" s="11" t="s">
        <v>2850</v>
      </c>
      <c r="U4169" s="11" t="s">
        <v>2517</v>
      </c>
      <c r="V4169" s="211">
        <v>1.8128654970760201</v>
      </c>
      <c r="W4169" s="211"/>
      <c r="X4169" s="211"/>
      <c r="Y4169" s="211"/>
      <c r="Z4169" s="211">
        <v>0.45833333333333198</v>
      </c>
      <c r="AD4169" s="188">
        <f t="shared" si="122"/>
        <v>4.1742770691704854</v>
      </c>
    </row>
    <row r="4170" spans="1:30" hidden="1" x14ac:dyDescent="0.35">
      <c r="A4170" s="11" t="s">
        <v>2840</v>
      </c>
      <c r="B4170" s="11" t="s">
        <v>2516</v>
      </c>
      <c r="C4170" s="11" t="s">
        <v>2841</v>
      </c>
      <c r="D4170" s="188" t="s">
        <v>3022</v>
      </c>
      <c r="E4170" s="11" t="s">
        <v>2844</v>
      </c>
      <c r="F4170" s="212" t="s">
        <v>2809</v>
      </c>
      <c r="G4170" s="11" t="s">
        <v>2842</v>
      </c>
      <c r="H4170" s="11" t="s">
        <v>2843</v>
      </c>
      <c r="I4170" s="11" t="s">
        <v>2835</v>
      </c>
      <c r="J4170" s="258" t="s">
        <v>2561</v>
      </c>
      <c r="K4170" s="258" t="s">
        <v>2120</v>
      </c>
      <c r="L4170" s="265" t="s">
        <v>1937</v>
      </c>
      <c r="M4170" s="265" t="s">
        <v>1941</v>
      </c>
      <c r="N4170" s="258" t="s">
        <v>3027</v>
      </c>
      <c r="O4170" s="258" t="s">
        <v>3040</v>
      </c>
      <c r="P4170" s="258"/>
      <c r="Q4170" s="258"/>
      <c r="R4170" s="258"/>
      <c r="S4170" s="258"/>
      <c r="T4170" s="11" t="s">
        <v>2850</v>
      </c>
      <c r="U4170" s="11" t="s">
        <v>2517</v>
      </c>
      <c r="V4170" s="211">
        <v>2.0906432748538002</v>
      </c>
      <c r="W4170" s="211"/>
      <c r="X4170" s="211"/>
      <c r="Y4170" s="211"/>
      <c r="Z4170" s="211">
        <v>0.54166666666666397</v>
      </c>
      <c r="AD4170" s="188">
        <f t="shared" si="122"/>
        <v>4.8138840394466138</v>
      </c>
    </row>
    <row r="4171" spans="1:30" hidden="1" x14ac:dyDescent="0.35">
      <c r="A4171" s="11" t="s">
        <v>2840</v>
      </c>
      <c r="B4171" s="11" t="s">
        <v>2516</v>
      </c>
      <c r="C4171" s="11" t="s">
        <v>2841</v>
      </c>
      <c r="D4171" s="188" t="s">
        <v>3022</v>
      </c>
      <c r="E4171" s="11" t="s">
        <v>2844</v>
      </c>
      <c r="F4171" s="212" t="s">
        <v>2809</v>
      </c>
      <c r="G4171" s="11" t="s">
        <v>2842</v>
      </c>
      <c r="H4171" s="11" t="s">
        <v>2843</v>
      </c>
      <c r="I4171" s="11" t="s">
        <v>2835</v>
      </c>
      <c r="J4171" s="258" t="s">
        <v>2561</v>
      </c>
      <c r="K4171" s="258" t="s">
        <v>2120</v>
      </c>
      <c r="L4171" s="265" t="s">
        <v>1937</v>
      </c>
      <c r="M4171" s="265" t="s">
        <v>1941</v>
      </c>
      <c r="N4171" s="258" t="s">
        <v>3027</v>
      </c>
      <c r="O4171" s="258" t="s">
        <v>3040</v>
      </c>
      <c r="P4171" s="258"/>
      <c r="Q4171" s="258"/>
      <c r="R4171" s="258"/>
      <c r="S4171" s="258"/>
      <c r="T4171" s="11" t="s">
        <v>2850</v>
      </c>
      <c r="U4171" s="11" t="s">
        <v>2517</v>
      </c>
      <c r="V4171" s="211">
        <v>2.4122807017543799</v>
      </c>
      <c r="W4171" s="211"/>
      <c r="X4171" s="211"/>
      <c r="Y4171" s="211"/>
      <c r="Z4171" s="211">
        <v>1.9166666666666601</v>
      </c>
      <c r="AD4171" s="188">
        <f t="shared" si="122"/>
        <v>5.5544815839768509</v>
      </c>
    </row>
    <row r="4172" spans="1:30" hidden="1" x14ac:dyDescent="0.35">
      <c r="A4172" s="11" t="s">
        <v>2840</v>
      </c>
      <c r="B4172" s="11" t="s">
        <v>2516</v>
      </c>
      <c r="C4172" s="11" t="s">
        <v>2841</v>
      </c>
      <c r="D4172" s="188" t="s">
        <v>3022</v>
      </c>
      <c r="E4172" s="11" t="s">
        <v>2844</v>
      </c>
      <c r="F4172" s="212" t="s">
        <v>2809</v>
      </c>
      <c r="G4172" s="11" t="s">
        <v>2842</v>
      </c>
      <c r="H4172" s="11" t="s">
        <v>2843</v>
      </c>
      <c r="I4172" s="11" t="s">
        <v>2835</v>
      </c>
      <c r="J4172" s="258" t="s">
        <v>2561</v>
      </c>
      <c r="K4172" s="258" t="s">
        <v>2120</v>
      </c>
      <c r="L4172" s="265" t="s">
        <v>1937</v>
      </c>
      <c r="M4172" s="265" t="s">
        <v>1941</v>
      </c>
      <c r="N4172" s="258" t="s">
        <v>3027</v>
      </c>
      <c r="O4172" s="258" t="s">
        <v>3040</v>
      </c>
      <c r="P4172" s="258"/>
      <c r="Q4172" s="258"/>
      <c r="R4172" s="258"/>
      <c r="S4172" s="258"/>
      <c r="T4172" s="11" t="s">
        <v>2850</v>
      </c>
      <c r="U4172" s="11" t="s">
        <v>2517</v>
      </c>
      <c r="V4172" s="211">
        <v>2.6900584795321598</v>
      </c>
      <c r="W4172" s="211"/>
      <c r="X4172" s="211"/>
      <c r="Y4172" s="211"/>
      <c r="Z4172" s="211">
        <v>2.0416666666666599</v>
      </c>
      <c r="AD4172" s="188">
        <f t="shared" si="122"/>
        <v>6.1940885542529802</v>
      </c>
    </row>
    <row r="4173" spans="1:30" hidden="1" x14ac:dyDescent="0.35">
      <c r="A4173" s="11" t="s">
        <v>2840</v>
      </c>
      <c r="B4173" s="11" t="s">
        <v>2516</v>
      </c>
      <c r="C4173" s="11" t="s">
        <v>2841</v>
      </c>
      <c r="D4173" s="188" t="s">
        <v>3022</v>
      </c>
      <c r="E4173" s="11" t="s">
        <v>2844</v>
      </c>
      <c r="F4173" s="212" t="s">
        <v>2809</v>
      </c>
      <c r="G4173" s="11" t="s">
        <v>2842</v>
      </c>
      <c r="H4173" s="11" t="s">
        <v>2843</v>
      </c>
      <c r="I4173" s="11" t="s">
        <v>2835</v>
      </c>
      <c r="J4173" s="258" t="s">
        <v>2561</v>
      </c>
      <c r="K4173" s="258" t="s">
        <v>2120</v>
      </c>
      <c r="L4173" s="265" t="s">
        <v>1937</v>
      </c>
      <c r="M4173" s="265" t="s">
        <v>1941</v>
      </c>
      <c r="N4173" s="258" t="s">
        <v>3027</v>
      </c>
      <c r="O4173" s="258" t="s">
        <v>3040</v>
      </c>
      <c r="P4173" s="258"/>
      <c r="Q4173" s="258"/>
      <c r="R4173" s="258"/>
      <c r="S4173" s="258"/>
      <c r="T4173" s="11" t="s">
        <v>2850</v>
      </c>
      <c r="U4173" s="11" t="s">
        <v>2517</v>
      </c>
      <c r="V4173" s="211">
        <v>3.01169590643274</v>
      </c>
      <c r="W4173" s="211"/>
      <c r="X4173" s="211"/>
      <c r="Y4173" s="211"/>
      <c r="Z4173" s="211">
        <v>1.2083333333333299</v>
      </c>
      <c r="AD4173" s="188">
        <f t="shared" si="122"/>
        <v>6.9346860987832182</v>
      </c>
    </row>
    <row r="4174" spans="1:30" hidden="1" x14ac:dyDescent="0.35">
      <c r="A4174" s="11" t="s">
        <v>2840</v>
      </c>
      <c r="B4174" s="11" t="s">
        <v>2516</v>
      </c>
      <c r="C4174" s="11" t="s">
        <v>2841</v>
      </c>
      <c r="D4174" s="188" t="s">
        <v>3022</v>
      </c>
      <c r="E4174" s="11" t="s">
        <v>2844</v>
      </c>
      <c r="F4174" s="212" t="s">
        <v>2809</v>
      </c>
      <c r="G4174" s="11" t="s">
        <v>2842</v>
      </c>
      <c r="H4174" s="11" t="s">
        <v>2843</v>
      </c>
      <c r="I4174" s="11" t="s">
        <v>2835</v>
      </c>
      <c r="J4174" s="258" t="s">
        <v>2561</v>
      </c>
      <c r="K4174" s="258" t="s">
        <v>2120</v>
      </c>
      <c r="L4174" s="265" t="s">
        <v>1937</v>
      </c>
      <c r="M4174" s="265" t="s">
        <v>1941</v>
      </c>
      <c r="N4174" s="258" t="s">
        <v>3027</v>
      </c>
      <c r="O4174" s="258" t="s">
        <v>3040</v>
      </c>
      <c r="P4174" s="258"/>
      <c r="Q4174" s="258"/>
      <c r="R4174" s="258"/>
      <c r="S4174" s="258"/>
      <c r="T4174" s="11" t="s">
        <v>2850</v>
      </c>
      <c r="U4174" s="11" t="s">
        <v>2517</v>
      </c>
      <c r="V4174" s="211">
        <v>3.3187134502923898</v>
      </c>
      <c r="W4174" s="211"/>
      <c r="X4174" s="211"/>
      <c r="Y4174" s="211"/>
      <c r="Z4174" s="211">
        <v>0.874999999999996</v>
      </c>
      <c r="AD4174" s="188">
        <f t="shared" si="122"/>
        <v>7.6416201185620931</v>
      </c>
    </row>
    <row r="4175" spans="1:30" hidden="1" x14ac:dyDescent="0.35">
      <c r="A4175" s="11" t="s">
        <v>2840</v>
      </c>
      <c r="B4175" s="11" t="s">
        <v>2516</v>
      </c>
      <c r="C4175" s="11" t="s">
        <v>2841</v>
      </c>
      <c r="D4175" s="188" t="s">
        <v>3022</v>
      </c>
      <c r="E4175" s="11" t="s">
        <v>2844</v>
      </c>
      <c r="F4175" s="212" t="s">
        <v>2809</v>
      </c>
      <c r="G4175" s="11" t="s">
        <v>2842</v>
      </c>
      <c r="H4175" s="11" t="s">
        <v>2843</v>
      </c>
      <c r="I4175" s="11" t="s">
        <v>2835</v>
      </c>
      <c r="J4175" s="258" t="s">
        <v>2561</v>
      </c>
      <c r="K4175" s="258" t="s">
        <v>2120</v>
      </c>
      <c r="L4175" s="265" t="s">
        <v>1937</v>
      </c>
      <c r="M4175" s="265" t="s">
        <v>1941</v>
      </c>
      <c r="N4175" s="258" t="s">
        <v>3027</v>
      </c>
      <c r="O4175" s="258" t="s">
        <v>3040</v>
      </c>
      <c r="P4175" s="258"/>
      <c r="Q4175" s="258"/>
      <c r="R4175" s="258"/>
      <c r="S4175" s="258"/>
      <c r="T4175" s="11" t="s">
        <v>2850</v>
      </c>
      <c r="U4175" s="11" t="s">
        <v>2517</v>
      </c>
      <c r="V4175" s="211">
        <v>3.5964912280701702</v>
      </c>
      <c r="W4175" s="211"/>
      <c r="X4175" s="211"/>
      <c r="Y4175" s="211"/>
      <c r="Z4175" s="211">
        <v>0.54166666666666397</v>
      </c>
      <c r="AD4175" s="188">
        <f t="shared" si="122"/>
        <v>8.2812270888382233</v>
      </c>
    </row>
    <row r="4176" spans="1:30" hidden="1" x14ac:dyDescent="0.35">
      <c r="A4176" s="11" t="s">
        <v>2840</v>
      </c>
      <c r="B4176" s="11" t="s">
        <v>2516</v>
      </c>
      <c r="C4176" s="11" t="s">
        <v>2841</v>
      </c>
      <c r="D4176" s="188" t="s">
        <v>3022</v>
      </c>
      <c r="E4176" s="11" t="s">
        <v>2844</v>
      </c>
      <c r="F4176" s="212" t="s">
        <v>2809</v>
      </c>
      <c r="G4176" s="11" t="s">
        <v>2842</v>
      </c>
      <c r="H4176" s="11" t="s">
        <v>2843</v>
      </c>
      <c r="I4176" s="11" t="s">
        <v>2835</v>
      </c>
      <c r="J4176" s="258" t="s">
        <v>2561</v>
      </c>
      <c r="K4176" s="258" t="s">
        <v>2120</v>
      </c>
      <c r="L4176" s="265" t="s">
        <v>1937</v>
      </c>
      <c r="M4176" s="265" t="s">
        <v>1941</v>
      </c>
      <c r="N4176" s="258" t="s">
        <v>3027</v>
      </c>
      <c r="O4176" s="258" t="s">
        <v>3040</v>
      </c>
      <c r="P4176" s="258"/>
      <c r="Q4176" s="258"/>
      <c r="R4176" s="258"/>
      <c r="S4176" s="258"/>
      <c r="T4176" s="11" t="s">
        <v>2850</v>
      </c>
      <c r="U4176" s="11" t="s">
        <v>2517</v>
      </c>
      <c r="V4176" s="211">
        <v>3.9181286549707499</v>
      </c>
      <c r="W4176" s="211"/>
      <c r="X4176" s="211"/>
      <c r="Y4176" s="211"/>
      <c r="Z4176" s="211">
        <v>0.95833333333333204</v>
      </c>
      <c r="AD4176" s="188">
        <f t="shared" si="122"/>
        <v>9.0218246333684604</v>
      </c>
    </row>
    <row r="4177" spans="1:30" hidden="1" x14ac:dyDescent="0.35">
      <c r="A4177" s="11" t="s">
        <v>2840</v>
      </c>
      <c r="B4177" s="11" t="s">
        <v>2516</v>
      </c>
      <c r="C4177" s="11" t="s">
        <v>2841</v>
      </c>
      <c r="D4177" s="188" t="s">
        <v>3022</v>
      </c>
      <c r="E4177" s="11" t="s">
        <v>2844</v>
      </c>
      <c r="F4177" s="212" t="s">
        <v>2809</v>
      </c>
      <c r="G4177" s="11" t="s">
        <v>2842</v>
      </c>
      <c r="H4177" s="11" t="s">
        <v>2843</v>
      </c>
      <c r="I4177" s="11" t="s">
        <v>2835</v>
      </c>
      <c r="J4177" s="258" t="s">
        <v>2561</v>
      </c>
      <c r="K4177" s="258" t="s">
        <v>2120</v>
      </c>
      <c r="L4177" s="265" t="s">
        <v>1937</v>
      </c>
      <c r="M4177" s="265" t="s">
        <v>1941</v>
      </c>
      <c r="N4177" s="258" t="s">
        <v>3027</v>
      </c>
      <c r="O4177" s="258" t="s">
        <v>3040</v>
      </c>
      <c r="P4177" s="258"/>
      <c r="Q4177" s="258"/>
      <c r="R4177" s="258"/>
      <c r="S4177" s="258"/>
      <c r="T4177" s="11" t="s">
        <v>2850</v>
      </c>
      <c r="U4177" s="11" t="s">
        <v>2517</v>
      </c>
      <c r="V4177" s="211">
        <v>4.2105263157894699</v>
      </c>
      <c r="W4177" s="211"/>
      <c r="X4177" s="211"/>
      <c r="Y4177" s="211"/>
      <c r="Z4177" s="211">
        <v>0.95833333333333204</v>
      </c>
      <c r="AD4177" s="188">
        <f t="shared" si="122"/>
        <v>9.6950951283959732</v>
      </c>
    </row>
    <row r="4178" spans="1:30" hidden="1" x14ac:dyDescent="0.35">
      <c r="A4178" s="11" t="s">
        <v>2840</v>
      </c>
      <c r="B4178" s="11" t="s">
        <v>2516</v>
      </c>
      <c r="C4178" s="11" t="s">
        <v>2841</v>
      </c>
      <c r="D4178" s="188" t="s">
        <v>3022</v>
      </c>
      <c r="E4178" s="11" t="s">
        <v>2844</v>
      </c>
      <c r="F4178" s="212" t="s">
        <v>2809</v>
      </c>
      <c r="G4178" s="11" t="s">
        <v>2842</v>
      </c>
      <c r="H4178" s="11" t="s">
        <v>2843</v>
      </c>
      <c r="I4178" s="11" t="s">
        <v>2835</v>
      </c>
      <c r="J4178" s="258" t="s">
        <v>2561</v>
      </c>
      <c r="K4178" s="258" t="s">
        <v>2120</v>
      </c>
      <c r="L4178" s="265" t="s">
        <v>1937</v>
      </c>
      <c r="M4178" s="265" t="s">
        <v>1941</v>
      </c>
      <c r="N4178" s="258" t="s">
        <v>3027</v>
      </c>
      <c r="O4178" s="258" t="s">
        <v>3040</v>
      </c>
      <c r="P4178" s="258"/>
      <c r="Q4178" s="258"/>
      <c r="R4178" s="258"/>
      <c r="S4178" s="258"/>
      <c r="T4178" s="11" t="s">
        <v>2850</v>
      </c>
      <c r="U4178" s="11" t="s">
        <v>2517</v>
      </c>
      <c r="V4178" s="211">
        <v>4.5029239766081801</v>
      </c>
      <c r="W4178" s="211"/>
      <c r="X4178" s="211"/>
      <c r="Y4178" s="211"/>
      <c r="Z4178" s="211">
        <v>2.8333333333333299</v>
      </c>
      <c r="AD4178" s="188">
        <f t="shared" si="122"/>
        <v>10.368365623423465</v>
      </c>
    </row>
    <row r="4179" spans="1:30" hidden="1" x14ac:dyDescent="0.35">
      <c r="A4179" s="11" t="s">
        <v>2840</v>
      </c>
      <c r="B4179" s="11" t="s">
        <v>2516</v>
      </c>
      <c r="C4179" s="11" t="s">
        <v>2841</v>
      </c>
      <c r="D4179" s="188" t="s">
        <v>3022</v>
      </c>
      <c r="E4179" s="11" t="s">
        <v>2844</v>
      </c>
      <c r="F4179" s="212" t="s">
        <v>2809</v>
      </c>
      <c r="G4179" s="11" t="s">
        <v>2842</v>
      </c>
      <c r="H4179" s="11" t="s">
        <v>2843</v>
      </c>
      <c r="I4179" s="11" t="s">
        <v>2835</v>
      </c>
      <c r="J4179" s="258" t="s">
        <v>2561</v>
      </c>
      <c r="K4179" s="258" t="s">
        <v>2120</v>
      </c>
      <c r="L4179" s="265" t="s">
        <v>1937</v>
      </c>
      <c r="M4179" s="265" t="s">
        <v>1941</v>
      </c>
      <c r="N4179" s="258" t="s">
        <v>3027</v>
      </c>
      <c r="O4179" s="258" t="s">
        <v>3040</v>
      </c>
      <c r="P4179" s="258"/>
      <c r="Q4179" s="258"/>
      <c r="R4179" s="258"/>
      <c r="S4179" s="258"/>
      <c r="T4179" s="11" t="s">
        <v>2850</v>
      </c>
      <c r="U4179" s="11" t="s">
        <v>2517</v>
      </c>
      <c r="V4179" s="211">
        <v>4.8245614035087696</v>
      </c>
      <c r="W4179" s="211"/>
      <c r="X4179" s="211"/>
      <c r="Y4179" s="211"/>
      <c r="Z4179" s="211">
        <v>4.1666666666664298E-2</v>
      </c>
      <c r="AD4179" s="188">
        <f t="shared" si="122"/>
        <v>11.108963167953725</v>
      </c>
    </row>
    <row r="4180" spans="1:30" hidden="1" x14ac:dyDescent="0.35">
      <c r="A4180" s="11" t="s">
        <v>2840</v>
      </c>
      <c r="B4180" s="11" t="s">
        <v>2516</v>
      </c>
      <c r="C4180" s="11" t="s">
        <v>2841</v>
      </c>
      <c r="D4180" s="188" t="s">
        <v>3022</v>
      </c>
      <c r="E4180" s="11" t="s">
        <v>2844</v>
      </c>
      <c r="F4180" s="212" t="s">
        <v>2809</v>
      </c>
      <c r="G4180" s="11" t="s">
        <v>2842</v>
      </c>
      <c r="H4180" s="11" t="s">
        <v>2843</v>
      </c>
      <c r="I4180" s="11" t="s">
        <v>2835</v>
      </c>
      <c r="J4180" s="258" t="s">
        <v>2561</v>
      </c>
      <c r="K4180" s="258" t="s">
        <v>2120</v>
      </c>
      <c r="L4180" s="265" t="s">
        <v>1937</v>
      </c>
      <c r="M4180" s="265" t="s">
        <v>1941</v>
      </c>
      <c r="N4180" s="258" t="s">
        <v>3027</v>
      </c>
      <c r="O4180" s="258" t="s">
        <v>3040</v>
      </c>
      <c r="P4180" s="258"/>
      <c r="Q4180" s="258"/>
      <c r="R4180" s="258"/>
      <c r="S4180" s="258"/>
      <c r="T4180" s="11" t="s">
        <v>2850</v>
      </c>
      <c r="U4180" s="11" t="s">
        <v>2517</v>
      </c>
      <c r="V4180" s="211">
        <v>5.10233918128655</v>
      </c>
      <c r="W4180" s="211"/>
      <c r="X4180" s="211"/>
      <c r="Y4180" s="211"/>
      <c r="Z4180" s="211">
        <v>0.249999999999996</v>
      </c>
      <c r="AD4180" s="188">
        <f t="shared" si="122"/>
        <v>11.748570138229855</v>
      </c>
    </row>
    <row r="4181" spans="1:30" hidden="1" x14ac:dyDescent="0.35">
      <c r="A4181" s="11" t="s">
        <v>2840</v>
      </c>
      <c r="B4181" s="11" t="s">
        <v>2516</v>
      </c>
      <c r="C4181" s="11" t="s">
        <v>2841</v>
      </c>
      <c r="D4181" s="188" t="s">
        <v>3022</v>
      </c>
      <c r="E4181" s="11" t="s">
        <v>2844</v>
      </c>
      <c r="F4181" s="212" t="s">
        <v>2809</v>
      </c>
      <c r="G4181" s="11" t="s">
        <v>2842</v>
      </c>
      <c r="H4181" s="11" t="s">
        <v>2843</v>
      </c>
      <c r="I4181" s="11" t="s">
        <v>2835</v>
      </c>
      <c r="J4181" s="258" t="s">
        <v>2561</v>
      </c>
      <c r="K4181" s="258" t="s">
        <v>2120</v>
      </c>
      <c r="L4181" s="265" t="s">
        <v>1937</v>
      </c>
      <c r="M4181" s="265" t="s">
        <v>1941</v>
      </c>
      <c r="N4181" s="258" t="s">
        <v>3027</v>
      </c>
      <c r="O4181" s="258" t="s">
        <v>3040</v>
      </c>
      <c r="P4181" s="258"/>
      <c r="Q4181" s="258"/>
      <c r="R4181" s="258"/>
      <c r="S4181" s="258"/>
      <c r="T4181" s="11" t="s">
        <v>2850</v>
      </c>
      <c r="U4181" s="11" t="s">
        <v>2517</v>
      </c>
      <c r="V4181" s="211">
        <v>5.3947368421052602</v>
      </c>
      <c r="W4181" s="211"/>
      <c r="X4181" s="211"/>
      <c r="Y4181" s="211"/>
      <c r="Z4181" s="211">
        <v>4.1666666666664298E-2</v>
      </c>
      <c r="AD4181" s="188">
        <f t="shared" si="122"/>
        <v>12.421840633257347</v>
      </c>
    </row>
    <row r="4182" spans="1:30" hidden="1" x14ac:dyDescent="0.35">
      <c r="A4182" s="11" t="s">
        <v>2851</v>
      </c>
      <c r="B4182" s="11" t="s">
        <v>2516</v>
      </c>
      <c r="C4182" s="11" t="s">
        <v>2841</v>
      </c>
      <c r="D4182" s="188" t="s">
        <v>3022</v>
      </c>
      <c r="G4182" s="11" t="s">
        <v>2749</v>
      </c>
      <c r="H4182" s="11" t="s">
        <v>2852</v>
      </c>
      <c r="I4182" s="11" t="s">
        <v>2854</v>
      </c>
      <c r="J4182" s="258" t="s">
        <v>2561</v>
      </c>
      <c r="K4182" s="258" t="s">
        <v>3017</v>
      </c>
      <c r="L4182" s="265" t="s">
        <v>1937</v>
      </c>
      <c r="M4182" s="265" t="s">
        <v>1941</v>
      </c>
      <c r="N4182" s="258" t="s">
        <v>3027</v>
      </c>
      <c r="O4182" s="258" t="s">
        <v>3040</v>
      </c>
      <c r="P4182" s="258"/>
      <c r="Q4182" s="258"/>
      <c r="R4182" s="258"/>
      <c r="S4182" s="258"/>
      <c r="T4182" s="248" t="s">
        <v>2853</v>
      </c>
      <c r="U4182" s="249" t="s">
        <v>2517</v>
      </c>
      <c r="V4182">
        <v>0.61145761529453801</v>
      </c>
      <c r="Z4182">
        <v>-0.45004110988381202</v>
      </c>
      <c r="AD4182" s="188">
        <f t="shared" si="122"/>
        <v>1.4079331899748913</v>
      </c>
    </row>
    <row r="4183" spans="1:30" hidden="1" x14ac:dyDescent="0.35">
      <c r="A4183" s="11" t="s">
        <v>2851</v>
      </c>
      <c r="B4183" s="11" t="s">
        <v>2516</v>
      </c>
      <c r="C4183" s="11" t="s">
        <v>2841</v>
      </c>
      <c r="D4183" s="188" t="s">
        <v>3022</v>
      </c>
      <c r="G4183" s="11" t="s">
        <v>2749</v>
      </c>
      <c r="H4183" s="11" t="s">
        <v>2852</v>
      </c>
      <c r="I4183" s="11" t="s">
        <v>2854</v>
      </c>
      <c r="J4183" s="258" t="s">
        <v>2561</v>
      </c>
      <c r="K4183" s="258" t="s">
        <v>3017</v>
      </c>
      <c r="L4183" s="265" t="s">
        <v>1937</v>
      </c>
      <c r="M4183" s="265" t="s">
        <v>1941</v>
      </c>
      <c r="N4183" s="258" t="s">
        <v>3027</v>
      </c>
      <c r="O4183" s="258" t="s">
        <v>3040</v>
      </c>
      <c r="P4183" s="258"/>
      <c r="Q4183" s="258"/>
      <c r="R4183" s="258"/>
      <c r="S4183" s="258"/>
      <c r="T4183" s="248" t="s">
        <v>2853</v>
      </c>
      <c r="U4183" s="249" t="s">
        <v>2517</v>
      </c>
      <c r="V4183">
        <v>0.92349409097326596</v>
      </c>
      <c r="Z4183">
        <v>-0.485420525043809</v>
      </c>
      <c r="AD4183" s="188">
        <f t="shared" si="122"/>
        <v>2.1264237273431297</v>
      </c>
    </row>
    <row r="4184" spans="1:30" hidden="1" x14ac:dyDescent="0.35">
      <c r="A4184" s="11" t="s">
        <v>2851</v>
      </c>
      <c r="B4184" s="11" t="s">
        <v>2516</v>
      </c>
      <c r="C4184" s="11" t="s">
        <v>2841</v>
      </c>
      <c r="D4184" s="188" t="s">
        <v>3022</v>
      </c>
      <c r="G4184" s="11" t="s">
        <v>2749</v>
      </c>
      <c r="H4184" s="11" t="s">
        <v>2852</v>
      </c>
      <c r="I4184" s="11" t="s">
        <v>2854</v>
      </c>
      <c r="J4184" s="258" t="s">
        <v>2561</v>
      </c>
      <c r="K4184" s="258" t="s">
        <v>3017</v>
      </c>
      <c r="L4184" s="265" t="s">
        <v>1937</v>
      </c>
      <c r="M4184" s="265" t="s">
        <v>1941</v>
      </c>
      <c r="N4184" s="258" t="s">
        <v>3027</v>
      </c>
      <c r="O4184" s="258" t="s">
        <v>3040</v>
      </c>
      <c r="P4184" s="258"/>
      <c r="Q4184" s="258"/>
      <c r="R4184" s="258"/>
      <c r="S4184" s="258"/>
      <c r="T4184" s="248" t="s">
        <v>2853</v>
      </c>
      <c r="U4184" s="249" t="s">
        <v>2517</v>
      </c>
      <c r="V4184">
        <v>1.18812547234841</v>
      </c>
      <c r="Z4184">
        <v>-0.922962569243162</v>
      </c>
      <c r="AD4184" s="188">
        <f t="shared" si="122"/>
        <v>2.7357600012359584</v>
      </c>
    </row>
    <row r="4185" spans="1:30" hidden="1" x14ac:dyDescent="0.35">
      <c r="A4185" s="11" t="s">
        <v>2851</v>
      </c>
      <c r="B4185" s="11" t="s">
        <v>2516</v>
      </c>
      <c r="C4185" s="11" t="s">
        <v>2841</v>
      </c>
      <c r="D4185" s="188" t="s">
        <v>3022</v>
      </c>
      <c r="G4185" s="11" t="s">
        <v>2749</v>
      </c>
      <c r="H4185" s="11" t="s">
        <v>2852</v>
      </c>
      <c r="I4185" s="11" t="s">
        <v>2854</v>
      </c>
      <c r="J4185" s="258" t="s">
        <v>2561</v>
      </c>
      <c r="K4185" s="258" t="s">
        <v>3017</v>
      </c>
      <c r="L4185" s="265" t="s">
        <v>1937</v>
      </c>
      <c r="M4185" s="265" t="s">
        <v>1941</v>
      </c>
      <c r="N4185" s="258" t="s">
        <v>3027</v>
      </c>
      <c r="O4185" s="258" t="s">
        <v>3040</v>
      </c>
      <c r="P4185" s="258"/>
      <c r="Q4185" s="258"/>
      <c r="R4185" s="258"/>
      <c r="S4185" s="258"/>
      <c r="T4185" s="248" t="s">
        <v>2853</v>
      </c>
      <c r="U4185" s="249" t="s">
        <v>2517</v>
      </c>
      <c r="V4185">
        <v>1.5213895971231299</v>
      </c>
      <c r="Z4185">
        <v>-1.6135753971879101</v>
      </c>
      <c r="AD4185" s="188">
        <f t="shared" si="122"/>
        <v>3.5031290069719363</v>
      </c>
    </row>
    <row r="4186" spans="1:30" hidden="1" x14ac:dyDescent="0.35">
      <c r="A4186" s="11" t="s">
        <v>2851</v>
      </c>
      <c r="B4186" s="11" t="s">
        <v>2516</v>
      </c>
      <c r="C4186" s="11" t="s">
        <v>2841</v>
      </c>
      <c r="D4186" s="188" t="s">
        <v>3022</v>
      </c>
      <c r="G4186" s="11" t="s">
        <v>2749</v>
      </c>
      <c r="H4186" s="11" t="s">
        <v>2852</v>
      </c>
      <c r="I4186" s="11" t="s">
        <v>2854</v>
      </c>
      <c r="J4186" s="258" t="s">
        <v>2561</v>
      </c>
      <c r="K4186" s="258" t="s">
        <v>3017</v>
      </c>
      <c r="L4186" s="265" t="s">
        <v>1937</v>
      </c>
      <c r="M4186" s="265" t="s">
        <v>1941</v>
      </c>
      <c r="N4186" s="258" t="s">
        <v>3027</v>
      </c>
      <c r="O4186" s="258" t="s">
        <v>3040</v>
      </c>
      <c r="P4186" s="258"/>
      <c r="Q4186" s="258"/>
      <c r="R4186" s="258"/>
      <c r="S4186" s="258"/>
      <c r="T4186" s="248" t="s">
        <v>2853</v>
      </c>
      <c r="U4186" s="249" t="s">
        <v>2517</v>
      </c>
      <c r="V4186">
        <v>1.8113014807863199</v>
      </c>
      <c r="Z4186">
        <v>-1.30406364972717</v>
      </c>
      <c r="AD4186" s="188">
        <f t="shared" si="122"/>
        <v>4.1706757885766219</v>
      </c>
    </row>
    <row r="4187" spans="1:30" hidden="1" x14ac:dyDescent="0.35">
      <c r="A4187" s="11" t="s">
        <v>2851</v>
      </c>
      <c r="B4187" s="11" t="s">
        <v>2516</v>
      </c>
      <c r="C4187" s="11" t="s">
        <v>2841</v>
      </c>
      <c r="D4187" s="188" t="s">
        <v>3022</v>
      </c>
      <c r="G4187" s="11" t="s">
        <v>2749</v>
      </c>
      <c r="H4187" s="11" t="s">
        <v>2852</v>
      </c>
      <c r="I4187" s="11" t="s">
        <v>2854</v>
      </c>
      <c r="J4187" s="258" t="s">
        <v>2561</v>
      </c>
      <c r="K4187" s="258" t="s">
        <v>3017</v>
      </c>
      <c r="L4187" s="265" t="s">
        <v>1937</v>
      </c>
      <c r="M4187" s="265" t="s">
        <v>1941</v>
      </c>
      <c r="N4187" s="258" t="s">
        <v>3027</v>
      </c>
      <c r="O4187" s="258" t="s">
        <v>3040</v>
      </c>
      <c r="P4187" s="258"/>
      <c r="Q4187" s="258"/>
      <c r="R4187" s="258"/>
      <c r="S4187" s="258"/>
      <c r="T4187" s="248" t="s">
        <v>2853</v>
      </c>
      <c r="U4187" s="249" t="s">
        <v>2517</v>
      </c>
      <c r="V4187">
        <v>2.1116776985109</v>
      </c>
      <c r="Z4187">
        <v>-1.3738923170194901</v>
      </c>
      <c r="AD4187" s="188">
        <f t="shared" si="122"/>
        <v>4.8623175897991739</v>
      </c>
    </row>
    <row r="4188" spans="1:30" hidden="1" x14ac:dyDescent="0.35">
      <c r="A4188" s="11" t="s">
        <v>2851</v>
      </c>
      <c r="B4188" s="11" t="s">
        <v>2516</v>
      </c>
      <c r="C4188" s="11" t="s">
        <v>2841</v>
      </c>
      <c r="D4188" s="188" t="s">
        <v>3022</v>
      </c>
      <c r="G4188" s="11" t="s">
        <v>2749</v>
      </c>
      <c r="H4188" s="11" t="s">
        <v>2852</v>
      </c>
      <c r="I4188" s="11" t="s">
        <v>2854</v>
      </c>
      <c r="J4188" s="258" t="s">
        <v>2561</v>
      </c>
      <c r="K4188" s="258" t="s">
        <v>3017</v>
      </c>
      <c r="L4188" s="265" t="s">
        <v>1937</v>
      </c>
      <c r="M4188" s="265" t="s">
        <v>1941</v>
      </c>
      <c r="N4188" s="258" t="s">
        <v>3027</v>
      </c>
      <c r="O4188" s="258" t="s">
        <v>3040</v>
      </c>
      <c r="P4188" s="258"/>
      <c r="Q4188" s="258"/>
      <c r="R4188" s="258"/>
      <c r="S4188" s="258"/>
      <c r="T4188" s="248" t="s">
        <v>2853</v>
      </c>
      <c r="U4188" s="249" t="s">
        <v>2517</v>
      </c>
      <c r="V4188">
        <v>2.42245181008064</v>
      </c>
      <c r="Z4188">
        <v>-1.8460497138918099</v>
      </c>
      <c r="AD4188" s="188">
        <f t="shared" si="122"/>
        <v>5.5779014263881255</v>
      </c>
    </row>
    <row r="4189" spans="1:30" hidden="1" x14ac:dyDescent="0.35">
      <c r="A4189" s="11" t="s">
        <v>2851</v>
      </c>
      <c r="B4189" s="11" t="s">
        <v>2516</v>
      </c>
      <c r="C4189" s="11" t="s">
        <v>2841</v>
      </c>
      <c r="D4189" s="188" t="s">
        <v>3022</v>
      </c>
      <c r="G4189" s="11" t="s">
        <v>2749</v>
      </c>
      <c r="H4189" s="11" t="s">
        <v>2852</v>
      </c>
      <c r="I4189" s="11" t="s">
        <v>2854</v>
      </c>
      <c r="J4189" s="258" t="s">
        <v>2561</v>
      </c>
      <c r="K4189" s="258" t="s">
        <v>3017</v>
      </c>
      <c r="L4189" s="265" t="s">
        <v>1937</v>
      </c>
      <c r="M4189" s="265" t="s">
        <v>1941</v>
      </c>
      <c r="N4189" s="258" t="s">
        <v>3027</v>
      </c>
      <c r="O4189" s="258" t="s">
        <v>3040</v>
      </c>
      <c r="P4189" s="258"/>
      <c r="Q4189" s="258"/>
      <c r="R4189" s="258"/>
      <c r="S4189" s="258"/>
      <c r="T4189" s="248" t="s">
        <v>2853</v>
      </c>
      <c r="U4189" s="249" t="s">
        <v>2517</v>
      </c>
      <c r="V4189">
        <v>2.42245181008064</v>
      </c>
      <c r="Z4189">
        <v>-1.8460497138918099</v>
      </c>
      <c r="AD4189" s="188">
        <f t="shared" si="122"/>
        <v>5.5779014263881255</v>
      </c>
    </row>
    <row r="4190" spans="1:30" hidden="1" x14ac:dyDescent="0.35">
      <c r="A4190" s="11" t="s">
        <v>2851</v>
      </c>
      <c r="B4190" s="11" t="s">
        <v>2516</v>
      </c>
      <c r="C4190" s="11" t="s">
        <v>2841</v>
      </c>
      <c r="D4190" s="188" t="s">
        <v>3022</v>
      </c>
      <c r="G4190" s="11" t="s">
        <v>2749</v>
      </c>
      <c r="H4190" s="11" t="s">
        <v>2852</v>
      </c>
      <c r="I4190" s="11" t="s">
        <v>2854</v>
      </c>
      <c r="J4190" s="258" t="s">
        <v>2561</v>
      </c>
      <c r="K4190" s="258" t="s">
        <v>3017</v>
      </c>
      <c r="L4190" s="265" t="s">
        <v>1937</v>
      </c>
      <c r="M4190" s="265" t="s">
        <v>1941</v>
      </c>
      <c r="N4190" s="258" t="s">
        <v>3027</v>
      </c>
      <c r="O4190" s="258" t="s">
        <v>3040</v>
      </c>
      <c r="P4190" s="258"/>
      <c r="Q4190" s="258"/>
      <c r="R4190" s="258"/>
      <c r="S4190" s="258"/>
      <c r="T4190" s="248" t="s">
        <v>2853</v>
      </c>
      <c r="U4190" s="249" t="s">
        <v>2517</v>
      </c>
      <c r="V4190">
        <v>2.7341893047861801</v>
      </c>
      <c r="Z4190">
        <v>-1.9848765457731501</v>
      </c>
      <c r="AD4190" s="188">
        <f t="shared" si="122"/>
        <v>6.2957035346244119</v>
      </c>
    </row>
    <row r="4191" spans="1:30" hidden="1" x14ac:dyDescent="0.35">
      <c r="A4191" s="11" t="s">
        <v>2851</v>
      </c>
      <c r="B4191" s="11" t="s">
        <v>2516</v>
      </c>
      <c r="C4191" s="11" t="s">
        <v>2841</v>
      </c>
      <c r="D4191" s="188" t="s">
        <v>3022</v>
      </c>
      <c r="G4191" s="11" t="s">
        <v>2749</v>
      </c>
      <c r="H4191" s="11" t="s">
        <v>2852</v>
      </c>
      <c r="I4191" s="11" t="s">
        <v>2854</v>
      </c>
      <c r="J4191" s="258" t="s">
        <v>2561</v>
      </c>
      <c r="K4191" s="258" t="s">
        <v>3017</v>
      </c>
      <c r="L4191" s="265" t="s">
        <v>1937</v>
      </c>
      <c r="M4191" s="265" t="s">
        <v>1941</v>
      </c>
      <c r="N4191" s="258" t="s">
        <v>3027</v>
      </c>
      <c r="O4191" s="258" t="s">
        <v>3040</v>
      </c>
      <c r="P4191" s="258"/>
      <c r="Q4191" s="258"/>
      <c r="R4191" s="258"/>
      <c r="S4191" s="258"/>
      <c r="T4191" s="248" t="s">
        <v>2853</v>
      </c>
      <c r="U4191" s="249" t="s">
        <v>2517</v>
      </c>
      <c r="V4191">
        <v>3.02396830801684</v>
      </c>
      <c r="Z4191">
        <v>-1.7213414279663399</v>
      </c>
      <c r="AD4191" s="188">
        <f t="shared" si="122"/>
        <v>6.9629443477260029</v>
      </c>
    </row>
    <row r="4192" spans="1:30" hidden="1" x14ac:dyDescent="0.35">
      <c r="A4192" s="11" t="s">
        <v>2851</v>
      </c>
      <c r="B4192" s="11" t="s">
        <v>2516</v>
      </c>
      <c r="C4192" s="11" t="s">
        <v>2841</v>
      </c>
      <c r="D4192" s="188" t="s">
        <v>3022</v>
      </c>
      <c r="G4192" s="11" t="s">
        <v>2749</v>
      </c>
      <c r="H4192" s="11" t="s">
        <v>2852</v>
      </c>
      <c r="I4192" s="11" t="s">
        <v>2854</v>
      </c>
      <c r="J4192" s="258" t="s">
        <v>2561</v>
      </c>
      <c r="K4192" s="258" t="s">
        <v>3017</v>
      </c>
      <c r="L4192" s="265" t="s">
        <v>1937</v>
      </c>
      <c r="M4192" s="265" t="s">
        <v>1941</v>
      </c>
      <c r="N4192" s="258" t="s">
        <v>3027</v>
      </c>
      <c r="O4192" s="258" t="s">
        <v>3040</v>
      </c>
      <c r="P4192" s="258"/>
      <c r="Q4192" s="258"/>
      <c r="R4192" s="258"/>
      <c r="S4192" s="258"/>
      <c r="T4192" s="248" t="s">
        <v>2853</v>
      </c>
      <c r="U4192" s="249" t="s">
        <v>2517</v>
      </c>
      <c r="V4192">
        <v>3.3233479224974798</v>
      </c>
      <c r="Z4192">
        <v>-2.1359948176631298</v>
      </c>
      <c r="AD4192" s="188">
        <f t="shared" si="122"/>
        <v>7.6522913851754284</v>
      </c>
    </row>
    <row r="4193" spans="1:30" hidden="1" x14ac:dyDescent="0.35">
      <c r="A4193" s="11" t="s">
        <v>2851</v>
      </c>
      <c r="B4193" s="11" t="s">
        <v>2516</v>
      </c>
      <c r="C4193" s="11" t="s">
        <v>2841</v>
      </c>
      <c r="D4193" s="188" t="s">
        <v>3022</v>
      </c>
      <c r="G4193" s="11" t="s">
        <v>2749</v>
      </c>
      <c r="H4193" s="11" t="s">
        <v>2852</v>
      </c>
      <c r="I4193" s="11" t="s">
        <v>2854</v>
      </c>
      <c r="J4193" s="258" t="s">
        <v>2561</v>
      </c>
      <c r="K4193" s="258" t="s">
        <v>3017</v>
      </c>
      <c r="L4193" s="265" t="s">
        <v>1937</v>
      </c>
      <c r="M4193" s="265" t="s">
        <v>1941</v>
      </c>
      <c r="N4193" s="258" t="s">
        <v>3027</v>
      </c>
      <c r="O4193" s="258" t="s">
        <v>3040</v>
      </c>
      <c r="P4193" s="258"/>
      <c r="Q4193" s="258"/>
      <c r="R4193" s="258"/>
      <c r="S4193" s="258"/>
      <c r="T4193" s="248" t="s">
        <v>2853</v>
      </c>
      <c r="U4193" s="249" t="s">
        <v>2517</v>
      </c>
      <c r="V4193">
        <v>3.6349857568786299</v>
      </c>
      <c r="Z4193">
        <v>-2.3093041217849102</v>
      </c>
      <c r="AD4193" s="188">
        <f t="shared" si="122"/>
        <v>8.3698640170344127</v>
      </c>
    </row>
    <row r="4194" spans="1:30" hidden="1" x14ac:dyDescent="0.35">
      <c r="A4194" s="11" t="s">
        <v>2851</v>
      </c>
      <c r="B4194" s="11" t="s">
        <v>2516</v>
      </c>
      <c r="C4194" s="11" t="s">
        <v>2841</v>
      </c>
      <c r="D4194" s="188" t="s">
        <v>3022</v>
      </c>
      <c r="G4194" s="11" t="s">
        <v>2749</v>
      </c>
      <c r="H4194" s="11" t="s">
        <v>2852</v>
      </c>
      <c r="I4194" s="11" t="s">
        <v>2854</v>
      </c>
      <c r="J4194" s="258" t="s">
        <v>2561</v>
      </c>
      <c r="K4194" s="258" t="s">
        <v>3017</v>
      </c>
      <c r="L4194" s="265" t="s">
        <v>1937</v>
      </c>
      <c r="M4194" s="265" t="s">
        <v>1941</v>
      </c>
      <c r="N4194" s="258" t="s">
        <v>3027</v>
      </c>
      <c r="O4194" s="258" t="s">
        <v>3040</v>
      </c>
      <c r="P4194" s="258"/>
      <c r="Q4194" s="258"/>
      <c r="R4194" s="258"/>
      <c r="S4194" s="258"/>
      <c r="T4194" s="248" t="s">
        <v>2853</v>
      </c>
      <c r="U4194" s="249" t="s">
        <v>2517</v>
      </c>
      <c r="V4194">
        <v>3.9346643523324598</v>
      </c>
      <c r="Z4194">
        <v>-2.6205100947603501</v>
      </c>
      <c r="AD4194" s="188">
        <f t="shared" si="122"/>
        <v>9.0598994836157942</v>
      </c>
    </row>
    <row r="4195" spans="1:30" hidden="1" x14ac:dyDescent="0.35">
      <c r="A4195" s="11" t="s">
        <v>2851</v>
      </c>
      <c r="B4195" s="11" t="s">
        <v>2516</v>
      </c>
      <c r="C4195" s="11" t="s">
        <v>2841</v>
      </c>
      <c r="D4195" s="188" t="s">
        <v>3022</v>
      </c>
      <c r="G4195" s="11" t="s">
        <v>2749</v>
      </c>
      <c r="H4195" s="11" t="s">
        <v>2852</v>
      </c>
      <c r="I4195" s="11" t="s">
        <v>2854</v>
      </c>
      <c r="J4195" s="258" t="s">
        <v>2561</v>
      </c>
      <c r="K4195" s="258" t="s">
        <v>3017</v>
      </c>
      <c r="L4195" s="265" t="s">
        <v>1937</v>
      </c>
      <c r="M4195" s="265" t="s">
        <v>1941</v>
      </c>
      <c r="N4195" s="258" t="s">
        <v>3027</v>
      </c>
      <c r="O4195" s="258" t="s">
        <v>3040</v>
      </c>
      <c r="P4195" s="258"/>
      <c r="Q4195" s="258"/>
      <c r="R4195" s="258"/>
      <c r="S4195" s="258"/>
      <c r="T4195" s="248" t="s">
        <v>2853</v>
      </c>
      <c r="U4195" s="249" t="s">
        <v>2517</v>
      </c>
      <c r="V4195">
        <v>4.2109892117698804</v>
      </c>
      <c r="Z4195">
        <v>-3.0121087294139102</v>
      </c>
      <c r="AD4195" s="188">
        <f t="shared" si="122"/>
        <v>9.6961609857800735</v>
      </c>
    </row>
    <row r="4196" spans="1:30" hidden="1" x14ac:dyDescent="0.35">
      <c r="A4196" s="11" t="s">
        <v>2851</v>
      </c>
      <c r="B4196" s="11" t="s">
        <v>2516</v>
      </c>
      <c r="C4196" s="11" t="s">
        <v>2841</v>
      </c>
      <c r="D4196" s="188" t="s">
        <v>3022</v>
      </c>
      <c r="G4196" s="11" t="s">
        <v>2749</v>
      </c>
      <c r="H4196" s="11" t="s">
        <v>2852</v>
      </c>
      <c r="I4196" s="11" t="s">
        <v>2854</v>
      </c>
      <c r="J4196" s="258" t="s">
        <v>2561</v>
      </c>
      <c r="K4196" s="258" t="s">
        <v>3017</v>
      </c>
      <c r="L4196" s="265" t="s">
        <v>1937</v>
      </c>
      <c r="M4196" s="265" t="s">
        <v>1941</v>
      </c>
      <c r="N4196" s="258" t="s">
        <v>3027</v>
      </c>
      <c r="O4196" s="258" t="s">
        <v>3040</v>
      </c>
      <c r="P4196" s="258"/>
      <c r="Q4196" s="258"/>
      <c r="R4196" s="258"/>
      <c r="S4196" s="258"/>
      <c r="T4196" s="248" t="s">
        <v>2853</v>
      </c>
      <c r="U4196" s="249" t="s">
        <v>2517</v>
      </c>
      <c r="V4196">
        <v>4.5326927389148599</v>
      </c>
      <c r="Z4196">
        <v>-3.7026883372505299</v>
      </c>
      <c r="AD4196" s="188">
        <f t="shared" si="122"/>
        <v>10.436910731747709</v>
      </c>
    </row>
    <row r="4197" spans="1:30" hidden="1" x14ac:dyDescent="0.35">
      <c r="A4197" s="11" t="s">
        <v>2851</v>
      </c>
      <c r="B4197" s="11" t="s">
        <v>2516</v>
      </c>
      <c r="C4197" s="11" t="s">
        <v>2841</v>
      </c>
      <c r="D4197" s="188" t="s">
        <v>3022</v>
      </c>
      <c r="G4197" s="11" t="s">
        <v>2749</v>
      </c>
      <c r="H4197" s="11" t="s">
        <v>2852</v>
      </c>
      <c r="I4197" s="11" t="s">
        <v>2854</v>
      </c>
      <c r="J4197" s="258" t="s">
        <v>2561</v>
      </c>
      <c r="K4197" s="258" t="s">
        <v>3017</v>
      </c>
      <c r="L4197" s="265" t="s">
        <v>1937</v>
      </c>
      <c r="M4197" s="265" t="s">
        <v>1941</v>
      </c>
      <c r="N4197" s="258" t="s">
        <v>3027</v>
      </c>
      <c r="O4197" s="258" t="s">
        <v>3040</v>
      </c>
      <c r="P4197" s="258"/>
      <c r="Q4197" s="258"/>
      <c r="R4197" s="258"/>
      <c r="S4197" s="258"/>
      <c r="T4197" s="248" t="s">
        <v>2853</v>
      </c>
      <c r="U4197" s="249" t="s">
        <v>2517</v>
      </c>
      <c r="V4197">
        <v>4.8444634537285403</v>
      </c>
      <c r="Z4197">
        <v>-3.8300210117183902</v>
      </c>
      <c r="AD4197" s="188">
        <f t="shared" si="122"/>
        <v>11.154789332109788</v>
      </c>
    </row>
    <row r="4198" spans="1:30" hidden="1" x14ac:dyDescent="0.35">
      <c r="A4198" s="11" t="s">
        <v>2851</v>
      </c>
      <c r="B4198" s="11" t="s">
        <v>2516</v>
      </c>
      <c r="C4198" s="11" t="s">
        <v>2841</v>
      </c>
      <c r="D4198" s="188" t="s">
        <v>3022</v>
      </c>
      <c r="G4198" s="11" t="s">
        <v>2749</v>
      </c>
      <c r="H4198" s="11" t="s">
        <v>2852</v>
      </c>
      <c r="I4198" s="11" t="s">
        <v>2854</v>
      </c>
      <c r="J4198" s="258" t="s">
        <v>2561</v>
      </c>
      <c r="K4198" s="258" t="s">
        <v>3017</v>
      </c>
      <c r="L4198" s="265" t="s">
        <v>1937</v>
      </c>
      <c r="M4198" s="265" t="s">
        <v>1941</v>
      </c>
      <c r="N4198" s="258" t="s">
        <v>3027</v>
      </c>
      <c r="O4198" s="258" t="s">
        <v>3040</v>
      </c>
      <c r="P4198" s="258"/>
      <c r="Q4198" s="258"/>
      <c r="R4198" s="258"/>
      <c r="S4198" s="258"/>
      <c r="T4198" s="248" t="s">
        <v>2853</v>
      </c>
      <c r="U4198" s="249" t="s">
        <v>2517</v>
      </c>
      <c r="V4198">
        <v>5.1204893321927702</v>
      </c>
      <c r="Z4198">
        <v>-4.3250670630932904</v>
      </c>
      <c r="AD4198" s="188">
        <f t="shared" ref="AD4198:AD4228" si="123">LN(10^(V4198))</f>
        <v>11.79036240514211</v>
      </c>
    </row>
    <row r="4199" spans="1:30" hidden="1" x14ac:dyDescent="0.35">
      <c r="A4199" s="11" t="s">
        <v>2851</v>
      </c>
      <c r="B4199" s="11" t="s">
        <v>2516</v>
      </c>
      <c r="C4199" s="11" t="s">
        <v>2841</v>
      </c>
      <c r="D4199" s="188" t="s">
        <v>3022</v>
      </c>
      <c r="G4199" s="11" t="s">
        <v>2749</v>
      </c>
      <c r="H4199" s="11" t="s">
        <v>2852</v>
      </c>
      <c r="I4199" s="11" t="s">
        <v>2855</v>
      </c>
      <c r="J4199" s="258" t="s">
        <v>2561</v>
      </c>
      <c r="K4199" s="258" t="s">
        <v>3017</v>
      </c>
      <c r="L4199" s="265" t="s">
        <v>1937</v>
      </c>
      <c r="M4199" s="265" t="s">
        <v>1941</v>
      </c>
      <c r="N4199" s="258" t="s">
        <v>3027</v>
      </c>
      <c r="O4199" s="258" t="s">
        <v>3040</v>
      </c>
      <c r="P4199" s="258"/>
      <c r="Q4199" s="258"/>
      <c r="R4199" s="258"/>
      <c r="S4199" s="258"/>
      <c r="T4199" s="250" t="s">
        <v>2856</v>
      </c>
      <c r="U4199" s="249" t="s">
        <v>2517</v>
      </c>
      <c r="V4199">
        <v>0.61159049572706303</v>
      </c>
      <c r="Z4199">
        <v>-0.40406448022988201</v>
      </c>
      <c r="AD4199" s="188">
        <f t="shared" si="123"/>
        <v>1.4082391584779741</v>
      </c>
    </row>
    <row r="4200" spans="1:30" hidden="1" x14ac:dyDescent="0.35">
      <c r="A4200" s="11" t="s">
        <v>2851</v>
      </c>
      <c r="B4200" s="11" t="s">
        <v>2516</v>
      </c>
      <c r="C4200" s="11" t="s">
        <v>2841</v>
      </c>
      <c r="D4200" s="188" t="s">
        <v>3022</v>
      </c>
      <c r="G4200" s="11" t="s">
        <v>2749</v>
      </c>
      <c r="H4200" s="11" t="s">
        <v>2852</v>
      </c>
      <c r="I4200" s="11" t="s">
        <v>2855</v>
      </c>
      <c r="J4200" s="258" t="s">
        <v>2561</v>
      </c>
      <c r="K4200" s="258" t="s">
        <v>3017</v>
      </c>
      <c r="L4200" s="265" t="s">
        <v>1937</v>
      </c>
      <c r="M4200" s="265" t="s">
        <v>1941</v>
      </c>
      <c r="N4200" s="258" t="s">
        <v>3027</v>
      </c>
      <c r="O4200" s="258" t="s">
        <v>3040</v>
      </c>
      <c r="P4200" s="258"/>
      <c r="Q4200" s="258"/>
      <c r="R4200" s="258"/>
      <c r="S4200" s="258"/>
      <c r="T4200" s="250" t="s">
        <v>2856</v>
      </c>
      <c r="U4200" s="249" t="s">
        <v>2517</v>
      </c>
      <c r="V4200">
        <v>0.91143519172154897</v>
      </c>
      <c r="Z4200">
        <v>-0.65779966613791296</v>
      </c>
      <c r="AD4200" s="188">
        <f t="shared" si="123"/>
        <v>2.0986570856882087</v>
      </c>
    </row>
    <row r="4201" spans="1:30" hidden="1" x14ac:dyDescent="0.35">
      <c r="A4201" s="11" t="s">
        <v>2851</v>
      </c>
      <c r="B4201" s="11" t="s">
        <v>2516</v>
      </c>
      <c r="C4201" s="11" t="s">
        <v>2841</v>
      </c>
      <c r="D4201" s="188" t="s">
        <v>3022</v>
      </c>
      <c r="G4201" s="11" t="s">
        <v>2749</v>
      </c>
      <c r="H4201" s="11" t="s">
        <v>2852</v>
      </c>
      <c r="I4201" s="11" t="s">
        <v>2855</v>
      </c>
      <c r="J4201" s="258" t="s">
        <v>2561</v>
      </c>
      <c r="K4201" s="258" t="s">
        <v>3017</v>
      </c>
      <c r="L4201" s="265" t="s">
        <v>1937</v>
      </c>
      <c r="M4201" s="265" t="s">
        <v>1941</v>
      </c>
      <c r="N4201" s="258" t="s">
        <v>3027</v>
      </c>
      <c r="O4201" s="258" t="s">
        <v>3040</v>
      </c>
      <c r="P4201" s="258"/>
      <c r="Q4201" s="258"/>
      <c r="R4201" s="258"/>
      <c r="S4201" s="258"/>
      <c r="T4201" s="250" t="s">
        <v>2856</v>
      </c>
      <c r="U4201" s="249" t="s">
        <v>2517</v>
      </c>
      <c r="V4201">
        <v>1.20008471127573</v>
      </c>
      <c r="Z4201">
        <v>-0.78506590038950497</v>
      </c>
      <c r="AD4201" s="188">
        <f t="shared" si="123"/>
        <v>2.7632971665135595</v>
      </c>
    </row>
    <row r="4202" spans="1:30" hidden="1" x14ac:dyDescent="0.35">
      <c r="A4202" s="11" t="s">
        <v>2851</v>
      </c>
      <c r="B4202" s="11" t="s">
        <v>2516</v>
      </c>
      <c r="C4202" s="11" t="s">
        <v>2841</v>
      </c>
      <c r="D4202" s="188" t="s">
        <v>3022</v>
      </c>
      <c r="G4202" s="11" t="s">
        <v>2749</v>
      </c>
      <c r="H4202" s="11" t="s">
        <v>2852</v>
      </c>
      <c r="I4202" s="11" t="s">
        <v>2855</v>
      </c>
      <c r="J4202" s="258" t="s">
        <v>2561</v>
      </c>
      <c r="K4202" s="258" t="s">
        <v>3017</v>
      </c>
      <c r="L4202" s="265" t="s">
        <v>1937</v>
      </c>
      <c r="M4202" s="265" t="s">
        <v>1941</v>
      </c>
      <c r="N4202" s="258" t="s">
        <v>3027</v>
      </c>
      <c r="O4202" s="258" t="s">
        <v>3040</v>
      </c>
      <c r="P4202" s="258"/>
      <c r="Q4202" s="258"/>
      <c r="R4202" s="258"/>
      <c r="S4202" s="258"/>
      <c r="T4202" s="250" t="s">
        <v>2856</v>
      </c>
      <c r="U4202" s="249" t="s">
        <v>2517</v>
      </c>
      <c r="V4202">
        <v>1.5117225456568799</v>
      </c>
      <c r="Z4202">
        <v>-0.95837520451128999</v>
      </c>
      <c r="AD4202" s="188">
        <f t="shared" si="123"/>
        <v>3.4808697983725425</v>
      </c>
    </row>
    <row r="4203" spans="1:30" hidden="1" x14ac:dyDescent="0.35">
      <c r="A4203" s="11" t="s">
        <v>2851</v>
      </c>
      <c r="B4203" s="11" t="s">
        <v>2516</v>
      </c>
      <c r="C4203" s="11" t="s">
        <v>2841</v>
      </c>
      <c r="D4203" s="188" t="s">
        <v>3022</v>
      </c>
      <c r="G4203" s="11" t="s">
        <v>2749</v>
      </c>
      <c r="H4203" s="11" t="s">
        <v>2852</v>
      </c>
      <c r="I4203" s="11" t="s">
        <v>2855</v>
      </c>
      <c r="J4203" s="258" t="s">
        <v>2561</v>
      </c>
      <c r="K4203" s="258" t="s">
        <v>3017</v>
      </c>
      <c r="L4203" s="265" t="s">
        <v>1937</v>
      </c>
      <c r="M4203" s="265" t="s">
        <v>1941</v>
      </c>
      <c r="N4203" s="258" t="s">
        <v>3027</v>
      </c>
      <c r="O4203" s="258" t="s">
        <v>3040</v>
      </c>
      <c r="P4203" s="258"/>
      <c r="Q4203" s="258"/>
      <c r="R4203" s="258"/>
      <c r="S4203" s="258"/>
      <c r="T4203" s="250" t="s">
        <v>2856</v>
      </c>
      <c r="U4203" s="249" t="s">
        <v>2517</v>
      </c>
      <c r="V4203">
        <v>1.8224302170103499</v>
      </c>
      <c r="Z4203">
        <v>-1.45352091621058</v>
      </c>
      <c r="AD4203" s="188">
        <f t="shared" si="123"/>
        <v>4.1963006507099356</v>
      </c>
    </row>
    <row r="4204" spans="1:30" hidden="1" x14ac:dyDescent="0.35">
      <c r="A4204" s="11" t="s">
        <v>2851</v>
      </c>
      <c r="B4204" s="11" t="s">
        <v>2516</v>
      </c>
      <c r="C4204" s="11" t="s">
        <v>2841</v>
      </c>
      <c r="D4204" s="188" t="s">
        <v>3022</v>
      </c>
      <c r="G4204" s="11" t="s">
        <v>2749</v>
      </c>
      <c r="H4204" s="11" t="s">
        <v>2852</v>
      </c>
      <c r="I4204" s="11" t="s">
        <v>2855</v>
      </c>
      <c r="J4204" s="258" t="s">
        <v>2561</v>
      </c>
      <c r="K4204" s="258" t="s">
        <v>3017</v>
      </c>
      <c r="L4204" s="265" t="s">
        <v>1937</v>
      </c>
      <c r="M4204" s="265" t="s">
        <v>1941</v>
      </c>
      <c r="N4204" s="258" t="s">
        <v>3027</v>
      </c>
      <c r="O4204" s="258" t="s">
        <v>3040</v>
      </c>
      <c r="P4204" s="258"/>
      <c r="Q4204" s="258"/>
      <c r="R4204" s="258"/>
      <c r="S4204" s="258"/>
      <c r="T4204" s="250" t="s">
        <v>2856</v>
      </c>
      <c r="U4204" s="249" t="s">
        <v>2517</v>
      </c>
      <c r="V4204">
        <v>2.11147837786211</v>
      </c>
      <c r="Z4204">
        <v>-1.4428572615003801</v>
      </c>
      <c r="AD4204" s="188">
        <f t="shared" si="123"/>
        <v>4.861858637044544</v>
      </c>
    </row>
    <row r="4205" spans="1:30" hidden="1" x14ac:dyDescent="0.35">
      <c r="A4205" s="11" t="s">
        <v>2851</v>
      </c>
      <c r="B4205" s="11" t="s">
        <v>2516</v>
      </c>
      <c r="C4205" s="11" t="s">
        <v>2841</v>
      </c>
      <c r="D4205" s="188" t="s">
        <v>3022</v>
      </c>
      <c r="G4205" s="11" t="s">
        <v>2749</v>
      </c>
      <c r="H4205" s="11" t="s">
        <v>2852</v>
      </c>
      <c r="I4205" s="11" t="s">
        <v>2855</v>
      </c>
      <c r="J4205" s="258" t="s">
        <v>2561</v>
      </c>
      <c r="K4205" s="258" t="s">
        <v>3017</v>
      </c>
      <c r="L4205" s="265" t="s">
        <v>1937</v>
      </c>
      <c r="M4205" s="265" t="s">
        <v>1941</v>
      </c>
      <c r="N4205" s="258" t="s">
        <v>3027</v>
      </c>
      <c r="O4205" s="258" t="s">
        <v>3040</v>
      </c>
      <c r="P4205" s="258"/>
      <c r="Q4205" s="258"/>
      <c r="R4205" s="258"/>
      <c r="S4205" s="258"/>
      <c r="T4205" s="250" t="s">
        <v>2856</v>
      </c>
      <c r="U4205" s="249" t="s">
        <v>2517</v>
      </c>
      <c r="V4205">
        <v>2.4226511307294301</v>
      </c>
      <c r="Z4205">
        <v>-1.77708476941092</v>
      </c>
      <c r="AD4205" s="188">
        <f t="shared" si="123"/>
        <v>5.5783603791427554</v>
      </c>
    </row>
    <row r="4206" spans="1:30" hidden="1" x14ac:dyDescent="0.35">
      <c r="A4206" s="11" t="s">
        <v>2851</v>
      </c>
      <c r="B4206" s="11" t="s">
        <v>2516</v>
      </c>
      <c r="C4206" s="11" t="s">
        <v>2841</v>
      </c>
      <c r="D4206" s="188" t="s">
        <v>3022</v>
      </c>
      <c r="G4206" s="11" t="s">
        <v>2749</v>
      </c>
      <c r="H4206" s="11" t="s">
        <v>2852</v>
      </c>
      <c r="I4206" s="11" t="s">
        <v>2855</v>
      </c>
      <c r="J4206" s="258" t="s">
        <v>2561</v>
      </c>
      <c r="K4206" s="258" t="s">
        <v>3017</v>
      </c>
      <c r="L4206" s="265" t="s">
        <v>1937</v>
      </c>
      <c r="M4206" s="265" t="s">
        <v>1941</v>
      </c>
      <c r="N4206" s="258" t="s">
        <v>3027</v>
      </c>
      <c r="O4206" s="258" t="s">
        <v>3040</v>
      </c>
      <c r="P4206" s="258"/>
      <c r="Q4206" s="258"/>
      <c r="R4206" s="258"/>
      <c r="S4206" s="258"/>
      <c r="T4206" s="250" t="s">
        <v>2856</v>
      </c>
      <c r="U4206" s="249" t="s">
        <v>2517</v>
      </c>
      <c r="V4206">
        <v>2.72246260661578</v>
      </c>
      <c r="Z4206">
        <v>-2.0423141127324298</v>
      </c>
      <c r="AD4206" s="188">
        <f t="shared" si="123"/>
        <v>6.2687018142272084</v>
      </c>
    </row>
    <row r="4207" spans="1:30" hidden="1" x14ac:dyDescent="0.35">
      <c r="A4207" s="11" t="s">
        <v>2851</v>
      </c>
      <c r="B4207" s="11" t="s">
        <v>2516</v>
      </c>
      <c r="C4207" s="11" t="s">
        <v>2841</v>
      </c>
      <c r="D4207" s="188" t="s">
        <v>3022</v>
      </c>
      <c r="G4207" s="11" t="s">
        <v>2749</v>
      </c>
      <c r="H4207" s="11" t="s">
        <v>2852</v>
      </c>
      <c r="I4207" s="11" t="s">
        <v>2855</v>
      </c>
      <c r="J4207" s="258" t="s">
        <v>2561</v>
      </c>
      <c r="K4207" s="258" t="s">
        <v>3017</v>
      </c>
      <c r="L4207" s="265" t="s">
        <v>1937</v>
      </c>
      <c r="M4207" s="265" t="s">
        <v>1941</v>
      </c>
      <c r="N4207" s="258" t="s">
        <v>3027</v>
      </c>
      <c r="O4207" s="258" t="s">
        <v>3040</v>
      </c>
      <c r="P4207" s="258"/>
      <c r="Q4207" s="258"/>
      <c r="R4207" s="258"/>
      <c r="S4207" s="258"/>
      <c r="T4207" s="250" t="s">
        <v>2856</v>
      </c>
      <c r="U4207" s="249" t="s">
        <v>2517</v>
      </c>
      <c r="V4207">
        <v>3.0228388243403699</v>
      </c>
      <c r="Z4207">
        <v>-2.1121427800247399</v>
      </c>
      <c r="AD4207" s="188">
        <f t="shared" si="123"/>
        <v>6.9603436154497826</v>
      </c>
    </row>
    <row r="4208" spans="1:30" hidden="1" x14ac:dyDescent="0.35">
      <c r="A4208" s="11" t="s">
        <v>2851</v>
      </c>
      <c r="B4208" s="11" t="s">
        <v>2516</v>
      </c>
      <c r="C4208" s="11" t="s">
        <v>2841</v>
      </c>
      <c r="D4208" s="188" t="s">
        <v>3022</v>
      </c>
      <c r="G4208" s="11" t="s">
        <v>2749</v>
      </c>
      <c r="H4208" s="11" t="s">
        <v>2852</v>
      </c>
      <c r="I4208" s="11" t="s">
        <v>2855</v>
      </c>
      <c r="J4208" s="258" t="s">
        <v>2561</v>
      </c>
      <c r="K4208" s="258" t="s">
        <v>3017</v>
      </c>
      <c r="L4208" s="265" t="s">
        <v>1937</v>
      </c>
      <c r="M4208" s="265" t="s">
        <v>1941</v>
      </c>
      <c r="N4208" s="258" t="s">
        <v>3027</v>
      </c>
      <c r="O4208" s="258" t="s">
        <v>3040</v>
      </c>
      <c r="P4208" s="258"/>
      <c r="Q4208" s="258"/>
      <c r="R4208" s="258"/>
      <c r="S4208" s="258"/>
      <c r="T4208" s="250" t="s">
        <v>2856</v>
      </c>
      <c r="U4208" s="249" t="s">
        <v>2517</v>
      </c>
      <c r="V4208">
        <v>3.34517353353985</v>
      </c>
      <c r="Z4208">
        <v>-2.5843333970051998</v>
      </c>
      <c r="AD4208" s="188">
        <f t="shared" si="123"/>
        <v>7.7025467118070763</v>
      </c>
    </row>
    <row r="4209" spans="1:30" hidden="1" x14ac:dyDescent="0.35">
      <c r="A4209" s="11" t="s">
        <v>2851</v>
      </c>
      <c r="B4209" s="11" t="s">
        <v>2516</v>
      </c>
      <c r="C4209" s="11" t="s">
        <v>2841</v>
      </c>
      <c r="D4209" s="188" t="s">
        <v>3022</v>
      </c>
      <c r="G4209" s="11" t="s">
        <v>2749</v>
      </c>
      <c r="H4209" s="11" t="s">
        <v>2852</v>
      </c>
      <c r="I4209" s="11" t="s">
        <v>2855</v>
      </c>
      <c r="J4209" s="258" t="s">
        <v>2561</v>
      </c>
      <c r="K4209" s="258" t="s">
        <v>3017</v>
      </c>
      <c r="L4209" s="265" t="s">
        <v>1937</v>
      </c>
      <c r="M4209" s="265" t="s">
        <v>1941</v>
      </c>
      <c r="N4209" s="258" t="s">
        <v>3027</v>
      </c>
      <c r="O4209" s="258" t="s">
        <v>3040</v>
      </c>
      <c r="P4209" s="258"/>
      <c r="Q4209" s="258"/>
      <c r="R4209" s="258"/>
      <c r="S4209" s="258"/>
      <c r="T4209" s="250" t="s">
        <v>2856</v>
      </c>
      <c r="U4209" s="249" t="s">
        <v>2517</v>
      </c>
      <c r="V4209">
        <v>3.6451511099668599</v>
      </c>
      <c r="Z4209">
        <v>-2.7920919532593</v>
      </c>
      <c r="AD4209" s="188">
        <f t="shared" si="123"/>
        <v>8.3932706075203924</v>
      </c>
    </row>
    <row r="4210" spans="1:30" hidden="1" x14ac:dyDescent="0.35">
      <c r="A4210" s="11" t="s">
        <v>2851</v>
      </c>
      <c r="B4210" s="11" t="s">
        <v>2516</v>
      </c>
      <c r="C4210" s="11" t="s">
        <v>2841</v>
      </c>
      <c r="D4210" s="188" t="s">
        <v>3022</v>
      </c>
      <c r="G4210" s="11" t="s">
        <v>2749</v>
      </c>
      <c r="H4210" s="11" t="s">
        <v>2852</v>
      </c>
      <c r="I4210" s="11" t="s">
        <v>2855</v>
      </c>
      <c r="J4210" s="258" t="s">
        <v>2561</v>
      </c>
      <c r="K4210" s="258" t="s">
        <v>3017</v>
      </c>
      <c r="L4210" s="265" t="s">
        <v>1937</v>
      </c>
      <c r="M4210" s="265" t="s">
        <v>1941</v>
      </c>
      <c r="N4210" s="258" t="s">
        <v>3027</v>
      </c>
      <c r="O4210" s="258" t="s">
        <v>3040</v>
      </c>
      <c r="P4210" s="258"/>
      <c r="Q4210" s="258"/>
      <c r="R4210" s="258"/>
      <c r="S4210" s="258"/>
      <c r="T4210" s="250" t="s">
        <v>2856</v>
      </c>
      <c r="U4210" s="249" t="s">
        <v>2517</v>
      </c>
      <c r="V4210">
        <v>3.9440324228255301</v>
      </c>
      <c r="Z4210">
        <v>-3.3791577041583198</v>
      </c>
      <c r="AD4210" s="188">
        <f t="shared" si="123"/>
        <v>9.081470263083256</v>
      </c>
    </row>
    <row r="4211" spans="1:30" hidden="1" x14ac:dyDescent="0.35">
      <c r="A4211" s="11" t="s">
        <v>2851</v>
      </c>
      <c r="B4211" s="11" t="s">
        <v>2516</v>
      </c>
      <c r="C4211" s="11" t="s">
        <v>2841</v>
      </c>
      <c r="D4211" s="188" t="s">
        <v>3022</v>
      </c>
      <c r="G4211" s="11" t="s">
        <v>2749</v>
      </c>
      <c r="H4211" s="11" t="s">
        <v>2852</v>
      </c>
      <c r="I4211" s="11" t="s">
        <v>2855</v>
      </c>
      <c r="J4211" s="258" t="s">
        <v>2561</v>
      </c>
      <c r="K4211" s="258" t="s">
        <v>3017</v>
      </c>
      <c r="L4211" s="265" t="s">
        <v>1937</v>
      </c>
      <c r="M4211" s="265" t="s">
        <v>1941</v>
      </c>
      <c r="N4211" s="258" t="s">
        <v>3027</v>
      </c>
      <c r="O4211" s="258" t="s">
        <v>3040</v>
      </c>
      <c r="P4211" s="258"/>
      <c r="Q4211" s="258"/>
      <c r="R4211" s="258"/>
      <c r="S4211" s="258"/>
      <c r="T4211" s="250" t="s">
        <v>2856</v>
      </c>
      <c r="U4211" s="249" t="s">
        <v>2517</v>
      </c>
      <c r="V4211">
        <v>4.2201579616141602</v>
      </c>
      <c r="Z4211">
        <v>-3.8397212832927701</v>
      </c>
      <c r="AD4211" s="188">
        <f t="shared" si="123"/>
        <v>9.7172728124929044</v>
      </c>
    </row>
    <row r="4212" spans="1:30" hidden="1" x14ac:dyDescent="0.35">
      <c r="A4212" s="11" t="s">
        <v>2851</v>
      </c>
      <c r="B4212" s="11" t="s">
        <v>2516</v>
      </c>
      <c r="C4212" s="11" t="s">
        <v>2841</v>
      </c>
      <c r="D4212" s="188" t="s">
        <v>3022</v>
      </c>
      <c r="G4212" s="11" t="s">
        <v>2749</v>
      </c>
      <c r="H4212" s="11" t="s">
        <v>2852</v>
      </c>
      <c r="I4212" s="11" t="s">
        <v>2855</v>
      </c>
      <c r="J4212" s="258" t="s">
        <v>2561</v>
      </c>
      <c r="K4212" s="258" t="s">
        <v>3017</v>
      </c>
      <c r="L4212" s="265" t="s">
        <v>1937</v>
      </c>
      <c r="M4212" s="265" t="s">
        <v>1941</v>
      </c>
      <c r="N4212" s="258" t="s">
        <v>3027</v>
      </c>
      <c r="O4212" s="258" t="s">
        <v>3040</v>
      </c>
      <c r="P4212" s="258"/>
      <c r="Q4212" s="258"/>
      <c r="R4212" s="258"/>
      <c r="S4212" s="258"/>
      <c r="T4212" s="250" t="s">
        <v>2856</v>
      </c>
      <c r="U4212" s="249" t="s">
        <v>2517</v>
      </c>
      <c r="V4212">
        <v>4.5303008911294</v>
      </c>
      <c r="Z4212">
        <v>-4.5302676710212602</v>
      </c>
      <c r="AD4212" s="188">
        <f t="shared" si="123"/>
        <v>10.431403298692199</v>
      </c>
    </row>
    <row r="4213" spans="1:30" hidden="1" x14ac:dyDescent="0.35">
      <c r="A4213" s="11" t="s">
        <v>2851</v>
      </c>
      <c r="B4213" s="11" t="s">
        <v>2516</v>
      </c>
      <c r="C4213" s="11" t="s">
        <v>2841</v>
      </c>
      <c r="D4213" s="188" t="s">
        <v>3022</v>
      </c>
      <c r="G4213" s="11" t="s">
        <v>2749</v>
      </c>
      <c r="H4213" s="11" t="s">
        <v>2852</v>
      </c>
      <c r="I4213" s="11" t="s">
        <v>2855</v>
      </c>
      <c r="J4213" s="258" t="s">
        <v>2561</v>
      </c>
      <c r="K4213" s="258" t="s">
        <v>3017</v>
      </c>
      <c r="L4213" s="265" t="s">
        <v>1937</v>
      </c>
      <c r="M4213" s="265" t="s">
        <v>1941</v>
      </c>
      <c r="N4213" s="258" t="s">
        <v>3027</v>
      </c>
      <c r="O4213" s="258" t="s">
        <v>3040</v>
      </c>
      <c r="P4213" s="258"/>
      <c r="Q4213" s="258"/>
      <c r="R4213" s="258"/>
      <c r="S4213" s="258"/>
      <c r="T4213" s="250" t="s">
        <v>2856</v>
      </c>
      <c r="U4213" s="249" t="s">
        <v>2517</v>
      </c>
      <c r="V4213">
        <v>4.8403441603202397</v>
      </c>
      <c r="Z4213">
        <v>-5.2552965309901998</v>
      </c>
      <c r="AD4213" s="188">
        <f t="shared" si="123"/>
        <v>11.145304308514167</v>
      </c>
    </row>
    <row r="4214" spans="1:30" hidden="1" x14ac:dyDescent="0.35">
      <c r="A4214" s="11" t="s">
        <v>2851</v>
      </c>
      <c r="B4214" s="11" t="s">
        <v>2516</v>
      </c>
      <c r="C4214" s="11" t="s">
        <v>2841</v>
      </c>
      <c r="D4214" s="188" t="s">
        <v>3022</v>
      </c>
      <c r="G4214" s="11" t="s">
        <v>2749</v>
      </c>
      <c r="H4214" s="11" t="s">
        <v>2852</v>
      </c>
      <c r="I4214" s="11" t="s">
        <v>2855</v>
      </c>
      <c r="J4214" s="258" t="s">
        <v>2561</v>
      </c>
      <c r="K4214" s="258" t="s">
        <v>3017</v>
      </c>
      <c r="L4214" s="265" t="s">
        <v>1937</v>
      </c>
      <c r="M4214" s="265" t="s">
        <v>1941</v>
      </c>
      <c r="N4214" s="258" t="s">
        <v>3027</v>
      </c>
      <c r="O4214" s="258" t="s">
        <v>3040</v>
      </c>
      <c r="P4214" s="258"/>
      <c r="Q4214" s="258"/>
      <c r="R4214" s="258"/>
      <c r="S4214" s="258"/>
      <c r="T4214" s="250" t="s">
        <v>2856</v>
      </c>
      <c r="U4214" s="249" t="s">
        <v>2517</v>
      </c>
      <c r="V4214">
        <v>5.1408532584773496</v>
      </c>
      <c r="Z4214">
        <v>-5.2791485686285897</v>
      </c>
      <c r="AD4214" s="188">
        <f t="shared" si="123"/>
        <v>11.837252078239812</v>
      </c>
    </row>
    <row r="4215" spans="1:30" hidden="1" x14ac:dyDescent="0.35">
      <c r="A4215" s="11" t="s">
        <v>2851</v>
      </c>
      <c r="B4215" s="11" t="s">
        <v>2516</v>
      </c>
      <c r="C4215" s="11" t="s">
        <v>2841</v>
      </c>
      <c r="D4215" s="188" t="s">
        <v>3022</v>
      </c>
      <c r="G4215" s="11" t="s">
        <v>2749</v>
      </c>
      <c r="H4215" s="11" t="s">
        <v>2852</v>
      </c>
      <c r="I4215" s="11" t="s">
        <v>2857</v>
      </c>
      <c r="J4215" s="258" t="s">
        <v>2561</v>
      </c>
      <c r="K4215" s="258" t="s">
        <v>3017</v>
      </c>
      <c r="L4215" s="265" t="s">
        <v>1937</v>
      </c>
      <c r="M4215" s="265" t="s">
        <v>1941</v>
      </c>
      <c r="N4215" s="258" t="s">
        <v>3027</v>
      </c>
      <c r="O4215" s="258" t="s">
        <v>3040</v>
      </c>
      <c r="P4215" s="258"/>
      <c r="Q4215" s="258"/>
      <c r="R4215" s="258"/>
      <c r="S4215" s="258"/>
      <c r="T4215" s="250" t="s">
        <v>2856</v>
      </c>
      <c r="U4215" s="249" t="s">
        <v>2517</v>
      </c>
      <c r="V4215">
        <v>0.61169015605145804</v>
      </c>
      <c r="Z4215">
        <v>-0.36958200798943502</v>
      </c>
      <c r="AD4215" s="188">
        <f t="shared" si="123"/>
        <v>1.4084686348552891</v>
      </c>
    </row>
    <row r="4216" spans="1:30" hidden="1" x14ac:dyDescent="0.35">
      <c r="A4216" s="11" t="s">
        <v>2851</v>
      </c>
      <c r="B4216" s="11" t="s">
        <v>2516</v>
      </c>
      <c r="C4216" s="11" t="s">
        <v>2841</v>
      </c>
      <c r="D4216" s="188" t="s">
        <v>3022</v>
      </c>
      <c r="G4216" s="11" t="s">
        <v>2749</v>
      </c>
      <c r="H4216" s="11" t="s">
        <v>2852</v>
      </c>
      <c r="I4216" s="11" t="s">
        <v>2857</v>
      </c>
      <c r="J4216" s="258" t="s">
        <v>2561</v>
      </c>
      <c r="K4216" s="258" t="s">
        <v>3017</v>
      </c>
      <c r="L4216" s="265" t="s">
        <v>1937</v>
      </c>
      <c r="M4216" s="265" t="s">
        <v>1941</v>
      </c>
      <c r="N4216" s="258" t="s">
        <v>3027</v>
      </c>
      <c r="O4216" s="258" t="s">
        <v>3040</v>
      </c>
      <c r="P4216" s="258"/>
      <c r="Q4216" s="258"/>
      <c r="R4216" s="258"/>
      <c r="S4216" s="258"/>
      <c r="T4216" s="250" t="s">
        <v>2856</v>
      </c>
      <c r="U4216" s="249" t="s">
        <v>2517</v>
      </c>
      <c r="V4216">
        <v>0.90004069463246095</v>
      </c>
      <c r="Z4216">
        <v>-0.60029565896236903</v>
      </c>
      <c r="AD4216" s="188">
        <f t="shared" si="123"/>
        <v>2.0724202865487107</v>
      </c>
    </row>
    <row r="4217" spans="1:30" hidden="1" x14ac:dyDescent="0.35">
      <c r="A4217" s="11" t="s">
        <v>2851</v>
      </c>
      <c r="B4217" s="11" t="s">
        <v>2516</v>
      </c>
      <c r="C4217" s="11" t="s">
        <v>2841</v>
      </c>
      <c r="D4217" s="188" t="s">
        <v>3022</v>
      </c>
      <c r="G4217" s="11" t="s">
        <v>2749</v>
      </c>
      <c r="H4217" s="11" t="s">
        <v>2852</v>
      </c>
      <c r="I4217" s="11" t="s">
        <v>2857</v>
      </c>
      <c r="J4217" s="258" t="s">
        <v>2561</v>
      </c>
      <c r="K4217" s="258" t="s">
        <v>3017</v>
      </c>
      <c r="L4217" s="265" t="s">
        <v>1937</v>
      </c>
      <c r="M4217" s="265" t="s">
        <v>1941</v>
      </c>
      <c r="N4217" s="258" t="s">
        <v>3027</v>
      </c>
      <c r="O4217" s="258" t="s">
        <v>3040</v>
      </c>
      <c r="P4217" s="258"/>
      <c r="Q4217" s="258"/>
      <c r="R4217" s="258"/>
      <c r="S4217" s="258"/>
      <c r="T4217" s="250" t="s">
        <v>2856</v>
      </c>
      <c r="U4217" s="249" t="s">
        <v>2517</v>
      </c>
      <c r="V4217">
        <v>1.21141276814856</v>
      </c>
      <c r="Z4217">
        <v>-0.86555822239201397</v>
      </c>
      <c r="AD4217" s="188">
        <f t="shared" si="123"/>
        <v>2.7893809814015267</v>
      </c>
    </row>
    <row r="4218" spans="1:30" hidden="1" x14ac:dyDescent="0.35">
      <c r="A4218" s="11" t="s">
        <v>2851</v>
      </c>
      <c r="B4218" s="11" t="s">
        <v>2516</v>
      </c>
      <c r="C4218" s="11" t="s">
        <v>2841</v>
      </c>
      <c r="D4218" s="188" t="s">
        <v>3022</v>
      </c>
      <c r="G4218" s="11" t="s">
        <v>2749</v>
      </c>
      <c r="H4218" s="11" t="s">
        <v>2852</v>
      </c>
      <c r="I4218" s="11" t="s">
        <v>2857</v>
      </c>
      <c r="J4218" s="258" t="s">
        <v>2561</v>
      </c>
      <c r="K4218" s="258" t="s">
        <v>3017</v>
      </c>
      <c r="L4218" s="265" t="s">
        <v>1937</v>
      </c>
      <c r="M4218" s="265" t="s">
        <v>1941</v>
      </c>
      <c r="N4218" s="258" t="s">
        <v>3027</v>
      </c>
      <c r="O4218" s="258" t="s">
        <v>3040</v>
      </c>
      <c r="P4218" s="258"/>
      <c r="Q4218" s="258"/>
      <c r="R4218" s="258"/>
      <c r="S4218" s="258"/>
      <c r="T4218" s="250" t="s">
        <v>2856</v>
      </c>
      <c r="U4218" s="249" t="s">
        <v>2517</v>
      </c>
      <c r="V4218">
        <v>1.51135712446744</v>
      </c>
      <c r="Z4218">
        <v>-1.0848109360595899</v>
      </c>
      <c r="AD4218" s="188">
        <f t="shared" si="123"/>
        <v>3.4800283849890739</v>
      </c>
    </row>
    <row r="4219" spans="1:30" hidden="1" x14ac:dyDescent="0.35">
      <c r="A4219" s="11" t="s">
        <v>2851</v>
      </c>
      <c r="B4219" s="11" t="s">
        <v>2516</v>
      </c>
      <c r="C4219" s="11" t="s">
        <v>2841</v>
      </c>
      <c r="D4219" s="188" t="s">
        <v>3022</v>
      </c>
      <c r="G4219" s="11" t="s">
        <v>2749</v>
      </c>
      <c r="H4219" s="11" t="s">
        <v>2852</v>
      </c>
      <c r="I4219" s="11" t="s">
        <v>2857</v>
      </c>
      <c r="J4219" s="258" t="s">
        <v>2561</v>
      </c>
      <c r="K4219" s="258" t="s">
        <v>3017</v>
      </c>
      <c r="L4219" s="265" t="s">
        <v>1937</v>
      </c>
      <c r="M4219" s="265" t="s">
        <v>1941</v>
      </c>
      <c r="N4219" s="258" t="s">
        <v>3027</v>
      </c>
      <c r="O4219" s="258" t="s">
        <v>3040</v>
      </c>
      <c r="P4219" s="258"/>
      <c r="Q4219" s="258"/>
      <c r="R4219" s="258"/>
      <c r="S4219" s="258"/>
      <c r="T4219" s="250" t="s">
        <v>2856</v>
      </c>
      <c r="U4219" s="249" t="s">
        <v>2517</v>
      </c>
      <c r="V4219">
        <v>1.8111021601375299</v>
      </c>
      <c r="Z4219">
        <v>-1.37302859420807</v>
      </c>
      <c r="AD4219" s="188">
        <f t="shared" si="123"/>
        <v>4.170216835821992</v>
      </c>
    </row>
    <row r="4220" spans="1:30" hidden="1" x14ac:dyDescent="0.35">
      <c r="A4220" s="11" t="s">
        <v>2851</v>
      </c>
      <c r="B4220" s="11" t="s">
        <v>2516</v>
      </c>
      <c r="C4220" s="11" t="s">
        <v>2841</v>
      </c>
      <c r="D4220" s="188" t="s">
        <v>3022</v>
      </c>
      <c r="G4220" s="11" t="s">
        <v>2749</v>
      </c>
      <c r="H4220" s="11" t="s">
        <v>2852</v>
      </c>
      <c r="I4220" s="11" t="s">
        <v>2857</v>
      </c>
      <c r="J4220" s="258" t="s">
        <v>2561</v>
      </c>
      <c r="K4220" s="258" t="s">
        <v>3017</v>
      </c>
      <c r="L4220" s="265" t="s">
        <v>1937</v>
      </c>
      <c r="M4220" s="265" t="s">
        <v>1941</v>
      </c>
      <c r="N4220" s="258" t="s">
        <v>3027</v>
      </c>
      <c r="O4220" s="258" t="s">
        <v>3040</v>
      </c>
      <c r="P4220" s="258"/>
      <c r="Q4220" s="258"/>
      <c r="R4220" s="258"/>
      <c r="S4220" s="258"/>
      <c r="T4220" s="250" t="s">
        <v>2856</v>
      </c>
      <c r="U4220" s="249" t="s">
        <v>2517</v>
      </c>
      <c r="V4220">
        <v>2.1111461767808</v>
      </c>
      <c r="Z4220">
        <v>-1.5577988356352099</v>
      </c>
      <c r="AD4220" s="188">
        <f t="shared" si="123"/>
        <v>4.8610937157868426</v>
      </c>
    </row>
    <row r="4221" spans="1:30" hidden="1" x14ac:dyDescent="0.35">
      <c r="A4221" s="11" t="s">
        <v>2851</v>
      </c>
      <c r="B4221" s="11" t="s">
        <v>2516</v>
      </c>
      <c r="C4221" s="11" t="s">
        <v>2841</v>
      </c>
      <c r="D4221" s="188" t="s">
        <v>3022</v>
      </c>
      <c r="G4221" s="11" t="s">
        <v>2749</v>
      </c>
      <c r="H4221" s="11" t="s">
        <v>2852</v>
      </c>
      <c r="I4221" s="11" t="s">
        <v>2857</v>
      </c>
      <c r="J4221" s="258" t="s">
        <v>2561</v>
      </c>
      <c r="K4221" s="258" t="s">
        <v>3017</v>
      </c>
      <c r="L4221" s="265" t="s">
        <v>1937</v>
      </c>
      <c r="M4221" s="265" t="s">
        <v>1941</v>
      </c>
      <c r="N4221" s="258" t="s">
        <v>3027</v>
      </c>
      <c r="O4221" s="258" t="s">
        <v>3040</v>
      </c>
      <c r="P4221" s="258"/>
      <c r="Q4221" s="258"/>
      <c r="R4221" s="258"/>
      <c r="S4221" s="258"/>
      <c r="T4221" s="250" t="s">
        <v>2856</v>
      </c>
      <c r="U4221" s="249" t="s">
        <v>2517</v>
      </c>
      <c r="V4221">
        <v>2.41105731299155</v>
      </c>
      <c r="Z4221">
        <v>-1.78854570671627</v>
      </c>
      <c r="AD4221" s="188">
        <f t="shared" si="123"/>
        <v>5.5516646272486225</v>
      </c>
    </row>
    <row r="4222" spans="1:30" hidden="1" x14ac:dyDescent="0.35">
      <c r="A4222" s="11" t="s">
        <v>2851</v>
      </c>
      <c r="B4222" s="11" t="s">
        <v>2516</v>
      </c>
      <c r="C4222" s="11" t="s">
        <v>2841</v>
      </c>
      <c r="D4222" s="188" t="s">
        <v>3022</v>
      </c>
      <c r="G4222" s="11" t="s">
        <v>2749</v>
      </c>
      <c r="H4222" s="11" t="s">
        <v>2852</v>
      </c>
      <c r="I4222" s="11" t="s">
        <v>2857</v>
      </c>
      <c r="J4222" s="258" t="s">
        <v>2561</v>
      </c>
      <c r="K4222" s="258" t="s">
        <v>3017</v>
      </c>
      <c r="L4222" s="265" t="s">
        <v>1937</v>
      </c>
      <c r="M4222" s="265" t="s">
        <v>1941</v>
      </c>
      <c r="N4222" s="258" t="s">
        <v>3027</v>
      </c>
      <c r="O4222" s="258" t="s">
        <v>3040</v>
      </c>
      <c r="P4222" s="258"/>
      <c r="Q4222" s="258"/>
      <c r="R4222" s="258"/>
      <c r="S4222" s="258"/>
      <c r="T4222" s="250" t="s">
        <v>2856</v>
      </c>
      <c r="U4222" s="249" t="s">
        <v>2517</v>
      </c>
      <c r="V4222">
        <v>2.7339567640292599</v>
      </c>
      <c r="Z4222">
        <v>-2.06533564766753</v>
      </c>
      <c r="AD4222" s="188">
        <f t="shared" si="123"/>
        <v>6.2951680897440143</v>
      </c>
    </row>
    <row r="4223" spans="1:30" hidden="1" x14ac:dyDescent="0.35">
      <c r="A4223" s="11" t="s">
        <v>2851</v>
      </c>
      <c r="B4223" s="11" t="s">
        <v>2516</v>
      </c>
      <c r="C4223" s="11" t="s">
        <v>2841</v>
      </c>
      <c r="D4223" s="188" t="s">
        <v>3022</v>
      </c>
      <c r="G4223" s="11" t="s">
        <v>2749</v>
      </c>
      <c r="H4223" s="11" t="s">
        <v>2852</v>
      </c>
      <c r="I4223" s="11" t="s">
        <v>2857</v>
      </c>
      <c r="J4223" s="258" t="s">
        <v>2561</v>
      </c>
      <c r="K4223" s="258" t="s">
        <v>3017</v>
      </c>
      <c r="L4223" s="265" t="s">
        <v>1937</v>
      </c>
      <c r="M4223" s="265" t="s">
        <v>1941</v>
      </c>
      <c r="N4223" s="258" t="s">
        <v>3027</v>
      </c>
      <c r="O4223" s="258" t="s">
        <v>3040</v>
      </c>
      <c r="P4223" s="258"/>
      <c r="Q4223" s="258"/>
      <c r="R4223" s="258"/>
      <c r="S4223" s="258"/>
      <c r="T4223" s="250" t="s">
        <v>2856</v>
      </c>
      <c r="U4223" s="249" t="s">
        <v>2517</v>
      </c>
      <c r="V4223">
        <v>3.0334028187261701</v>
      </c>
      <c r="Z4223">
        <v>-2.4570007225373498</v>
      </c>
      <c r="AD4223" s="188">
        <f t="shared" si="123"/>
        <v>6.9846681114449991</v>
      </c>
    </row>
    <row r="4224" spans="1:30" hidden="1" x14ac:dyDescent="0.35">
      <c r="A4224" s="11" t="s">
        <v>2851</v>
      </c>
      <c r="B4224" s="11" t="s">
        <v>2516</v>
      </c>
      <c r="C4224" s="11" t="s">
        <v>2841</v>
      </c>
      <c r="D4224" s="188" t="s">
        <v>3022</v>
      </c>
      <c r="G4224" s="11" t="s">
        <v>2749</v>
      </c>
      <c r="H4224" s="11" t="s">
        <v>2852</v>
      </c>
      <c r="I4224" s="11" t="s">
        <v>2857</v>
      </c>
      <c r="J4224" s="258" t="s">
        <v>2561</v>
      </c>
      <c r="K4224" s="258" t="s">
        <v>3017</v>
      </c>
      <c r="L4224" s="265" t="s">
        <v>1937</v>
      </c>
      <c r="M4224" s="265" t="s">
        <v>1941</v>
      </c>
      <c r="N4224" s="258" t="s">
        <v>3027</v>
      </c>
      <c r="O4224" s="258" t="s">
        <v>3040</v>
      </c>
      <c r="P4224" s="258"/>
      <c r="Q4224" s="258"/>
      <c r="R4224" s="258"/>
      <c r="S4224" s="258"/>
      <c r="T4224" s="250" t="s">
        <v>2856</v>
      </c>
      <c r="U4224" s="249" t="s">
        <v>2517</v>
      </c>
      <c r="V4224">
        <v>3.33338039515318</v>
      </c>
      <c r="Z4224">
        <v>-2.66475927879145</v>
      </c>
      <c r="AD4224" s="188">
        <f t="shared" si="123"/>
        <v>7.6753920071583144</v>
      </c>
    </row>
    <row r="4225" spans="1:31" hidden="1" x14ac:dyDescent="0.35">
      <c r="A4225" s="11" t="s">
        <v>2851</v>
      </c>
      <c r="B4225" s="11" t="s">
        <v>2516</v>
      </c>
      <c r="C4225" s="11" t="s">
        <v>2841</v>
      </c>
      <c r="D4225" s="188" t="s">
        <v>3022</v>
      </c>
      <c r="G4225" s="11" t="s">
        <v>2749</v>
      </c>
      <c r="H4225" s="11" t="s">
        <v>2852</v>
      </c>
      <c r="I4225" s="11" t="s">
        <v>2857</v>
      </c>
      <c r="J4225" s="258" t="s">
        <v>2561</v>
      </c>
      <c r="K4225" s="258" t="s">
        <v>3017</v>
      </c>
      <c r="L4225" s="265" t="s">
        <v>1937</v>
      </c>
      <c r="M4225" s="265" t="s">
        <v>1941</v>
      </c>
      <c r="N4225" s="258" t="s">
        <v>3027</v>
      </c>
      <c r="O4225" s="258" t="s">
        <v>3040</v>
      </c>
      <c r="P4225" s="258"/>
      <c r="Q4225" s="258"/>
      <c r="R4225" s="258"/>
      <c r="S4225" s="258"/>
      <c r="T4225" s="250" t="s">
        <v>2856</v>
      </c>
      <c r="U4225" s="249" t="s">
        <v>2517</v>
      </c>
      <c r="V4225">
        <v>3.6321620476874599</v>
      </c>
      <c r="Z4225">
        <v>-3.28630750193091</v>
      </c>
      <c r="AD4225" s="188">
        <f t="shared" si="123"/>
        <v>8.3633621863438741</v>
      </c>
    </row>
    <row r="4226" spans="1:31" hidden="1" x14ac:dyDescent="0.35">
      <c r="A4226" s="11" t="s">
        <v>2851</v>
      </c>
      <c r="B4226" s="11" t="s">
        <v>2516</v>
      </c>
      <c r="C4226" s="11" t="s">
        <v>2841</v>
      </c>
      <c r="D4226" s="188" t="s">
        <v>3022</v>
      </c>
      <c r="G4226" s="11" t="s">
        <v>2749</v>
      </c>
      <c r="H4226" s="11" t="s">
        <v>2852</v>
      </c>
      <c r="I4226" s="11" t="s">
        <v>2857</v>
      </c>
      <c r="J4226" s="258" t="s">
        <v>2561</v>
      </c>
      <c r="K4226" s="258" t="s">
        <v>3017</v>
      </c>
      <c r="L4226" s="265" t="s">
        <v>1937</v>
      </c>
      <c r="M4226" s="265" t="s">
        <v>1941</v>
      </c>
      <c r="N4226" s="258" t="s">
        <v>3027</v>
      </c>
      <c r="O4226" s="258" t="s">
        <v>3040</v>
      </c>
      <c r="P4226" s="258"/>
      <c r="Q4226" s="258"/>
      <c r="R4226" s="258"/>
      <c r="S4226" s="258"/>
      <c r="T4226" s="250" t="s">
        <v>2856</v>
      </c>
      <c r="U4226" s="249" t="s">
        <v>2517</v>
      </c>
      <c r="V4226">
        <v>3.9311762409786599</v>
      </c>
      <c r="Z4226">
        <v>-3.8273966231759999</v>
      </c>
      <c r="AD4226" s="188">
        <f t="shared" si="123"/>
        <v>9.0518678104098313</v>
      </c>
    </row>
    <row r="4227" spans="1:31" hidden="1" x14ac:dyDescent="0.35">
      <c r="A4227" s="11" t="s">
        <v>2851</v>
      </c>
      <c r="B4227" s="11" t="s">
        <v>2516</v>
      </c>
      <c r="C4227" s="11" t="s">
        <v>2841</v>
      </c>
      <c r="D4227" s="188" t="s">
        <v>3022</v>
      </c>
      <c r="G4227" s="11" t="s">
        <v>2749</v>
      </c>
      <c r="H4227" s="11" t="s">
        <v>2852</v>
      </c>
      <c r="I4227" s="11" t="s">
        <v>2857</v>
      </c>
      <c r="J4227" s="258" t="s">
        <v>2561</v>
      </c>
      <c r="K4227" s="258" t="s">
        <v>3017</v>
      </c>
      <c r="L4227" s="265" t="s">
        <v>1937</v>
      </c>
      <c r="M4227" s="265" t="s">
        <v>1941</v>
      </c>
      <c r="N4227" s="258" t="s">
        <v>3027</v>
      </c>
      <c r="O4227" s="258" t="s">
        <v>3040</v>
      </c>
      <c r="P4227" s="258"/>
      <c r="Q4227" s="258"/>
      <c r="R4227" s="258"/>
      <c r="S4227" s="258"/>
      <c r="T4227" s="250" t="s">
        <v>2856</v>
      </c>
      <c r="U4227" s="249" t="s">
        <v>2517</v>
      </c>
      <c r="V4227">
        <v>4.5181091114451499</v>
      </c>
      <c r="Z4227">
        <v>-4.7486234417692996</v>
      </c>
      <c r="AD4227" s="188">
        <f t="shared" si="123"/>
        <v>10.403330688534176</v>
      </c>
    </row>
    <row r="4228" spans="1:31" hidden="1" x14ac:dyDescent="0.35">
      <c r="A4228" s="11" t="s">
        <v>2851</v>
      </c>
      <c r="B4228" s="11" t="s">
        <v>2516</v>
      </c>
      <c r="C4228" s="11" t="s">
        <v>2841</v>
      </c>
      <c r="D4228" s="188" t="s">
        <v>3022</v>
      </c>
      <c r="G4228" s="11" t="s">
        <v>2749</v>
      </c>
      <c r="H4228" s="11" t="s">
        <v>2852</v>
      </c>
      <c r="I4228" s="11" t="s">
        <v>2857</v>
      </c>
      <c r="J4228" s="258" t="s">
        <v>2561</v>
      </c>
      <c r="K4228" s="258" t="s">
        <v>3017</v>
      </c>
      <c r="L4228" s="265" t="s">
        <v>1937</v>
      </c>
      <c r="M4228" s="265" t="s">
        <v>1941</v>
      </c>
      <c r="N4228" s="258" t="s">
        <v>3027</v>
      </c>
      <c r="O4228" s="258" t="s">
        <v>3040</v>
      </c>
      <c r="P4228" s="258"/>
      <c r="Q4228" s="258"/>
      <c r="R4228" s="258"/>
      <c r="S4228" s="258"/>
      <c r="T4228" s="250" t="s">
        <v>2856</v>
      </c>
      <c r="U4228" s="249" t="s">
        <v>2517</v>
      </c>
      <c r="V4228">
        <v>4.82941474474499</v>
      </c>
      <c r="Z4228">
        <v>-5.0368743200259098</v>
      </c>
      <c r="AD4228" s="188">
        <f t="shared" si="123"/>
        <v>11.12013839913546</v>
      </c>
    </row>
    <row r="4229" spans="1:31" x14ac:dyDescent="0.35">
      <c r="A4229" s="11" t="s">
        <v>2858</v>
      </c>
      <c r="B4229" s="11" t="s">
        <v>2516</v>
      </c>
      <c r="C4229" s="11" t="s">
        <v>2506</v>
      </c>
      <c r="D4229" s="188" t="s">
        <v>3022</v>
      </c>
      <c r="G4229" s="11" t="s">
        <v>2862</v>
      </c>
      <c r="H4229" s="11" t="s">
        <v>2860</v>
      </c>
      <c r="I4229" s="11" t="s">
        <v>2861</v>
      </c>
      <c r="J4229" s="258" t="s">
        <v>3036</v>
      </c>
      <c r="K4229" s="265" t="s">
        <v>3111</v>
      </c>
      <c r="L4229" s="265" t="s">
        <v>1937</v>
      </c>
      <c r="M4229" s="265" t="s">
        <v>1937</v>
      </c>
      <c r="N4229" s="258" t="s">
        <v>3023</v>
      </c>
      <c r="P4229" s="265" t="s">
        <v>3112</v>
      </c>
      <c r="Q4229" s="265" t="s">
        <v>3079</v>
      </c>
      <c r="R4229" s="265" t="s">
        <v>3073</v>
      </c>
      <c r="S4229" s="265" t="s">
        <v>3116</v>
      </c>
      <c r="T4229" s="11" t="s">
        <v>2863</v>
      </c>
      <c r="U4229" s="250" t="s">
        <v>2517</v>
      </c>
      <c r="V4229" s="215">
        <v>35</v>
      </c>
      <c r="Z4229" s="11">
        <v>8.3000000000000004E-2</v>
      </c>
      <c r="AD4229" s="188">
        <f t="shared" ref="AD4229:AD4283" si="124">LN(V4229)</f>
        <v>3.5553480614894135</v>
      </c>
      <c r="AE4229" s="188">
        <f>LN(Z4229)</f>
        <v>-2.488914671185539</v>
      </c>
    </row>
    <row r="4230" spans="1:31" x14ac:dyDescent="0.35">
      <c r="A4230" s="11" t="s">
        <v>2858</v>
      </c>
      <c r="B4230" s="11" t="s">
        <v>2516</v>
      </c>
      <c r="C4230" s="11" t="s">
        <v>2506</v>
      </c>
      <c r="D4230" s="188" t="s">
        <v>3022</v>
      </c>
      <c r="G4230" s="11" t="s">
        <v>2862</v>
      </c>
      <c r="H4230" s="11" t="s">
        <v>2860</v>
      </c>
      <c r="I4230" s="11" t="s">
        <v>2861</v>
      </c>
      <c r="J4230" s="258" t="s">
        <v>3036</v>
      </c>
      <c r="K4230" s="265" t="s">
        <v>3111</v>
      </c>
      <c r="L4230" s="265" t="s">
        <v>1937</v>
      </c>
      <c r="M4230" s="265" t="s">
        <v>1937</v>
      </c>
      <c r="N4230" s="258" t="s">
        <v>3023</v>
      </c>
      <c r="P4230" s="265" t="s">
        <v>3112</v>
      </c>
      <c r="Q4230" s="265" t="s">
        <v>3079</v>
      </c>
      <c r="R4230" s="265" t="s">
        <v>3073</v>
      </c>
      <c r="S4230" s="265" t="s">
        <v>3116</v>
      </c>
      <c r="T4230" s="11" t="s">
        <v>2863</v>
      </c>
      <c r="U4230" s="250" t="s">
        <v>2517</v>
      </c>
      <c r="V4230" s="215">
        <v>98</v>
      </c>
      <c r="Z4230" s="11">
        <v>0.09</v>
      </c>
      <c r="AD4230" s="188">
        <f t="shared" si="124"/>
        <v>4.5849674786705723</v>
      </c>
      <c r="AE4230" s="188">
        <f t="shared" ref="AE4230:AE4248" si="125">LN(Z4230)</f>
        <v>-2.4079456086518722</v>
      </c>
    </row>
    <row r="4231" spans="1:31" x14ac:dyDescent="0.35">
      <c r="A4231" s="11" t="s">
        <v>2858</v>
      </c>
      <c r="B4231" s="11" t="s">
        <v>2516</v>
      </c>
      <c r="C4231" s="11" t="s">
        <v>2506</v>
      </c>
      <c r="D4231" s="188" t="s">
        <v>3022</v>
      </c>
      <c r="G4231" s="11" t="s">
        <v>2862</v>
      </c>
      <c r="H4231" s="11" t="s">
        <v>2860</v>
      </c>
      <c r="I4231" s="11" t="s">
        <v>2861</v>
      </c>
      <c r="J4231" s="258" t="s">
        <v>3036</v>
      </c>
      <c r="K4231" s="265" t="s">
        <v>3111</v>
      </c>
      <c r="L4231" s="265" t="s">
        <v>1937</v>
      </c>
      <c r="M4231" s="265" t="s">
        <v>1937</v>
      </c>
      <c r="N4231" s="258" t="s">
        <v>3023</v>
      </c>
      <c r="P4231" s="265" t="s">
        <v>3112</v>
      </c>
      <c r="Q4231" s="265" t="s">
        <v>3079</v>
      </c>
      <c r="R4231" s="265" t="s">
        <v>3073</v>
      </c>
      <c r="S4231" s="265" t="s">
        <v>3116</v>
      </c>
      <c r="T4231" s="11" t="s">
        <v>2863</v>
      </c>
      <c r="U4231" s="250" t="s">
        <v>2517</v>
      </c>
      <c r="V4231" s="215">
        <v>7222</v>
      </c>
      <c r="Z4231" s="11">
        <v>0.217</v>
      </c>
      <c r="AD4231" s="188">
        <f t="shared" si="124"/>
        <v>8.8848872018374028</v>
      </c>
      <c r="AE4231" s="188">
        <f t="shared" si="125"/>
        <v>-1.5278579254416775</v>
      </c>
    </row>
    <row r="4232" spans="1:31" x14ac:dyDescent="0.35">
      <c r="A4232" s="11" t="s">
        <v>2858</v>
      </c>
      <c r="B4232" s="11" t="s">
        <v>2516</v>
      </c>
      <c r="C4232" s="11" t="s">
        <v>2506</v>
      </c>
      <c r="D4232" s="188" t="s">
        <v>3022</v>
      </c>
      <c r="G4232" s="11" t="s">
        <v>2862</v>
      </c>
      <c r="H4232" s="11" t="s">
        <v>2860</v>
      </c>
      <c r="I4232" s="11" t="s">
        <v>2861</v>
      </c>
      <c r="J4232" s="258" t="s">
        <v>3036</v>
      </c>
      <c r="K4232" s="265" t="s">
        <v>3111</v>
      </c>
      <c r="L4232" s="265" t="s">
        <v>1937</v>
      </c>
      <c r="M4232" s="265" t="s">
        <v>1937</v>
      </c>
      <c r="N4232" s="258" t="s">
        <v>3023</v>
      </c>
      <c r="P4232" s="265" t="s">
        <v>3112</v>
      </c>
      <c r="Q4232" s="265" t="s">
        <v>3079</v>
      </c>
      <c r="R4232" s="265" t="s">
        <v>3073</v>
      </c>
      <c r="S4232" s="265" t="s">
        <v>3116</v>
      </c>
      <c r="T4232" s="11" t="s">
        <v>2863</v>
      </c>
      <c r="U4232" s="250" t="s">
        <v>2517</v>
      </c>
      <c r="V4232" s="215">
        <v>7474</v>
      </c>
      <c r="Z4232" s="11">
        <v>0.185</v>
      </c>
      <c r="AD4232" s="188">
        <f t="shared" si="124"/>
        <v>8.9191856100454299</v>
      </c>
      <c r="AE4232" s="188">
        <f t="shared" si="125"/>
        <v>-1.6873994539038122</v>
      </c>
    </row>
    <row r="4233" spans="1:31" x14ac:dyDescent="0.35">
      <c r="A4233" s="11" t="s">
        <v>2858</v>
      </c>
      <c r="B4233" s="11" t="s">
        <v>2516</v>
      </c>
      <c r="C4233" s="11" t="s">
        <v>2506</v>
      </c>
      <c r="D4233" s="188" t="s">
        <v>3022</v>
      </c>
      <c r="G4233" s="11" t="s">
        <v>2862</v>
      </c>
      <c r="H4233" s="11" t="s">
        <v>2860</v>
      </c>
      <c r="I4233" s="11" t="s">
        <v>2861</v>
      </c>
      <c r="J4233" s="258" t="s">
        <v>3036</v>
      </c>
      <c r="K4233" s="265" t="s">
        <v>3111</v>
      </c>
      <c r="L4233" s="265" t="s">
        <v>1937</v>
      </c>
      <c r="M4233" s="265" t="s">
        <v>1937</v>
      </c>
      <c r="N4233" s="258" t="s">
        <v>3023</v>
      </c>
      <c r="P4233" s="265" t="s">
        <v>3112</v>
      </c>
      <c r="Q4233" s="265" t="s">
        <v>3079</v>
      </c>
      <c r="R4233" s="265" t="s">
        <v>3073</v>
      </c>
      <c r="S4233" s="265" t="s">
        <v>3116</v>
      </c>
      <c r="T4233" s="11" t="s">
        <v>2863</v>
      </c>
      <c r="U4233" s="250" t="s">
        <v>2517</v>
      </c>
      <c r="V4233" s="215">
        <v>130000</v>
      </c>
      <c r="Z4233" s="11">
        <v>0.42399999999999999</v>
      </c>
      <c r="AD4233" s="188">
        <f t="shared" si="124"/>
        <v>11.77528972943772</v>
      </c>
      <c r="AE4233" s="188">
        <f t="shared" si="125"/>
        <v>-0.85802182375017932</v>
      </c>
    </row>
    <row r="4234" spans="1:31" x14ac:dyDescent="0.35">
      <c r="A4234" s="11" t="s">
        <v>2858</v>
      </c>
      <c r="B4234" s="11" t="s">
        <v>2516</v>
      </c>
      <c r="C4234" s="11" t="s">
        <v>2506</v>
      </c>
      <c r="D4234" s="188" t="s">
        <v>3022</v>
      </c>
      <c r="G4234" s="11" t="s">
        <v>2862</v>
      </c>
      <c r="H4234" s="11" t="s">
        <v>2860</v>
      </c>
      <c r="I4234" s="11" t="s">
        <v>2864</v>
      </c>
      <c r="J4234" s="258" t="s">
        <v>2617</v>
      </c>
      <c r="K4234" s="265" t="s">
        <v>3111</v>
      </c>
      <c r="L4234" s="265" t="s">
        <v>1937</v>
      </c>
      <c r="M4234" s="265" t="s">
        <v>1937</v>
      </c>
      <c r="N4234" s="258" t="s">
        <v>3023</v>
      </c>
      <c r="P4234" s="265" t="s">
        <v>3112</v>
      </c>
      <c r="Q4234" s="265" t="s">
        <v>3079</v>
      </c>
      <c r="R4234" s="265" t="s">
        <v>3073</v>
      </c>
      <c r="S4234" s="265" t="s">
        <v>3116</v>
      </c>
      <c r="T4234" s="11" t="s">
        <v>2863</v>
      </c>
      <c r="U4234" s="250" t="s">
        <v>2517</v>
      </c>
      <c r="V4234" s="215">
        <v>33</v>
      </c>
      <c r="Z4234" s="11">
        <v>6.5000000000000002E-2</v>
      </c>
      <c r="AD4234" s="188">
        <f t="shared" si="124"/>
        <v>3.4965075614664802</v>
      </c>
      <c r="AE4234" s="188">
        <f t="shared" si="125"/>
        <v>-2.7333680090865</v>
      </c>
    </row>
    <row r="4235" spans="1:31" x14ac:dyDescent="0.35">
      <c r="A4235" s="11" t="s">
        <v>2858</v>
      </c>
      <c r="B4235" s="11" t="s">
        <v>2516</v>
      </c>
      <c r="C4235" s="11" t="s">
        <v>2506</v>
      </c>
      <c r="D4235" s="188" t="s">
        <v>3022</v>
      </c>
      <c r="G4235" s="11" t="s">
        <v>2862</v>
      </c>
      <c r="H4235" s="11" t="s">
        <v>2860</v>
      </c>
      <c r="I4235" s="11" t="s">
        <v>2864</v>
      </c>
      <c r="J4235" s="258" t="s">
        <v>2617</v>
      </c>
      <c r="K4235" s="265" t="s">
        <v>3111</v>
      </c>
      <c r="L4235" s="265" t="s">
        <v>1937</v>
      </c>
      <c r="M4235" s="265" t="s">
        <v>1937</v>
      </c>
      <c r="N4235" s="258" t="s">
        <v>3023</v>
      </c>
      <c r="P4235" s="265" t="s">
        <v>3112</v>
      </c>
      <c r="Q4235" s="265" t="s">
        <v>3079</v>
      </c>
      <c r="R4235" s="265" t="s">
        <v>3073</v>
      </c>
      <c r="S4235" s="265" t="s">
        <v>3116</v>
      </c>
      <c r="T4235" s="11" t="s">
        <v>2863</v>
      </c>
      <c r="U4235" s="250" t="s">
        <v>2517</v>
      </c>
      <c r="V4235" s="215">
        <v>65</v>
      </c>
      <c r="Z4235" s="11">
        <v>5.5E-2</v>
      </c>
      <c r="AD4235" s="188">
        <f t="shared" si="124"/>
        <v>4.1743872698956368</v>
      </c>
      <c r="AE4235" s="188">
        <f t="shared" si="125"/>
        <v>-2.9004220937496661</v>
      </c>
    </row>
    <row r="4236" spans="1:31" x14ac:dyDescent="0.35">
      <c r="A4236" s="11" t="s">
        <v>2858</v>
      </c>
      <c r="B4236" s="11" t="s">
        <v>2516</v>
      </c>
      <c r="C4236" s="11" t="s">
        <v>2506</v>
      </c>
      <c r="D4236" s="188" t="s">
        <v>3022</v>
      </c>
      <c r="G4236" s="11" t="s">
        <v>2862</v>
      </c>
      <c r="H4236" s="11" t="s">
        <v>2860</v>
      </c>
      <c r="I4236" s="11" t="s">
        <v>2865</v>
      </c>
      <c r="J4236" s="258" t="s">
        <v>2618</v>
      </c>
      <c r="K4236" s="265" t="s">
        <v>3111</v>
      </c>
      <c r="L4236" s="265" t="s">
        <v>1937</v>
      </c>
      <c r="M4236" s="265" t="s">
        <v>1937</v>
      </c>
      <c r="N4236" s="258" t="s">
        <v>3023</v>
      </c>
      <c r="P4236" s="265" t="s">
        <v>3112</v>
      </c>
      <c r="Q4236" s="265" t="s">
        <v>3079</v>
      </c>
      <c r="R4236" s="265" t="s">
        <v>3073</v>
      </c>
      <c r="S4236" s="265" t="s">
        <v>3116</v>
      </c>
      <c r="T4236" s="11" t="s">
        <v>2863</v>
      </c>
      <c r="U4236" s="250" t="s">
        <v>2517</v>
      </c>
      <c r="V4236" s="215">
        <v>75</v>
      </c>
      <c r="Z4236" s="11">
        <v>8.1000000000000003E-2</v>
      </c>
      <c r="AD4236" s="188">
        <f t="shared" si="124"/>
        <v>4.3174881135363101</v>
      </c>
      <c r="AE4236" s="188">
        <f t="shared" si="125"/>
        <v>-2.5133061243096981</v>
      </c>
    </row>
    <row r="4237" spans="1:31" x14ac:dyDescent="0.35">
      <c r="A4237" s="11" t="s">
        <v>2858</v>
      </c>
      <c r="B4237" s="11" t="s">
        <v>2516</v>
      </c>
      <c r="C4237" s="11" t="s">
        <v>2506</v>
      </c>
      <c r="D4237" s="188" t="s">
        <v>3022</v>
      </c>
      <c r="G4237" s="11" t="s">
        <v>2862</v>
      </c>
      <c r="H4237" s="11" t="s">
        <v>2860</v>
      </c>
      <c r="I4237" s="11" t="s">
        <v>2866</v>
      </c>
      <c r="J4237" s="258" t="s">
        <v>3038</v>
      </c>
      <c r="K4237" s="265" t="s">
        <v>3111</v>
      </c>
      <c r="L4237" s="265" t="s">
        <v>1937</v>
      </c>
      <c r="M4237" s="265" t="s">
        <v>1937</v>
      </c>
      <c r="N4237" s="258" t="s">
        <v>3023</v>
      </c>
      <c r="P4237" s="265" t="s">
        <v>3112</v>
      </c>
      <c r="Q4237" s="265" t="s">
        <v>3079</v>
      </c>
      <c r="R4237" s="265" t="s">
        <v>3073</v>
      </c>
      <c r="S4237" s="265" t="s">
        <v>3116</v>
      </c>
      <c r="T4237" s="11" t="s">
        <v>2863</v>
      </c>
      <c r="U4237" s="250" t="s">
        <v>2517</v>
      </c>
      <c r="V4237" s="215">
        <v>1308</v>
      </c>
      <c r="Z4237" s="11">
        <v>0.14699999999999999</v>
      </c>
      <c r="AD4237" s="188">
        <f t="shared" si="124"/>
        <v>7.1762545320171442</v>
      </c>
      <c r="AE4237" s="188">
        <f t="shared" si="125"/>
        <v>-1.9173226922034008</v>
      </c>
    </row>
    <row r="4238" spans="1:31" x14ac:dyDescent="0.35">
      <c r="A4238" s="11" t="s">
        <v>2858</v>
      </c>
      <c r="B4238" s="11" t="s">
        <v>2516</v>
      </c>
      <c r="C4238" s="11" t="s">
        <v>2506</v>
      </c>
      <c r="D4238" s="188" t="s">
        <v>3022</v>
      </c>
      <c r="G4238" s="11" t="s">
        <v>2862</v>
      </c>
      <c r="H4238" s="11" t="s">
        <v>2860</v>
      </c>
      <c r="I4238" s="11" t="s">
        <v>2867</v>
      </c>
      <c r="J4238" s="258" t="s">
        <v>3038</v>
      </c>
      <c r="K4238" s="265" t="s">
        <v>3111</v>
      </c>
      <c r="L4238" s="265" t="s">
        <v>1937</v>
      </c>
      <c r="M4238" s="265" t="s">
        <v>1937</v>
      </c>
      <c r="N4238" s="258" t="s">
        <v>3023</v>
      </c>
      <c r="P4238" s="265" t="s">
        <v>3112</v>
      </c>
      <c r="Q4238" s="265" t="s">
        <v>3079</v>
      </c>
      <c r="R4238" s="265" t="s">
        <v>3073</v>
      </c>
      <c r="S4238" s="265" t="s">
        <v>3116</v>
      </c>
      <c r="T4238" s="11" t="s">
        <v>2863</v>
      </c>
      <c r="U4238" s="250" t="s">
        <v>2517</v>
      </c>
      <c r="V4238" s="215">
        <v>207</v>
      </c>
      <c r="Z4238" s="11">
        <v>8.2000000000000003E-2</v>
      </c>
      <c r="AD4238" s="188">
        <f t="shared" si="124"/>
        <v>5.3327187932653688</v>
      </c>
      <c r="AE4238" s="188">
        <f t="shared" si="125"/>
        <v>-2.5010360317178839</v>
      </c>
    </row>
    <row r="4239" spans="1:31" x14ac:dyDescent="0.35">
      <c r="A4239" s="11" t="s">
        <v>2859</v>
      </c>
      <c r="B4239" s="11" t="s">
        <v>2516</v>
      </c>
      <c r="C4239" s="11" t="s">
        <v>2506</v>
      </c>
      <c r="D4239" s="188" t="s">
        <v>3022</v>
      </c>
      <c r="G4239" s="11" t="s">
        <v>2869</v>
      </c>
      <c r="H4239" s="11" t="s">
        <v>2860</v>
      </c>
      <c r="I4239" s="11" t="s">
        <v>2861</v>
      </c>
      <c r="J4239" s="258" t="s">
        <v>3036</v>
      </c>
      <c r="K4239" s="265" t="s">
        <v>3111</v>
      </c>
      <c r="L4239" s="265" t="s">
        <v>1937</v>
      </c>
      <c r="M4239" s="265" t="s">
        <v>1937</v>
      </c>
      <c r="N4239" s="258" t="s">
        <v>3023</v>
      </c>
      <c r="P4239" s="265" t="s">
        <v>3112</v>
      </c>
      <c r="Q4239" s="265" t="s">
        <v>3079</v>
      </c>
      <c r="R4239" s="265" t="s">
        <v>3073</v>
      </c>
      <c r="S4239" s="265" t="s">
        <v>3116</v>
      </c>
      <c r="T4239" s="11" t="s">
        <v>2868</v>
      </c>
      <c r="U4239" s="250" t="s">
        <v>2517</v>
      </c>
      <c r="V4239" s="215">
        <v>35</v>
      </c>
      <c r="Z4239" s="11">
        <v>7.0000000000000007E-2</v>
      </c>
      <c r="AD4239" s="188">
        <f t="shared" si="124"/>
        <v>3.5553480614894135</v>
      </c>
      <c r="AE4239" s="188">
        <f t="shared" si="125"/>
        <v>-2.6592600369327779</v>
      </c>
    </row>
    <row r="4240" spans="1:31" x14ac:dyDescent="0.35">
      <c r="A4240" s="11" t="s">
        <v>2859</v>
      </c>
      <c r="B4240" s="11" t="s">
        <v>2516</v>
      </c>
      <c r="C4240" s="11" t="s">
        <v>2506</v>
      </c>
      <c r="D4240" s="188" t="s">
        <v>3022</v>
      </c>
      <c r="G4240" s="11" t="s">
        <v>2869</v>
      </c>
      <c r="H4240" s="11" t="s">
        <v>2860</v>
      </c>
      <c r="I4240" s="11" t="s">
        <v>2861</v>
      </c>
      <c r="J4240" s="258" t="s">
        <v>3036</v>
      </c>
      <c r="K4240" s="265" t="s">
        <v>3111</v>
      </c>
      <c r="L4240" s="265" t="s">
        <v>1937</v>
      </c>
      <c r="M4240" s="265" t="s">
        <v>1937</v>
      </c>
      <c r="N4240" s="258" t="s">
        <v>3023</v>
      </c>
      <c r="P4240" s="265" t="s">
        <v>3112</v>
      </c>
      <c r="Q4240" s="265" t="s">
        <v>3079</v>
      </c>
      <c r="R4240" s="265" t="s">
        <v>3073</v>
      </c>
      <c r="S4240" s="265" t="s">
        <v>3116</v>
      </c>
      <c r="T4240" s="11" t="s">
        <v>2868</v>
      </c>
      <c r="U4240" s="250" t="s">
        <v>2517</v>
      </c>
      <c r="V4240" s="215">
        <v>75</v>
      </c>
      <c r="Z4240" s="11">
        <v>0.40200000000000002</v>
      </c>
      <c r="AD4240" s="188">
        <f t="shared" si="124"/>
        <v>4.3174881135363101</v>
      </c>
      <c r="AE4240" s="188">
        <f t="shared" si="125"/>
        <v>-0.91130319036311591</v>
      </c>
    </row>
    <row r="4241" spans="1:31" x14ac:dyDescent="0.35">
      <c r="A4241" s="11" t="s">
        <v>2859</v>
      </c>
      <c r="B4241" s="11" t="s">
        <v>2516</v>
      </c>
      <c r="C4241" s="11" t="s">
        <v>2506</v>
      </c>
      <c r="D4241" s="188" t="s">
        <v>3022</v>
      </c>
      <c r="G4241" s="11" t="s">
        <v>2869</v>
      </c>
      <c r="H4241" s="11" t="s">
        <v>2860</v>
      </c>
      <c r="I4241" s="11" t="s">
        <v>2861</v>
      </c>
      <c r="J4241" s="258" t="s">
        <v>3036</v>
      </c>
      <c r="K4241" s="265" t="s">
        <v>3111</v>
      </c>
      <c r="L4241" s="265" t="s">
        <v>1937</v>
      </c>
      <c r="M4241" s="265" t="s">
        <v>1937</v>
      </c>
      <c r="N4241" s="258" t="s">
        <v>3023</v>
      </c>
      <c r="P4241" s="265" t="s">
        <v>3112</v>
      </c>
      <c r="Q4241" s="265" t="s">
        <v>3079</v>
      </c>
      <c r="R4241" s="265" t="s">
        <v>3073</v>
      </c>
      <c r="S4241" s="265" t="s">
        <v>3116</v>
      </c>
      <c r="T4241" s="11" t="s">
        <v>2868</v>
      </c>
      <c r="U4241" s="250" t="s">
        <v>2517</v>
      </c>
      <c r="V4241" s="215">
        <v>98</v>
      </c>
      <c r="Z4241" s="11">
        <v>0.215</v>
      </c>
      <c r="AD4241" s="188">
        <f t="shared" si="124"/>
        <v>4.5849674786705723</v>
      </c>
      <c r="AE4241" s="188">
        <f t="shared" si="125"/>
        <v>-1.5371172508544744</v>
      </c>
    </row>
    <row r="4242" spans="1:31" x14ac:dyDescent="0.35">
      <c r="A4242" s="11" t="s">
        <v>2859</v>
      </c>
      <c r="B4242" s="11" t="s">
        <v>2516</v>
      </c>
      <c r="C4242" s="11" t="s">
        <v>2506</v>
      </c>
      <c r="D4242" s="188" t="s">
        <v>3022</v>
      </c>
      <c r="G4242" s="11" t="s">
        <v>2869</v>
      </c>
      <c r="H4242" s="11" t="s">
        <v>2860</v>
      </c>
      <c r="I4242" s="11" t="s">
        <v>2861</v>
      </c>
      <c r="J4242" s="258" t="s">
        <v>3036</v>
      </c>
      <c r="K4242" s="265" t="s">
        <v>3111</v>
      </c>
      <c r="L4242" s="265" t="s">
        <v>1937</v>
      </c>
      <c r="M4242" s="265" t="s">
        <v>1937</v>
      </c>
      <c r="N4242" s="258" t="s">
        <v>3023</v>
      </c>
      <c r="P4242" s="265" t="s">
        <v>3112</v>
      </c>
      <c r="Q4242" s="265" t="s">
        <v>3079</v>
      </c>
      <c r="R4242" s="265" t="s">
        <v>3073</v>
      </c>
      <c r="S4242" s="265" t="s">
        <v>3116</v>
      </c>
      <c r="T4242" s="11" t="s">
        <v>2868</v>
      </c>
      <c r="U4242" s="250" t="s">
        <v>2517</v>
      </c>
      <c r="V4242" s="215">
        <v>7222</v>
      </c>
      <c r="Z4242" s="11">
        <v>7.0999999999999994E-2</v>
      </c>
      <c r="AD4242" s="188">
        <f t="shared" si="124"/>
        <v>8.8848872018374028</v>
      </c>
      <c r="AE4242" s="188">
        <f t="shared" si="125"/>
        <v>-2.6450754019408218</v>
      </c>
    </row>
    <row r="4243" spans="1:31" x14ac:dyDescent="0.35">
      <c r="A4243" s="11" t="s">
        <v>2859</v>
      </c>
      <c r="B4243" s="11" t="s">
        <v>2516</v>
      </c>
      <c r="C4243" s="11" t="s">
        <v>2506</v>
      </c>
      <c r="D4243" s="188" t="s">
        <v>3022</v>
      </c>
      <c r="G4243" s="11" t="s">
        <v>2869</v>
      </c>
      <c r="H4243" s="11" t="s">
        <v>2860</v>
      </c>
      <c r="I4243" s="11" t="s">
        <v>2861</v>
      </c>
      <c r="J4243" s="258" t="s">
        <v>3036</v>
      </c>
      <c r="K4243" s="265" t="s">
        <v>3111</v>
      </c>
      <c r="L4243" s="265" t="s">
        <v>1937</v>
      </c>
      <c r="M4243" s="265" t="s">
        <v>1937</v>
      </c>
      <c r="N4243" s="258" t="s">
        <v>3023</v>
      </c>
      <c r="P4243" s="265" t="s">
        <v>3112</v>
      </c>
      <c r="Q4243" s="265" t="s">
        <v>3079</v>
      </c>
      <c r="R4243" s="265" t="s">
        <v>3073</v>
      </c>
      <c r="S4243" s="265" t="s">
        <v>3116</v>
      </c>
      <c r="T4243" s="11" t="s">
        <v>2868</v>
      </c>
      <c r="U4243" s="250" t="s">
        <v>2517</v>
      </c>
      <c r="V4243" s="215">
        <v>7474</v>
      </c>
      <c r="Z4243" s="11">
        <v>0.13700000000000001</v>
      </c>
      <c r="AD4243" s="188">
        <f t="shared" si="124"/>
        <v>8.9191856100454299</v>
      </c>
      <c r="AE4243" s="188">
        <f t="shared" si="125"/>
        <v>-1.987774353154012</v>
      </c>
    </row>
    <row r="4244" spans="1:31" x14ac:dyDescent="0.35">
      <c r="A4244" s="11" t="s">
        <v>2859</v>
      </c>
      <c r="B4244" s="11" t="s">
        <v>2516</v>
      </c>
      <c r="C4244" s="11" t="s">
        <v>2506</v>
      </c>
      <c r="D4244" s="188" t="s">
        <v>3022</v>
      </c>
      <c r="G4244" s="11" t="s">
        <v>2869</v>
      </c>
      <c r="H4244" s="11" t="s">
        <v>2860</v>
      </c>
      <c r="I4244" s="11" t="s">
        <v>2861</v>
      </c>
      <c r="J4244" s="258" t="s">
        <v>3036</v>
      </c>
      <c r="K4244" s="265" t="s">
        <v>3111</v>
      </c>
      <c r="L4244" s="265" t="s">
        <v>1937</v>
      </c>
      <c r="M4244" s="265" t="s">
        <v>1937</v>
      </c>
      <c r="N4244" s="258" t="s">
        <v>3023</v>
      </c>
      <c r="P4244" s="265" t="s">
        <v>3112</v>
      </c>
      <c r="Q4244" s="265" t="s">
        <v>3079</v>
      </c>
      <c r="R4244" s="265" t="s">
        <v>3073</v>
      </c>
      <c r="S4244" s="265" t="s">
        <v>3116</v>
      </c>
      <c r="T4244" s="11" t="s">
        <v>2868</v>
      </c>
      <c r="U4244" s="250" t="s">
        <v>2517</v>
      </c>
      <c r="V4244" s="215">
        <v>130000</v>
      </c>
      <c r="Z4244" s="11">
        <v>0.25</v>
      </c>
      <c r="AD4244" s="188">
        <f t="shared" si="124"/>
        <v>11.77528972943772</v>
      </c>
      <c r="AE4244" s="188">
        <f t="shared" si="125"/>
        <v>-1.3862943611198906</v>
      </c>
    </row>
    <row r="4245" spans="1:31" x14ac:dyDescent="0.35">
      <c r="A4245" s="11" t="s">
        <v>2859</v>
      </c>
      <c r="B4245" s="11" t="s">
        <v>2516</v>
      </c>
      <c r="C4245" s="11" t="s">
        <v>2506</v>
      </c>
      <c r="D4245" s="188" t="s">
        <v>3022</v>
      </c>
      <c r="G4245" s="11" t="s">
        <v>2869</v>
      </c>
      <c r="H4245" s="11" t="s">
        <v>2860</v>
      </c>
      <c r="I4245" s="11" t="s">
        <v>2864</v>
      </c>
      <c r="J4245" s="258" t="s">
        <v>2617</v>
      </c>
      <c r="K4245" s="265" t="s">
        <v>3111</v>
      </c>
      <c r="L4245" s="265" t="s">
        <v>1937</v>
      </c>
      <c r="M4245" s="265" t="s">
        <v>1937</v>
      </c>
      <c r="N4245" s="258" t="s">
        <v>3023</v>
      </c>
      <c r="P4245" s="265" t="s">
        <v>3112</v>
      </c>
      <c r="Q4245" s="265" t="s">
        <v>3079</v>
      </c>
      <c r="R4245" s="265" t="s">
        <v>3073</v>
      </c>
      <c r="S4245" s="265" t="s">
        <v>3116</v>
      </c>
      <c r="T4245" s="11" t="s">
        <v>2868</v>
      </c>
      <c r="U4245" s="250" t="s">
        <v>2517</v>
      </c>
      <c r="V4245" s="215">
        <v>33</v>
      </c>
      <c r="Z4245" s="11">
        <v>7.2999999999999995E-2</v>
      </c>
      <c r="AD4245" s="188">
        <f t="shared" si="124"/>
        <v>3.4965075614664802</v>
      </c>
      <c r="AE4245" s="188">
        <f t="shared" si="125"/>
        <v>-2.6172958378337459</v>
      </c>
    </row>
    <row r="4246" spans="1:31" x14ac:dyDescent="0.35">
      <c r="A4246" s="11" t="s">
        <v>2859</v>
      </c>
      <c r="B4246" s="11" t="s">
        <v>2516</v>
      </c>
      <c r="C4246" s="11" t="s">
        <v>2506</v>
      </c>
      <c r="D4246" s="188" t="s">
        <v>3022</v>
      </c>
      <c r="G4246" s="11" t="s">
        <v>2869</v>
      </c>
      <c r="H4246" s="11" t="s">
        <v>2860</v>
      </c>
      <c r="I4246" s="11" t="s">
        <v>2865</v>
      </c>
      <c r="J4246" s="258" t="s">
        <v>2618</v>
      </c>
      <c r="K4246" s="265" t="s">
        <v>3111</v>
      </c>
      <c r="L4246" s="265" t="s">
        <v>1937</v>
      </c>
      <c r="M4246" s="265" t="s">
        <v>1937</v>
      </c>
      <c r="N4246" s="258" t="s">
        <v>3023</v>
      </c>
      <c r="P4246" s="265" t="s">
        <v>3112</v>
      </c>
      <c r="Q4246" s="265" t="s">
        <v>3079</v>
      </c>
      <c r="R4246" s="265" t="s">
        <v>3073</v>
      </c>
      <c r="S4246" s="265" t="s">
        <v>3116</v>
      </c>
      <c r="T4246" s="11" t="s">
        <v>2868</v>
      </c>
      <c r="U4246" s="250" t="s">
        <v>2517</v>
      </c>
      <c r="V4246" s="215">
        <v>75</v>
      </c>
      <c r="Z4246" s="11">
        <v>0.252</v>
      </c>
      <c r="AD4246" s="188">
        <f t="shared" si="124"/>
        <v>4.3174881135363101</v>
      </c>
      <c r="AE4246" s="188">
        <f t="shared" si="125"/>
        <v>-1.3783261914707137</v>
      </c>
    </row>
    <row r="4247" spans="1:31" x14ac:dyDescent="0.35">
      <c r="A4247" s="11" t="s">
        <v>2859</v>
      </c>
      <c r="B4247" s="11" t="s">
        <v>2516</v>
      </c>
      <c r="C4247" s="11" t="s">
        <v>2506</v>
      </c>
      <c r="D4247" s="188" t="s">
        <v>3022</v>
      </c>
      <c r="G4247" s="11" t="s">
        <v>2869</v>
      </c>
      <c r="H4247" s="11" t="s">
        <v>2860</v>
      </c>
      <c r="I4247" s="11" t="s">
        <v>2866</v>
      </c>
      <c r="J4247" s="258" t="s">
        <v>3038</v>
      </c>
      <c r="K4247" s="265" t="s">
        <v>3111</v>
      </c>
      <c r="L4247" s="265" t="s">
        <v>1937</v>
      </c>
      <c r="M4247" s="265" t="s">
        <v>1937</v>
      </c>
      <c r="N4247" s="258" t="s">
        <v>3023</v>
      </c>
      <c r="P4247" s="265" t="s">
        <v>3112</v>
      </c>
      <c r="Q4247" s="265" t="s">
        <v>3079</v>
      </c>
      <c r="R4247" s="265" t="s">
        <v>3073</v>
      </c>
      <c r="S4247" s="265" t="s">
        <v>3116</v>
      </c>
      <c r="T4247" s="11" t="s">
        <v>2868</v>
      </c>
      <c r="U4247" s="250" t="s">
        <v>2517</v>
      </c>
      <c r="V4247" s="215">
        <v>1308</v>
      </c>
      <c r="Z4247" s="11">
        <v>0.41899999999999998</v>
      </c>
      <c r="AD4247" s="188">
        <f t="shared" si="124"/>
        <v>7.1762545320171442</v>
      </c>
      <c r="AE4247" s="188">
        <f t="shared" si="125"/>
        <v>-0.86988435905999939</v>
      </c>
    </row>
    <row r="4248" spans="1:31" x14ac:dyDescent="0.35">
      <c r="A4248" s="11" t="s">
        <v>2859</v>
      </c>
      <c r="B4248" s="11" t="s">
        <v>2516</v>
      </c>
      <c r="C4248" s="11" t="s">
        <v>2506</v>
      </c>
      <c r="D4248" s="188" t="s">
        <v>3022</v>
      </c>
      <c r="G4248" s="11" t="s">
        <v>2869</v>
      </c>
      <c r="H4248" s="11" t="s">
        <v>2860</v>
      </c>
      <c r="I4248" s="11" t="s">
        <v>2867</v>
      </c>
      <c r="J4248" s="258" t="s">
        <v>3038</v>
      </c>
      <c r="K4248" s="265" t="s">
        <v>3111</v>
      </c>
      <c r="L4248" s="265" t="s">
        <v>1937</v>
      </c>
      <c r="M4248" s="265" t="s">
        <v>1937</v>
      </c>
      <c r="N4248" s="258" t="s">
        <v>3023</v>
      </c>
      <c r="P4248" s="265" t="s">
        <v>3112</v>
      </c>
      <c r="Q4248" s="265" t="s">
        <v>3079</v>
      </c>
      <c r="R4248" s="265" t="s">
        <v>3073</v>
      </c>
      <c r="S4248" s="265" t="s">
        <v>3116</v>
      </c>
      <c r="T4248" s="11" t="s">
        <v>2868</v>
      </c>
      <c r="U4248" s="250" t="s">
        <v>2517</v>
      </c>
      <c r="V4248" s="215">
        <v>207</v>
      </c>
      <c r="Z4248" s="11">
        <v>0.11</v>
      </c>
      <c r="AD4248" s="188">
        <f t="shared" si="124"/>
        <v>5.3327187932653688</v>
      </c>
      <c r="AE4248" s="188">
        <f t="shared" si="125"/>
        <v>-2.2072749131897207</v>
      </c>
    </row>
    <row r="4249" spans="1:31" hidden="1" x14ac:dyDescent="0.35">
      <c r="A4249" s="11" t="s">
        <v>2871</v>
      </c>
      <c r="B4249" s="11" t="s">
        <v>2516</v>
      </c>
      <c r="C4249" s="11" t="s">
        <v>2506</v>
      </c>
      <c r="D4249" s="188" t="s">
        <v>3022</v>
      </c>
      <c r="G4249" s="11" t="s">
        <v>2875</v>
      </c>
      <c r="H4249" s="11" t="s">
        <v>2876</v>
      </c>
      <c r="I4249" s="11" t="s">
        <v>2861</v>
      </c>
      <c r="J4249" s="258" t="s">
        <v>3036</v>
      </c>
      <c r="K4249" s="258" t="s">
        <v>3033</v>
      </c>
      <c r="L4249" s="265" t="s">
        <v>3085</v>
      </c>
      <c r="M4249" s="265" t="s">
        <v>1941</v>
      </c>
      <c r="N4249" s="258" t="s">
        <v>3028</v>
      </c>
      <c r="Q4249" s="265" t="s">
        <v>3072</v>
      </c>
      <c r="R4249" s="265" t="s">
        <v>3072</v>
      </c>
      <c r="S4249" s="265"/>
      <c r="T4249" s="11" t="s">
        <v>2877</v>
      </c>
      <c r="U4249" s="250" t="s">
        <v>2517</v>
      </c>
      <c r="V4249" s="215">
        <v>35</v>
      </c>
      <c r="Z4249" s="11">
        <v>0.03</v>
      </c>
      <c r="AD4249" s="188">
        <f t="shared" si="124"/>
        <v>3.5553480614894135</v>
      </c>
      <c r="AE4249" s="265" t="s">
        <v>3072</v>
      </c>
    </row>
    <row r="4250" spans="1:31" hidden="1" x14ac:dyDescent="0.35">
      <c r="A4250" s="11" t="s">
        <v>2871</v>
      </c>
      <c r="B4250" s="11" t="s">
        <v>2516</v>
      </c>
      <c r="C4250" s="11" t="s">
        <v>2506</v>
      </c>
      <c r="D4250" s="188" t="s">
        <v>3022</v>
      </c>
      <c r="G4250" s="11" t="s">
        <v>2875</v>
      </c>
      <c r="H4250" s="11" t="s">
        <v>2876</v>
      </c>
      <c r="I4250" s="11" t="s">
        <v>2861</v>
      </c>
      <c r="J4250" s="258" t="s">
        <v>3036</v>
      </c>
      <c r="K4250" s="258" t="s">
        <v>3033</v>
      </c>
      <c r="L4250" s="265" t="s">
        <v>3085</v>
      </c>
      <c r="M4250" s="265" t="s">
        <v>1941</v>
      </c>
      <c r="N4250" s="258" t="s">
        <v>3028</v>
      </c>
      <c r="Q4250" s="265" t="s">
        <v>3072</v>
      </c>
      <c r="R4250" s="265" t="s">
        <v>3072</v>
      </c>
      <c r="S4250" s="265"/>
      <c r="T4250" s="11" t="s">
        <v>2877</v>
      </c>
      <c r="U4250" s="250" t="s">
        <v>2517</v>
      </c>
      <c r="V4250" s="215">
        <v>98</v>
      </c>
      <c r="Z4250" s="11">
        <v>-6.3E-2</v>
      </c>
      <c r="AD4250" s="188">
        <f t="shared" si="124"/>
        <v>4.5849674786705723</v>
      </c>
      <c r="AE4250" s="265" t="s">
        <v>3072</v>
      </c>
    </row>
    <row r="4251" spans="1:31" hidden="1" x14ac:dyDescent="0.35">
      <c r="A4251" s="11" t="s">
        <v>2871</v>
      </c>
      <c r="B4251" s="11" t="s">
        <v>2516</v>
      </c>
      <c r="C4251" s="11" t="s">
        <v>2506</v>
      </c>
      <c r="D4251" s="188" t="s">
        <v>3022</v>
      </c>
      <c r="G4251" s="11" t="s">
        <v>2875</v>
      </c>
      <c r="H4251" s="11" t="s">
        <v>2876</v>
      </c>
      <c r="I4251" s="11" t="s">
        <v>2861</v>
      </c>
      <c r="J4251" s="258" t="s">
        <v>3036</v>
      </c>
      <c r="K4251" s="258" t="s">
        <v>3033</v>
      </c>
      <c r="L4251" s="265" t="s">
        <v>3085</v>
      </c>
      <c r="M4251" s="265" t="s">
        <v>1941</v>
      </c>
      <c r="N4251" s="258" t="s">
        <v>3028</v>
      </c>
      <c r="Q4251" s="265" t="s">
        <v>3072</v>
      </c>
      <c r="R4251" s="265" t="s">
        <v>3072</v>
      </c>
      <c r="S4251" s="265"/>
      <c r="T4251" s="11" t="s">
        <v>2877</v>
      </c>
      <c r="U4251" s="250" t="s">
        <v>2517</v>
      </c>
      <c r="V4251" s="215">
        <v>7222</v>
      </c>
      <c r="Z4251" s="11">
        <v>7.8E-2</v>
      </c>
      <c r="AD4251" s="188">
        <f t="shared" si="124"/>
        <v>8.8848872018374028</v>
      </c>
      <c r="AE4251" s="265" t="s">
        <v>3072</v>
      </c>
    </row>
    <row r="4252" spans="1:31" hidden="1" x14ac:dyDescent="0.35">
      <c r="A4252" s="11" t="s">
        <v>2871</v>
      </c>
      <c r="B4252" s="11" t="s">
        <v>2516</v>
      </c>
      <c r="C4252" s="11" t="s">
        <v>2506</v>
      </c>
      <c r="D4252" s="188" t="s">
        <v>3022</v>
      </c>
      <c r="G4252" s="11" t="s">
        <v>2875</v>
      </c>
      <c r="H4252" s="11" t="s">
        <v>2876</v>
      </c>
      <c r="I4252" s="11" t="s">
        <v>2861</v>
      </c>
      <c r="J4252" s="258" t="s">
        <v>3036</v>
      </c>
      <c r="K4252" s="258" t="s">
        <v>3033</v>
      </c>
      <c r="L4252" s="265" t="s">
        <v>3085</v>
      </c>
      <c r="M4252" s="265" t="s">
        <v>1941</v>
      </c>
      <c r="N4252" s="258" t="s">
        <v>3028</v>
      </c>
      <c r="Q4252" s="265" t="s">
        <v>3072</v>
      </c>
      <c r="R4252" s="265" t="s">
        <v>3072</v>
      </c>
      <c r="S4252" s="265"/>
      <c r="T4252" s="11" t="s">
        <v>2877</v>
      </c>
      <c r="U4252" s="250" t="s">
        <v>2517</v>
      </c>
      <c r="V4252" s="215">
        <v>7474</v>
      </c>
      <c r="Z4252" s="11">
        <v>0.42399999999999999</v>
      </c>
      <c r="AD4252" s="188">
        <f t="shared" si="124"/>
        <v>8.9191856100454299</v>
      </c>
      <c r="AE4252" s="265" t="s">
        <v>3072</v>
      </c>
    </row>
    <row r="4253" spans="1:31" hidden="1" x14ac:dyDescent="0.35">
      <c r="A4253" s="11" t="s">
        <v>2871</v>
      </c>
      <c r="B4253" s="11" t="s">
        <v>2516</v>
      </c>
      <c r="C4253" s="11" t="s">
        <v>2506</v>
      </c>
      <c r="D4253" s="188" t="s">
        <v>3022</v>
      </c>
      <c r="G4253" s="11" t="s">
        <v>2875</v>
      </c>
      <c r="H4253" s="11" t="s">
        <v>2876</v>
      </c>
      <c r="I4253" s="11" t="s">
        <v>2861</v>
      </c>
      <c r="J4253" s="258" t="s">
        <v>3036</v>
      </c>
      <c r="K4253" s="258" t="s">
        <v>3033</v>
      </c>
      <c r="L4253" s="265" t="s">
        <v>3085</v>
      </c>
      <c r="M4253" s="265" t="s">
        <v>1941</v>
      </c>
      <c r="N4253" s="258" t="s">
        <v>3028</v>
      </c>
      <c r="Q4253" s="265" t="s">
        <v>3072</v>
      </c>
      <c r="R4253" s="265" t="s">
        <v>3072</v>
      </c>
      <c r="S4253" s="265"/>
      <c r="T4253" s="11" t="s">
        <v>2877</v>
      </c>
      <c r="U4253" s="250" t="s">
        <v>2517</v>
      </c>
      <c r="V4253" s="215">
        <v>130000</v>
      </c>
      <c r="Z4253" s="11">
        <v>4.7E-2</v>
      </c>
      <c r="AD4253" s="188">
        <f t="shared" si="124"/>
        <v>11.77528972943772</v>
      </c>
      <c r="AE4253" s="265" t="s">
        <v>3072</v>
      </c>
    </row>
    <row r="4254" spans="1:31" hidden="1" x14ac:dyDescent="0.35">
      <c r="A4254" s="11" t="s">
        <v>2871</v>
      </c>
      <c r="B4254" s="11" t="s">
        <v>2516</v>
      </c>
      <c r="C4254" s="11" t="s">
        <v>2506</v>
      </c>
      <c r="D4254" s="188" t="s">
        <v>3022</v>
      </c>
      <c r="G4254" s="11" t="s">
        <v>2875</v>
      </c>
      <c r="H4254" s="11" t="s">
        <v>2876</v>
      </c>
      <c r="I4254" s="11" t="s">
        <v>2864</v>
      </c>
      <c r="J4254" s="258" t="s">
        <v>2617</v>
      </c>
      <c r="K4254" s="258" t="s">
        <v>3033</v>
      </c>
      <c r="L4254" s="265" t="s">
        <v>3085</v>
      </c>
      <c r="M4254" s="265" t="s">
        <v>1941</v>
      </c>
      <c r="N4254" s="258" t="s">
        <v>3028</v>
      </c>
      <c r="Q4254" s="265" t="s">
        <v>3072</v>
      </c>
      <c r="R4254" s="265" t="s">
        <v>3072</v>
      </c>
      <c r="S4254" s="265"/>
      <c r="T4254" s="11" t="s">
        <v>2877</v>
      </c>
      <c r="U4254" s="250" t="s">
        <v>2517</v>
      </c>
      <c r="V4254" s="215">
        <v>33</v>
      </c>
      <c r="Z4254" s="11">
        <v>0.161</v>
      </c>
      <c r="AD4254" s="188">
        <f t="shared" si="124"/>
        <v>3.4965075614664802</v>
      </c>
      <c r="AE4254" s="265" t="s">
        <v>3072</v>
      </c>
    </row>
    <row r="4255" spans="1:31" hidden="1" x14ac:dyDescent="0.35">
      <c r="A4255" s="11" t="s">
        <v>2871</v>
      </c>
      <c r="B4255" s="11" t="s">
        <v>2516</v>
      </c>
      <c r="C4255" s="11" t="s">
        <v>2506</v>
      </c>
      <c r="D4255" s="188" t="s">
        <v>3022</v>
      </c>
      <c r="G4255" s="11" t="s">
        <v>2875</v>
      </c>
      <c r="H4255" s="11" t="s">
        <v>2876</v>
      </c>
      <c r="I4255" s="11" t="s">
        <v>2864</v>
      </c>
      <c r="J4255" s="258" t="s">
        <v>2617</v>
      </c>
      <c r="K4255" s="258" t="s">
        <v>3033</v>
      </c>
      <c r="L4255" s="265" t="s">
        <v>3085</v>
      </c>
      <c r="M4255" s="265" t="s">
        <v>1941</v>
      </c>
      <c r="N4255" s="258" t="s">
        <v>3028</v>
      </c>
      <c r="Q4255" s="265" t="s">
        <v>3072</v>
      </c>
      <c r="R4255" s="265" t="s">
        <v>3072</v>
      </c>
      <c r="S4255" s="265"/>
      <c r="T4255" s="11" t="s">
        <v>2877</v>
      </c>
      <c r="U4255" s="250" t="s">
        <v>2517</v>
      </c>
      <c r="V4255" s="215">
        <v>65</v>
      </c>
      <c r="Z4255" s="11">
        <v>2.8000000000000001E-2</v>
      </c>
      <c r="AD4255" s="188">
        <f t="shared" si="124"/>
        <v>4.1743872698956368</v>
      </c>
      <c r="AE4255" s="265" t="s">
        <v>3072</v>
      </c>
    </row>
    <row r="4256" spans="1:31" hidden="1" x14ac:dyDescent="0.35">
      <c r="A4256" s="11" t="s">
        <v>2871</v>
      </c>
      <c r="B4256" s="11" t="s">
        <v>2516</v>
      </c>
      <c r="C4256" s="11" t="s">
        <v>2506</v>
      </c>
      <c r="D4256" s="188" t="s">
        <v>3022</v>
      </c>
      <c r="G4256" s="11" t="s">
        <v>2875</v>
      </c>
      <c r="H4256" s="11" t="s">
        <v>2876</v>
      </c>
      <c r="I4256" s="11" t="s">
        <v>2865</v>
      </c>
      <c r="J4256" s="258" t="s">
        <v>2618</v>
      </c>
      <c r="K4256" s="258" t="s">
        <v>3033</v>
      </c>
      <c r="L4256" s="265" t="s">
        <v>3085</v>
      </c>
      <c r="M4256" s="265" t="s">
        <v>1941</v>
      </c>
      <c r="N4256" s="258" t="s">
        <v>3028</v>
      </c>
      <c r="Q4256" s="265" t="s">
        <v>3072</v>
      </c>
      <c r="R4256" s="265" t="s">
        <v>3072</v>
      </c>
      <c r="S4256" s="265"/>
      <c r="T4256" s="11" t="s">
        <v>2877</v>
      </c>
      <c r="U4256" s="250" t="s">
        <v>2517</v>
      </c>
      <c r="V4256" s="215">
        <v>75</v>
      </c>
      <c r="Z4256" s="11">
        <v>0.182</v>
      </c>
      <c r="AD4256" s="188">
        <f t="shared" si="124"/>
        <v>4.3174881135363101</v>
      </c>
      <c r="AE4256" s="265" t="s">
        <v>3072</v>
      </c>
    </row>
    <row r="4257" spans="1:31" hidden="1" x14ac:dyDescent="0.35">
      <c r="A4257" s="11" t="s">
        <v>2871</v>
      </c>
      <c r="B4257" s="11" t="s">
        <v>2516</v>
      </c>
      <c r="C4257" s="11" t="s">
        <v>2506</v>
      </c>
      <c r="D4257" s="188" t="s">
        <v>3022</v>
      </c>
      <c r="G4257" s="11" t="s">
        <v>2875</v>
      </c>
      <c r="H4257" s="11" t="s">
        <v>2876</v>
      </c>
      <c r="I4257" s="11" t="s">
        <v>2866</v>
      </c>
      <c r="J4257" s="258" t="s">
        <v>3038</v>
      </c>
      <c r="K4257" s="258" t="s">
        <v>3033</v>
      </c>
      <c r="L4257" s="265" t="s">
        <v>3085</v>
      </c>
      <c r="M4257" s="265" t="s">
        <v>1941</v>
      </c>
      <c r="N4257" s="258" t="s">
        <v>3028</v>
      </c>
      <c r="Q4257" s="265" t="s">
        <v>3072</v>
      </c>
      <c r="R4257" s="265" t="s">
        <v>3072</v>
      </c>
      <c r="S4257" s="265"/>
      <c r="T4257" s="11" t="s">
        <v>2877</v>
      </c>
      <c r="U4257" s="250" t="s">
        <v>2517</v>
      </c>
      <c r="V4257" s="215">
        <v>1308</v>
      </c>
      <c r="Z4257" s="11">
        <v>1.24</v>
      </c>
      <c r="AD4257" s="188">
        <f t="shared" si="124"/>
        <v>7.1762545320171442</v>
      </c>
      <c r="AE4257" s="265" t="s">
        <v>3072</v>
      </c>
    </row>
    <row r="4258" spans="1:31" hidden="1" x14ac:dyDescent="0.35">
      <c r="A4258" s="11" t="s">
        <v>2871</v>
      </c>
      <c r="B4258" s="11" t="s">
        <v>2516</v>
      </c>
      <c r="C4258" s="11" t="s">
        <v>2506</v>
      </c>
      <c r="D4258" s="188" t="s">
        <v>3022</v>
      </c>
      <c r="G4258" s="11" t="s">
        <v>2875</v>
      </c>
      <c r="H4258" s="11" t="s">
        <v>2876</v>
      </c>
      <c r="I4258" s="11" t="s">
        <v>2867</v>
      </c>
      <c r="J4258" s="258" t="s">
        <v>3038</v>
      </c>
      <c r="K4258" s="258" t="s">
        <v>3033</v>
      </c>
      <c r="L4258" s="265" t="s">
        <v>3085</v>
      </c>
      <c r="M4258" s="265" t="s">
        <v>1941</v>
      </c>
      <c r="N4258" s="258" t="s">
        <v>3028</v>
      </c>
      <c r="Q4258" s="265" t="s">
        <v>3072</v>
      </c>
      <c r="R4258" s="265" t="s">
        <v>3072</v>
      </c>
      <c r="S4258" s="265"/>
      <c r="T4258" s="11" t="s">
        <v>2877</v>
      </c>
      <c r="U4258" s="250" t="s">
        <v>2517</v>
      </c>
      <c r="V4258" s="215">
        <v>207</v>
      </c>
      <c r="Z4258" s="11">
        <v>1.2999999999999999E-2</v>
      </c>
      <c r="AD4258" s="188">
        <f t="shared" si="124"/>
        <v>5.3327187932653688</v>
      </c>
      <c r="AE4258" s="265" t="s">
        <v>3072</v>
      </c>
    </row>
    <row r="4259" spans="1:31" hidden="1" x14ac:dyDescent="0.35">
      <c r="A4259" s="11" t="s">
        <v>2872</v>
      </c>
      <c r="B4259" s="11" t="s">
        <v>2516</v>
      </c>
      <c r="C4259" s="11" t="s">
        <v>2506</v>
      </c>
      <c r="D4259" s="188" t="s">
        <v>3022</v>
      </c>
      <c r="G4259" s="11" t="s">
        <v>2878</v>
      </c>
      <c r="H4259" s="11" t="s">
        <v>2876</v>
      </c>
      <c r="I4259" s="11" t="s">
        <v>2861</v>
      </c>
      <c r="J4259" s="258" t="s">
        <v>3036</v>
      </c>
      <c r="K4259" s="258" t="s">
        <v>3033</v>
      </c>
      <c r="L4259" s="265" t="s">
        <v>3085</v>
      </c>
      <c r="M4259" s="265" t="s">
        <v>1941</v>
      </c>
      <c r="N4259" s="258" t="s">
        <v>3028</v>
      </c>
      <c r="Q4259" s="265" t="s">
        <v>3072</v>
      </c>
      <c r="R4259" s="265" t="s">
        <v>3072</v>
      </c>
      <c r="S4259" s="265"/>
      <c r="T4259" s="11" t="s">
        <v>2879</v>
      </c>
      <c r="U4259" s="250" t="s">
        <v>2517</v>
      </c>
      <c r="V4259" s="215">
        <v>35</v>
      </c>
      <c r="Z4259" s="11">
        <v>9.1999999999999998E-2</v>
      </c>
      <c r="AD4259" s="188">
        <f t="shared" si="124"/>
        <v>3.5553480614894135</v>
      </c>
      <c r="AE4259" s="265" t="s">
        <v>3072</v>
      </c>
    </row>
    <row r="4260" spans="1:31" hidden="1" x14ac:dyDescent="0.35">
      <c r="A4260" s="11" t="s">
        <v>2872</v>
      </c>
      <c r="B4260" s="11" t="s">
        <v>2516</v>
      </c>
      <c r="C4260" s="11" t="s">
        <v>2506</v>
      </c>
      <c r="D4260" s="188" t="s">
        <v>3022</v>
      </c>
      <c r="G4260" s="11" t="s">
        <v>2878</v>
      </c>
      <c r="H4260" s="11" t="s">
        <v>2876</v>
      </c>
      <c r="I4260" s="11" t="s">
        <v>2861</v>
      </c>
      <c r="J4260" s="258" t="s">
        <v>3036</v>
      </c>
      <c r="K4260" s="258" t="s">
        <v>3033</v>
      </c>
      <c r="L4260" s="265" t="s">
        <v>3085</v>
      </c>
      <c r="M4260" s="265" t="s">
        <v>1941</v>
      </c>
      <c r="N4260" s="258" t="s">
        <v>3028</v>
      </c>
      <c r="Q4260" s="265" t="s">
        <v>3072</v>
      </c>
      <c r="R4260" s="265" t="s">
        <v>3072</v>
      </c>
      <c r="S4260" s="265"/>
      <c r="T4260" s="11" t="s">
        <v>2879</v>
      </c>
      <c r="U4260" s="250" t="s">
        <v>2517</v>
      </c>
      <c r="V4260" s="215">
        <v>75</v>
      </c>
      <c r="Z4260" s="11">
        <v>0.128</v>
      </c>
      <c r="AD4260" s="188">
        <f t="shared" si="124"/>
        <v>4.3174881135363101</v>
      </c>
      <c r="AE4260" s="265" t="s">
        <v>3072</v>
      </c>
    </row>
    <row r="4261" spans="1:31" hidden="1" x14ac:dyDescent="0.35">
      <c r="A4261" s="11" t="s">
        <v>2872</v>
      </c>
      <c r="B4261" s="11" t="s">
        <v>2516</v>
      </c>
      <c r="C4261" s="11" t="s">
        <v>2506</v>
      </c>
      <c r="D4261" s="188" t="s">
        <v>3022</v>
      </c>
      <c r="G4261" s="11" t="s">
        <v>2878</v>
      </c>
      <c r="H4261" s="11" t="s">
        <v>2876</v>
      </c>
      <c r="I4261" s="11" t="s">
        <v>2861</v>
      </c>
      <c r="J4261" s="258" t="s">
        <v>3036</v>
      </c>
      <c r="K4261" s="258" t="s">
        <v>3033</v>
      </c>
      <c r="L4261" s="265" t="s">
        <v>3085</v>
      </c>
      <c r="M4261" s="265" t="s">
        <v>1941</v>
      </c>
      <c r="N4261" s="258" t="s">
        <v>3028</v>
      </c>
      <c r="Q4261" s="265" t="s">
        <v>3072</v>
      </c>
      <c r="R4261" s="265" t="s">
        <v>3072</v>
      </c>
      <c r="S4261" s="265"/>
      <c r="T4261" s="11" t="s">
        <v>2879</v>
      </c>
      <c r="U4261" s="250" t="s">
        <v>2517</v>
      </c>
      <c r="V4261" s="215">
        <v>98</v>
      </c>
      <c r="Z4261" s="11">
        <v>-0.05</v>
      </c>
      <c r="AD4261" s="188">
        <f t="shared" si="124"/>
        <v>4.5849674786705723</v>
      </c>
      <c r="AE4261" s="265" t="s">
        <v>3072</v>
      </c>
    </row>
    <row r="4262" spans="1:31" hidden="1" x14ac:dyDescent="0.35">
      <c r="A4262" s="11" t="s">
        <v>2872</v>
      </c>
      <c r="B4262" s="11" t="s">
        <v>2516</v>
      </c>
      <c r="C4262" s="11" t="s">
        <v>2506</v>
      </c>
      <c r="D4262" s="188" t="s">
        <v>3022</v>
      </c>
      <c r="G4262" s="11" t="s">
        <v>2878</v>
      </c>
      <c r="H4262" s="11" t="s">
        <v>2876</v>
      </c>
      <c r="I4262" s="11" t="s">
        <v>2861</v>
      </c>
      <c r="J4262" s="258" t="s">
        <v>3036</v>
      </c>
      <c r="K4262" s="258" t="s">
        <v>3033</v>
      </c>
      <c r="L4262" s="265" t="s">
        <v>3085</v>
      </c>
      <c r="M4262" s="265" t="s">
        <v>1941</v>
      </c>
      <c r="N4262" s="258" t="s">
        <v>3028</v>
      </c>
      <c r="Q4262" s="265" t="s">
        <v>3072</v>
      </c>
      <c r="R4262" s="265" t="s">
        <v>3072</v>
      </c>
      <c r="S4262" s="265"/>
      <c r="T4262" s="11" t="s">
        <v>2879</v>
      </c>
      <c r="U4262" s="250" t="s">
        <v>2517</v>
      </c>
      <c r="V4262" s="215">
        <v>7222</v>
      </c>
      <c r="Z4262" s="11">
        <v>4.5999999999999999E-2</v>
      </c>
      <c r="AD4262" s="188">
        <f t="shared" si="124"/>
        <v>8.8848872018374028</v>
      </c>
      <c r="AE4262" s="265" t="s">
        <v>3072</v>
      </c>
    </row>
    <row r="4263" spans="1:31" hidden="1" x14ac:dyDescent="0.35">
      <c r="A4263" s="11" t="s">
        <v>2872</v>
      </c>
      <c r="B4263" s="11" t="s">
        <v>2516</v>
      </c>
      <c r="C4263" s="11" t="s">
        <v>2506</v>
      </c>
      <c r="D4263" s="188" t="s">
        <v>3022</v>
      </c>
      <c r="G4263" s="11" t="s">
        <v>2878</v>
      </c>
      <c r="H4263" s="11" t="s">
        <v>2876</v>
      </c>
      <c r="I4263" s="11" t="s">
        <v>2861</v>
      </c>
      <c r="J4263" s="258" t="s">
        <v>3036</v>
      </c>
      <c r="K4263" s="258" t="s">
        <v>3033</v>
      </c>
      <c r="L4263" s="265" t="s">
        <v>3085</v>
      </c>
      <c r="M4263" s="265" t="s">
        <v>1941</v>
      </c>
      <c r="N4263" s="258" t="s">
        <v>3028</v>
      </c>
      <c r="Q4263" s="265" t="s">
        <v>3072</v>
      </c>
      <c r="R4263" s="265" t="s">
        <v>3072</v>
      </c>
      <c r="S4263" s="265"/>
      <c r="T4263" s="11" t="s">
        <v>2879</v>
      </c>
      <c r="U4263" s="250" t="s">
        <v>2517</v>
      </c>
      <c r="V4263" s="215">
        <v>7474</v>
      </c>
      <c r="Z4263" s="11">
        <v>0.28999999999999998</v>
      </c>
      <c r="AD4263" s="188">
        <f t="shared" si="124"/>
        <v>8.9191856100454299</v>
      </c>
      <c r="AE4263" s="265" t="s">
        <v>3072</v>
      </c>
    </row>
    <row r="4264" spans="1:31" hidden="1" x14ac:dyDescent="0.35">
      <c r="A4264" s="11" t="s">
        <v>2872</v>
      </c>
      <c r="B4264" s="11" t="s">
        <v>2516</v>
      </c>
      <c r="C4264" s="11" t="s">
        <v>2506</v>
      </c>
      <c r="D4264" s="188" t="s">
        <v>3022</v>
      </c>
      <c r="G4264" s="11" t="s">
        <v>2878</v>
      </c>
      <c r="H4264" s="11" t="s">
        <v>2876</v>
      </c>
      <c r="I4264" s="11" t="s">
        <v>2861</v>
      </c>
      <c r="J4264" s="258" t="s">
        <v>3036</v>
      </c>
      <c r="K4264" s="258" t="s">
        <v>3033</v>
      </c>
      <c r="L4264" s="265" t="s">
        <v>3085</v>
      </c>
      <c r="M4264" s="265" t="s">
        <v>1941</v>
      </c>
      <c r="N4264" s="258" t="s">
        <v>3028</v>
      </c>
      <c r="Q4264" s="265" t="s">
        <v>3072</v>
      </c>
      <c r="R4264" s="265" t="s">
        <v>3072</v>
      </c>
      <c r="S4264" s="265"/>
      <c r="T4264" s="11" t="s">
        <v>2879</v>
      </c>
      <c r="U4264" s="250" t="s">
        <v>2517</v>
      </c>
      <c r="V4264" s="215">
        <v>130000</v>
      </c>
      <c r="Z4264" s="11">
        <v>0.114</v>
      </c>
      <c r="AD4264" s="188">
        <f t="shared" si="124"/>
        <v>11.77528972943772</v>
      </c>
      <c r="AE4264" s="265" t="s">
        <v>3072</v>
      </c>
    </row>
    <row r="4265" spans="1:31" hidden="1" x14ac:dyDescent="0.35">
      <c r="A4265" s="11" t="s">
        <v>2872</v>
      </c>
      <c r="B4265" s="11" t="s">
        <v>2516</v>
      </c>
      <c r="C4265" s="11" t="s">
        <v>2506</v>
      </c>
      <c r="D4265" s="188" t="s">
        <v>3022</v>
      </c>
      <c r="G4265" s="11" t="s">
        <v>2878</v>
      </c>
      <c r="H4265" s="11" t="s">
        <v>2876</v>
      </c>
      <c r="I4265" s="11" t="s">
        <v>2864</v>
      </c>
      <c r="J4265" s="258" t="s">
        <v>2617</v>
      </c>
      <c r="K4265" s="258" t="s">
        <v>3033</v>
      </c>
      <c r="L4265" s="265" t="s">
        <v>3085</v>
      </c>
      <c r="M4265" s="265" t="s">
        <v>1941</v>
      </c>
      <c r="N4265" s="258" t="s">
        <v>3028</v>
      </c>
      <c r="Q4265" s="265" t="s">
        <v>3072</v>
      </c>
      <c r="R4265" s="265" t="s">
        <v>3072</v>
      </c>
      <c r="S4265" s="265"/>
      <c r="T4265" s="11" t="s">
        <v>2879</v>
      </c>
      <c r="U4265" s="250" t="s">
        <v>2517</v>
      </c>
      <c r="V4265" s="215">
        <v>33</v>
      </c>
      <c r="Z4265" s="11">
        <v>0.13200000000000001</v>
      </c>
      <c r="AD4265" s="188">
        <f t="shared" si="124"/>
        <v>3.4965075614664802</v>
      </c>
      <c r="AE4265" s="265" t="s">
        <v>3072</v>
      </c>
    </row>
    <row r="4266" spans="1:31" hidden="1" x14ac:dyDescent="0.35">
      <c r="A4266" s="11" t="s">
        <v>2872</v>
      </c>
      <c r="B4266" s="11" t="s">
        <v>2516</v>
      </c>
      <c r="C4266" s="11" t="s">
        <v>2506</v>
      </c>
      <c r="D4266" s="188" t="s">
        <v>3022</v>
      </c>
      <c r="G4266" s="11" t="s">
        <v>2878</v>
      </c>
      <c r="H4266" s="11" t="s">
        <v>2876</v>
      </c>
      <c r="I4266" s="11" t="s">
        <v>2865</v>
      </c>
      <c r="J4266" s="258" t="s">
        <v>2618</v>
      </c>
      <c r="K4266" s="258" t="s">
        <v>3033</v>
      </c>
      <c r="L4266" s="265" t="s">
        <v>3085</v>
      </c>
      <c r="M4266" s="265" t="s">
        <v>1941</v>
      </c>
      <c r="N4266" s="258" t="s">
        <v>3028</v>
      </c>
      <c r="Q4266" s="265" t="s">
        <v>3072</v>
      </c>
      <c r="R4266" s="265" t="s">
        <v>3072</v>
      </c>
      <c r="S4266" s="265"/>
      <c r="T4266" s="11" t="s">
        <v>2879</v>
      </c>
      <c r="U4266" s="250" t="s">
        <v>2517</v>
      </c>
      <c r="V4266" s="215">
        <v>75</v>
      </c>
      <c r="Z4266" s="11">
        <v>0.16800000000000001</v>
      </c>
      <c r="AD4266" s="188">
        <f t="shared" si="124"/>
        <v>4.3174881135363101</v>
      </c>
      <c r="AE4266" s="265" t="s">
        <v>3072</v>
      </c>
    </row>
    <row r="4267" spans="1:31" hidden="1" x14ac:dyDescent="0.35">
      <c r="A4267" s="11" t="s">
        <v>2872</v>
      </c>
      <c r="B4267" s="11" t="s">
        <v>2516</v>
      </c>
      <c r="C4267" s="11" t="s">
        <v>2506</v>
      </c>
      <c r="D4267" s="188" t="s">
        <v>3022</v>
      </c>
      <c r="G4267" s="11" t="s">
        <v>2878</v>
      </c>
      <c r="H4267" s="11" t="s">
        <v>2876</v>
      </c>
      <c r="I4267" s="11" t="s">
        <v>2866</v>
      </c>
      <c r="J4267" s="258" t="s">
        <v>3038</v>
      </c>
      <c r="K4267" s="258" t="s">
        <v>3033</v>
      </c>
      <c r="L4267" s="265" t="s">
        <v>3085</v>
      </c>
      <c r="M4267" s="265" t="s">
        <v>1941</v>
      </c>
      <c r="N4267" s="258" t="s">
        <v>3028</v>
      </c>
      <c r="Q4267" s="265" t="s">
        <v>3072</v>
      </c>
      <c r="R4267" s="265" t="s">
        <v>3072</v>
      </c>
      <c r="S4267" s="265"/>
      <c r="T4267" s="11" t="s">
        <v>2879</v>
      </c>
      <c r="U4267" s="250" t="s">
        <v>2517</v>
      </c>
      <c r="V4267" s="215">
        <v>1308</v>
      </c>
      <c r="Z4267" s="11">
        <v>1.3460000000000001</v>
      </c>
      <c r="AD4267" s="188">
        <f t="shared" si="124"/>
        <v>7.1762545320171442</v>
      </c>
      <c r="AE4267" s="265" t="s">
        <v>3072</v>
      </c>
    </row>
    <row r="4268" spans="1:31" hidden="1" x14ac:dyDescent="0.35">
      <c r="A4268" s="11" t="s">
        <v>2872</v>
      </c>
      <c r="B4268" s="11" t="s">
        <v>2516</v>
      </c>
      <c r="C4268" s="11" t="s">
        <v>2506</v>
      </c>
      <c r="D4268" s="188" t="s">
        <v>3022</v>
      </c>
      <c r="G4268" s="11" t="s">
        <v>2878</v>
      </c>
      <c r="H4268" s="11" t="s">
        <v>2876</v>
      </c>
      <c r="I4268" s="11" t="s">
        <v>2867</v>
      </c>
      <c r="J4268" s="258" t="s">
        <v>3038</v>
      </c>
      <c r="K4268" s="258" t="s">
        <v>3033</v>
      </c>
      <c r="L4268" s="265" t="s">
        <v>3085</v>
      </c>
      <c r="M4268" s="265" t="s">
        <v>1941</v>
      </c>
      <c r="N4268" s="258" t="s">
        <v>3028</v>
      </c>
      <c r="Q4268" s="265" t="s">
        <v>3072</v>
      </c>
      <c r="R4268" s="265" t="s">
        <v>3072</v>
      </c>
      <c r="S4268" s="265"/>
      <c r="T4268" s="11" t="s">
        <v>2879</v>
      </c>
      <c r="U4268" s="250" t="s">
        <v>2517</v>
      </c>
      <c r="V4268" s="215">
        <v>207</v>
      </c>
      <c r="Z4268" s="11">
        <v>-1.0999999999999999E-2</v>
      </c>
      <c r="AD4268" s="188">
        <f t="shared" si="124"/>
        <v>5.3327187932653688</v>
      </c>
      <c r="AE4268" s="265" t="s">
        <v>3072</v>
      </c>
    </row>
    <row r="4269" spans="1:31" x14ac:dyDescent="0.35">
      <c r="A4269" s="11" t="s">
        <v>2880</v>
      </c>
      <c r="B4269" s="11" t="s">
        <v>2516</v>
      </c>
      <c r="C4269" s="11" t="s">
        <v>2506</v>
      </c>
      <c r="G4269" s="11" t="s">
        <v>2881</v>
      </c>
      <c r="H4269" s="11" t="s">
        <v>2540</v>
      </c>
      <c r="I4269" s="11" t="s">
        <v>2882</v>
      </c>
      <c r="J4269" s="258" t="s">
        <v>3036</v>
      </c>
      <c r="K4269" s="260" t="s">
        <v>2079</v>
      </c>
      <c r="L4269" s="265" t="s">
        <v>1937</v>
      </c>
      <c r="M4269" s="265" t="s">
        <v>1937</v>
      </c>
      <c r="N4269" s="258" t="s">
        <v>3023</v>
      </c>
      <c r="P4269" s="265" t="s">
        <v>3099</v>
      </c>
      <c r="Q4269" s="265" t="s">
        <v>3078</v>
      </c>
      <c r="R4269" s="265" t="s">
        <v>3073</v>
      </c>
      <c r="S4269" s="265" t="s">
        <v>3116</v>
      </c>
      <c r="T4269" s="11" t="s">
        <v>3044</v>
      </c>
      <c r="U4269" s="250" t="s">
        <v>2551</v>
      </c>
      <c r="V4269">
        <v>192</v>
      </c>
      <c r="Z4269">
        <v>0.4</v>
      </c>
      <c r="AB4269">
        <v>0.04</v>
      </c>
      <c r="AC4269" s="218">
        <v>10</v>
      </c>
      <c r="AD4269" s="188">
        <f t="shared" si="124"/>
        <v>5.2574953720277815</v>
      </c>
      <c r="AE4269" s="188">
        <f t="shared" ref="AE4269:AE4283" si="126">Z4269</f>
        <v>0.4</v>
      </c>
    </row>
    <row r="4270" spans="1:31" x14ac:dyDescent="0.35">
      <c r="A4270" s="11" t="s">
        <v>2880</v>
      </c>
      <c r="B4270" s="11" t="s">
        <v>2516</v>
      </c>
      <c r="C4270" s="11" t="s">
        <v>2506</v>
      </c>
      <c r="G4270" s="11" t="s">
        <v>2881</v>
      </c>
      <c r="H4270" s="11" t="s">
        <v>2540</v>
      </c>
      <c r="I4270" s="11" t="s">
        <v>2883</v>
      </c>
      <c r="J4270" s="258" t="s">
        <v>3036</v>
      </c>
      <c r="K4270" s="260" t="s">
        <v>2079</v>
      </c>
      <c r="L4270" s="265" t="s">
        <v>1937</v>
      </c>
      <c r="M4270" s="265" t="s">
        <v>1937</v>
      </c>
      <c r="N4270" s="258" t="s">
        <v>3023</v>
      </c>
      <c r="P4270" s="265" t="s">
        <v>3099</v>
      </c>
      <c r="Q4270" s="265" t="s">
        <v>3078</v>
      </c>
      <c r="R4270" s="265" t="s">
        <v>3073</v>
      </c>
      <c r="S4270" s="265" t="s">
        <v>3116</v>
      </c>
      <c r="T4270" s="11" t="s">
        <v>3044</v>
      </c>
      <c r="U4270" s="250" t="s">
        <v>2551</v>
      </c>
      <c r="V4270">
        <v>58.2</v>
      </c>
      <c r="Z4270">
        <v>0.45</v>
      </c>
      <c r="AB4270">
        <v>0.08</v>
      </c>
      <c r="AC4270" s="218">
        <v>6</v>
      </c>
      <c r="AD4270" s="188">
        <f t="shared" si="124"/>
        <v>4.0638853547373923</v>
      </c>
      <c r="AE4270" s="188">
        <f t="shared" si="126"/>
        <v>0.45</v>
      </c>
    </row>
    <row r="4271" spans="1:31" x14ac:dyDescent="0.35">
      <c r="A4271" s="11" t="s">
        <v>2880</v>
      </c>
      <c r="B4271" s="11" t="s">
        <v>2516</v>
      </c>
      <c r="C4271" s="11" t="s">
        <v>2506</v>
      </c>
      <c r="G4271" s="11" t="s">
        <v>2881</v>
      </c>
      <c r="H4271" s="11" t="s">
        <v>2540</v>
      </c>
      <c r="I4271" s="11" t="s">
        <v>2884</v>
      </c>
      <c r="J4271" s="258" t="s">
        <v>3036</v>
      </c>
      <c r="K4271" s="260" t="s">
        <v>2079</v>
      </c>
      <c r="L4271" s="265" t="s">
        <v>1937</v>
      </c>
      <c r="M4271" s="265" t="s">
        <v>1937</v>
      </c>
      <c r="N4271" s="258" t="s">
        <v>3023</v>
      </c>
      <c r="P4271" s="265" t="s">
        <v>3099</v>
      </c>
      <c r="Q4271" s="265" t="s">
        <v>3078</v>
      </c>
      <c r="R4271" s="265" t="s">
        <v>3073</v>
      </c>
      <c r="S4271" s="265" t="s">
        <v>3116</v>
      </c>
      <c r="T4271" s="11" t="s">
        <v>3044</v>
      </c>
      <c r="U4271" s="250" t="s">
        <v>2551</v>
      </c>
      <c r="V4271">
        <v>55.5</v>
      </c>
      <c r="Z4271">
        <v>0.45</v>
      </c>
      <c r="AB4271">
        <v>0.08</v>
      </c>
      <c r="AC4271" s="218">
        <v>6</v>
      </c>
      <c r="AD4271" s="188">
        <f t="shared" si="124"/>
        <v>4.0163830207523885</v>
      </c>
      <c r="AE4271" s="188">
        <f t="shared" si="126"/>
        <v>0.45</v>
      </c>
    </row>
    <row r="4272" spans="1:31" x14ac:dyDescent="0.35">
      <c r="A4272" s="11" t="s">
        <v>2880</v>
      </c>
      <c r="B4272" s="11" t="s">
        <v>2516</v>
      </c>
      <c r="C4272" s="11" t="s">
        <v>2506</v>
      </c>
      <c r="G4272" s="11" t="s">
        <v>2881</v>
      </c>
      <c r="H4272" s="11" t="s">
        <v>2540</v>
      </c>
      <c r="I4272" s="11" t="s">
        <v>2885</v>
      </c>
      <c r="J4272" s="258" t="s">
        <v>3036</v>
      </c>
      <c r="K4272" s="260" t="s">
        <v>2079</v>
      </c>
      <c r="L4272" s="265" t="s">
        <v>1937</v>
      </c>
      <c r="M4272" s="265" t="s">
        <v>1937</v>
      </c>
      <c r="N4272" s="258" t="s">
        <v>3023</v>
      </c>
      <c r="P4272" s="265" t="s">
        <v>3099</v>
      </c>
      <c r="Q4272" s="265" t="s">
        <v>3078</v>
      </c>
      <c r="R4272" s="265" t="s">
        <v>3073</v>
      </c>
      <c r="S4272" s="265" t="s">
        <v>3116</v>
      </c>
      <c r="T4272" s="11" t="s">
        <v>3044</v>
      </c>
      <c r="U4272" s="250" t="s">
        <v>2551</v>
      </c>
      <c r="V4272">
        <v>33.700000000000003</v>
      </c>
      <c r="Z4272">
        <v>0.47</v>
      </c>
      <c r="AB4272">
        <v>0.05</v>
      </c>
      <c r="AC4272" s="218">
        <v>11</v>
      </c>
      <c r="AD4272" s="188">
        <f t="shared" si="124"/>
        <v>3.5174978373583161</v>
      </c>
      <c r="AE4272" s="188">
        <f t="shared" si="126"/>
        <v>0.47</v>
      </c>
    </row>
    <row r="4273" spans="1:31" x14ac:dyDescent="0.35">
      <c r="A4273" s="11" t="s">
        <v>2880</v>
      </c>
      <c r="B4273" s="11" t="s">
        <v>2516</v>
      </c>
      <c r="C4273" s="11" t="s">
        <v>2506</v>
      </c>
      <c r="G4273" s="11" t="s">
        <v>2881</v>
      </c>
      <c r="H4273" s="11" t="s">
        <v>2540</v>
      </c>
      <c r="I4273" s="11" t="s">
        <v>2886</v>
      </c>
      <c r="J4273" s="258" t="s">
        <v>3036</v>
      </c>
      <c r="K4273" s="260" t="s">
        <v>2079</v>
      </c>
      <c r="L4273" s="265" t="s">
        <v>1937</v>
      </c>
      <c r="M4273" s="265" t="s">
        <v>1937</v>
      </c>
      <c r="N4273" s="258" t="s">
        <v>3023</v>
      </c>
      <c r="P4273" s="265" t="s">
        <v>3099</v>
      </c>
      <c r="Q4273" s="265" t="s">
        <v>3078</v>
      </c>
      <c r="R4273" s="265" t="s">
        <v>3073</v>
      </c>
      <c r="S4273" s="265" t="s">
        <v>3116</v>
      </c>
      <c r="T4273" s="11" t="s">
        <v>3044</v>
      </c>
      <c r="U4273" s="250" t="s">
        <v>2551</v>
      </c>
      <c r="V4273">
        <v>30.4</v>
      </c>
      <c r="Z4273">
        <v>0.46</v>
      </c>
      <c r="AB4273">
        <v>0.03</v>
      </c>
      <c r="AC4273" s="218">
        <v>5</v>
      </c>
      <c r="AD4273" s="188">
        <f t="shared" si="124"/>
        <v>3.414442608412176</v>
      </c>
      <c r="AE4273" s="188">
        <f t="shared" si="126"/>
        <v>0.46</v>
      </c>
    </row>
    <row r="4274" spans="1:31" x14ac:dyDescent="0.35">
      <c r="A4274" s="11" t="s">
        <v>2880</v>
      </c>
      <c r="B4274" s="11" t="s">
        <v>2516</v>
      </c>
      <c r="C4274" s="11" t="s">
        <v>2506</v>
      </c>
      <c r="G4274" s="11" t="s">
        <v>2881</v>
      </c>
      <c r="H4274" s="11" t="s">
        <v>2540</v>
      </c>
      <c r="I4274" s="11" t="s">
        <v>2887</v>
      </c>
      <c r="J4274" s="258" t="s">
        <v>3036</v>
      </c>
      <c r="K4274" s="260" t="s">
        <v>2079</v>
      </c>
      <c r="L4274" s="265" t="s">
        <v>1937</v>
      </c>
      <c r="M4274" s="265" t="s">
        <v>1937</v>
      </c>
      <c r="N4274" s="258" t="s">
        <v>3023</v>
      </c>
      <c r="P4274" s="265" t="s">
        <v>3099</v>
      </c>
      <c r="Q4274" s="265" t="s">
        <v>3078</v>
      </c>
      <c r="R4274" s="265" t="s">
        <v>3073</v>
      </c>
      <c r="S4274" s="265" t="s">
        <v>3116</v>
      </c>
      <c r="T4274" s="11" t="s">
        <v>3044</v>
      </c>
      <c r="U4274" s="250" t="s">
        <v>2551</v>
      </c>
      <c r="V4274">
        <v>20</v>
      </c>
      <c r="Z4274">
        <v>0.38</v>
      </c>
      <c r="AB4274">
        <v>0.02</v>
      </c>
      <c r="AC4274" s="218">
        <v>5</v>
      </c>
      <c r="AD4274" s="188">
        <f t="shared" si="124"/>
        <v>2.9957322735539909</v>
      </c>
      <c r="AE4274" s="188">
        <f t="shared" si="126"/>
        <v>0.38</v>
      </c>
    </row>
    <row r="4275" spans="1:31" x14ac:dyDescent="0.35">
      <c r="A4275" s="11" t="s">
        <v>2880</v>
      </c>
      <c r="B4275" s="11" t="s">
        <v>2516</v>
      </c>
      <c r="C4275" s="11" t="s">
        <v>2506</v>
      </c>
      <c r="G4275" s="11" t="s">
        <v>2881</v>
      </c>
      <c r="H4275" s="11" t="s">
        <v>2540</v>
      </c>
      <c r="I4275" s="11" t="s">
        <v>2888</v>
      </c>
      <c r="J4275" s="258" t="s">
        <v>3036</v>
      </c>
      <c r="K4275" s="260" t="s">
        <v>2079</v>
      </c>
      <c r="L4275" s="265" t="s">
        <v>1937</v>
      </c>
      <c r="M4275" s="265" t="s">
        <v>1937</v>
      </c>
      <c r="N4275" s="258" t="s">
        <v>3023</v>
      </c>
      <c r="P4275" s="265" t="s">
        <v>3099</v>
      </c>
      <c r="Q4275" s="265" t="s">
        <v>3078</v>
      </c>
      <c r="R4275" s="265" t="s">
        <v>3073</v>
      </c>
      <c r="S4275" s="265" t="s">
        <v>3116</v>
      </c>
      <c r="T4275" s="11" t="s">
        <v>3044</v>
      </c>
      <c r="U4275" s="250" t="s">
        <v>2551</v>
      </c>
      <c r="V4275">
        <v>15.9</v>
      </c>
      <c r="Z4275">
        <v>0.34</v>
      </c>
      <c r="AB4275">
        <v>0.04</v>
      </c>
      <c r="AC4275" s="218">
        <v>4</v>
      </c>
      <c r="AD4275" s="188">
        <f t="shared" si="124"/>
        <v>2.7663191092261861</v>
      </c>
      <c r="AE4275" s="188">
        <f t="shared" si="126"/>
        <v>0.34</v>
      </c>
    </row>
    <row r="4276" spans="1:31" x14ac:dyDescent="0.35">
      <c r="A4276" s="11" t="s">
        <v>2880</v>
      </c>
      <c r="B4276" s="11" t="s">
        <v>2516</v>
      </c>
      <c r="C4276" s="11" t="s">
        <v>2506</v>
      </c>
      <c r="G4276" s="11" t="s">
        <v>2881</v>
      </c>
      <c r="H4276" s="11" t="s">
        <v>2540</v>
      </c>
      <c r="I4276" s="11" t="s">
        <v>2889</v>
      </c>
      <c r="J4276" s="258" t="s">
        <v>3036</v>
      </c>
      <c r="K4276" s="260" t="s">
        <v>2079</v>
      </c>
      <c r="L4276" s="265" t="s">
        <v>1937</v>
      </c>
      <c r="M4276" s="265" t="s">
        <v>1937</v>
      </c>
      <c r="N4276" s="258" t="s">
        <v>3023</v>
      </c>
      <c r="P4276" s="265" t="s">
        <v>3099</v>
      </c>
      <c r="Q4276" s="265" t="s">
        <v>3078</v>
      </c>
      <c r="R4276" s="265" t="s">
        <v>3073</v>
      </c>
      <c r="S4276" s="265" t="s">
        <v>3116</v>
      </c>
      <c r="T4276" s="11" t="s">
        <v>3044</v>
      </c>
      <c r="U4276" s="250" t="s">
        <v>2551</v>
      </c>
      <c r="V4276">
        <v>9.5</v>
      </c>
      <c r="Z4276">
        <v>0.46</v>
      </c>
      <c r="AB4276">
        <v>0.02</v>
      </c>
      <c r="AC4276" s="218">
        <v>7</v>
      </c>
      <c r="AD4276" s="188">
        <f t="shared" si="124"/>
        <v>2.2512917986064953</v>
      </c>
      <c r="AE4276" s="188">
        <f t="shared" si="126"/>
        <v>0.46</v>
      </c>
    </row>
    <row r="4277" spans="1:31" x14ac:dyDescent="0.35">
      <c r="A4277" s="11" t="s">
        <v>2880</v>
      </c>
      <c r="B4277" s="11" t="s">
        <v>2516</v>
      </c>
      <c r="C4277" s="11" t="s">
        <v>2506</v>
      </c>
      <c r="G4277" s="11" t="s">
        <v>2881</v>
      </c>
      <c r="H4277" s="11" t="s">
        <v>2540</v>
      </c>
      <c r="I4277" s="11" t="s">
        <v>2890</v>
      </c>
      <c r="J4277" s="258" t="s">
        <v>3036</v>
      </c>
      <c r="K4277" s="260" t="s">
        <v>2079</v>
      </c>
      <c r="L4277" s="265" t="s">
        <v>1937</v>
      </c>
      <c r="M4277" s="265" t="s">
        <v>1937</v>
      </c>
      <c r="N4277" s="258" t="s">
        <v>3023</v>
      </c>
      <c r="P4277" s="265" t="s">
        <v>3099</v>
      </c>
      <c r="Q4277" s="265" t="s">
        <v>3078</v>
      </c>
      <c r="R4277" s="265" t="s">
        <v>3073</v>
      </c>
      <c r="S4277" s="265" t="s">
        <v>3116</v>
      </c>
      <c r="T4277" s="11" t="s">
        <v>3044</v>
      </c>
      <c r="U4277" s="250" t="s">
        <v>2551</v>
      </c>
      <c r="V4277">
        <v>7.8</v>
      </c>
      <c r="Z4277">
        <v>0.41</v>
      </c>
      <c r="AB4277">
        <v>0.02</v>
      </c>
      <c r="AC4277" s="218">
        <v>5</v>
      </c>
      <c r="AD4277" s="188">
        <f t="shared" si="124"/>
        <v>2.0541237336955462</v>
      </c>
      <c r="AE4277" s="188">
        <f t="shared" si="126"/>
        <v>0.41</v>
      </c>
    </row>
    <row r="4278" spans="1:31" x14ac:dyDescent="0.35">
      <c r="A4278" s="11" t="s">
        <v>2880</v>
      </c>
      <c r="B4278" s="11" t="s">
        <v>2516</v>
      </c>
      <c r="C4278" s="11" t="s">
        <v>2506</v>
      </c>
      <c r="G4278" s="11" t="s">
        <v>2881</v>
      </c>
      <c r="H4278" s="11" t="s">
        <v>2540</v>
      </c>
      <c r="I4278" s="11" t="s">
        <v>2891</v>
      </c>
      <c r="J4278" s="258" t="s">
        <v>3036</v>
      </c>
      <c r="K4278" s="260" t="s">
        <v>2079</v>
      </c>
      <c r="L4278" s="265" t="s">
        <v>1937</v>
      </c>
      <c r="M4278" s="265" t="s">
        <v>1937</v>
      </c>
      <c r="N4278" s="258" t="s">
        <v>3023</v>
      </c>
      <c r="P4278" s="265" t="s">
        <v>3099</v>
      </c>
      <c r="Q4278" s="265" t="s">
        <v>3078</v>
      </c>
      <c r="R4278" s="265" t="s">
        <v>3073</v>
      </c>
      <c r="S4278" s="265" t="s">
        <v>3116</v>
      </c>
      <c r="T4278" s="11" t="s">
        <v>3044</v>
      </c>
      <c r="U4278" s="250" t="s">
        <v>2551</v>
      </c>
      <c r="V4278">
        <v>1.3</v>
      </c>
      <c r="Z4278">
        <v>0.56000000000000005</v>
      </c>
      <c r="AB4278">
        <v>0.03</v>
      </c>
      <c r="AC4278" s="218">
        <v>8</v>
      </c>
      <c r="AD4278" s="188">
        <f t="shared" si="124"/>
        <v>0.26236426446749106</v>
      </c>
      <c r="AE4278" s="188">
        <f t="shared" si="126"/>
        <v>0.56000000000000005</v>
      </c>
    </row>
    <row r="4279" spans="1:31" x14ac:dyDescent="0.35">
      <c r="A4279" s="11" t="s">
        <v>2880</v>
      </c>
      <c r="B4279" s="11" t="s">
        <v>2516</v>
      </c>
      <c r="C4279" s="11" t="s">
        <v>2506</v>
      </c>
      <c r="G4279" s="11" t="s">
        <v>2881</v>
      </c>
      <c r="H4279" s="11" t="s">
        <v>2540</v>
      </c>
      <c r="I4279" s="11" t="s">
        <v>2892</v>
      </c>
      <c r="J4279" s="259" t="s">
        <v>3036</v>
      </c>
      <c r="K4279" s="260" t="s">
        <v>2079</v>
      </c>
      <c r="L4279" s="265" t="s">
        <v>1937</v>
      </c>
      <c r="M4279" s="265" t="s">
        <v>1937</v>
      </c>
      <c r="N4279" s="258" t="s">
        <v>3023</v>
      </c>
      <c r="P4279" s="265" t="s">
        <v>3099</v>
      </c>
      <c r="Q4279" s="265" t="s">
        <v>3078</v>
      </c>
      <c r="R4279" s="265" t="s">
        <v>3073</v>
      </c>
      <c r="S4279" s="265" t="s">
        <v>3116</v>
      </c>
      <c r="T4279" s="11" t="s">
        <v>3044</v>
      </c>
      <c r="U4279" s="250" t="s">
        <v>2551</v>
      </c>
      <c r="V4279">
        <v>1.07</v>
      </c>
      <c r="Z4279">
        <v>0.32</v>
      </c>
      <c r="AB4279">
        <v>0.04</v>
      </c>
      <c r="AC4279" s="218">
        <v>7</v>
      </c>
      <c r="AD4279" s="188">
        <f t="shared" si="124"/>
        <v>6.7658648473814864E-2</v>
      </c>
      <c r="AE4279" s="188">
        <f t="shared" si="126"/>
        <v>0.32</v>
      </c>
    </row>
    <row r="4280" spans="1:31" x14ac:dyDescent="0.35">
      <c r="A4280" s="11" t="s">
        <v>2880</v>
      </c>
      <c r="B4280" s="11" t="s">
        <v>2516</v>
      </c>
      <c r="C4280" s="11" t="s">
        <v>2506</v>
      </c>
      <c r="G4280" s="11" t="s">
        <v>2881</v>
      </c>
      <c r="H4280" s="11" t="s">
        <v>2540</v>
      </c>
      <c r="I4280" s="11" t="s">
        <v>3043</v>
      </c>
      <c r="J4280" s="259" t="s">
        <v>3038</v>
      </c>
      <c r="K4280" s="260" t="s">
        <v>2079</v>
      </c>
      <c r="L4280" s="265" t="s">
        <v>1937</v>
      </c>
      <c r="M4280" s="265" t="s">
        <v>1937</v>
      </c>
      <c r="N4280" s="258" t="s">
        <v>3023</v>
      </c>
      <c r="P4280" s="265" t="s">
        <v>3099</v>
      </c>
      <c r="Q4280" s="265" t="s">
        <v>3078</v>
      </c>
      <c r="R4280" s="265" t="s">
        <v>3073</v>
      </c>
      <c r="S4280" s="265" t="s">
        <v>3116</v>
      </c>
      <c r="T4280" s="11" t="s">
        <v>3044</v>
      </c>
      <c r="U4280" s="250" t="s">
        <v>2551</v>
      </c>
      <c r="V4280">
        <v>520</v>
      </c>
      <c r="Z4280">
        <v>0.53</v>
      </c>
      <c r="AB4280">
        <v>0.14000000000000001</v>
      </c>
      <c r="AC4280" s="218">
        <v>9</v>
      </c>
      <c r="AD4280" s="188">
        <f t="shared" si="124"/>
        <v>6.253828811575473</v>
      </c>
      <c r="AE4280" s="188">
        <f t="shared" si="126"/>
        <v>0.53</v>
      </c>
    </row>
    <row r="4281" spans="1:31" x14ac:dyDescent="0.35">
      <c r="A4281" s="11" t="s">
        <v>2880</v>
      </c>
      <c r="B4281" s="11" t="s">
        <v>2516</v>
      </c>
      <c r="C4281" s="11" t="s">
        <v>2506</v>
      </c>
      <c r="G4281" s="11" t="s">
        <v>2881</v>
      </c>
      <c r="H4281" s="11" t="s">
        <v>2540</v>
      </c>
      <c r="I4281" s="11" t="s">
        <v>2893</v>
      </c>
      <c r="J4281" s="258" t="s">
        <v>3036</v>
      </c>
      <c r="K4281" s="260" t="s">
        <v>2079</v>
      </c>
      <c r="L4281" s="265" t="s">
        <v>1937</v>
      </c>
      <c r="M4281" s="265" t="s">
        <v>1937</v>
      </c>
      <c r="N4281" s="258" t="s">
        <v>3023</v>
      </c>
      <c r="P4281" s="265" t="s">
        <v>3099</v>
      </c>
      <c r="Q4281" s="265" t="s">
        <v>3078</v>
      </c>
      <c r="R4281" s="265" t="s">
        <v>3073</v>
      </c>
      <c r="S4281" s="265" t="s">
        <v>3116</v>
      </c>
      <c r="T4281" s="11" t="s">
        <v>3044</v>
      </c>
      <c r="U4281" s="250" t="s">
        <v>2551</v>
      </c>
      <c r="V4281">
        <v>390</v>
      </c>
      <c r="Z4281">
        <v>0.55000000000000004</v>
      </c>
      <c r="AB4281">
        <v>7.0000000000000007E-2</v>
      </c>
      <c r="AC4281" s="218">
        <v>4</v>
      </c>
      <c r="AD4281" s="188">
        <f t="shared" si="124"/>
        <v>5.9661467391236922</v>
      </c>
      <c r="AE4281" s="188">
        <f t="shared" si="126"/>
        <v>0.55000000000000004</v>
      </c>
    </row>
    <row r="4282" spans="1:31" x14ac:dyDescent="0.35">
      <c r="A4282" s="11" t="s">
        <v>2880</v>
      </c>
      <c r="B4282" s="11" t="s">
        <v>2516</v>
      </c>
      <c r="C4282" s="11" t="s">
        <v>2506</v>
      </c>
      <c r="G4282" s="11" t="s">
        <v>2881</v>
      </c>
      <c r="H4282" s="11" t="s">
        <v>2540</v>
      </c>
      <c r="I4282" s="11" t="s">
        <v>2894</v>
      </c>
      <c r="J4282" s="258" t="s">
        <v>2617</v>
      </c>
      <c r="K4282" s="260" t="s">
        <v>2079</v>
      </c>
      <c r="L4282" s="265" t="s">
        <v>1937</v>
      </c>
      <c r="M4282" s="265" t="s">
        <v>1937</v>
      </c>
      <c r="N4282" s="258" t="s">
        <v>3023</v>
      </c>
      <c r="P4282" s="265" t="s">
        <v>3099</v>
      </c>
      <c r="Q4282" s="265" t="s">
        <v>3078</v>
      </c>
      <c r="R4282" s="265" t="s">
        <v>3073</v>
      </c>
      <c r="S4282" s="265" t="s">
        <v>3116</v>
      </c>
      <c r="T4282" s="11" t="s">
        <v>3044</v>
      </c>
      <c r="U4282" s="250" t="s">
        <v>2551</v>
      </c>
      <c r="V4282">
        <v>150</v>
      </c>
      <c r="Z4282">
        <v>0.71</v>
      </c>
      <c r="AB4282">
        <v>0.01</v>
      </c>
      <c r="AC4282" s="218">
        <v>5</v>
      </c>
      <c r="AD4282" s="188">
        <f t="shared" si="124"/>
        <v>5.0106352940962555</v>
      </c>
      <c r="AE4282" s="188">
        <f t="shared" si="126"/>
        <v>0.71</v>
      </c>
    </row>
    <row r="4283" spans="1:31" x14ac:dyDescent="0.35">
      <c r="A4283" s="11" t="s">
        <v>2880</v>
      </c>
      <c r="B4283" s="11" t="s">
        <v>2516</v>
      </c>
      <c r="C4283" s="11" t="s">
        <v>2506</v>
      </c>
      <c r="G4283" s="11" t="s">
        <v>2881</v>
      </c>
      <c r="H4283" s="11" t="s">
        <v>2540</v>
      </c>
      <c r="I4283" s="11" t="s">
        <v>2895</v>
      </c>
      <c r="J4283" s="258" t="s">
        <v>3036</v>
      </c>
      <c r="K4283" s="260" t="s">
        <v>2079</v>
      </c>
      <c r="L4283" s="265" t="s">
        <v>1937</v>
      </c>
      <c r="M4283" s="265" t="s">
        <v>1937</v>
      </c>
      <c r="N4283" s="258" t="s">
        <v>3023</v>
      </c>
      <c r="P4283" s="265" t="s">
        <v>3099</v>
      </c>
      <c r="Q4283" s="265" t="s">
        <v>3078</v>
      </c>
      <c r="R4283" s="265" t="s">
        <v>3073</v>
      </c>
      <c r="S4283" s="265" t="s">
        <v>3116</v>
      </c>
      <c r="T4283" s="11" t="s">
        <v>3044</v>
      </c>
      <c r="U4283" s="250" t="s">
        <v>2551</v>
      </c>
      <c r="V4283">
        <v>100</v>
      </c>
      <c r="Z4283">
        <v>0.69</v>
      </c>
      <c r="AB4283">
        <v>0.06</v>
      </c>
      <c r="AC4283" s="218">
        <v>10</v>
      </c>
      <c r="AD4283" s="188">
        <f t="shared" si="124"/>
        <v>4.6051701859880918</v>
      </c>
      <c r="AE4283" s="188">
        <f t="shared" si="126"/>
        <v>0.69</v>
      </c>
    </row>
    <row r="4284" spans="1:31" hidden="1" x14ac:dyDescent="0.35">
      <c r="A4284" s="11" t="s">
        <v>2896</v>
      </c>
      <c r="B4284" s="11" t="s">
        <v>2516</v>
      </c>
      <c r="C4284" s="11" t="s">
        <v>2898</v>
      </c>
      <c r="D4284" s="188" t="s">
        <v>3022</v>
      </c>
      <c r="G4284" s="11" t="s">
        <v>2900</v>
      </c>
      <c r="H4284" s="11" t="s">
        <v>2899</v>
      </c>
      <c r="J4284" s="258" t="s">
        <v>2561</v>
      </c>
      <c r="K4284" s="258" t="s">
        <v>3017</v>
      </c>
      <c r="L4284" s="265" t="s">
        <v>1937</v>
      </c>
      <c r="M4284" s="265" t="s">
        <v>1941</v>
      </c>
      <c r="N4284" s="258" t="s">
        <v>3027</v>
      </c>
      <c r="O4284" s="258" t="s">
        <v>3040</v>
      </c>
      <c r="P4284" s="258"/>
      <c r="Q4284" s="258"/>
      <c r="R4284" s="258"/>
      <c r="S4284" s="258"/>
      <c r="U4284" s="250" t="s">
        <v>2517</v>
      </c>
      <c r="V4284">
        <v>1.39688911189162</v>
      </c>
      <c r="Z4284">
        <v>3.00610135474159</v>
      </c>
      <c r="AD4284" s="188">
        <f t="shared" ref="AD4284:AD4301" si="127">LN(10^(V4284))</f>
        <v>3.2164560456073361</v>
      </c>
    </row>
    <row r="4285" spans="1:31" hidden="1" x14ac:dyDescent="0.35">
      <c r="A4285" s="11" t="s">
        <v>2896</v>
      </c>
      <c r="B4285" s="11" t="s">
        <v>2516</v>
      </c>
      <c r="C4285" s="11" t="s">
        <v>2898</v>
      </c>
      <c r="D4285" s="188" t="s">
        <v>3022</v>
      </c>
      <c r="G4285" s="11" t="s">
        <v>2900</v>
      </c>
      <c r="H4285" s="11" t="s">
        <v>2899</v>
      </c>
      <c r="J4285" s="258" t="s">
        <v>2561</v>
      </c>
      <c r="K4285" s="258" t="s">
        <v>3017</v>
      </c>
      <c r="L4285" s="265" t="s">
        <v>1937</v>
      </c>
      <c r="M4285" s="265" t="s">
        <v>1941</v>
      </c>
      <c r="N4285" s="258" t="s">
        <v>3027</v>
      </c>
      <c r="O4285" s="258" t="s">
        <v>3040</v>
      </c>
      <c r="P4285" s="258"/>
      <c r="Q4285" s="258"/>
      <c r="R4285" s="258"/>
      <c r="S4285" s="258"/>
      <c r="U4285" s="250" t="s">
        <v>2517</v>
      </c>
      <c r="V4285">
        <v>1.77451078775715</v>
      </c>
      <c r="Z4285">
        <v>1.41177454423816</v>
      </c>
      <c r="AD4285" s="188">
        <f t="shared" si="127"/>
        <v>4.0859620872467346</v>
      </c>
    </row>
    <row r="4286" spans="1:31" hidden="1" x14ac:dyDescent="0.35">
      <c r="A4286" s="11" t="s">
        <v>2896</v>
      </c>
      <c r="B4286" s="11" t="s">
        <v>2516</v>
      </c>
      <c r="C4286" s="11" t="s">
        <v>2898</v>
      </c>
      <c r="D4286" s="188" t="s">
        <v>3022</v>
      </c>
      <c r="G4286" s="11" t="s">
        <v>2900</v>
      </c>
      <c r="H4286" s="11" t="s">
        <v>2899</v>
      </c>
      <c r="J4286" s="258" t="s">
        <v>2561</v>
      </c>
      <c r="K4286" s="258" t="s">
        <v>3017</v>
      </c>
      <c r="L4286" s="265" t="s">
        <v>1937</v>
      </c>
      <c r="M4286" s="265" t="s">
        <v>1941</v>
      </c>
      <c r="N4286" s="258" t="s">
        <v>3027</v>
      </c>
      <c r="O4286" s="258" t="s">
        <v>3040</v>
      </c>
      <c r="P4286" s="258"/>
      <c r="Q4286" s="258"/>
      <c r="R4286" s="258"/>
      <c r="S4286" s="258"/>
      <c r="U4286" s="250" t="s">
        <v>2517</v>
      </c>
      <c r="V4286">
        <v>2.3786251881585501</v>
      </c>
      <c r="Z4286">
        <v>3.1898645258404401</v>
      </c>
      <c r="AD4286" s="188">
        <f t="shared" si="127"/>
        <v>5.476986900074035</v>
      </c>
    </row>
    <row r="4287" spans="1:31" hidden="1" x14ac:dyDescent="0.35">
      <c r="A4287" s="11" t="s">
        <v>2896</v>
      </c>
      <c r="B4287" s="11" t="s">
        <v>2516</v>
      </c>
      <c r="C4287" s="11" t="s">
        <v>2898</v>
      </c>
      <c r="D4287" s="188" t="s">
        <v>3022</v>
      </c>
      <c r="G4287" s="11" t="s">
        <v>2900</v>
      </c>
      <c r="H4287" s="11" t="s">
        <v>2899</v>
      </c>
      <c r="J4287" s="258" t="s">
        <v>2561</v>
      </c>
      <c r="K4287" s="258" t="s">
        <v>3017</v>
      </c>
      <c r="L4287" s="265" t="s">
        <v>1937</v>
      </c>
      <c r="M4287" s="265" t="s">
        <v>1941</v>
      </c>
      <c r="N4287" s="258" t="s">
        <v>3027</v>
      </c>
      <c r="O4287" s="258" t="s">
        <v>3040</v>
      </c>
      <c r="P4287" s="258"/>
      <c r="Q4287" s="258"/>
      <c r="R4287" s="258"/>
      <c r="S4287" s="258"/>
      <c r="U4287" s="250" t="s">
        <v>2517</v>
      </c>
      <c r="V4287">
        <v>2.8689412945308499</v>
      </c>
      <c r="Z4287">
        <v>2.5437096504432102</v>
      </c>
      <c r="AD4287" s="188">
        <f t="shared" si="127"/>
        <v>6.605981457461775</v>
      </c>
    </row>
    <row r="4288" spans="1:31" hidden="1" x14ac:dyDescent="0.35">
      <c r="A4288" s="11" t="s">
        <v>2896</v>
      </c>
      <c r="B4288" s="11" t="s">
        <v>2516</v>
      </c>
      <c r="C4288" s="11" t="s">
        <v>2898</v>
      </c>
      <c r="D4288" s="188" t="s">
        <v>3022</v>
      </c>
      <c r="G4288" s="11" t="s">
        <v>2900</v>
      </c>
      <c r="H4288" s="11" t="s">
        <v>2899</v>
      </c>
      <c r="J4288" s="258" t="s">
        <v>2561</v>
      </c>
      <c r="K4288" s="258" t="s">
        <v>3017</v>
      </c>
      <c r="L4288" s="265" t="s">
        <v>1937</v>
      </c>
      <c r="M4288" s="265" t="s">
        <v>1941</v>
      </c>
      <c r="N4288" s="258" t="s">
        <v>3027</v>
      </c>
      <c r="O4288" s="258" t="s">
        <v>3040</v>
      </c>
      <c r="P4288" s="258"/>
      <c r="Q4288" s="258"/>
      <c r="R4288" s="258"/>
      <c r="S4288" s="258"/>
      <c r="U4288" s="250" t="s">
        <v>2517</v>
      </c>
      <c r="V4288">
        <v>2.9957852483692902</v>
      </c>
      <c r="Z4288">
        <v>1.10336176618163</v>
      </c>
      <c r="AD4288" s="188">
        <f t="shared" si="127"/>
        <v>6.8980504547065928</v>
      </c>
    </row>
    <row r="4289" spans="1:30" hidden="1" x14ac:dyDescent="0.35">
      <c r="A4289" s="11" t="s">
        <v>2896</v>
      </c>
      <c r="B4289" s="11" t="s">
        <v>2516</v>
      </c>
      <c r="C4289" s="11" t="s">
        <v>2898</v>
      </c>
      <c r="D4289" s="188" t="s">
        <v>3022</v>
      </c>
      <c r="G4289" s="11" t="s">
        <v>2900</v>
      </c>
      <c r="H4289" s="11" t="s">
        <v>2899</v>
      </c>
      <c r="J4289" s="258" t="s">
        <v>2561</v>
      </c>
      <c r="K4289" s="258" t="s">
        <v>3017</v>
      </c>
      <c r="L4289" s="265" t="s">
        <v>1937</v>
      </c>
      <c r="M4289" s="265" t="s">
        <v>1941</v>
      </c>
      <c r="N4289" s="258" t="s">
        <v>3027</v>
      </c>
      <c r="O4289" s="258" t="s">
        <v>3040</v>
      </c>
      <c r="P4289" s="258"/>
      <c r="Q4289" s="258"/>
      <c r="R4289" s="258"/>
      <c r="S4289" s="258"/>
      <c r="U4289" s="250" t="s">
        <v>2517</v>
      </c>
      <c r="V4289">
        <v>3.0386352232814802</v>
      </c>
      <c r="Z4289">
        <v>1.8927379160394699</v>
      </c>
      <c r="AD4289" s="188">
        <f t="shared" si="127"/>
        <v>6.9967161681745704</v>
      </c>
    </row>
    <row r="4290" spans="1:30" hidden="1" x14ac:dyDescent="0.35">
      <c r="A4290" s="11" t="s">
        <v>2896</v>
      </c>
      <c r="B4290" s="11" t="s">
        <v>2516</v>
      </c>
      <c r="C4290" s="11" t="s">
        <v>2898</v>
      </c>
      <c r="D4290" s="188" t="s">
        <v>3022</v>
      </c>
      <c r="G4290" s="11" t="s">
        <v>2900</v>
      </c>
      <c r="H4290" s="11" t="s">
        <v>2899</v>
      </c>
      <c r="J4290" s="258" t="s">
        <v>2561</v>
      </c>
      <c r="K4290" s="258" t="s">
        <v>3017</v>
      </c>
      <c r="L4290" s="265" t="s">
        <v>1937</v>
      </c>
      <c r="M4290" s="265" t="s">
        <v>1941</v>
      </c>
      <c r="N4290" s="258" t="s">
        <v>3027</v>
      </c>
      <c r="O4290" s="258" t="s">
        <v>3040</v>
      </c>
      <c r="P4290" s="258"/>
      <c r="Q4290" s="258"/>
      <c r="R4290" s="258"/>
      <c r="S4290" s="258"/>
      <c r="U4290" s="250" t="s">
        <v>2517</v>
      </c>
      <c r="V4290">
        <v>3.0518815855494199</v>
      </c>
      <c r="Z4290">
        <v>0.40561297875898999</v>
      </c>
      <c r="AD4290" s="188">
        <f t="shared" si="127"/>
        <v>7.0272170444691273</v>
      </c>
    </row>
    <row r="4291" spans="1:30" hidden="1" x14ac:dyDescent="0.35">
      <c r="A4291" s="11" t="s">
        <v>2896</v>
      </c>
      <c r="B4291" s="11" t="s">
        <v>2516</v>
      </c>
      <c r="C4291" s="11" t="s">
        <v>2898</v>
      </c>
      <c r="D4291" s="188" t="s">
        <v>3022</v>
      </c>
      <c r="G4291" s="11" t="s">
        <v>2900</v>
      </c>
      <c r="H4291" s="11" t="s">
        <v>2899</v>
      </c>
      <c r="J4291" s="258" t="s">
        <v>2561</v>
      </c>
      <c r="K4291" s="258" t="s">
        <v>3017</v>
      </c>
      <c r="L4291" s="265" t="s">
        <v>1937</v>
      </c>
      <c r="M4291" s="265" t="s">
        <v>1941</v>
      </c>
      <c r="N4291" s="258" t="s">
        <v>3027</v>
      </c>
      <c r="O4291" s="258" t="s">
        <v>3040</v>
      </c>
      <c r="P4291" s="258"/>
      <c r="Q4291" s="258"/>
      <c r="R4291" s="258"/>
      <c r="S4291" s="258"/>
      <c r="U4291" s="250" t="s">
        <v>2517</v>
      </c>
      <c r="V4291">
        <v>3.1256397390867998</v>
      </c>
      <c r="Z4291">
        <v>1.7250309416290299</v>
      </c>
      <c r="AD4291" s="188">
        <f t="shared" si="127"/>
        <v>7.1970514692910648</v>
      </c>
    </row>
    <row r="4292" spans="1:30" hidden="1" x14ac:dyDescent="0.35">
      <c r="A4292" s="11" t="s">
        <v>2896</v>
      </c>
      <c r="B4292" s="11" t="s">
        <v>2516</v>
      </c>
      <c r="C4292" s="11" t="s">
        <v>2898</v>
      </c>
      <c r="D4292" s="188" t="s">
        <v>3022</v>
      </c>
      <c r="G4292" s="11" t="s">
        <v>2900</v>
      </c>
      <c r="H4292" s="11" t="s">
        <v>2899</v>
      </c>
      <c r="J4292" s="258" t="s">
        <v>2561</v>
      </c>
      <c r="K4292" s="258" t="s">
        <v>3017</v>
      </c>
      <c r="L4292" s="265" t="s">
        <v>1937</v>
      </c>
      <c r="M4292" s="265" t="s">
        <v>1941</v>
      </c>
      <c r="N4292" s="258" t="s">
        <v>3027</v>
      </c>
      <c r="O4292" s="258" t="s">
        <v>3040</v>
      </c>
      <c r="P4292" s="258"/>
      <c r="Q4292" s="258"/>
      <c r="R4292" s="258"/>
      <c r="S4292" s="258"/>
      <c r="U4292" s="250" t="s">
        <v>2517</v>
      </c>
      <c r="V4292">
        <v>3.2025087807325598</v>
      </c>
      <c r="Z4292">
        <v>1.09519986619836</v>
      </c>
      <c r="AD4292" s="188">
        <f t="shared" si="127"/>
        <v>7.3740489786973296</v>
      </c>
    </row>
    <row r="4293" spans="1:30" hidden="1" x14ac:dyDescent="0.35">
      <c r="A4293" s="11" t="s">
        <v>2896</v>
      </c>
      <c r="B4293" s="11" t="s">
        <v>2516</v>
      </c>
      <c r="C4293" s="11" t="s">
        <v>2898</v>
      </c>
      <c r="D4293" s="188" t="s">
        <v>3022</v>
      </c>
      <c r="G4293" s="11" t="s">
        <v>2900</v>
      </c>
      <c r="H4293" s="11" t="s">
        <v>2899</v>
      </c>
      <c r="J4293" s="258" t="s">
        <v>2561</v>
      </c>
      <c r="K4293" s="258" t="s">
        <v>3017</v>
      </c>
      <c r="L4293" s="265" t="s">
        <v>1937</v>
      </c>
      <c r="M4293" s="265" t="s">
        <v>1941</v>
      </c>
      <c r="N4293" s="258" t="s">
        <v>3027</v>
      </c>
      <c r="O4293" s="258" t="s">
        <v>3040</v>
      </c>
      <c r="P4293" s="258"/>
      <c r="Q4293" s="258"/>
      <c r="R4293" s="258"/>
      <c r="S4293" s="258"/>
      <c r="U4293" s="250" t="s">
        <v>2517</v>
      </c>
      <c r="V4293">
        <v>3.4980431510285999</v>
      </c>
      <c r="Z4293">
        <v>-8.3458772369960202E-2</v>
      </c>
      <c r="AD4293" s="188">
        <f t="shared" si="127"/>
        <v>8.0545420142083746</v>
      </c>
    </row>
    <row r="4294" spans="1:30" hidden="1" x14ac:dyDescent="0.35">
      <c r="A4294" s="11" t="s">
        <v>2896</v>
      </c>
      <c r="B4294" s="11" t="s">
        <v>2516</v>
      </c>
      <c r="C4294" s="11" t="s">
        <v>2898</v>
      </c>
      <c r="D4294" s="188" t="s">
        <v>3022</v>
      </c>
      <c r="G4294" s="11" t="s">
        <v>2900</v>
      </c>
      <c r="H4294" s="11" t="s">
        <v>2899</v>
      </c>
      <c r="J4294" s="258" t="s">
        <v>2561</v>
      </c>
      <c r="K4294" s="258" t="s">
        <v>3017</v>
      </c>
      <c r="L4294" s="265" t="s">
        <v>1937</v>
      </c>
      <c r="M4294" s="265" t="s">
        <v>1941</v>
      </c>
      <c r="N4294" s="258" t="s">
        <v>3027</v>
      </c>
      <c r="O4294" s="258" t="s">
        <v>3040</v>
      </c>
      <c r="P4294" s="258"/>
      <c r="Q4294" s="258"/>
      <c r="R4294" s="258"/>
      <c r="S4294" s="258"/>
      <c r="U4294" s="250" t="s">
        <v>2517</v>
      </c>
      <c r="V4294">
        <v>3.46392373306572</v>
      </c>
      <c r="Z4294">
        <v>2.1470145509282399</v>
      </c>
      <c r="AD4294" s="188">
        <f t="shared" si="127"/>
        <v>7.9759791510254132</v>
      </c>
    </row>
    <row r="4295" spans="1:30" hidden="1" x14ac:dyDescent="0.35">
      <c r="A4295" s="11" t="s">
        <v>2896</v>
      </c>
      <c r="B4295" s="11" t="s">
        <v>2516</v>
      </c>
      <c r="C4295" s="11" t="s">
        <v>2898</v>
      </c>
      <c r="D4295" s="188" t="s">
        <v>3022</v>
      </c>
      <c r="G4295" s="11" t="s">
        <v>2900</v>
      </c>
      <c r="H4295" s="11" t="s">
        <v>2899</v>
      </c>
      <c r="J4295" s="258" t="s">
        <v>2561</v>
      </c>
      <c r="K4295" s="258" t="s">
        <v>3017</v>
      </c>
      <c r="L4295" s="265" t="s">
        <v>1937</v>
      </c>
      <c r="M4295" s="265" t="s">
        <v>1941</v>
      </c>
      <c r="N4295" s="258" t="s">
        <v>3027</v>
      </c>
      <c r="O4295" s="258" t="s">
        <v>3040</v>
      </c>
      <c r="P4295" s="258"/>
      <c r="Q4295" s="258"/>
      <c r="R4295" s="258"/>
      <c r="S4295" s="258"/>
      <c r="U4295" s="250" t="s">
        <v>2517</v>
      </c>
      <c r="V4295">
        <v>3.5557451078775699</v>
      </c>
      <c r="Z4295">
        <v>1.43853487205218</v>
      </c>
      <c r="AD4295" s="188">
        <f t="shared" si="127"/>
        <v>8.1874056798853978</v>
      </c>
    </row>
    <row r="4296" spans="1:30" hidden="1" x14ac:dyDescent="0.35">
      <c r="A4296" s="11" t="s">
        <v>2896</v>
      </c>
      <c r="B4296" s="11" t="s">
        <v>2516</v>
      </c>
      <c r="C4296" s="11" t="s">
        <v>2898</v>
      </c>
      <c r="D4296" s="188" t="s">
        <v>3022</v>
      </c>
      <c r="G4296" s="11" t="s">
        <v>2900</v>
      </c>
      <c r="H4296" s="11" t="s">
        <v>2899</v>
      </c>
      <c r="J4296" s="258" t="s">
        <v>2561</v>
      </c>
      <c r="K4296" s="258" t="s">
        <v>3017</v>
      </c>
      <c r="L4296" s="265" t="s">
        <v>1937</v>
      </c>
      <c r="M4296" s="265" t="s">
        <v>1941</v>
      </c>
      <c r="N4296" s="258" t="s">
        <v>3027</v>
      </c>
      <c r="O4296" s="258" t="s">
        <v>3040</v>
      </c>
      <c r="P4296" s="258"/>
      <c r="Q4296" s="258"/>
      <c r="R4296" s="258"/>
      <c r="S4296" s="258"/>
      <c r="U4296" s="250" t="s">
        <v>2517</v>
      </c>
      <c r="V4296">
        <v>3.76648268941294</v>
      </c>
      <c r="Z4296">
        <v>0.17972905168088399</v>
      </c>
      <c r="AD4296" s="188">
        <f t="shared" si="127"/>
        <v>8.6726468936623586</v>
      </c>
    </row>
    <row r="4297" spans="1:30" hidden="1" x14ac:dyDescent="0.35">
      <c r="A4297" s="11" t="s">
        <v>2896</v>
      </c>
      <c r="B4297" s="11" t="s">
        <v>2516</v>
      </c>
      <c r="C4297" s="11" t="s">
        <v>2898</v>
      </c>
      <c r="D4297" s="188" t="s">
        <v>3022</v>
      </c>
      <c r="G4297" s="11" t="s">
        <v>2900</v>
      </c>
      <c r="H4297" s="11" t="s">
        <v>2899</v>
      </c>
      <c r="J4297" s="258" t="s">
        <v>2561</v>
      </c>
      <c r="K4297" s="258" t="s">
        <v>3017</v>
      </c>
      <c r="L4297" s="265" t="s">
        <v>1937</v>
      </c>
      <c r="M4297" s="265" t="s">
        <v>1941</v>
      </c>
      <c r="N4297" s="258" t="s">
        <v>3027</v>
      </c>
      <c r="O4297" s="258" t="s">
        <v>3040</v>
      </c>
      <c r="P4297" s="258"/>
      <c r="Q4297" s="258"/>
      <c r="R4297" s="258"/>
      <c r="S4297" s="258"/>
      <c r="U4297" s="250" t="s">
        <v>2517</v>
      </c>
      <c r="V4297">
        <v>4.0778725539387803</v>
      </c>
      <c r="Z4297">
        <v>-0.378973072420135</v>
      </c>
      <c r="AD4297" s="188">
        <f t="shared" si="127"/>
        <v>9.3896485538289944</v>
      </c>
    </row>
    <row r="4298" spans="1:30" hidden="1" x14ac:dyDescent="0.35">
      <c r="A4298" s="11" t="s">
        <v>2896</v>
      </c>
      <c r="B4298" s="11" t="s">
        <v>2516</v>
      </c>
      <c r="C4298" s="11" t="s">
        <v>2898</v>
      </c>
      <c r="D4298" s="188" t="s">
        <v>3022</v>
      </c>
      <c r="G4298" s="11" t="s">
        <v>2900</v>
      </c>
      <c r="H4298" s="11" t="s">
        <v>2899</v>
      </c>
      <c r="J4298" s="258" t="s">
        <v>2561</v>
      </c>
      <c r="K4298" s="258" t="s">
        <v>3017</v>
      </c>
      <c r="L4298" s="265" t="s">
        <v>1937</v>
      </c>
      <c r="M4298" s="265" t="s">
        <v>1941</v>
      </c>
      <c r="N4298" s="258" t="s">
        <v>3027</v>
      </c>
      <c r="O4298" s="258" t="s">
        <v>3040</v>
      </c>
      <c r="P4298" s="258"/>
      <c r="Q4298" s="258"/>
      <c r="R4298" s="258"/>
      <c r="S4298" s="258"/>
      <c r="U4298" s="250" t="s">
        <v>2517</v>
      </c>
      <c r="V4298">
        <v>4.0998494731560404</v>
      </c>
      <c r="Z4298">
        <v>-1.2462485365445699</v>
      </c>
      <c r="AD4298" s="188">
        <f t="shared" si="127"/>
        <v>9.4402522804085915</v>
      </c>
    </row>
    <row r="4299" spans="1:30" hidden="1" x14ac:dyDescent="0.35">
      <c r="A4299" s="11" t="s">
        <v>2896</v>
      </c>
      <c r="B4299" s="11" t="s">
        <v>2516</v>
      </c>
      <c r="C4299" s="11" t="s">
        <v>2898</v>
      </c>
      <c r="D4299" s="188" t="s">
        <v>3022</v>
      </c>
      <c r="G4299" s="11" t="s">
        <v>2900</v>
      </c>
      <c r="H4299" s="11" t="s">
        <v>2899</v>
      </c>
      <c r="J4299" s="258" t="s">
        <v>2561</v>
      </c>
      <c r="K4299" s="258" t="s">
        <v>3017</v>
      </c>
      <c r="L4299" s="265" t="s">
        <v>1937</v>
      </c>
      <c r="M4299" s="265" t="s">
        <v>1941</v>
      </c>
      <c r="N4299" s="258" t="s">
        <v>3027</v>
      </c>
      <c r="O4299" s="258" t="s">
        <v>3040</v>
      </c>
      <c r="P4299" s="258"/>
      <c r="Q4299" s="258"/>
      <c r="R4299" s="258"/>
      <c r="S4299" s="258"/>
      <c r="U4299" s="250" t="s">
        <v>2517</v>
      </c>
      <c r="V4299">
        <v>4.1901655795283403</v>
      </c>
      <c r="Z4299">
        <v>1.4142632547248699</v>
      </c>
      <c r="AD4299" s="188">
        <f t="shared" si="127"/>
        <v>9.6482128005987136</v>
      </c>
    </row>
    <row r="4300" spans="1:30" hidden="1" x14ac:dyDescent="0.35">
      <c r="A4300" s="11" t="s">
        <v>2896</v>
      </c>
      <c r="B4300" s="11" t="s">
        <v>2516</v>
      </c>
      <c r="C4300" s="11" t="s">
        <v>2898</v>
      </c>
      <c r="D4300" s="188" t="s">
        <v>3022</v>
      </c>
      <c r="G4300" s="11" t="s">
        <v>2900</v>
      </c>
      <c r="H4300" s="11" t="s">
        <v>2899</v>
      </c>
      <c r="J4300" s="258" t="s">
        <v>2561</v>
      </c>
      <c r="K4300" s="258" t="s">
        <v>3017</v>
      </c>
      <c r="L4300" s="265" t="s">
        <v>1937</v>
      </c>
      <c r="M4300" s="265" t="s">
        <v>1941</v>
      </c>
      <c r="N4300" s="258" t="s">
        <v>3027</v>
      </c>
      <c r="O4300" s="258" t="s">
        <v>3040</v>
      </c>
      <c r="P4300" s="258"/>
      <c r="Q4300" s="258"/>
      <c r="R4300" s="258"/>
      <c r="S4300" s="258"/>
      <c r="U4300" s="250" t="s">
        <v>2517</v>
      </c>
      <c r="V4300">
        <v>4.6241846462619103</v>
      </c>
      <c r="Z4300">
        <v>-0.111610637230305</v>
      </c>
      <c r="AD4300" s="188">
        <f t="shared" si="127"/>
        <v>10.64757863373462</v>
      </c>
    </row>
    <row r="4301" spans="1:30" hidden="1" x14ac:dyDescent="0.35">
      <c r="A4301" s="11" t="s">
        <v>2896</v>
      </c>
      <c r="B4301" s="11" t="s">
        <v>2516</v>
      </c>
      <c r="C4301" s="11" t="s">
        <v>2898</v>
      </c>
      <c r="D4301" s="188" t="s">
        <v>3022</v>
      </c>
      <c r="G4301" s="11" t="s">
        <v>2900</v>
      </c>
      <c r="H4301" s="11" t="s">
        <v>2899</v>
      </c>
      <c r="J4301" s="258" t="s">
        <v>2561</v>
      </c>
      <c r="K4301" s="258" t="s">
        <v>3017</v>
      </c>
      <c r="L4301" s="265" t="s">
        <v>1937</v>
      </c>
      <c r="M4301" s="265" t="s">
        <v>1941</v>
      </c>
      <c r="N4301" s="258" t="s">
        <v>3027</v>
      </c>
      <c r="O4301" s="258" t="s">
        <v>3040</v>
      </c>
      <c r="P4301" s="258"/>
      <c r="Q4301" s="258"/>
      <c r="R4301" s="258"/>
      <c r="S4301" s="258"/>
      <c r="U4301" s="250" t="s">
        <v>2517</v>
      </c>
      <c r="V4301">
        <v>5.2364274962368196</v>
      </c>
      <c r="Z4301">
        <v>-0.84607459441377997</v>
      </c>
      <c r="AD4301" s="188">
        <f t="shared" si="127"/>
        <v>12.057319893379036</v>
      </c>
    </row>
    <row r="4302" spans="1:30" hidden="1" x14ac:dyDescent="0.35">
      <c r="A4302" s="11" t="s">
        <v>2901</v>
      </c>
      <c r="B4302" s="11" t="s">
        <v>2516</v>
      </c>
      <c r="C4302" s="11" t="s">
        <v>2506</v>
      </c>
      <c r="D4302" s="188" t="s">
        <v>3022</v>
      </c>
      <c r="G4302" s="11" t="s">
        <v>2902</v>
      </c>
      <c r="H4302" s="11" t="s">
        <v>2899</v>
      </c>
      <c r="J4302" s="258" t="s">
        <v>2561</v>
      </c>
      <c r="K4302" s="258" t="s">
        <v>3017</v>
      </c>
      <c r="L4302" s="265" t="s">
        <v>1937</v>
      </c>
      <c r="M4302" s="265" t="s">
        <v>1941</v>
      </c>
      <c r="N4302" s="258" t="s">
        <v>3027</v>
      </c>
      <c r="O4302" s="258" t="s">
        <v>3040</v>
      </c>
      <c r="P4302" s="258"/>
      <c r="Q4302" s="258"/>
      <c r="R4302" s="258"/>
      <c r="S4302" s="258"/>
      <c r="T4302" t="s">
        <v>2762</v>
      </c>
      <c r="U4302" s="250" t="s">
        <v>2517</v>
      </c>
      <c r="V4302">
        <v>0.70106930390484801</v>
      </c>
      <c r="Z4302">
        <v>167184014.06051099</v>
      </c>
      <c r="AD4302" s="188">
        <f t="shared" ref="AD4302:AD4365" si="128">LN(V4302)</f>
        <v>-0.35514853249072637</v>
      </c>
    </row>
    <row r="4303" spans="1:30" hidden="1" x14ac:dyDescent="0.35">
      <c r="A4303" s="11" t="s">
        <v>2901</v>
      </c>
      <c r="B4303" s="11" t="s">
        <v>2516</v>
      </c>
      <c r="C4303" s="11" t="s">
        <v>2506</v>
      </c>
      <c r="D4303" s="188" t="s">
        <v>3022</v>
      </c>
      <c r="G4303" s="11" t="s">
        <v>2902</v>
      </c>
      <c r="H4303" s="11" t="s">
        <v>2899</v>
      </c>
      <c r="J4303" s="258" t="s">
        <v>2561</v>
      </c>
      <c r="K4303" s="258" t="s">
        <v>3017</v>
      </c>
      <c r="L4303" s="265" t="s">
        <v>1937</v>
      </c>
      <c r="M4303" s="265" t="s">
        <v>1941</v>
      </c>
      <c r="N4303" s="258" t="s">
        <v>3027</v>
      </c>
      <c r="O4303" s="258" t="s">
        <v>3040</v>
      </c>
      <c r="P4303" s="258"/>
      <c r="Q4303" s="258"/>
      <c r="R4303" s="258"/>
      <c r="S4303" s="258"/>
      <c r="T4303" t="s">
        <v>2762</v>
      </c>
      <c r="U4303" s="250" t="s">
        <v>2517</v>
      </c>
      <c r="V4303">
        <v>1.27520459424238</v>
      </c>
      <c r="Z4303">
        <v>376263716.91978598</v>
      </c>
      <c r="AD4303" s="188">
        <f t="shared" si="128"/>
        <v>0.24310663180954128</v>
      </c>
    </row>
    <row r="4304" spans="1:30" hidden="1" x14ac:dyDescent="0.35">
      <c r="A4304" s="11" t="s">
        <v>2901</v>
      </c>
      <c r="B4304" s="11" t="s">
        <v>2516</v>
      </c>
      <c r="C4304" s="11" t="s">
        <v>2506</v>
      </c>
      <c r="D4304" s="188" t="s">
        <v>3022</v>
      </c>
      <c r="G4304" s="11" t="s">
        <v>2902</v>
      </c>
      <c r="H4304" s="11" t="s">
        <v>2899</v>
      </c>
      <c r="J4304" s="258" t="s">
        <v>2561</v>
      </c>
      <c r="K4304" s="258" t="s">
        <v>3017</v>
      </c>
      <c r="L4304" s="265" t="s">
        <v>1937</v>
      </c>
      <c r="M4304" s="265" t="s">
        <v>1941</v>
      </c>
      <c r="N4304" s="258" t="s">
        <v>3027</v>
      </c>
      <c r="O4304" s="258" t="s">
        <v>3040</v>
      </c>
      <c r="P4304" s="258"/>
      <c r="Q4304" s="258"/>
      <c r="R4304" s="258"/>
      <c r="S4304" s="258"/>
      <c r="T4304" t="s">
        <v>2762</v>
      </c>
      <c r="U4304" s="250" t="s">
        <v>2517</v>
      </c>
      <c r="V4304">
        <v>1.949048797303</v>
      </c>
      <c r="Z4304">
        <v>113423904.981236</v>
      </c>
      <c r="AD4304" s="188">
        <f t="shared" si="128"/>
        <v>0.66734145730948669</v>
      </c>
    </row>
    <row r="4305" spans="1:30" hidden="1" x14ac:dyDescent="0.35">
      <c r="A4305" s="11" t="s">
        <v>2901</v>
      </c>
      <c r="B4305" s="11" t="s">
        <v>2516</v>
      </c>
      <c r="C4305" s="11" t="s">
        <v>2506</v>
      </c>
      <c r="D4305" s="188" t="s">
        <v>3022</v>
      </c>
      <c r="G4305" s="11" t="s">
        <v>2902</v>
      </c>
      <c r="H4305" s="11" t="s">
        <v>2899</v>
      </c>
      <c r="J4305" s="258" t="s">
        <v>2561</v>
      </c>
      <c r="K4305" s="258" t="s">
        <v>3017</v>
      </c>
      <c r="L4305" s="265" t="s">
        <v>1937</v>
      </c>
      <c r="M4305" s="265" t="s">
        <v>1941</v>
      </c>
      <c r="N4305" s="258" t="s">
        <v>3027</v>
      </c>
      <c r="O4305" s="258" t="s">
        <v>3040</v>
      </c>
      <c r="P4305" s="258"/>
      <c r="Q4305" s="258"/>
      <c r="R4305" s="258"/>
      <c r="S4305" s="258"/>
      <c r="T4305" t="s">
        <v>2762</v>
      </c>
      <c r="U4305" s="250" t="s">
        <v>2517</v>
      </c>
      <c r="V4305">
        <v>9.3420625823625993</v>
      </c>
      <c r="Z4305">
        <v>326755716.92784101</v>
      </c>
      <c r="AD4305" s="188">
        <f t="shared" si="128"/>
        <v>2.2345270610900831</v>
      </c>
    </row>
    <row r="4306" spans="1:30" hidden="1" x14ac:dyDescent="0.35">
      <c r="A4306" s="11" t="s">
        <v>2901</v>
      </c>
      <c r="B4306" s="11" t="s">
        <v>2516</v>
      </c>
      <c r="C4306" s="11" t="s">
        <v>2506</v>
      </c>
      <c r="D4306" s="188" t="s">
        <v>3022</v>
      </c>
      <c r="G4306" s="11" t="s">
        <v>2902</v>
      </c>
      <c r="H4306" s="11" t="s">
        <v>2899</v>
      </c>
      <c r="J4306" s="258" t="s">
        <v>2561</v>
      </c>
      <c r="K4306" s="258" t="s">
        <v>3017</v>
      </c>
      <c r="L4306" s="265" t="s">
        <v>1937</v>
      </c>
      <c r="M4306" s="265" t="s">
        <v>1941</v>
      </c>
      <c r="N4306" s="258" t="s">
        <v>3027</v>
      </c>
      <c r="O4306" s="258" t="s">
        <v>3040</v>
      </c>
      <c r="P4306" s="258"/>
      <c r="Q4306" s="258"/>
      <c r="R4306" s="258"/>
      <c r="S4306" s="258"/>
      <c r="T4306" t="s">
        <v>2762</v>
      </c>
      <c r="U4306" s="250" t="s">
        <v>2517</v>
      </c>
      <c r="V4306">
        <v>14.313880248520899</v>
      </c>
      <c r="Z4306">
        <v>10306924.6914977</v>
      </c>
      <c r="AD4306" s="188">
        <f t="shared" si="128"/>
        <v>2.6612297132426299</v>
      </c>
    </row>
    <row r="4307" spans="1:30" hidden="1" x14ac:dyDescent="0.35">
      <c r="A4307" s="11" t="s">
        <v>2901</v>
      </c>
      <c r="B4307" s="11" t="s">
        <v>2516</v>
      </c>
      <c r="C4307" s="11" t="s">
        <v>2506</v>
      </c>
      <c r="D4307" s="188" t="s">
        <v>3022</v>
      </c>
      <c r="G4307" s="11" t="s">
        <v>2902</v>
      </c>
      <c r="H4307" s="11" t="s">
        <v>2899</v>
      </c>
      <c r="J4307" s="258" t="s">
        <v>2561</v>
      </c>
      <c r="K4307" s="258" t="s">
        <v>3017</v>
      </c>
      <c r="L4307" s="265" t="s">
        <v>1937</v>
      </c>
      <c r="M4307" s="265" t="s">
        <v>1941</v>
      </c>
      <c r="N4307" s="258" t="s">
        <v>3027</v>
      </c>
      <c r="O4307" s="258" t="s">
        <v>3040</v>
      </c>
      <c r="P4307" s="258"/>
      <c r="Q4307" s="258"/>
      <c r="R4307" s="258"/>
      <c r="S4307" s="258"/>
      <c r="T4307" t="s">
        <v>2762</v>
      </c>
      <c r="U4307" s="250" t="s">
        <v>2517</v>
      </c>
      <c r="V4307">
        <v>18.310461101716299</v>
      </c>
      <c r="Z4307">
        <v>15737528.9733992</v>
      </c>
      <c r="AD4307" s="188">
        <f t="shared" si="128"/>
        <v>2.9074725414231981</v>
      </c>
    </row>
    <row r="4308" spans="1:30" hidden="1" x14ac:dyDescent="0.35">
      <c r="A4308" s="11" t="s">
        <v>2901</v>
      </c>
      <c r="B4308" s="11" t="s">
        <v>2516</v>
      </c>
      <c r="C4308" s="11" t="s">
        <v>2506</v>
      </c>
      <c r="D4308" s="188" t="s">
        <v>3022</v>
      </c>
      <c r="G4308" s="11" t="s">
        <v>2902</v>
      </c>
      <c r="H4308" s="11" t="s">
        <v>2899</v>
      </c>
      <c r="J4308" s="258" t="s">
        <v>2561</v>
      </c>
      <c r="K4308" s="258" t="s">
        <v>3017</v>
      </c>
      <c r="L4308" s="265" t="s">
        <v>1937</v>
      </c>
      <c r="M4308" s="265" t="s">
        <v>1941</v>
      </c>
      <c r="N4308" s="258" t="s">
        <v>3027</v>
      </c>
      <c r="O4308" s="258" t="s">
        <v>3040</v>
      </c>
      <c r="P4308" s="258"/>
      <c r="Q4308" s="258"/>
      <c r="R4308" s="258"/>
      <c r="S4308" s="258"/>
      <c r="T4308" t="s">
        <v>2762</v>
      </c>
      <c r="U4308" s="250" t="s">
        <v>2517</v>
      </c>
      <c r="V4308">
        <v>21.461524259201301</v>
      </c>
      <c r="Z4308">
        <v>13193198.885422699</v>
      </c>
      <c r="AD4308" s="188">
        <f t="shared" si="128"/>
        <v>3.0662617626019646</v>
      </c>
    </row>
    <row r="4309" spans="1:30" hidden="1" x14ac:dyDescent="0.35">
      <c r="A4309" s="11" t="s">
        <v>2901</v>
      </c>
      <c r="B4309" s="11" t="s">
        <v>2516</v>
      </c>
      <c r="C4309" s="11" t="s">
        <v>2506</v>
      </c>
      <c r="D4309" s="188" t="s">
        <v>3022</v>
      </c>
      <c r="G4309" s="11" t="s">
        <v>2902</v>
      </c>
      <c r="H4309" s="11" t="s">
        <v>2899</v>
      </c>
      <c r="J4309" s="258" t="s">
        <v>2561</v>
      </c>
      <c r="K4309" s="258" t="s">
        <v>3017</v>
      </c>
      <c r="L4309" s="265" t="s">
        <v>1937</v>
      </c>
      <c r="M4309" s="265" t="s">
        <v>1941</v>
      </c>
      <c r="N4309" s="258" t="s">
        <v>3027</v>
      </c>
      <c r="O4309" s="258" t="s">
        <v>3040</v>
      </c>
      <c r="P4309" s="258"/>
      <c r="Q4309" s="258"/>
      <c r="R4309" s="258"/>
      <c r="S4309" s="258"/>
      <c r="T4309" t="s">
        <v>2762</v>
      </c>
      <c r="U4309" s="250" t="s">
        <v>2517</v>
      </c>
      <c r="V4309">
        <v>22.256267312977499</v>
      </c>
      <c r="Z4309">
        <v>4744044.9627483599</v>
      </c>
      <c r="AD4309" s="188">
        <f t="shared" si="128"/>
        <v>3.1026236459364873</v>
      </c>
    </row>
    <row r="4310" spans="1:30" hidden="1" x14ac:dyDescent="0.35">
      <c r="A4310" s="11" t="s">
        <v>2901</v>
      </c>
      <c r="B4310" s="11" t="s">
        <v>2516</v>
      </c>
      <c r="C4310" s="11" t="s">
        <v>2506</v>
      </c>
      <c r="D4310" s="188" t="s">
        <v>3022</v>
      </c>
      <c r="G4310" s="11" t="s">
        <v>2902</v>
      </c>
      <c r="H4310" s="11" t="s">
        <v>2899</v>
      </c>
      <c r="J4310" s="258" t="s">
        <v>2561</v>
      </c>
      <c r="K4310" s="258" t="s">
        <v>3017</v>
      </c>
      <c r="L4310" s="265" t="s">
        <v>1937</v>
      </c>
      <c r="M4310" s="265" t="s">
        <v>1941</v>
      </c>
      <c r="N4310" s="258" t="s">
        <v>3027</v>
      </c>
      <c r="O4310" s="258" t="s">
        <v>3040</v>
      </c>
      <c r="P4310" s="258"/>
      <c r="Q4310" s="258"/>
      <c r="R4310" s="258"/>
      <c r="S4310" s="258"/>
      <c r="T4310" t="s">
        <v>2762</v>
      </c>
      <c r="U4310" s="250" t="s">
        <v>2517</v>
      </c>
      <c r="V4310">
        <v>31.084387361471698</v>
      </c>
      <c r="Z4310">
        <v>9272081.5542788394</v>
      </c>
      <c r="AD4310" s="188">
        <f t="shared" si="128"/>
        <v>3.4367056790333335</v>
      </c>
    </row>
    <row r="4311" spans="1:30" hidden="1" x14ac:dyDescent="0.35">
      <c r="A4311" s="11" t="s">
        <v>2901</v>
      </c>
      <c r="B4311" s="11" t="s">
        <v>2516</v>
      </c>
      <c r="C4311" s="11" t="s">
        <v>2506</v>
      </c>
      <c r="D4311" s="188" t="s">
        <v>3022</v>
      </c>
      <c r="G4311" s="11" t="s">
        <v>2902</v>
      </c>
      <c r="H4311" s="11" t="s">
        <v>2899</v>
      </c>
      <c r="J4311" s="258" t="s">
        <v>2561</v>
      </c>
      <c r="K4311" s="258" t="s">
        <v>3017</v>
      </c>
      <c r="L4311" s="265" t="s">
        <v>1937</v>
      </c>
      <c r="M4311" s="265" t="s">
        <v>1941</v>
      </c>
      <c r="N4311" s="258" t="s">
        <v>3027</v>
      </c>
      <c r="O4311" s="258" t="s">
        <v>3040</v>
      </c>
      <c r="P4311" s="258"/>
      <c r="Q4311" s="258"/>
      <c r="R4311" s="258"/>
      <c r="S4311" s="258"/>
      <c r="T4311" t="s">
        <v>2762</v>
      </c>
      <c r="U4311" s="250" t="s">
        <v>2517</v>
      </c>
      <c r="V4311">
        <v>31.617493116538</v>
      </c>
      <c r="Z4311">
        <v>16302485.752204601</v>
      </c>
      <c r="AD4311" s="188">
        <f t="shared" si="128"/>
        <v>3.4537105470614624</v>
      </c>
    </row>
    <row r="4312" spans="1:30" hidden="1" x14ac:dyDescent="0.35">
      <c r="A4312" s="11" t="s">
        <v>2901</v>
      </c>
      <c r="B4312" s="11" t="s">
        <v>2516</v>
      </c>
      <c r="C4312" s="11" t="s">
        <v>2506</v>
      </c>
      <c r="D4312" s="188" t="s">
        <v>3022</v>
      </c>
      <c r="G4312" s="11" t="s">
        <v>2902</v>
      </c>
      <c r="H4312" s="11" t="s">
        <v>2899</v>
      </c>
      <c r="J4312" s="258" t="s">
        <v>2561</v>
      </c>
      <c r="K4312" s="258" t="s">
        <v>3017</v>
      </c>
      <c r="L4312" s="265" t="s">
        <v>1937</v>
      </c>
      <c r="M4312" s="265" t="s">
        <v>1941</v>
      </c>
      <c r="N4312" s="258" t="s">
        <v>3027</v>
      </c>
      <c r="O4312" s="258" t="s">
        <v>3040</v>
      </c>
      <c r="P4312" s="258"/>
      <c r="Q4312" s="258"/>
      <c r="R4312" s="258"/>
      <c r="S4312" s="258"/>
      <c r="T4312" t="s">
        <v>2762</v>
      </c>
      <c r="U4312" s="250" t="s">
        <v>2517</v>
      </c>
      <c r="V4312">
        <v>35.158473389391801</v>
      </c>
      <c r="Z4312">
        <v>11060217.7206174</v>
      </c>
      <c r="AD4312" s="188">
        <f t="shared" si="128"/>
        <v>3.5598656529150685</v>
      </c>
    </row>
    <row r="4313" spans="1:30" hidden="1" x14ac:dyDescent="0.35">
      <c r="A4313" s="11" t="s">
        <v>2901</v>
      </c>
      <c r="B4313" s="11" t="s">
        <v>2516</v>
      </c>
      <c r="C4313" s="11" t="s">
        <v>2506</v>
      </c>
      <c r="D4313" s="188" t="s">
        <v>3022</v>
      </c>
      <c r="G4313" s="11" t="s">
        <v>2902</v>
      </c>
      <c r="H4313" s="11" t="s">
        <v>2899</v>
      </c>
      <c r="J4313" s="258" t="s">
        <v>2561</v>
      </c>
      <c r="K4313" s="258" t="s">
        <v>3017</v>
      </c>
      <c r="L4313" s="265" t="s">
        <v>1937</v>
      </c>
      <c r="M4313" s="265" t="s">
        <v>1941</v>
      </c>
      <c r="N4313" s="258" t="s">
        <v>3027</v>
      </c>
      <c r="O4313" s="258" t="s">
        <v>3040</v>
      </c>
      <c r="P4313" s="258"/>
      <c r="Q4313" s="258"/>
      <c r="R4313" s="258"/>
      <c r="S4313" s="258"/>
      <c r="T4313" t="s">
        <v>2762</v>
      </c>
      <c r="U4313" s="250" t="s">
        <v>2517</v>
      </c>
      <c r="V4313">
        <v>42.786049832412203</v>
      </c>
      <c r="Z4313">
        <v>1117223.4525727199</v>
      </c>
      <c r="AD4313" s="188">
        <f t="shared" si="128"/>
        <v>3.7562121109632129</v>
      </c>
    </row>
    <row r="4314" spans="1:30" hidden="1" x14ac:dyDescent="0.35">
      <c r="A4314" s="11" t="s">
        <v>2901</v>
      </c>
      <c r="B4314" s="11" t="s">
        <v>2516</v>
      </c>
      <c r="C4314" s="11" t="s">
        <v>2506</v>
      </c>
      <c r="D4314" s="188" t="s">
        <v>3022</v>
      </c>
      <c r="G4314" s="11" t="s">
        <v>2902</v>
      </c>
      <c r="H4314" s="11" t="s">
        <v>2899</v>
      </c>
      <c r="J4314" s="258" t="s">
        <v>2561</v>
      </c>
      <c r="K4314" s="258" t="s">
        <v>3017</v>
      </c>
      <c r="L4314" s="265" t="s">
        <v>1937</v>
      </c>
      <c r="M4314" s="265" t="s">
        <v>1941</v>
      </c>
      <c r="N4314" s="258" t="s">
        <v>3027</v>
      </c>
      <c r="O4314" s="258" t="s">
        <v>3040</v>
      </c>
      <c r="P4314" s="258"/>
      <c r="Q4314" s="258"/>
      <c r="R4314" s="258"/>
      <c r="S4314" s="258"/>
      <c r="T4314" t="s">
        <v>2762</v>
      </c>
      <c r="U4314" s="250" t="s">
        <v>2517</v>
      </c>
      <c r="V4314">
        <v>46.651343347399497</v>
      </c>
      <c r="Z4314">
        <v>4914349.9938109303</v>
      </c>
      <c r="AD4314" s="188">
        <f t="shared" si="128"/>
        <v>3.8427017231788438</v>
      </c>
    </row>
    <row r="4315" spans="1:30" hidden="1" x14ac:dyDescent="0.35">
      <c r="A4315" s="11" t="s">
        <v>2901</v>
      </c>
      <c r="B4315" s="11" t="s">
        <v>2516</v>
      </c>
      <c r="C4315" s="11" t="s">
        <v>2506</v>
      </c>
      <c r="D4315" s="188" t="s">
        <v>3022</v>
      </c>
      <c r="G4315" s="11" t="s">
        <v>2902</v>
      </c>
      <c r="H4315" s="11" t="s">
        <v>2899</v>
      </c>
      <c r="J4315" s="258" t="s">
        <v>2561</v>
      </c>
      <c r="K4315" s="258" t="s">
        <v>3017</v>
      </c>
      <c r="L4315" s="265" t="s">
        <v>1937</v>
      </c>
      <c r="M4315" s="265" t="s">
        <v>1941</v>
      </c>
      <c r="N4315" s="258" t="s">
        <v>3027</v>
      </c>
      <c r="O4315" s="258" t="s">
        <v>3040</v>
      </c>
      <c r="P4315" s="258"/>
      <c r="Q4315" s="258"/>
      <c r="R4315" s="258"/>
      <c r="S4315" s="258"/>
      <c r="T4315" t="s">
        <v>2762</v>
      </c>
      <c r="U4315" s="250" t="s">
        <v>2517</v>
      </c>
      <c r="V4315">
        <v>53.635493904715197</v>
      </c>
      <c r="Z4315">
        <v>18772537.300429098</v>
      </c>
      <c r="AD4315" s="188">
        <f t="shared" si="128"/>
        <v>3.9822110486341065</v>
      </c>
    </row>
    <row r="4316" spans="1:30" hidden="1" x14ac:dyDescent="0.35">
      <c r="A4316" s="11" t="s">
        <v>2901</v>
      </c>
      <c r="B4316" s="11" t="s">
        <v>2516</v>
      </c>
      <c r="C4316" s="11" t="s">
        <v>2506</v>
      </c>
      <c r="D4316" s="188" t="s">
        <v>3022</v>
      </c>
      <c r="G4316" s="11" t="s">
        <v>2902</v>
      </c>
      <c r="H4316" s="11" t="s">
        <v>2899</v>
      </c>
      <c r="J4316" s="258" t="s">
        <v>2561</v>
      </c>
      <c r="K4316" s="258" t="s">
        <v>3017</v>
      </c>
      <c r="L4316" s="265" t="s">
        <v>1937</v>
      </c>
      <c r="M4316" s="265" t="s">
        <v>1941</v>
      </c>
      <c r="N4316" s="258" t="s">
        <v>3027</v>
      </c>
      <c r="O4316" s="258" t="s">
        <v>3040</v>
      </c>
      <c r="P4316" s="258"/>
      <c r="Q4316" s="258"/>
      <c r="R4316" s="258"/>
      <c r="S4316" s="258"/>
      <c r="T4316" t="s">
        <v>2762</v>
      </c>
      <c r="U4316" s="250" t="s">
        <v>2517</v>
      </c>
      <c r="V4316">
        <v>94.264950406871407</v>
      </c>
      <c r="Z4316">
        <v>18772537.300429098</v>
      </c>
      <c r="AD4316" s="188">
        <f t="shared" si="128"/>
        <v>4.5461094387550975</v>
      </c>
    </row>
    <row r="4317" spans="1:30" hidden="1" x14ac:dyDescent="0.35">
      <c r="A4317" s="11" t="s">
        <v>2901</v>
      </c>
      <c r="B4317" s="11" t="s">
        <v>2516</v>
      </c>
      <c r="C4317" s="11" t="s">
        <v>2506</v>
      </c>
      <c r="D4317" s="188" t="s">
        <v>3022</v>
      </c>
      <c r="G4317" s="11" t="s">
        <v>2902</v>
      </c>
      <c r="H4317" s="11" t="s">
        <v>2899</v>
      </c>
      <c r="J4317" s="258" t="s">
        <v>2561</v>
      </c>
      <c r="K4317" s="258" t="s">
        <v>3017</v>
      </c>
      <c r="L4317" s="265" t="s">
        <v>1937</v>
      </c>
      <c r="M4317" s="265" t="s">
        <v>1941</v>
      </c>
      <c r="N4317" s="258" t="s">
        <v>3027</v>
      </c>
      <c r="O4317" s="258" t="s">
        <v>3040</v>
      </c>
      <c r="P4317" s="258"/>
      <c r="Q4317" s="258"/>
      <c r="R4317" s="258"/>
      <c r="S4317" s="258"/>
      <c r="T4317" t="s">
        <v>2762</v>
      </c>
      <c r="U4317" s="250" t="s">
        <v>2517</v>
      </c>
      <c r="V4317">
        <v>55.686053284328999</v>
      </c>
      <c r="Z4317">
        <v>2343166.03492714</v>
      </c>
      <c r="AD4317" s="188">
        <f t="shared" si="128"/>
        <v>4.0197297257120415</v>
      </c>
    </row>
    <row r="4318" spans="1:30" hidden="1" x14ac:dyDescent="0.35">
      <c r="A4318" s="11" t="s">
        <v>2901</v>
      </c>
      <c r="B4318" s="11" t="s">
        <v>2516</v>
      </c>
      <c r="C4318" s="11" t="s">
        <v>2506</v>
      </c>
      <c r="D4318" s="188" t="s">
        <v>3022</v>
      </c>
      <c r="G4318" s="11" t="s">
        <v>2902</v>
      </c>
      <c r="H4318" s="11" t="s">
        <v>2899</v>
      </c>
      <c r="J4318" s="258" t="s">
        <v>2561</v>
      </c>
      <c r="K4318" s="258" t="s">
        <v>3017</v>
      </c>
      <c r="L4318" s="265" t="s">
        <v>1937</v>
      </c>
      <c r="M4318" s="265" t="s">
        <v>1941</v>
      </c>
      <c r="N4318" s="258" t="s">
        <v>3027</v>
      </c>
      <c r="O4318" s="258" t="s">
        <v>3040</v>
      </c>
      <c r="P4318" s="258"/>
      <c r="Q4318" s="258"/>
      <c r="R4318" s="258"/>
      <c r="S4318" s="258"/>
      <c r="T4318" t="s">
        <v>2762</v>
      </c>
      <c r="U4318" s="250" t="s">
        <v>2517</v>
      </c>
      <c r="V4318">
        <v>71.294620039326404</v>
      </c>
      <c r="Z4318">
        <v>1646759.5736062001</v>
      </c>
      <c r="AD4318" s="188">
        <f t="shared" si="128"/>
        <v>4.2668208693044436</v>
      </c>
    </row>
    <row r="4319" spans="1:30" hidden="1" x14ac:dyDescent="0.35">
      <c r="A4319" s="11" t="s">
        <v>2901</v>
      </c>
      <c r="B4319" s="11" t="s">
        <v>2516</v>
      </c>
      <c r="C4319" s="11" t="s">
        <v>2506</v>
      </c>
      <c r="D4319" s="188" t="s">
        <v>3022</v>
      </c>
      <c r="G4319" s="11" t="s">
        <v>2902</v>
      </c>
      <c r="H4319" s="11" t="s">
        <v>2899</v>
      </c>
      <c r="J4319" s="258" t="s">
        <v>2561</v>
      </c>
      <c r="K4319" s="258" t="s">
        <v>3017</v>
      </c>
      <c r="L4319" s="265" t="s">
        <v>1937</v>
      </c>
      <c r="M4319" s="265" t="s">
        <v>1941</v>
      </c>
      <c r="N4319" s="258" t="s">
        <v>3027</v>
      </c>
      <c r="O4319" s="258" t="s">
        <v>3040</v>
      </c>
      <c r="P4319" s="258"/>
      <c r="Q4319" s="258"/>
      <c r="R4319" s="258"/>
      <c r="S4319" s="258"/>
      <c r="T4319" t="s">
        <v>2762</v>
      </c>
      <c r="U4319" s="250" t="s">
        <v>2517</v>
      </c>
      <c r="V4319">
        <v>71.269882380909905</v>
      </c>
      <c r="Z4319">
        <v>2261964.4589576698</v>
      </c>
      <c r="AD4319" s="188">
        <f t="shared" si="128"/>
        <v>4.266473831181421</v>
      </c>
    </row>
    <row r="4320" spans="1:30" hidden="1" x14ac:dyDescent="0.35">
      <c r="A4320" s="11" t="s">
        <v>2901</v>
      </c>
      <c r="B4320" s="11" t="s">
        <v>2516</v>
      </c>
      <c r="C4320" s="11" t="s">
        <v>2506</v>
      </c>
      <c r="D4320" s="188" t="s">
        <v>3022</v>
      </c>
      <c r="G4320" s="11" t="s">
        <v>2902</v>
      </c>
      <c r="H4320" s="11" t="s">
        <v>2899</v>
      </c>
      <c r="J4320" s="258" t="s">
        <v>2561</v>
      </c>
      <c r="K4320" s="258" t="s">
        <v>3017</v>
      </c>
      <c r="L4320" s="265" t="s">
        <v>1937</v>
      </c>
      <c r="M4320" s="265" t="s">
        <v>1941</v>
      </c>
      <c r="N4320" s="258" t="s">
        <v>3027</v>
      </c>
      <c r="O4320" s="258" t="s">
        <v>3040</v>
      </c>
      <c r="P4320" s="258"/>
      <c r="Q4320" s="258"/>
      <c r="R4320" s="258"/>
      <c r="S4320" s="258"/>
      <c r="T4320" t="s">
        <v>2762</v>
      </c>
      <c r="U4320" s="250" t="s">
        <v>2517</v>
      </c>
      <c r="V4320">
        <v>82.028178690291398</v>
      </c>
      <c r="Z4320">
        <v>3218538.0169585198</v>
      </c>
      <c r="AD4320" s="188">
        <f t="shared" si="128"/>
        <v>4.4070628307971997</v>
      </c>
    </row>
    <row r="4321" spans="1:30" hidden="1" x14ac:dyDescent="0.35">
      <c r="A4321" s="11" t="s">
        <v>2901</v>
      </c>
      <c r="B4321" s="11" t="s">
        <v>2516</v>
      </c>
      <c r="C4321" s="11" t="s">
        <v>2506</v>
      </c>
      <c r="D4321" s="188" t="s">
        <v>3022</v>
      </c>
      <c r="G4321" s="11" t="s">
        <v>2902</v>
      </c>
      <c r="H4321" s="11" t="s">
        <v>2899</v>
      </c>
      <c r="J4321" s="258" t="s">
        <v>2561</v>
      </c>
      <c r="K4321" s="258" t="s">
        <v>3017</v>
      </c>
      <c r="L4321" s="265" t="s">
        <v>1937</v>
      </c>
      <c r="M4321" s="265" t="s">
        <v>1941</v>
      </c>
      <c r="N4321" s="258" t="s">
        <v>3027</v>
      </c>
      <c r="O4321" s="258" t="s">
        <v>3040</v>
      </c>
      <c r="P4321" s="258"/>
      <c r="Q4321" s="258"/>
      <c r="R4321" s="258"/>
      <c r="S4321" s="258"/>
      <c r="T4321" t="s">
        <v>2762</v>
      </c>
      <c r="U4321" s="250" t="s">
        <v>2517</v>
      </c>
      <c r="V4321">
        <v>97.785841871513398</v>
      </c>
      <c r="Z4321">
        <v>5090768.7535233898</v>
      </c>
      <c r="AD4321" s="188">
        <f t="shared" si="128"/>
        <v>4.5827798004211981</v>
      </c>
    </row>
    <row r="4322" spans="1:30" hidden="1" x14ac:dyDescent="0.35">
      <c r="A4322" s="11" t="s">
        <v>2901</v>
      </c>
      <c r="B4322" s="11" t="s">
        <v>2516</v>
      </c>
      <c r="C4322" s="11" t="s">
        <v>2506</v>
      </c>
      <c r="D4322" s="188" t="s">
        <v>3022</v>
      </c>
      <c r="G4322" s="11" t="s">
        <v>2902</v>
      </c>
      <c r="H4322" s="11" t="s">
        <v>2899</v>
      </c>
      <c r="J4322" s="258" t="s">
        <v>2561</v>
      </c>
      <c r="K4322" s="258" t="s">
        <v>3017</v>
      </c>
      <c r="L4322" s="265" t="s">
        <v>1937</v>
      </c>
      <c r="M4322" s="265" t="s">
        <v>1941</v>
      </c>
      <c r="N4322" s="258" t="s">
        <v>3027</v>
      </c>
      <c r="O4322" s="258" t="s">
        <v>3040</v>
      </c>
      <c r="P4322" s="258"/>
      <c r="Q4322" s="258"/>
      <c r="R4322" s="258"/>
      <c r="S4322" s="258"/>
      <c r="T4322" t="s">
        <v>2762</v>
      </c>
      <c r="U4322" s="250" t="s">
        <v>2517</v>
      </c>
      <c r="V4322">
        <v>108.716340271845</v>
      </c>
      <c r="Z4322">
        <v>4119833.3595137098</v>
      </c>
      <c r="AD4322" s="188">
        <f t="shared" si="128"/>
        <v>4.6887421073175641</v>
      </c>
    </row>
    <row r="4323" spans="1:30" hidden="1" x14ac:dyDescent="0.35">
      <c r="A4323" s="11" t="s">
        <v>2901</v>
      </c>
      <c r="B4323" s="11" t="s">
        <v>2516</v>
      </c>
      <c r="C4323" s="11" t="s">
        <v>2506</v>
      </c>
      <c r="D4323" s="188" t="s">
        <v>3022</v>
      </c>
      <c r="G4323" s="11" t="s">
        <v>2902</v>
      </c>
      <c r="H4323" s="11" t="s">
        <v>2899</v>
      </c>
      <c r="J4323" s="258" t="s">
        <v>2561</v>
      </c>
      <c r="K4323" s="258" t="s">
        <v>3017</v>
      </c>
      <c r="L4323" s="265" t="s">
        <v>1937</v>
      </c>
      <c r="M4323" s="265" t="s">
        <v>1941</v>
      </c>
      <c r="N4323" s="258" t="s">
        <v>3027</v>
      </c>
      <c r="O4323" s="258" t="s">
        <v>3040</v>
      </c>
      <c r="P4323" s="258"/>
      <c r="Q4323" s="258"/>
      <c r="R4323" s="258"/>
      <c r="S4323" s="258"/>
      <c r="T4323" t="s">
        <v>2762</v>
      </c>
      <c r="U4323" s="250" t="s">
        <v>2517</v>
      </c>
      <c r="V4323">
        <v>108.758269149247</v>
      </c>
      <c r="Z4323">
        <v>2895388.0883018002</v>
      </c>
      <c r="AD4323" s="188">
        <f t="shared" si="128"/>
        <v>4.6891277052320346</v>
      </c>
    </row>
    <row r="4324" spans="1:30" hidden="1" x14ac:dyDescent="0.35">
      <c r="A4324" s="11" t="s">
        <v>2901</v>
      </c>
      <c r="B4324" s="11" t="s">
        <v>2516</v>
      </c>
      <c r="C4324" s="11" t="s">
        <v>2506</v>
      </c>
      <c r="D4324" s="188" t="s">
        <v>3022</v>
      </c>
      <c r="G4324" s="11" t="s">
        <v>2902</v>
      </c>
      <c r="H4324" s="11" t="s">
        <v>2899</v>
      </c>
      <c r="J4324" s="258" t="s">
        <v>2561</v>
      </c>
      <c r="K4324" s="258" t="s">
        <v>3017</v>
      </c>
      <c r="L4324" s="265" t="s">
        <v>1937</v>
      </c>
      <c r="M4324" s="265" t="s">
        <v>1941</v>
      </c>
      <c r="N4324" s="258" t="s">
        <v>3027</v>
      </c>
      <c r="O4324" s="258" t="s">
        <v>3040</v>
      </c>
      <c r="P4324" s="258"/>
      <c r="Q4324" s="258"/>
      <c r="R4324" s="258"/>
      <c r="S4324" s="258"/>
      <c r="T4324" t="s">
        <v>2762</v>
      </c>
      <c r="U4324" s="250" t="s">
        <v>2517</v>
      </c>
      <c r="V4324">
        <v>103.20180971214501</v>
      </c>
      <c r="Z4324">
        <v>1964339.8638130701</v>
      </c>
      <c r="AD4324" s="188">
        <f t="shared" si="128"/>
        <v>4.6366863888641063</v>
      </c>
    </row>
    <row r="4325" spans="1:30" hidden="1" x14ac:dyDescent="0.35">
      <c r="A4325" s="11" t="s">
        <v>2901</v>
      </c>
      <c r="B4325" s="11" t="s">
        <v>2516</v>
      </c>
      <c r="C4325" s="11" t="s">
        <v>2506</v>
      </c>
      <c r="D4325" s="188" t="s">
        <v>3022</v>
      </c>
      <c r="G4325" s="11" t="s">
        <v>2902</v>
      </c>
      <c r="H4325" s="11" t="s">
        <v>2899</v>
      </c>
      <c r="J4325" s="258" t="s">
        <v>2561</v>
      </c>
      <c r="K4325" s="258" t="s">
        <v>3017</v>
      </c>
      <c r="L4325" s="265" t="s">
        <v>1937</v>
      </c>
      <c r="M4325" s="265" t="s">
        <v>1941</v>
      </c>
      <c r="N4325" s="258" t="s">
        <v>3027</v>
      </c>
      <c r="O4325" s="258" t="s">
        <v>3040</v>
      </c>
      <c r="P4325" s="258"/>
      <c r="Q4325" s="258"/>
      <c r="R4325" s="258"/>
      <c r="S4325" s="258"/>
      <c r="T4325" t="s">
        <v>2762</v>
      </c>
      <c r="U4325" s="250" t="s">
        <v>2517</v>
      </c>
      <c r="V4325">
        <v>97.917902023593797</v>
      </c>
      <c r="Z4325">
        <v>1481420.4550617901</v>
      </c>
      <c r="AD4325" s="188">
        <f t="shared" si="128"/>
        <v>4.5841293931218434</v>
      </c>
    </row>
    <row r="4326" spans="1:30" hidden="1" x14ac:dyDescent="0.35">
      <c r="A4326" s="11" t="s">
        <v>2901</v>
      </c>
      <c r="B4326" s="11" t="s">
        <v>2516</v>
      </c>
      <c r="C4326" s="11" t="s">
        <v>2506</v>
      </c>
      <c r="D4326" s="188" t="s">
        <v>3022</v>
      </c>
      <c r="G4326" s="11" t="s">
        <v>2902</v>
      </c>
      <c r="H4326" s="11" t="s">
        <v>2899</v>
      </c>
      <c r="J4326" s="258" t="s">
        <v>2561</v>
      </c>
      <c r="K4326" s="258" t="s">
        <v>3017</v>
      </c>
      <c r="L4326" s="265" t="s">
        <v>1937</v>
      </c>
      <c r="M4326" s="265" t="s">
        <v>1941</v>
      </c>
      <c r="N4326" s="258" t="s">
        <v>3027</v>
      </c>
      <c r="O4326" s="258" t="s">
        <v>3040</v>
      </c>
      <c r="P4326" s="258"/>
      <c r="Q4326" s="258"/>
      <c r="R4326" s="258"/>
      <c r="S4326" s="258"/>
      <c r="T4326" t="s">
        <v>2762</v>
      </c>
      <c r="U4326" s="250" t="s">
        <v>2517</v>
      </c>
      <c r="V4326">
        <v>97.948112233999495</v>
      </c>
      <c r="Z4326">
        <v>1117223.4525727199</v>
      </c>
      <c r="AD4326" s="188">
        <f t="shared" si="128"/>
        <v>4.5844378714534191</v>
      </c>
    </row>
    <row r="4327" spans="1:30" hidden="1" x14ac:dyDescent="0.35">
      <c r="A4327" s="11" t="s">
        <v>2901</v>
      </c>
      <c r="B4327" s="11" t="s">
        <v>2516</v>
      </c>
      <c r="C4327" s="11" t="s">
        <v>2506</v>
      </c>
      <c r="D4327" s="188" t="s">
        <v>3022</v>
      </c>
      <c r="G4327" s="11" t="s">
        <v>2902</v>
      </c>
      <c r="H4327" s="11" t="s">
        <v>2899</v>
      </c>
      <c r="J4327" s="258" t="s">
        <v>2561</v>
      </c>
      <c r="K4327" s="258" t="s">
        <v>3017</v>
      </c>
      <c r="L4327" s="265" t="s">
        <v>1937</v>
      </c>
      <c r="M4327" s="265" t="s">
        <v>1941</v>
      </c>
      <c r="N4327" s="258" t="s">
        <v>3027</v>
      </c>
      <c r="O4327" s="258" t="s">
        <v>3040</v>
      </c>
      <c r="P4327" s="258"/>
      <c r="Q4327" s="258"/>
      <c r="R4327" s="258"/>
      <c r="S4327" s="258"/>
      <c r="T4327" t="s">
        <v>2762</v>
      </c>
      <c r="U4327" s="250" t="s">
        <v>2517</v>
      </c>
      <c r="V4327">
        <v>125.011492357804</v>
      </c>
      <c r="Z4327">
        <v>13666817.530195201</v>
      </c>
      <c r="AD4327" s="188">
        <f t="shared" si="128"/>
        <v>4.828405671938615</v>
      </c>
    </row>
    <row r="4328" spans="1:30" hidden="1" x14ac:dyDescent="0.35">
      <c r="A4328" s="11" t="s">
        <v>2901</v>
      </c>
      <c r="B4328" s="11" t="s">
        <v>2516</v>
      </c>
      <c r="C4328" s="11" t="s">
        <v>2506</v>
      </c>
      <c r="D4328" s="188" t="s">
        <v>3022</v>
      </c>
      <c r="G4328" s="11" t="s">
        <v>2902</v>
      </c>
      <c r="H4328" s="11" t="s">
        <v>2899</v>
      </c>
      <c r="J4328" s="258" t="s">
        <v>2561</v>
      </c>
      <c r="K4328" s="258" t="s">
        <v>3017</v>
      </c>
      <c r="L4328" s="265" t="s">
        <v>1937</v>
      </c>
      <c r="M4328" s="265" t="s">
        <v>1941</v>
      </c>
      <c r="N4328" s="258" t="s">
        <v>3027</v>
      </c>
      <c r="O4328" s="258" t="s">
        <v>3040</v>
      </c>
      <c r="P4328" s="258"/>
      <c r="Q4328" s="258"/>
      <c r="R4328" s="258"/>
      <c r="S4328" s="258"/>
      <c r="T4328" t="s">
        <v>2762</v>
      </c>
      <c r="U4328" s="250" t="s">
        <v>2517</v>
      </c>
      <c r="V4328">
        <v>136.60495117449</v>
      </c>
      <c r="Z4328">
        <v>8052080.2815746795</v>
      </c>
      <c r="AD4328" s="188">
        <f t="shared" si="128"/>
        <v>4.9170931922667229</v>
      </c>
    </row>
    <row r="4329" spans="1:30" hidden="1" x14ac:dyDescent="0.35">
      <c r="A4329" s="11" t="s">
        <v>2901</v>
      </c>
      <c r="B4329" s="11" t="s">
        <v>2516</v>
      </c>
      <c r="C4329" s="11" t="s">
        <v>2506</v>
      </c>
      <c r="D4329" s="188" t="s">
        <v>3022</v>
      </c>
      <c r="G4329" s="11" t="s">
        <v>2902</v>
      </c>
      <c r="H4329" s="11" t="s">
        <v>2899</v>
      </c>
      <c r="J4329" s="258" t="s">
        <v>2561</v>
      </c>
      <c r="K4329" s="258" t="s">
        <v>3017</v>
      </c>
      <c r="L4329" s="265" t="s">
        <v>1937</v>
      </c>
      <c r="M4329" s="265" t="s">
        <v>1941</v>
      </c>
      <c r="N4329" s="258" t="s">
        <v>3027</v>
      </c>
      <c r="O4329" s="258" t="s">
        <v>3040</v>
      </c>
      <c r="P4329" s="258"/>
      <c r="Q4329" s="258"/>
      <c r="R4329" s="258"/>
      <c r="S4329" s="258"/>
      <c r="T4329" t="s">
        <v>2762</v>
      </c>
      <c r="U4329" s="250" t="s">
        <v>2517</v>
      </c>
      <c r="V4329">
        <v>257.151799730721</v>
      </c>
      <c r="Z4329">
        <v>42249402.255159497</v>
      </c>
      <c r="AD4329" s="188">
        <f t="shared" si="128"/>
        <v>5.5496665709548276</v>
      </c>
    </row>
    <row r="4330" spans="1:30" hidden="1" x14ac:dyDescent="0.35">
      <c r="A4330" s="11" t="s">
        <v>2901</v>
      </c>
      <c r="B4330" s="11" t="s">
        <v>2516</v>
      </c>
      <c r="C4330" s="11" t="s">
        <v>2506</v>
      </c>
      <c r="D4330" s="188" t="s">
        <v>3022</v>
      </c>
      <c r="G4330" s="11" t="s">
        <v>2902</v>
      </c>
      <c r="H4330" s="11" t="s">
        <v>2899</v>
      </c>
      <c r="J4330" s="258" t="s">
        <v>2561</v>
      </c>
      <c r="K4330" s="258" t="s">
        <v>3017</v>
      </c>
      <c r="L4330" s="265" t="s">
        <v>1937</v>
      </c>
      <c r="M4330" s="265" t="s">
        <v>1941</v>
      </c>
      <c r="N4330" s="258" t="s">
        <v>3027</v>
      </c>
      <c r="O4330" s="258" t="s">
        <v>3040</v>
      </c>
      <c r="P4330" s="258"/>
      <c r="Q4330" s="258"/>
      <c r="R4330" s="258"/>
      <c r="S4330" s="258"/>
      <c r="T4330" t="s">
        <v>2762</v>
      </c>
      <c r="U4330" s="250" t="s">
        <v>2517</v>
      </c>
      <c r="V4330">
        <v>252.43603024666999</v>
      </c>
      <c r="Z4330">
        <v>95086346.738939598</v>
      </c>
      <c r="AD4330" s="188">
        <f t="shared" si="128"/>
        <v>5.5311578710602651</v>
      </c>
    </row>
    <row r="4331" spans="1:30" hidden="1" x14ac:dyDescent="0.35">
      <c r="A4331" s="11" t="s">
        <v>2901</v>
      </c>
      <c r="B4331" s="11" t="s">
        <v>2516</v>
      </c>
      <c r="C4331" s="11" t="s">
        <v>2506</v>
      </c>
      <c r="D4331" s="188" t="s">
        <v>3022</v>
      </c>
      <c r="G4331" s="11" t="s">
        <v>2902</v>
      </c>
      <c r="H4331" s="11" t="s">
        <v>2899</v>
      </c>
      <c r="J4331" s="258" t="s">
        <v>2561</v>
      </c>
      <c r="K4331" s="258" t="s">
        <v>3017</v>
      </c>
      <c r="L4331" s="265" t="s">
        <v>1937</v>
      </c>
      <c r="M4331" s="265" t="s">
        <v>1941</v>
      </c>
      <c r="N4331" s="258" t="s">
        <v>3027</v>
      </c>
      <c r="O4331" s="258" t="s">
        <v>3040</v>
      </c>
      <c r="P4331" s="258"/>
      <c r="Q4331" s="258"/>
      <c r="R4331" s="258"/>
      <c r="S4331" s="258"/>
      <c r="T4331" t="s">
        <v>2762</v>
      </c>
      <c r="U4331" s="250" t="s">
        <v>2517</v>
      </c>
      <c r="V4331">
        <v>157.662787648142</v>
      </c>
      <c r="Z4331">
        <v>904141.333615785</v>
      </c>
      <c r="AD4331" s="188">
        <f t="shared" si="128"/>
        <v>5.0604584968666826</v>
      </c>
    </row>
    <row r="4332" spans="1:30" hidden="1" x14ac:dyDescent="0.35">
      <c r="A4332" s="11" t="s">
        <v>2901</v>
      </c>
      <c r="B4332" s="11" t="s">
        <v>2516</v>
      </c>
      <c r="C4332" s="11" t="s">
        <v>2506</v>
      </c>
      <c r="D4332" s="188" t="s">
        <v>3022</v>
      </c>
      <c r="G4332" s="11" t="s">
        <v>2902</v>
      </c>
      <c r="H4332" s="11" t="s">
        <v>2899</v>
      </c>
      <c r="J4332" s="258" t="s">
        <v>2561</v>
      </c>
      <c r="K4332" s="258" t="s">
        <v>3017</v>
      </c>
      <c r="L4332" s="265" t="s">
        <v>1937</v>
      </c>
      <c r="M4332" s="265" t="s">
        <v>1941</v>
      </c>
      <c r="N4332" s="258" t="s">
        <v>3027</v>
      </c>
      <c r="O4332" s="258" t="s">
        <v>3040</v>
      </c>
      <c r="P4332" s="258"/>
      <c r="Q4332" s="258"/>
      <c r="R4332" s="258"/>
      <c r="S4332" s="258"/>
      <c r="T4332" t="s">
        <v>2762</v>
      </c>
      <c r="U4332" s="250" t="s">
        <v>2517</v>
      </c>
      <c r="V4332">
        <v>201.59053940668801</v>
      </c>
      <c r="Z4332">
        <v>2107905.82267304</v>
      </c>
      <c r="AD4332" s="188">
        <f t="shared" si="128"/>
        <v>5.3062386075498917</v>
      </c>
    </row>
    <row r="4333" spans="1:30" hidden="1" x14ac:dyDescent="0.35">
      <c r="A4333" s="11" t="s">
        <v>2901</v>
      </c>
      <c r="B4333" s="11" t="s">
        <v>2516</v>
      </c>
      <c r="C4333" s="11" t="s">
        <v>2506</v>
      </c>
      <c r="D4333" s="188" t="s">
        <v>3022</v>
      </c>
      <c r="G4333" s="11" t="s">
        <v>2902</v>
      </c>
      <c r="H4333" s="11" t="s">
        <v>2899</v>
      </c>
      <c r="J4333" s="258" t="s">
        <v>2561</v>
      </c>
      <c r="K4333" s="258" t="s">
        <v>3017</v>
      </c>
      <c r="L4333" s="265" t="s">
        <v>1937</v>
      </c>
      <c r="M4333" s="265" t="s">
        <v>1941</v>
      </c>
      <c r="N4333" s="258" t="s">
        <v>3027</v>
      </c>
      <c r="O4333" s="258" t="s">
        <v>3040</v>
      </c>
      <c r="P4333" s="258"/>
      <c r="Q4333" s="258"/>
      <c r="R4333" s="258"/>
      <c r="S4333" s="258"/>
      <c r="T4333" t="s">
        <v>2762</v>
      </c>
      <c r="U4333" s="250" t="s">
        <v>2517</v>
      </c>
      <c r="V4333">
        <v>236.464720763559</v>
      </c>
      <c r="Z4333">
        <v>872808.64097071497</v>
      </c>
      <c r="AD4333" s="188">
        <f t="shared" si="128"/>
        <v>5.4657990245575938</v>
      </c>
    </row>
    <row r="4334" spans="1:30" hidden="1" x14ac:dyDescent="0.35">
      <c r="A4334" s="11" t="s">
        <v>2901</v>
      </c>
      <c r="B4334" s="11" t="s">
        <v>2516</v>
      </c>
      <c r="C4334" s="11" t="s">
        <v>2506</v>
      </c>
      <c r="D4334" s="188" t="s">
        <v>3022</v>
      </c>
      <c r="G4334" s="11" t="s">
        <v>2902</v>
      </c>
      <c r="H4334" s="11" t="s">
        <v>2899</v>
      </c>
      <c r="J4334" s="258" t="s">
        <v>2561</v>
      </c>
      <c r="K4334" s="258" t="s">
        <v>3017</v>
      </c>
      <c r="L4334" s="265" t="s">
        <v>1937</v>
      </c>
      <c r="M4334" s="265" t="s">
        <v>1941</v>
      </c>
      <c r="N4334" s="258" t="s">
        <v>3027</v>
      </c>
      <c r="O4334" s="258" t="s">
        <v>3040</v>
      </c>
      <c r="P4334" s="258"/>
      <c r="Q4334" s="258"/>
      <c r="R4334" s="258"/>
      <c r="S4334" s="258"/>
      <c r="T4334" t="s">
        <v>2762</v>
      </c>
      <c r="U4334" s="250" t="s">
        <v>2517</v>
      </c>
      <c r="V4334">
        <v>318.76195744266698</v>
      </c>
      <c r="Z4334">
        <v>2034857.10472267</v>
      </c>
      <c r="AD4334" s="188">
        <f t="shared" si="128"/>
        <v>5.7644446093146424</v>
      </c>
    </row>
    <row r="4335" spans="1:30" hidden="1" x14ac:dyDescent="0.35">
      <c r="A4335" s="11" t="s">
        <v>2901</v>
      </c>
      <c r="B4335" s="11" t="s">
        <v>2516</v>
      </c>
      <c r="C4335" s="11" t="s">
        <v>2506</v>
      </c>
      <c r="D4335" s="188" t="s">
        <v>3022</v>
      </c>
      <c r="G4335" s="11" t="s">
        <v>2902</v>
      </c>
      <c r="H4335" s="11" t="s">
        <v>2899</v>
      </c>
      <c r="J4335" s="258" t="s">
        <v>2561</v>
      </c>
      <c r="K4335" s="258" t="s">
        <v>3017</v>
      </c>
      <c r="L4335" s="265" t="s">
        <v>1937</v>
      </c>
      <c r="M4335" s="265" t="s">
        <v>1941</v>
      </c>
      <c r="N4335" s="258" t="s">
        <v>3027</v>
      </c>
      <c r="O4335" s="258" t="s">
        <v>3040</v>
      </c>
      <c r="P4335" s="258"/>
      <c r="Q4335" s="258"/>
      <c r="R4335" s="258"/>
      <c r="S4335" s="258"/>
      <c r="T4335" t="s">
        <v>2762</v>
      </c>
      <c r="U4335" s="250" t="s">
        <v>2517</v>
      </c>
      <c r="V4335">
        <v>387.08012736057202</v>
      </c>
      <c r="Z4335">
        <v>1481420.4550617901</v>
      </c>
      <c r="AD4335" s="188">
        <f t="shared" si="128"/>
        <v>5.9586317190417564</v>
      </c>
    </row>
    <row r="4336" spans="1:30" hidden="1" x14ac:dyDescent="0.35">
      <c r="A4336" s="11" t="s">
        <v>2901</v>
      </c>
      <c r="B4336" s="11" t="s">
        <v>2516</v>
      </c>
      <c r="C4336" s="11" t="s">
        <v>2506</v>
      </c>
      <c r="D4336" s="188" t="s">
        <v>3022</v>
      </c>
      <c r="G4336" s="11" t="s">
        <v>2902</v>
      </c>
      <c r="H4336" s="11" t="s">
        <v>2899</v>
      </c>
      <c r="J4336" s="258" t="s">
        <v>2561</v>
      </c>
      <c r="K4336" s="258" t="s">
        <v>3017</v>
      </c>
      <c r="L4336" s="265" t="s">
        <v>1937</v>
      </c>
      <c r="M4336" s="265" t="s">
        <v>1941</v>
      </c>
      <c r="N4336" s="258" t="s">
        <v>3027</v>
      </c>
      <c r="O4336" s="258" t="s">
        <v>3040</v>
      </c>
      <c r="P4336" s="258"/>
      <c r="Q4336" s="258"/>
      <c r="R4336" s="258"/>
      <c r="S4336" s="258"/>
      <c r="T4336" t="s">
        <v>2762</v>
      </c>
      <c r="U4336" s="250" t="s">
        <v>2517</v>
      </c>
      <c r="V4336">
        <v>319.05708745382998</v>
      </c>
      <c r="Z4336">
        <v>872808.64097071497</v>
      </c>
      <c r="AD4336" s="188">
        <f t="shared" si="128"/>
        <v>5.7653700443093721</v>
      </c>
    </row>
    <row r="4337" spans="1:30" hidden="1" x14ac:dyDescent="0.35">
      <c r="A4337" s="11" t="s">
        <v>2901</v>
      </c>
      <c r="B4337" s="11" t="s">
        <v>2516</v>
      </c>
      <c r="C4337" s="11" t="s">
        <v>2506</v>
      </c>
      <c r="D4337" s="188" t="s">
        <v>3022</v>
      </c>
      <c r="G4337" s="11" t="s">
        <v>2902</v>
      </c>
      <c r="H4337" s="11" t="s">
        <v>2899</v>
      </c>
      <c r="J4337" s="258" t="s">
        <v>2561</v>
      </c>
      <c r="K4337" s="258" t="s">
        <v>3017</v>
      </c>
      <c r="L4337" s="265" t="s">
        <v>1937</v>
      </c>
      <c r="M4337" s="265" t="s">
        <v>1941</v>
      </c>
      <c r="N4337" s="258" t="s">
        <v>3027</v>
      </c>
      <c r="O4337" s="258" t="s">
        <v>3040</v>
      </c>
      <c r="P4337" s="258"/>
      <c r="Q4337" s="258"/>
      <c r="R4337" s="258"/>
      <c r="S4337" s="258"/>
      <c r="T4337" t="s">
        <v>2762</v>
      </c>
      <c r="U4337" s="250" t="s">
        <v>2517</v>
      </c>
      <c r="V4337">
        <v>308.13886835148702</v>
      </c>
      <c r="Z4337">
        <v>592146.11466640001</v>
      </c>
      <c r="AD4337" s="188">
        <f t="shared" si="128"/>
        <v>5.7305505526327263</v>
      </c>
    </row>
    <row r="4338" spans="1:30" hidden="1" x14ac:dyDescent="0.35">
      <c r="A4338" s="11" t="s">
        <v>2901</v>
      </c>
      <c r="B4338" s="11" t="s">
        <v>2516</v>
      </c>
      <c r="C4338" s="11" t="s">
        <v>2506</v>
      </c>
      <c r="D4338" s="188" t="s">
        <v>3022</v>
      </c>
      <c r="G4338" s="11" t="s">
        <v>2902</v>
      </c>
      <c r="H4338" s="11" t="s">
        <v>2899</v>
      </c>
      <c r="J4338" s="258" t="s">
        <v>2561</v>
      </c>
      <c r="K4338" s="258" t="s">
        <v>3017</v>
      </c>
      <c r="L4338" s="265" t="s">
        <v>1937</v>
      </c>
      <c r="M4338" s="265" t="s">
        <v>1941</v>
      </c>
      <c r="N4338" s="258" t="s">
        <v>3027</v>
      </c>
      <c r="O4338" s="258" t="s">
        <v>3040</v>
      </c>
      <c r="P4338" s="258"/>
      <c r="Q4338" s="258"/>
      <c r="R4338" s="258"/>
      <c r="S4338" s="258"/>
      <c r="T4338" t="s">
        <v>2762</v>
      </c>
      <c r="U4338" s="250" t="s">
        <v>2517</v>
      </c>
      <c r="V4338">
        <v>387.48333189774701</v>
      </c>
      <c r="Z4338">
        <v>571625.50409148203</v>
      </c>
      <c r="AD4338" s="188">
        <f t="shared" si="128"/>
        <v>5.959672833410826</v>
      </c>
    </row>
    <row r="4339" spans="1:30" hidden="1" x14ac:dyDescent="0.35">
      <c r="A4339" s="11" t="s">
        <v>2901</v>
      </c>
      <c r="B4339" s="11" t="s">
        <v>2516</v>
      </c>
      <c r="C4339" s="11" t="s">
        <v>2506</v>
      </c>
      <c r="D4339" s="188" t="s">
        <v>3022</v>
      </c>
      <c r="G4339" s="11" t="s">
        <v>2902</v>
      </c>
      <c r="H4339" s="11" t="s">
        <v>2899</v>
      </c>
      <c r="J4339" s="258" t="s">
        <v>2561</v>
      </c>
      <c r="K4339" s="258" t="s">
        <v>3017</v>
      </c>
      <c r="L4339" s="265" t="s">
        <v>1937</v>
      </c>
      <c r="M4339" s="265" t="s">
        <v>1941</v>
      </c>
      <c r="N4339" s="258" t="s">
        <v>3027</v>
      </c>
      <c r="O4339" s="258" t="s">
        <v>3040</v>
      </c>
      <c r="P4339" s="258"/>
      <c r="Q4339" s="258"/>
      <c r="R4339" s="258"/>
      <c r="S4339" s="258"/>
      <c r="T4339" t="s">
        <v>2762</v>
      </c>
      <c r="U4339" s="250" t="s">
        <v>2517</v>
      </c>
      <c r="V4339">
        <v>394.235174166864</v>
      </c>
      <c r="Z4339">
        <v>785176.29094889096</v>
      </c>
      <c r="AD4339" s="188">
        <f t="shared" si="128"/>
        <v>5.976947619979085</v>
      </c>
    </row>
    <row r="4340" spans="1:30" hidden="1" x14ac:dyDescent="0.35">
      <c r="A4340" s="11" t="s">
        <v>2901</v>
      </c>
      <c r="B4340" s="11" t="s">
        <v>2516</v>
      </c>
      <c r="C4340" s="11" t="s">
        <v>2506</v>
      </c>
      <c r="D4340" s="188" t="s">
        <v>3022</v>
      </c>
      <c r="G4340" s="11" t="s">
        <v>2902</v>
      </c>
      <c r="H4340" s="11" t="s">
        <v>2899</v>
      </c>
      <c r="J4340" s="258" t="s">
        <v>2561</v>
      </c>
      <c r="K4340" s="258" t="s">
        <v>3017</v>
      </c>
      <c r="L4340" s="265" t="s">
        <v>1937</v>
      </c>
      <c r="M4340" s="265" t="s">
        <v>1941</v>
      </c>
      <c r="N4340" s="258" t="s">
        <v>3027</v>
      </c>
      <c r="O4340" s="258" t="s">
        <v>3040</v>
      </c>
      <c r="P4340" s="258"/>
      <c r="Q4340" s="258"/>
      <c r="R4340" s="258"/>
      <c r="S4340" s="258"/>
      <c r="T4340" t="s">
        <v>2762</v>
      </c>
      <c r="U4340" s="250" t="s">
        <v>2517</v>
      </c>
      <c r="V4340">
        <v>453.81555944182202</v>
      </c>
      <c r="Z4340">
        <v>970221.50634796906</v>
      </c>
      <c r="AD4340" s="188">
        <f t="shared" si="128"/>
        <v>6.117690858760648</v>
      </c>
    </row>
    <row r="4341" spans="1:30" hidden="1" x14ac:dyDescent="0.35">
      <c r="A4341" s="11" t="s">
        <v>2901</v>
      </c>
      <c r="B4341" s="11" t="s">
        <v>2516</v>
      </c>
      <c r="C4341" s="11" t="s">
        <v>2506</v>
      </c>
      <c r="D4341" s="188" t="s">
        <v>3022</v>
      </c>
      <c r="G4341" s="11" t="s">
        <v>2902</v>
      </c>
      <c r="H4341" s="11" t="s">
        <v>2899</v>
      </c>
      <c r="J4341" s="258" t="s">
        <v>2561</v>
      </c>
      <c r="K4341" s="258" t="s">
        <v>3017</v>
      </c>
      <c r="L4341" s="265" t="s">
        <v>1937</v>
      </c>
      <c r="M4341" s="265" t="s">
        <v>1941</v>
      </c>
      <c r="N4341" s="258" t="s">
        <v>3027</v>
      </c>
      <c r="O4341" s="258" t="s">
        <v>3040</v>
      </c>
      <c r="P4341" s="258"/>
      <c r="Q4341" s="258"/>
      <c r="R4341" s="258"/>
      <c r="S4341" s="258"/>
      <c r="T4341" t="s">
        <v>2762</v>
      </c>
      <c r="U4341" s="250" t="s">
        <v>2517</v>
      </c>
      <c r="V4341">
        <v>470.34870503675398</v>
      </c>
      <c r="Z4341">
        <v>592146.11466640001</v>
      </c>
      <c r="AD4341" s="188">
        <f t="shared" si="128"/>
        <v>6.1534743452234695</v>
      </c>
    </row>
    <row r="4342" spans="1:30" hidden="1" x14ac:dyDescent="0.35">
      <c r="A4342" s="11" t="s">
        <v>2901</v>
      </c>
      <c r="B4342" s="11" t="s">
        <v>2516</v>
      </c>
      <c r="C4342" s="11" t="s">
        <v>2506</v>
      </c>
      <c r="D4342" s="188" t="s">
        <v>3022</v>
      </c>
      <c r="G4342" s="11" t="s">
        <v>2902</v>
      </c>
      <c r="H4342" s="11" t="s">
        <v>2899</v>
      </c>
      <c r="J4342" s="258" t="s">
        <v>2561</v>
      </c>
      <c r="K4342" s="258" t="s">
        <v>3017</v>
      </c>
      <c r="L4342" s="265" t="s">
        <v>1937</v>
      </c>
      <c r="M4342" s="265" t="s">
        <v>1941</v>
      </c>
      <c r="N4342" s="258" t="s">
        <v>3027</v>
      </c>
      <c r="O4342" s="258" t="s">
        <v>3040</v>
      </c>
      <c r="P4342" s="258"/>
      <c r="Q4342" s="258"/>
      <c r="R4342" s="258"/>
      <c r="S4342" s="258"/>
      <c r="T4342" t="s">
        <v>2762</v>
      </c>
      <c r="U4342" s="250" t="s">
        <v>2517</v>
      </c>
      <c r="V4342">
        <v>325.08007713374502</v>
      </c>
      <c r="Z4342">
        <v>325113.50557231402</v>
      </c>
      <c r="AD4342" s="188">
        <f t="shared" si="128"/>
        <v>5.7840715431611693</v>
      </c>
    </row>
    <row r="4343" spans="1:30" hidden="1" x14ac:dyDescent="0.35">
      <c r="A4343" s="11" t="s">
        <v>2901</v>
      </c>
      <c r="B4343" s="11" t="s">
        <v>2516</v>
      </c>
      <c r="C4343" s="11" t="s">
        <v>2506</v>
      </c>
      <c r="D4343" s="188" t="s">
        <v>3022</v>
      </c>
      <c r="G4343" s="11" t="s">
        <v>2902</v>
      </c>
      <c r="H4343" s="11" t="s">
        <v>2899</v>
      </c>
      <c r="J4343" s="258" t="s">
        <v>2561</v>
      </c>
      <c r="K4343" s="258" t="s">
        <v>3017</v>
      </c>
      <c r="L4343" s="265" t="s">
        <v>1937</v>
      </c>
      <c r="M4343" s="265" t="s">
        <v>1941</v>
      </c>
      <c r="N4343" s="258" t="s">
        <v>3027</v>
      </c>
      <c r="O4343" s="258" t="s">
        <v>3040</v>
      </c>
      <c r="P4343" s="258"/>
      <c r="Q4343" s="258"/>
      <c r="R4343" s="258"/>
      <c r="S4343" s="258"/>
      <c r="T4343" t="s">
        <v>2762</v>
      </c>
      <c r="U4343" s="250" t="s">
        <v>2517</v>
      </c>
      <c r="V4343">
        <v>504.93230030462701</v>
      </c>
      <c r="Z4343">
        <v>387812.17944352399</v>
      </c>
      <c r="AD4343" s="188">
        <f t="shared" si="128"/>
        <v>6.2244243614859567</v>
      </c>
    </row>
    <row r="4344" spans="1:30" hidden="1" x14ac:dyDescent="0.35">
      <c r="A4344" s="11" t="s">
        <v>2901</v>
      </c>
      <c r="B4344" s="11" t="s">
        <v>2516</v>
      </c>
      <c r="C4344" s="11" t="s">
        <v>2506</v>
      </c>
      <c r="D4344" s="188" t="s">
        <v>3022</v>
      </c>
      <c r="G4344" s="11" t="s">
        <v>2902</v>
      </c>
      <c r="H4344" s="11" t="s">
        <v>2899</v>
      </c>
      <c r="J4344" s="258" t="s">
        <v>2561</v>
      </c>
      <c r="K4344" s="258" t="s">
        <v>3017</v>
      </c>
      <c r="L4344" s="265" t="s">
        <v>1937</v>
      </c>
      <c r="M4344" s="265" t="s">
        <v>1941</v>
      </c>
      <c r="N4344" s="258" t="s">
        <v>3027</v>
      </c>
      <c r="O4344" s="258" t="s">
        <v>3040</v>
      </c>
      <c r="P4344" s="258"/>
      <c r="Q4344" s="258"/>
      <c r="R4344" s="258"/>
      <c r="S4344" s="258"/>
      <c r="T4344" t="s">
        <v>2762</v>
      </c>
      <c r="U4344" s="250" t="s">
        <v>2517</v>
      </c>
      <c r="V4344">
        <v>611.23905097044803</v>
      </c>
      <c r="Z4344">
        <v>4914349.9938109303</v>
      </c>
      <c r="AD4344" s="188">
        <f t="shared" si="128"/>
        <v>6.4154881281058662</v>
      </c>
    </row>
    <row r="4345" spans="1:30" hidden="1" x14ac:dyDescent="0.35">
      <c r="A4345" s="11" t="s">
        <v>2901</v>
      </c>
      <c r="B4345" s="11" t="s">
        <v>2516</v>
      </c>
      <c r="C4345" s="11" t="s">
        <v>2506</v>
      </c>
      <c r="D4345" s="188" t="s">
        <v>3022</v>
      </c>
      <c r="G4345" s="11" t="s">
        <v>2902</v>
      </c>
      <c r="H4345" s="11" t="s">
        <v>2899</v>
      </c>
      <c r="J4345" s="258" t="s">
        <v>2561</v>
      </c>
      <c r="K4345" s="258" t="s">
        <v>3017</v>
      </c>
      <c r="L4345" s="265" t="s">
        <v>1937</v>
      </c>
      <c r="M4345" s="265" t="s">
        <v>1941</v>
      </c>
      <c r="N4345" s="258" t="s">
        <v>3027</v>
      </c>
      <c r="O4345" s="258" t="s">
        <v>3040</v>
      </c>
      <c r="P4345" s="258"/>
      <c r="Q4345" s="258"/>
      <c r="R4345" s="258"/>
      <c r="S4345" s="258"/>
      <c r="T4345" t="s">
        <v>2762</v>
      </c>
      <c r="U4345" s="250" t="s">
        <v>2517</v>
      </c>
      <c r="V4345">
        <v>611.02696452065095</v>
      </c>
      <c r="Z4345">
        <v>6750278.0630789297</v>
      </c>
      <c r="AD4345" s="188">
        <f t="shared" si="128"/>
        <v>6.4151410899828427</v>
      </c>
    </row>
    <row r="4346" spans="1:30" hidden="1" x14ac:dyDescent="0.35">
      <c r="A4346" s="11" t="s">
        <v>2901</v>
      </c>
      <c r="B4346" s="11" t="s">
        <v>2516</v>
      </c>
      <c r="C4346" s="11" t="s">
        <v>2506</v>
      </c>
      <c r="D4346" s="188" t="s">
        <v>3022</v>
      </c>
      <c r="G4346" s="11" t="s">
        <v>2902</v>
      </c>
      <c r="H4346" s="11" t="s">
        <v>2899</v>
      </c>
      <c r="J4346" s="258" t="s">
        <v>2561</v>
      </c>
      <c r="K4346" s="258" t="s">
        <v>3017</v>
      </c>
      <c r="L4346" s="265" t="s">
        <v>1937</v>
      </c>
      <c r="M4346" s="265" t="s">
        <v>1941</v>
      </c>
      <c r="N4346" s="258" t="s">
        <v>3027</v>
      </c>
      <c r="O4346" s="258" t="s">
        <v>3040</v>
      </c>
      <c r="P4346" s="258"/>
      <c r="Q4346" s="258"/>
      <c r="R4346" s="258"/>
      <c r="S4346" s="258"/>
      <c r="T4346" t="s">
        <v>2762</v>
      </c>
      <c r="U4346" s="250" t="s">
        <v>2517</v>
      </c>
      <c r="V4346">
        <v>839.10339462776597</v>
      </c>
      <c r="Z4346">
        <v>6750278.0630789297</v>
      </c>
      <c r="AD4346" s="188">
        <f t="shared" si="128"/>
        <v>6.7323339344258981</v>
      </c>
    </row>
    <row r="4347" spans="1:30" hidden="1" x14ac:dyDescent="0.35">
      <c r="A4347" s="11" t="s">
        <v>2901</v>
      </c>
      <c r="B4347" s="11" t="s">
        <v>2516</v>
      </c>
      <c r="C4347" s="11" t="s">
        <v>2506</v>
      </c>
      <c r="D4347" s="188" t="s">
        <v>3022</v>
      </c>
      <c r="G4347" s="11" t="s">
        <v>2902</v>
      </c>
      <c r="H4347" s="11" t="s">
        <v>2899</v>
      </c>
      <c r="J4347" s="258" t="s">
        <v>2561</v>
      </c>
      <c r="K4347" s="258" t="s">
        <v>3017</v>
      </c>
      <c r="L4347" s="265" t="s">
        <v>1937</v>
      </c>
      <c r="M4347" s="265" t="s">
        <v>1941</v>
      </c>
      <c r="N4347" s="258" t="s">
        <v>3027</v>
      </c>
      <c r="O4347" s="258" t="s">
        <v>3040</v>
      </c>
      <c r="P4347" s="258"/>
      <c r="Q4347" s="258"/>
      <c r="R4347" s="258"/>
      <c r="S4347" s="258"/>
      <c r="T4347" t="s">
        <v>2762</v>
      </c>
      <c r="U4347" s="250" t="s">
        <v>2517</v>
      </c>
      <c r="V4347">
        <v>824.85976248869599</v>
      </c>
      <c r="Z4347">
        <v>4267730.0075796498</v>
      </c>
      <c r="AD4347" s="188">
        <f t="shared" si="128"/>
        <v>6.7152133870234305</v>
      </c>
    </row>
    <row r="4348" spans="1:30" hidden="1" x14ac:dyDescent="0.35">
      <c r="A4348" s="11" t="s">
        <v>2901</v>
      </c>
      <c r="B4348" s="11" t="s">
        <v>2516</v>
      </c>
      <c r="C4348" s="11" t="s">
        <v>2506</v>
      </c>
      <c r="D4348" s="188" t="s">
        <v>3022</v>
      </c>
      <c r="G4348" s="11" t="s">
        <v>2902</v>
      </c>
      <c r="H4348" s="11" t="s">
        <v>2899</v>
      </c>
      <c r="J4348" s="258" t="s">
        <v>2561</v>
      </c>
      <c r="K4348" s="258" t="s">
        <v>3017</v>
      </c>
      <c r="L4348" s="265" t="s">
        <v>1937</v>
      </c>
      <c r="M4348" s="265" t="s">
        <v>1941</v>
      </c>
      <c r="N4348" s="258" t="s">
        <v>3027</v>
      </c>
      <c r="O4348" s="258" t="s">
        <v>3040</v>
      </c>
      <c r="P4348" s="258"/>
      <c r="Q4348" s="258"/>
      <c r="R4348" s="258"/>
      <c r="S4348" s="258"/>
      <c r="T4348" t="s">
        <v>2762</v>
      </c>
      <c r="U4348" s="250" t="s">
        <v>2517</v>
      </c>
      <c r="V4348">
        <v>562.54374341185201</v>
      </c>
      <c r="Z4348">
        <v>46728.758750801098</v>
      </c>
      <c r="AD4348" s="188">
        <f t="shared" si="128"/>
        <v>6.3324688971204663</v>
      </c>
    </row>
    <row r="4349" spans="1:30" hidden="1" x14ac:dyDescent="0.35">
      <c r="A4349" s="11" t="s">
        <v>2901</v>
      </c>
      <c r="B4349" s="11" t="s">
        <v>2516</v>
      </c>
      <c r="C4349" s="11" t="s">
        <v>2506</v>
      </c>
      <c r="D4349" s="188" t="s">
        <v>3022</v>
      </c>
      <c r="G4349" s="11" t="s">
        <v>2902</v>
      </c>
      <c r="H4349" s="11" t="s">
        <v>2899</v>
      </c>
      <c r="J4349" s="258" t="s">
        <v>2561</v>
      </c>
      <c r="K4349" s="258" t="s">
        <v>3017</v>
      </c>
      <c r="L4349" s="265" t="s">
        <v>1937</v>
      </c>
      <c r="M4349" s="265" t="s">
        <v>1941</v>
      </c>
      <c r="N4349" s="258" t="s">
        <v>3027</v>
      </c>
      <c r="O4349" s="258" t="s">
        <v>3040</v>
      </c>
      <c r="P4349" s="258"/>
      <c r="Q4349" s="258"/>
      <c r="R4349" s="258"/>
      <c r="S4349" s="258"/>
      <c r="T4349" t="s">
        <v>2762</v>
      </c>
      <c r="U4349" s="250" t="s">
        <v>2517</v>
      </c>
      <c r="V4349">
        <v>624.46095922480004</v>
      </c>
      <c r="Z4349">
        <v>155014.38129407499</v>
      </c>
      <c r="AD4349" s="188">
        <f t="shared" si="128"/>
        <v>6.4368888123589505</v>
      </c>
    </row>
    <row r="4350" spans="1:30" hidden="1" x14ac:dyDescent="0.35">
      <c r="A4350" s="11" t="s">
        <v>2901</v>
      </c>
      <c r="B4350" s="11" t="s">
        <v>2516</v>
      </c>
      <c r="C4350" s="11" t="s">
        <v>2506</v>
      </c>
      <c r="D4350" s="188" t="s">
        <v>3022</v>
      </c>
      <c r="G4350" s="11" t="s">
        <v>2902</v>
      </c>
      <c r="H4350" s="11" t="s">
        <v>2899</v>
      </c>
      <c r="J4350" s="258" t="s">
        <v>2561</v>
      </c>
      <c r="K4350" s="258" t="s">
        <v>3017</v>
      </c>
      <c r="L4350" s="265" t="s">
        <v>1937</v>
      </c>
      <c r="M4350" s="265" t="s">
        <v>1941</v>
      </c>
      <c r="N4350" s="258" t="s">
        <v>3027</v>
      </c>
      <c r="O4350" s="258" t="s">
        <v>3040</v>
      </c>
      <c r="P4350" s="258"/>
      <c r="Q4350" s="258"/>
      <c r="R4350" s="258"/>
      <c r="S4350" s="258"/>
      <c r="T4350" t="s">
        <v>2762</v>
      </c>
      <c r="U4350" s="250" t="s">
        <v>2517</v>
      </c>
      <c r="V4350">
        <v>826.26043286120796</v>
      </c>
      <c r="Z4350">
        <v>904141.333615785</v>
      </c>
      <c r="AD4350" s="188">
        <f t="shared" si="128"/>
        <v>6.7169100178470966</v>
      </c>
    </row>
    <row r="4351" spans="1:30" hidden="1" x14ac:dyDescent="0.35">
      <c r="A4351" s="11" t="s">
        <v>2901</v>
      </c>
      <c r="B4351" s="11" t="s">
        <v>2516</v>
      </c>
      <c r="C4351" s="11" t="s">
        <v>2506</v>
      </c>
      <c r="D4351" s="188" t="s">
        <v>3022</v>
      </c>
      <c r="G4351" s="11" t="s">
        <v>2902</v>
      </c>
      <c r="H4351" s="11" t="s">
        <v>2899</v>
      </c>
      <c r="J4351" s="258" t="s">
        <v>2561</v>
      </c>
      <c r="K4351" s="258" t="s">
        <v>3017</v>
      </c>
      <c r="L4351" s="265" t="s">
        <v>1937</v>
      </c>
      <c r="M4351" s="265" t="s">
        <v>1941</v>
      </c>
      <c r="N4351" s="258" t="s">
        <v>3027</v>
      </c>
      <c r="O4351" s="258" t="s">
        <v>3040</v>
      </c>
      <c r="P4351" s="258"/>
      <c r="Q4351" s="258"/>
      <c r="R4351" s="258"/>
      <c r="S4351" s="258"/>
      <c r="T4351" t="s">
        <v>2762</v>
      </c>
      <c r="U4351" s="250" t="s">
        <v>2517</v>
      </c>
      <c r="V4351">
        <v>797.92404130726902</v>
      </c>
      <c r="Z4351">
        <v>658234.65577835403</v>
      </c>
      <c r="AD4351" s="188">
        <f t="shared" si="128"/>
        <v>6.6820134065875596</v>
      </c>
    </row>
    <row r="4352" spans="1:30" hidden="1" x14ac:dyDescent="0.35">
      <c r="A4352" s="11" t="s">
        <v>2901</v>
      </c>
      <c r="B4352" s="11" t="s">
        <v>2516</v>
      </c>
      <c r="C4352" s="11" t="s">
        <v>2506</v>
      </c>
      <c r="D4352" s="188" t="s">
        <v>3022</v>
      </c>
      <c r="G4352" s="11" t="s">
        <v>2902</v>
      </c>
      <c r="H4352" s="11" t="s">
        <v>2899</v>
      </c>
      <c r="J4352" s="258" t="s">
        <v>2561</v>
      </c>
      <c r="K4352" s="258" t="s">
        <v>3017</v>
      </c>
      <c r="L4352" s="265" t="s">
        <v>1937</v>
      </c>
      <c r="M4352" s="265" t="s">
        <v>1941</v>
      </c>
      <c r="N4352" s="258" t="s">
        <v>3027</v>
      </c>
      <c r="O4352" s="258" t="s">
        <v>3040</v>
      </c>
      <c r="P4352" s="258"/>
      <c r="Q4352" s="258"/>
      <c r="R4352" s="258"/>
      <c r="S4352" s="258"/>
      <c r="T4352" t="s">
        <v>2762</v>
      </c>
      <c r="U4352" s="250" t="s">
        <v>2517</v>
      </c>
      <c r="V4352">
        <v>784.19796937803505</v>
      </c>
      <c r="Z4352">
        <v>514232.75623757398</v>
      </c>
      <c r="AD4352" s="188">
        <f t="shared" si="128"/>
        <v>6.6646615004364076</v>
      </c>
    </row>
    <row r="4353" spans="1:30" hidden="1" x14ac:dyDescent="0.35">
      <c r="A4353" s="11" t="s">
        <v>2901</v>
      </c>
      <c r="B4353" s="11" t="s">
        <v>2516</v>
      </c>
      <c r="C4353" s="11" t="s">
        <v>2506</v>
      </c>
      <c r="D4353" s="188" t="s">
        <v>3022</v>
      </c>
      <c r="G4353" s="11" t="s">
        <v>2902</v>
      </c>
      <c r="H4353" s="11" t="s">
        <v>2899</v>
      </c>
      <c r="J4353" s="258" t="s">
        <v>2561</v>
      </c>
      <c r="K4353" s="258" t="s">
        <v>3017</v>
      </c>
      <c r="L4353" s="265" t="s">
        <v>1937</v>
      </c>
      <c r="M4353" s="265" t="s">
        <v>1941</v>
      </c>
      <c r="N4353" s="258" t="s">
        <v>3027</v>
      </c>
      <c r="O4353" s="258" t="s">
        <v>3040</v>
      </c>
      <c r="P4353" s="258"/>
      <c r="Q4353" s="258"/>
      <c r="R4353" s="258"/>
      <c r="S4353" s="258"/>
      <c r="T4353" t="s">
        <v>2762</v>
      </c>
      <c r="U4353" s="250" t="s">
        <v>2517</v>
      </c>
      <c r="V4353">
        <v>784.681934817973</v>
      </c>
      <c r="Z4353">
        <v>292471.22961426602</v>
      </c>
      <c r="AD4353" s="188">
        <f t="shared" si="128"/>
        <v>6.6652784570995589</v>
      </c>
    </row>
    <row r="4354" spans="1:30" hidden="1" x14ac:dyDescent="0.35">
      <c r="A4354" s="11" t="s">
        <v>2901</v>
      </c>
      <c r="B4354" s="11" t="s">
        <v>2516</v>
      </c>
      <c r="C4354" s="11" t="s">
        <v>2506</v>
      </c>
      <c r="D4354" s="188" t="s">
        <v>3022</v>
      </c>
      <c r="G4354" s="11" t="s">
        <v>2902</v>
      </c>
      <c r="H4354" s="11" t="s">
        <v>2899</v>
      </c>
      <c r="J4354" s="258" t="s">
        <v>2561</v>
      </c>
      <c r="K4354" s="258" t="s">
        <v>3017</v>
      </c>
      <c r="L4354" s="265" t="s">
        <v>1937</v>
      </c>
      <c r="M4354" s="265" t="s">
        <v>1941</v>
      </c>
      <c r="N4354" s="258" t="s">
        <v>3027</v>
      </c>
      <c r="O4354" s="258" t="s">
        <v>3040</v>
      </c>
      <c r="P4354" s="258"/>
      <c r="Q4354" s="258"/>
      <c r="R4354" s="258"/>
      <c r="S4354" s="258"/>
      <c r="T4354" t="s">
        <v>2762</v>
      </c>
      <c r="U4354" s="250" t="s">
        <v>2517</v>
      </c>
      <c r="V4354">
        <v>771.24313228972903</v>
      </c>
      <c r="Z4354">
        <v>212925.44870205899</v>
      </c>
      <c r="AD4354" s="188">
        <f t="shared" si="128"/>
        <v>6.6480036705313017</v>
      </c>
    </row>
    <row r="4355" spans="1:30" hidden="1" x14ac:dyDescent="0.35">
      <c r="A4355" s="11" t="s">
        <v>2901</v>
      </c>
      <c r="B4355" s="11" t="s">
        <v>2516</v>
      </c>
      <c r="C4355" s="11" t="s">
        <v>2506</v>
      </c>
      <c r="D4355" s="188" t="s">
        <v>3022</v>
      </c>
      <c r="G4355" s="11" t="s">
        <v>2902</v>
      </c>
      <c r="H4355" s="11" t="s">
        <v>2899</v>
      </c>
      <c r="J4355" s="258" t="s">
        <v>2561</v>
      </c>
      <c r="K4355" s="258" t="s">
        <v>3017</v>
      </c>
      <c r="L4355" s="265" t="s">
        <v>1937</v>
      </c>
      <c r="M4355" s="265" t="s">
        <v>1941</v>
      </c>
      <c r="N4355" s="258" t="s">
        <v>3027</v>
      </c>
      <c r="O4355" s="258" t="s">
        <v>3040</v>
      </c>
      <c r="P4355" s="258"/>
      <c r="Q4355" s="258"/>
      <c r="R4355" s="258"/>
      <c r="S4355" s="258"/>
      <c r="T4355" t="s">
        <v>2762</v>
      </c>
      <c r="U4355" s="250" t="s">
        <v>2517</v>
      </c>
      <c r="V4355">
        <v>771.65959033006504</v>
      </c>
      <c r="Z4355">
        <v>129952.775049396</v>
      </c>
      <c r="AD4355" s="188">
        <f t="shared" si="128"/>
        <v>6.6485435076115582</v>
      </c>
    </row>
    <row r="4356" spans="1:30" hidden="1" x14ac:dyDescent="0.35">
      <c r="A4356" s="11" t="s">
        <v>2901</v>
      </c>
      <c r="B4356" s="11" t="s">
        <v>2516</v>
      </c>
      <c r="C4356" s="11" t="s">
        <v>2506</v>
      </c>
      <c r="D4356" s="188" t="s">
        <v>3022</v>
      </c>
      <c r="G4356" s="11" t="s">
        <v>2902</v>
      </c>
      <c r="H4356" s="11" t="s">
        <v>2899</v>
      </c>
      <c r="J4356" s="258" t="s">
        <v>2561</v>
      </c>
      <c r="K4356" s="258" t="s">
        <v>3017</v>
      </c>
      <c r="L4356" s="265" t="s">
        <v>1937</v>
      </c>
      <c r="M4356" s="265" t="s">
        <v>1941</v>
      </c>
      <c r="N4356" s="258" t="s">
        <v>3027</v>
      </c>
      <c r="O4356" s="258" t="s">
        <v>3040</v>
      </c>
      <c r="P4356" s="258"/>
      <c r="Q4356" s="258"/>
      <c r="R4356" s="258"/>
      <c r="S4356" s="258"/>
      <c r="T4356" t="s">
        <v>2762</v>
      </c>
      <c r="U4356" s="250" t="s">
        <v>2517</v>
      </c>
      <c r="V4356">
        <v>799.67973374934695</v>
      </c>
      <c r="Z4356">
        <v>88164.836166188397</v>
      </c>
      <c r="AD4356" s="188">
        <f t="shared" si="128"/>
        <v>6.684211314700037</v>
      </c>
    </row>
    <row r="4357" spans="1:30" hidden="1" x14ac:dyDescent="0.35">
      <c r="A4357" s="11" t="s">
        <v>2901</v>
      </c>
      <c r="B4357" s="11" t="s">
        <v>2516</v>
      </c>
      <c r="C4357" s="11" t="s">
        <v>2506</v>
      </c>
      <c r="D4357" s="188" t="s">
        <v>3022</v>
      </c>
      <c r="G4357" s="11" t="s">
        <v>2902</v>
      </c>
      <c r="H4357" s="11" t="s">
        <v>2899</v>
      </c>
      <c r="J4357" s="258" t="s">
        <v>2561</v>
      </c>
      <c r="K4357" s="258" t="s">
        <v>3017</v>
      </c>
      <c r="L4357" s="265" t="s">
        <v>1937</v>
      </c>
      <c r="M4357" s="265" t="s">
        <v>1941</v>
      </c>
      <c r="N4357" s="258" t="s">
        <v>3027</v>
      </c>
      <c r="O4357" s="258" t="s">
        <v>3040</v>
      </c>
      <c r="P4357" s="258"/>
      <c r="Q4357" s="258"/>
      <c r="R4357" s="258"/>
      <c r="S4357" s="258"/>
      <c r="T4357" t="s">
        <v>2762</v>
      </c>
      <c r="U4357" s="250" t="s">
        <v>2517</v>
      </c>
      <c r="V4357">
        <v>875.19019345496804</v>
      </c>
      <c r="Z4357">
        <v>12671.984672741701</v>
      </c>
      <c r="AD4357" s="188">
        <f t="shared" si="128"/>
        <v>6.7744412266860285</v>
      </c>
    </row>
    <row r="4358" spans="1:30" hidden="1" x14ac:dyDescent="0.35">
      <c r="A4358" s="11" t="s">
        <v>2901</v>
      </c>
      <c r="B4358" s="11" t="s">
        <v>2516</v>
      </c>
      <c r="C4358" s="11" t="s">
        <v>2506</v>
      </c>
      <c r="D4358" s="188" t="s">
        <v>3022</v>
      </c>
      <c r="G4358" s="11" t="s">
        <v>2902</v>
      </c>
      <c r="H4358" s="11" t="s">
        <v>2899</v>
      </c>
      <c r="J4358" s="258" t="s">
        <v>2561</v>
      </c>
      <c r="K4358" s="258" t="s">
        <v>3017</v>
      </c>
      <c r="L4358" s="265" t="s">
        <v>1937</v>
      </c>
      <c r="M4358" s="265" t="s">
        <v>1941</v>
      </c>
      <c r="N4358" s="258" t="s">
        <v>3027</v>
      </c>
      <c r="O4358" s="258" t="s">
        <v>3040</v>
      </c>
      <c r="P4358" s="258"/>
      <c r="Q4358" s="258"/>
      <c r="R4358" s="258"/>
      <c r="S4358" s="258"/>
      <c r="T4358" t="s">
        <v>2762</v>
      </c>
      <c r="U4358" s="250" t="s">
        <v>2517</v>
      </c>
      <c r="V4358">
        <v>859.60446916087403</v>
      </c>
      <c r="Z4358">
        <v>17406.049683032001</v>
      </c>
      <c r="AD4358" s="188">
        <f t="shared" si="128"/>
        <v>6.7564723638717243</v>
      </c>
    </row>
    <row r="4359" spans="1:30" hidden="1" x14ac:dyDescent="0.35">
      <c r="A4359" s="11" t="s">
        <v>2901</v>
      </c>
      <c r="B4359" s="11" t="s">
        <v>2516</v>
      </c>
      <c r="C4359" s="11" t="s">
        <v>2506</v>
      </c>
      <c r="D4359" s="188" t="s">
        <v>3022</v>
      </c>
      <c r="G4359" s="11" t="s">
        <v>2902</v>
      </c>
      <c r="H4359" s="11" t="s">
        <v>2899</v>
      </c>
      <c r="J4359" s="258" t="s">
        <v>2561</v>
      </c>
      <c r="K4359" s="258" t="s">
        <v>3017</v>
      </c>
      <c r="L4359" s="265" t="s">
        <v>1937</v>
      </c>
      <c r="M4359" s="265" t="s">
        <v>1941</v>
      </c>
      <c r="N4359" s="258" t="s">
        <v>3027</v>
      </c>
      <c r="O4359" s="258" t="s">
        <v>3040</v>
      </c>
      <c r="P4359" s="258"/>
      <c r="Q4359" s="258"/>
      <c r="R4359" s="258"/>
      <c r="S4359" s="258"/>
      <c r="T4359" t="s">
        <v>2762</v>
      </c>
      <c r="U4359" s="250" t="s">
        <v>2517</v>
      </c>
      <c r="V4359">
        <v>890.13129572415403</v>
      </c>
      <c r="Z4359">
        <v>23908.690974026202</v>
      </c>
      <c r="AD4359" s="188">
        <f t="shared" si="128"/>
        <v>6.7913689751312623</v>
      </c>
    </row>
    <row r="4360" spans="1:30" hidden="1" x14ac:dyDescent="0.35">
      <c r="A4360" s="11" t="s">
        <v>2901</v>
      </c>
      <c r="B4360" s="11" t="s">
        <v>2516</v>
      </c>
      <c r="C4360" s="11" t="s">
        <v>2506</v>
      </c>
      <c r="D4360" s="188" t="s">
        <v>3022</v>
      </c>
      <c r="G4360" s="11" t="s">
        <v>2902</v>
      </c>
      <c r="H4360" s="11" t="s">
        <v>2899</v>
      </c>
      <c r="J4360" s="258" t="s">
        <v>2561</v>
      </c>
      <c r="K4360" s="258" t="s">
        <v>3017</v>
      </c>
      <c r="L4360" s="265" t="s">
        <v>1937</v>
      </c>
      <c r="M4360" s="265" t="s">
        <v>1941</v>
      </c>
      <c r="N4360" s="258" t="s">
        <v>3027</v>
      </c>
      <c r="O4360" s="258" t="s">
        <v>3040</v>
      </c>
      <c r="P4360" s="258"/>
      <c r="Q4360" s="258"/>
      <c r="R4360" s="258"/>
      <c r="S4360" s="258"/>
      <c r="T4360" t="s">
        <v>2762</v>
      </c>
      <c r="U4360" s="250" t="s">
        <v>2517</v>
      </c>
      <c r="V4360">
        <v>1265.89612606579</v>
      </c>
      <c r="Z4360">
        <v>30603.902187297601</v>
      </c>
      <c r="AD4360" s="188">
        <f t="shared" si="128"/>
        <v>7.1435355504167477</v>
      </c>
    </row>
    <row r="4361" spans="1:30" hidden="1" x14ac:dyDescent="0.35">
      <c r="A4361" s="11" t="s">
        <v>2901</v>
      </c>
      <c r="B4361" s="11" t="s">
        <v>2516</v>
      </c>
      <c r="C4361" s="11" t="s">
        <v>2506</v>
      </c>
      <c r="D4361" s="188" t="s">
        <v>3022</v>
      </c>
      <c r="G4361" s="11" t="s">
        <v>2902</v>
      </c>
      <c r="H4361" s="11" t="s">
        <v>2899</v>
      </c>
      <c r="J4361" s="258" t="s">
        <v>2561</v>
      </c>
      <c r="K4361" s="258" t="s">
        <v>3017</v>
      </c>
      <c r="L4361" s="265" t="s">
        <v>1937</v>
      </c>
      <c r="M4361" s="265" t="s">
        <v>1941</v>
      </c>
      <c r="N4361" s="258" t="s">
        <v>3027</v>
      </c>
      <c r="O4361" s="258" t="s">
        <v>3040</v>
      </c>
      <c r="P4361" s="258"/>
      <c r="Q4361" s="258"/>
      <c r="R4361" s="258"/>
      <c r="S4361" s="258"/>
      <c r="T4361" t="s">
        <v>2762</v>
      </c>
      <c r="U4361" s="250" t="s">
        <v>2517</v>
      </c>
      <c r="V4361">
        <v>1265.35930032647</v>
      </c>
      <c r="Z4361">
        <v>45109.390427300998</v>
      </c>
      <c r="AD4361" s="188">
        <f t="shared" si="128"/>
        <v>7.1431113927108356</v>
      </c>
    </row>
    <row r="4362" spans="1:30" hidden="1" x14ac:dyDescent="0.35">
      <c r="A4362" s="11" t="s">
        <v>2901</v>
      </c>
      <c r="B4362" s="11" t="s">
        <v>2516</v>
      </c>
      <c r="C4362" s="11" t="s">
        <v>2506</v>
      </c>
      <c r="D4362" s="188" t="s">
        <v>3022</v>
      </c>
      <c r="G4362" s="11" t="s">
        <v>2902</v>
      </c>
      <c r="H4362" s="11" t="s">
        <v>2899</v>
      </c>
      <c r="J4362" s="258" t="s">
        <v>2561</v>
      </c>
      <c r="K4362" s="258" t="s">
        <v>3017</v>
      </c>
      <c r="L4362" s="265" t="s">
        <v>1937</v>
      </c>
      <c r="M4362" s="265" t="s">
        <v>1941</v>
      </c>
      <c r="N4362" s="258" t="s">
        <v>3027</v>
      </c>
      <c r="O4362" s="258" t="s">
        <v>3040</v>
      </c>
      <c r="P4362" s="258"/>
      <c r="Q4362" s="258"/>
      <c r="R4362" s="258"/>
      <c r="S4362" s="258"/>
      <c r="T4362" t="s">
        <v>2762</v>
      </c>
      <c r="U4362" s="250" t="s">
        <v>2517</v>
      </c>
      <c r="V4362">
        <v>1310.39660666392</v>
      </c>
      <c r="Z4362">
        <v>57741.487138108401</v>
      </c>
      <c r="AD4362" s="188">
        <f t="shared" si="128"/>
        <v>7.1780851235532666</v>
      </c>
    </row>
    <row r="4363" spans="1:30" hidden="1" x14ac:dyDescent="0.35">
      <c r="A4363" s="11" t="s">
        <v>2901</v>
      </c>
      <c r="B4363" s="11" t="s">
        <v>2516</v>
      </c>
      <c r="C4363" s="11" t="s">
        <v>2506</v>
      </c>
      <c r="D4363" s="188" t="s">
        <v>3022</v>
      </c>
      <c r="G4363" s="11" t="s">
        <v>2902</v>
      </c>
      <c r="H4363" s="11" t="s">
        <v>2899</v>
      </c>
      <c r="J4363" s="258" t="s">
        <v>2561</v>
      </c>
      <c r="K4363" s="258" t="s">
        <v>3017</v>
      </c>
      <c r="L4363" s="265" t="s">
        <v>1937</v>
      </c>
      <c r="M4363" s="265" t="s">
        <v>1941</v>
      </c>
      <c r="N4363" s="258" t="s">
        <v>3027</v>
      </c>
      <c r="O4363" s="258" t="s">
        <v>3040</v>
      </c>
      <c r="P4363" s="258"/>
      <c r="Q4363" s="258"/>
      <c r="R4363" s="258"/>
      <c r="S4363" s="258"/>
      <c r="T4363" t="s">
        <v>2762</v>
      </c>
      <c r="U4363" s="250" t="s">
        <v>2517</v>
      </c>
      <c r="V4363">
        <v>1309.8409097053</v>
      </c>
      <c r="Z4363">
        <v>85109.515486786506</v>
      </c>
      <c r="AD4363" s="188">
        <f t="shared" si="128"/>
        <v>7.1776609658473491</v>
      </c>
    </row>
    <row r="4364" spans="1:30" hidden="1" x14ac:dyDescent="0.35">
      <c r="A4364" s="11" t="s">
        <v>2901</v>
      </c>
      <c r="B4364" s="11" t="s">
        <v>2516</v>
      </c>
      <c r="C4364" s="11" t="s">
        <v>2506</v>
      </c>
      <c r="D4364" s="188" t="s">
        <v>3022</v>
      </c>
      <c r="G4364" s="11" t="s">
        <v>2902</v>
      </c>
      <c r="H4364" s="11" t="s">
        <v>2899</v>
      </c>
      <c r="J4364" s="258" t="s">
        <v>2561</v>
      </c>
      <c r="K4364" s="258" t="s">
        <v>3017</v>
      </c>
      <c r="L4364" s="265" t="s">
        <v>1937</v>
      </c>
      <c r="M4364" s="265" t="s">
        <v>1941</v>
      </c>
      <c r="N4364" s="258" t="s">
        <v>3027</v>
      </c>
      <c r="O4364" s="258" t="s">
        <v>3040</v>
      </c>
      <c r="P4364" s="258"/>
      <c r="Q4364" s="258"/>
      <c r="R4364" s="258"/>
      <c r="S4364" s="258"/>
      <c r="T4364" t="s">
        <v>2762</v>
      </c>
      <c r="U4364" s="250" t="s">
        <v>2517</v>
      </c>
      <c r="V4364">
        <v>1378.1299782640799</v>
      </c>
      <c r="Z4364">
        <v>551816.02789360203</v>
      </c>
      <c r="AD4364" s="188">
        <f t="shared" si="128"/>
        <v>7.2284827709745043</v>
      </c>
    </row>
    <row r="4365" spans="1:30" hidden="1" x14ac:dyDescent="0.35">
      <c r="A4365" s="11" t="s">
        <v>2901</v>
      </c>
      <c r="B4365" s="11" t="s">
        <v>2516</v>
      </c>
      <c r="C4365" s="11" t="s">
        <v>2506</v>
      </c>
      <c r="D4365" s="188" t="s">
        <v>3022</v>
      </c>
      <c r="G4365" s="11" t="s">
        <v>2902</v>
      </c>
      <c r="H4365" s="11" t="s">
        <v>2899</v>
      </c>
      <c r="J4365" s="258" t="s">
        <v>2561</v>
      </c>
      <c r="K4365" s="258" t="s">
        <v>3017</v>
      </c>
      <c r="L4365" s="265" t="s">
        <v>1937</v>
      </c>
      <c r="M4365" s="265" t="s">
        <v>1941</v>
      </c>
      <c r="N4365" s="258" t="s">
        <v>3027</v>
      </c>
      <c r="O4365" s="258" t="s">
        <v>3040</v>
      </c>
      <c r="P4365" s="258"/>
      <c r="Q4365" s="258"/>
      <c r="R4365" s="258"/>
      <c r="S4365" s="258"/>
      <c r="T4365" t="s">
        <v>2762</v>
      </c>
      <c r="U4365" s="250" t="s">
        <v>2517</v>
      </c>
      <c r="V4365">
        <v>1402.4140561755401</v>
      </c>
      <c r="Z4365">
        <v>635423.77058703406</v>
      </c>
      <c r="AD4365" s="188">
        <f t="shared" si="128"/>
        <v>7.2459503564999928</v>
      </c>
    </row>
    <row r="4366" spans="1:30" hidden="1" x14ac:dyDescent="0.35">
      <c r="A4366" s="11" t="s">
        <v>2901</v>
      </c>
      <c r="B4366" s="11" t="s">
        <v>2516</v>
      </c>
      <c r="C4366" s="11" t="s">
        <v>2506</v>
      </c>
      <c r="D4366" s="188" t="s">
        <v>3022</v>
      </c>
      <c r="G4366" s="11" t="s">
        <v>2902</v>
      </c>
      <c r="H4366" s="11" t="s">
        <v>2899</v>
      </c>
      <c r="J4366" s="258" t="s">
        <v>2561</v>
      </c>
      <c r="K4366" s="258" t="s">
        <v>3017</v>
      </c>
      <c r="L4366" s="265" t="s">
        <v>1937</v>
      </c>
      <c r="M4366" s="265" t="s">
        <v>1941</v>
      </c>
      <c r="N4366" s="258" t="s">
        <v>3027</v>
      </c>
      <c r="O4366" s="258" t="s">
        <v>3040</v>
      </c>
      <c r="P4366" s="258"/>
      <c r="Q4366" s="258"/>
      <c r="R4366" s="258"/>
      <c r="S4366" s="258"/>
      <c r="T4366" t="s">
        <v>2762</v>
      </c>
      <c r="U4366" s="250" t="s">
        <v>2517</v>
      </c>
      <c r="V4366">
        <v>1797.23651531006</v>
      </c>
      <c r="Z4366">
        <v>184909.15949160201</v>
      </c>
      <c r="AD4366" s="188">
        <f t="shared" ref="AD4366:AD4429" si="129">LN(V4366)</f>
        <v>7.4940054948785715</v>
      </c>
    </row>
    <row r="4367" spans="1:30" hidden="1" x14ac:dyDescent="0.35">
      <c r="A4367" s="11" t="s">
        <v>2901</v>
      </c>
      <c r="B4367" s="11" t="s">
        <v>2516</v>
      </c>
      <c r="C4367" s="11" t="s">
        <v>2506</v>
      </c>
      <c r="D4367" s="188" t="s">
        <v>3022</v>
      </c>
      <c r="G4367" s="11" t="s">
        <v>2902</v>
      </c>
      <c r="H4367" s="11" t="s">
        <v>2899</v>
      </c>
      <c r="J4367" s="258" t="s">
        <v>2561</v>
      </c>
      <c r="K4367" s="258" t="s">
        <v>3017</v>
      </c>
      <c r="L4367" s="265" t="s">
        <v>1937</v>
      </c>
      <c r="M4367" s="265" t="s">
        <v>1941</v>
      </c>
      <c r="N4367" s="258" t="s">
        <v>3027</v>
      </c>
      <c r="O4367" s="258" t="s">
        <v>3040</v>
      </c>
      <c r="P4367" s="258"/>
      <c r="Q4367" s="258"/>
      <c r="R4367" s="258"/>
      <c r="S4367" s="258"/>
      <c r="T4367" t="s">
        <v>2762</v>
      </c>
      <c r="U4367" s="250" t="s">
        <v>2517</v>
      </c>
      <c r="V4367">
        <v>1703.96959360037</v>
      </c>
      <c r="Z4367">
        <v>272551.50072178699</v>
      </c>
      <c r="AD4367" s="188">
        <f t="shared" si="129"/>
        <v>7.4407158630988146</v>
      </c>
    </row>
    <row r="4368" spans="1:30" hidden="1" x14ac:dyDescent="0.35">
      <c r="A4368" s="11" t="s">
        <v>2901</v>
      </c>
      <c r="B4368" s="11" t="s">
        <v>2516</v>
      </c>
      <c r="C4368" s="11" t="s">
        <v>2506</v>
      </c>
      <c r="D4368" s="188" t="s">
        <v>3022</v>
      </c>
      <c r="G4368" s="11" t="s">
        <v>2902</v>
      </c>
      <c r="H4368" s="11" t="s">
        <v>2899</v>
      </c>
      <c r="J4368" s="258" t="s">
        <v>2561</v>
      </c>
      <c r="K4368" s="258" t="s">
        <v>3017</v>
      </c>
      <c r="L4368" s="265" t="s">
        <v>1937</v>
      </c>
      <c r="M4368" s="265" t="s">
        <v>1941</v>
      </c>
      <c r="N4368" s="258" t="s">
        <v>3027</v>
      </c>
      <c r="O4368" s="258" t="s">
        <v>3040</v>
      </c>
      <c r="P4368" s="258"/>
      <c r="Q4368" s="258"/>
      <c r="R4368" s="258"/>
      <c r="S4368" s="258"/>
      <c r="T4368" t="s">
        <v>2762</v>
      </c>
      <c r="U4368" s="250" t="s">
        <v>2517</v>
      </c>
      <c r="V4368">
        <v>2339.82539479556</v>
      </c>
      <c r="Z4368">
        <v>292471.22961426602</v>
      </c>
      <c r="AD4368" s="188">
        <f t="shared" si="129"/>
        <v>7.7578315879589796</v>
      </c>
    </row>
    <row r="4369" spans="1:30" hidden="1" x14ac:dyDescent="0.35">
      <c r="A4369" s="11" t="s">
        <v>2901</v>
      </c>
      <c r="B4369" s="11" t="s">
        <v>2516</v>
      </c>
      <c r="C4369" s="11" t="s">
        <v>2506</v>
      </c>
      <c r="D4369" s="188" t="s">
        <v>3022</v>
      </c>
      <c r="G4369" s="11" t="s">
        <v>2902</v>
      </c>
      <c r="H4369" s="11" t="s">
        <v>2899</v>
      </c>
      <c r="J4369" s="258" t="s">
        <v>2561</v>
      </c>
      <c r="K4369" s="258" t="s">
        <v>3017</v>
      </c>
      <c r="L4369" s="265" t="s">
        <v>1937</v>
      </c>
      <c r="M4369" s="265" t="s">
        <v>1941</v>
      </c>
      <c r="N4369" s="258" t="s">
        <v>3027</v>
      </c>
      <c r="O4369" s="258" t="s">
        <v>3040</v>
      </c>
      <c r="P4369" s="258"/>
      <c r="Q4369" s="258"/>
      <c r="R4369" s="258"/>
      <c r="S4369" s="258"/>
      <c r="T4369" t="s">
        <v>2762</v>
      </c>
      <c r="U4369" s="250" t="s">
        <v>2517</v>
      </c>
      <c r="V4369">
        <v>2510.1242376570699</v>
      </c>
      <c r="Z4369">
        <v>361398.93706783699</v>
      </c>
      <c r="AD4369" s="188">
        <f t="shared" si="129"/>
        <v>7.8280875279754198</v>
      </c>
    </row>
    <row r="4370" spans="1:30" hidden="1" x14ac:dyDescent="0.35">
      <c r="A4370" s="11" t="s">
        <v>2901</v>
      </c>
      <c r="B4370" s="11" t="s">
        <v>2516</v>
      </c>
      <c r="C4370" s="11" t="s">
        <v>2506</v>
      </c>
      <c r="D4370" s="188" t="s">
        <v>3022</v>
      </c>
      <c r="G4370" s="11" t="s">
        <v>2902</v>
      </c>
      <c r="H4370" s="11" t="s">
        <v>2899</v>
      </c>
      <c r="J4370" s="258" t="s">
        <v>2561</v>
      </c>
      <c r="K4370" s="258" t="s">
        <v>3017</v>
      </c>
      <c r="L4370" s="265" t="s">
        <v>1937</v>
      </c>
      <c r="M4370" s="265" t="s">
        <v>1941</v>
      </c>
      <c r="N4370" s="258" t="s">
        <v>3027</v>
      </c>
      <c r="O4370" s="258" t="s">
        <v>3040</v>
      </c>
      <c r="P4370" s="258"/>
      <c r="Q4370" s="258"/>
      <c r="R4370" s="258"/>
      <c r="S4370" s="258"/>
      <c r="T4370" t="s">
        <v>2762</v>
      </c>
      <c r="U4370" s="250" t="s">
        <v>2517</v>
      </c>
      <c r="V4370">
        <v>2509.05977488486</v>
      </c>
      <c r="Z4370">
        <v>532693.04196675599</v>
      </c>
      <c r="AD4370" s="188">
        <f t="shared" si="129"/>
        <v>7.8276633702695024</v>
      </c>
    </row>
    <row r="4371" spans="1:30" hidden="1" x14ac:dyDescent="0.35">
      <c r="A4371" s="11" t="s">
        <v>2901</v>
      </c>
      <c r="B4371" s="11" t="s">
        <v>2516</v>
      </c>
      <c r="C4371" s="11" t="s">
        <v>2506</v>
      </c>
      <c r="D4371" s="188" t="s">
        <v>3022</v>
      </c>
      <c r="G4371" s="11" t="s">
        <v>2902</v>
      </c>
      <c r="H4371" s="11" t="s">
        <v>2899</v>
      </c>
      <c r="J4371" s="258" t="s">
        <v>2561</v>
      </c>
      <c r="K4371" s="258" t="s">
        <v>3017</v>
      </c>
      <c r="L4371" s="265" t="s">
        <v>1937</v>
      </c>
      <c r="M4371" s="265" t="s">
        <v>1941</v>
      </c>
      <c r="N4371" s="258" t="s">
        <v>3027</v>
      </c>
      <c r="O4371" s="258" t="s">
        <v>3040</v>
      </c>
      <c r="P4371" s="258"/>
      <c r="Q4371" s="258"/>
      <c r="R4371" s="258"/>
      <c r="S4371" s="258"/>
      <c r="T4371" t="s">
        <v>2762</v>
      </c>
      <c r="U4371" s="250" t="s">
        <v>2517</v>
      </c>
      <c r="V4371">
        <v>1680.15535144555</v>
      </c>
      <c r="Z4371">
        <v>10623.269659620501</v>
      </c>
      <c r="AD4371" s="188">
        <f t="shared" si="129"/>
        <v>7.4266415392206575</v>
      </c>
    </row>
    <row r="4372" spans="1:30" hidden="1" x14ac:dyDescent="0.35">
      <c r="A4372" s="11" t="s">
        <v>2901</v>
      </c>
      <c r="B4372" s="11" t="s">
        <v>2516</v>
      </c>
      <c r="C4372" s="11" t="s">
        <v>2506</v>
      </c>
      <c r="D4372" s="188" t="s">
        <v>3022</v>
      </c>
      <c r="G4372" s="11" t="s">
        <v>2902</v>
      </c>
      <c r="H4372" s="11" t="s">
        <v>2899</v>
      </c>
      <c r="J4372" s="258" t="s">
        <v>2561</v>
      </c>
      <c r="K4372" s="258" t="s">
        <v>3017</v>
      </c>
      <c r="L4372" s="265" t="s">
        <v>1937</v>
      </c>
      <c r="M4372" s="265" t="s">
        <v>1941</v>
      </c>
      <c r="N4372" s="258" t="s">
        <v>3027</v>
      </c>
      <c r="O4372" s="258" t="s">
        <v>3040</v>
      </c>
      <c r="P4372" s="258"/>
      <c r="Q4372" s="258"/>
      <c r="R4372" s="258"/>
      <c r="S4372" s="258"/>
      <c r="T4372" t="s">
        <v>2762</v>
      </c>
      <c r="U4372" s="250" t="s">
        <v>2517</v>
      </c>
      <c r="V4372">
        <v>2475.7115351552802</v>
      </c>
      <c r="Z4372">
        <v>11004.6311946764</v>
      </c>
      <c r="AD4372" s="188">
        <f t="shared" si="129"/>
        <v>7.8142831226373888</v>
      </c>
    </row>
    <row r="4373" spans="1:30" hidden="1" x14ac:dyDescent="0.35">
      <c r="A4373" s="11" t="s">
        <v>2901</v>
      </c>
      <c r="B4373" s="11" t="s">
        <v>2516</v>
      </c>
      <c r="C4373" s="11" t="s">
        <v>2506</v>
      </c>
      <c r="D4373" s="188" t="s">
        <v>3022</v>
      </c>
      <c r="G4373" s="11" t="s">
        <v>2902</v>
      </c>
      <c r="H4373" s="11" t="s">
        <v>2899</v>
      </c>
      <c r="J4373" s="258" t="s">
        <v>2561</v>
      </c>
      <c r="K4373" s="258" t="s">
        <v>3017</v>
      </c>
      <c r="L4373" s="265" t="s">
        <v>1937</v>
      </c>
      <c r="M4373" s="265" t="s">
        <v>1941</v>
      </c>
      <c r="N4373" s="258" t="s">
        <v>3027</v>
      </c>
      <c r="O4373" s="258" t="s">
        <v>3040</v>
      </c>
      <c r="P4373" s="258"/>
      <c r="Q4373" s="258"/>
      <c r="R4373" s="258"/>
      <c r="S4373" s="258"/>
      <c r="T4373" t="s">
        <v>2762</v>
      </c>
      <c r="U4373" s="250" t="s">
        <v>2517</v>
      </c>
      <c r="V4373">
        <v>3112.47666845704</v>
      </c>
      <c r="Z4373">
        <v>13126.892406597901</v>
      </c>
      <c r="AD4373" s="188">
        <f t="shared" si="129"/>
        <v>8.0431740446668076</v>
      </c>
    </row>
    <row r="4374" spans="1:30" hidden="1" x14ac:dyDescent="0.35">
      <c r="A4374" s="11" t="s">
        <v>2901</v>
      </c>
      <c r="B4374" s="11" t="s">
        <v>2516</v>
      </c>
      <c r="C4374" s="11" t="s">
        <v>2506</v>
      </c>
      <c r="D4374" s="188" t="s">
        <v>3022</v>
      </c>
      <c r="G4374" s="11" t="s">
        <v>2902</v>
      </c>
      <c r="H4374" s="11" t="s">
        <v>2899</v>
      </c>
      <c r="J4374" s="258" t="s">
        <v>2561</v>
      </c>
      <c r="K4374" s="258" t="s">
        <v>3017</v>
      </c>
      <c r="L4374" s="265" t="s">
        <v>1937</v>
      </c>
      <c r="M4374" s="265" t="s">
        <v>1941</v>
      </c>
      <c r="N4374" s="258" t="s">
        <v>3027</v>
      </c>
      <c r="O4374" s="258" t="s">
        <v>3040</v>
      </c>
      <c r="P4374" s="258"/>
      <c r="Q4374" s="258"/>
      <c r="R4374" s="258"/>
      <c r="S4374" s="258"/>
      <c r="T4374" t="s">
        <v>2762</v>
      </c>
      <c r="U4374" s="250" t="s">
        <v>2517</v>
      </c>
      <c r="V4374">
        <v>2387.9514842860799</v>
      </c>
      <c r="Z4374">
        <v>23908.690974026202</v>
      </c>
      <c r="AD4374" s="188">
        <f t="shared" si="129"/>
        <v>7.7781911578429952</v>
      </c>
    </row>
    <row r="4375" spans="1:30" hidden="1" x14ac:dyDescent="0.35">
      <c r="A4375" s="11" t="s">
        <v>2901</v>
      </c>
      <c r="B4375" s="11" t="s">
        <v>2516</v>
      </c>
      <c r="C4375" s="11" t="s">
        <v>2506</v>
      </c>
      <c r="D4375" s="188" t="s">
        <v>3022</v>
      </c>
      <c r="G4375" s="11" t="s">
        <v>2902</v>
      </c>
      <c r="H4375" s="11" t="s">
        <v>2899</v>
      </c>
      <c r="J4375" s="258" t="s">
        <v>2561</v>
      </c>
      <c r="K4375" s="258" t="s">
        <v>3017</v>
      </c>
      <c r="L4375" s="265" t="s">
        <v>1937</v>
      </c>
      <c r="M4375" s="265" t="s">
        <v>1941</v>
      </c>
      <c r="N4375" s="258" t="s">
        <v>3027</v>
      </c>
      <c r="O4375" s="258" t="s">
        <v>3040</v>
      </c>
      <c r="P4375" s="258"/>
      <c r="Q4375" s="258"/>
      <c r="R4375" s="258"/>
      <c r="S4375" s="258"/>
      <c r="T4375" t="s">
        <v>2762</v>
      </c>
      <c r="U4375" s="250" t="s">
        <v>2517</v>
      </c>
      <c r="V4375">
        <v>2748.3103885333198</v>
      </c>
      <c r="Z4375">
        <v>35240.815669600299</v>
      </c>
      <c r="AD4375" s="188">
        <f t="shared" si="129"/>
        <v>7.918741597667327</v>
      </c>
    </row>
    <row r="4376" spans="1:30" hidden="1" x14ac:dyDescent="0.35">
      <c r="A4376" s="11" t="s">
        <v>2901</v>
      </c>
      <c r="B4376" s="11" t="s">
        <v>2516</v>
      </c>
      <c r="C4376" s="11" t="s">
        <v>2506</v>
      </c>
      <c r="D4376" s="188" t="s">
        <v>3022</v>
      </c>
      <c r="G4376" s="11" t="s">
        <v>2902</v>
      </c>
      <c r="H4376" s="11" t="s">
        <v>2899</v>
      </c>
      <c r="J4376" s="258" t="s">
        <v>2561</v>
      </c>
      <c r="K4376" s="258" t="s">
        <v>3017</v>
      </c>
      <c r="L4376" s="265" t="s">
        <v>1937</v>
      </c>
      <c r="M4376" s="265" t="s">
        <v>1941</v>
      </c>
      <c r="N4376" s="258" t="s">
        <v>3027</v>
      </c>
      <c r="O4376" s="258" t="s">
        <v>3040</v>
      </c>
      <c r="P4376" s="258"/>
      <c r="Q4376" s="258"/>
      <c r="R4376" s="258"/>
      <c r="S4376" s="258"/>
      <c r="T4376" t="s">
        <v>2762</v>
      </c>
      <c r="U4376" s="250" t="s">
        <v>2517</v>
      </c>
      <c r="V4376">
        <v>2516.03536875092</v>
      </c>
      <c r="Z4376">
        <v>42037.064889496898</v>
      </c>
      <c r="AD4376" s="188">
        <f t="shared" si="129"/>
        <v>7.8304396752536869</v>
      </c>
    </row>
    <row r="4377" spans="1:30" hidden="1" x14ac:dyDescent="0.35">
      <c r="A4377" s="11" t="s">
        <v>2901</v>
      </c>
      <c r="B4377" s="11" t="s">
        <v>2516</v>
      </c>
      <c r="C4377" s="11" t="s">
        <v>2506</v>
      </c>
      <c r="D4377" s="188" t="s">
        <v>3022</v>
      </c>
      <c r="G4377" s="11" t="s">
        <v>2902</v>
      </c>
      <c r="H4377" s="11" t="s">
        <v>2899</v>
      </c>
      <c r="J4377" s="258" t="s">
        <v>2561</v>
      </c>
      <c r="K4377" s="258" t="s">
        <v>3017</v>
      </c>
      <c r="L4377" s="265" t="s">
        <v>1937</v>
      </c>
      <c r="M4377" s="265" t="s">
        <v>1941</v>
      </c>
      <c r="N4377" s="258" t="s">
        <v>3027</v>
      </c>
      <c r="O4377" s="258" t="s">
        <v>3040</v>
      </c>
      <c r="P4377" s="258"/>
      <c r="Q4377" s="258"/>
      <c r="R4377" s="258"/>
      <c r="S4377" s="258"/>
      <c r="T4377" t="s">
        <v>2762</v>
      </c>
      <c r="U4377" s="250" t="s">
        <v>2517</v>
      </c>
      <c r="V4377">
        <v>2342.2626891661298</v>
      </c>
      <c r="Z4377">
        <v>112853.858261014</v>
      </c>
      <c r="AD4377" s="188">
        <f t="shared" si="129"/>
        <v>7.7588727023280457</v>
      </c>
    </row>
    <row r="4378" spans="1:30" hidden="1" x14ac:dyDescent="0.35">
      <c r="A4378" s="11" t="s">
        <v>2901</v>
      </c>
      <c r="B4378" s="11" t="s">
        <v>2516</v>
      </c>
      <c r="C4378" s="11" t="s">
        <v>2506</v>
      </c>
      <c r="D4378" s="188" t="s">
        <v>3022</v>
      </c>
      <c r="G4378" s="11" t="s">
        <v>2902</v>
      </c>
      <c r="H4378" s="11" t="s">
        <v>2899</v>
      </c>
      <c r="J4378" s="258" t="s">
        <v>2561</v>
      </c>
      <c r="K4378" s="258" t="s">
        <v>3017</v>
      </c>
      <c r="L4378" s="265" t="s">
        <v>1937</v>
      </c>
      <c r="M4378" s="265" t="s">
        <v>1941</v>
      </c>
      <c r="N4378" s="258" t="s">
        <v>3027</v>
      </c>
      <c r="O4378" s="258" t="s">
        <v>3040</v>
      </c>
      <c r="P4378" s="258"/>
      <c r="Q4378" s="258"/>
      <c r="R4378" s="258"/>
      <c r="S4378" s="258"/>
      <c r="T4378" t="s">
        <v>2762</v>
      </c>
      <c r="U4378" s="250" t="s">
        <v>2517</v>
      </c>
      <c r="V4378">
        <v>2514.4835627132002</v>
      </c>
      <c r="Z4378">
        <v>73910.981845201197</v>
      </c>
      <c r="AD4378" s="188">
        <f t="shared" si="129"/>
        <v>7.8298227185905338</v>
      </c>
    </row>
    <row r="4379" spans="1:30" hidden="1" x14ac:dyDescent="0.35">
      <c r="A4379" s="11" t="s">
        <v>2901</v>
      </c>
      <c r="B4379" s="11" t="s">
        <v>2516</v>
      </c>
      <c r="C4379" s="11" t="s">
        <v>2506</v>
      </c>
      <c r="D4379" s="188" t="s">
        <v>3022</v>
      </c>
      <c r="G4379" s="11" t="s">
        <v>2902</v>
      </c>
      <c r="H4379" s="11" t="s">
        <v>2899</v>
      </c>
      <c r="J4379" s="258" t="s">
        <v>2561</v>
      </c>
      <c r="K4379" s="258" t="s">
        <v>3017</v>
      </c>
      <c r="L4379" s="265" t="s">
        <v>1937</v>
      </c>
      <c r="M4379" s="265" t="s">
        <v>1941</v>
      </c>
      <c r="N4379" s="258" t="s">
        <v>3027</v>
      </c>
      <c r="O4379" s="258" t="s">
        <v>3040</v>
      </c>
      <c r="P4379" s="258"/>
      <c r="Q4379" s="258"/>
      <c r="R4379" s="258"/>
      <c r="S4379" s="258"/>
      <c r="T4379" t="s">
        <v>2762</v>
      </c>
      <c r="U4379" s="250" t="s">
        <v>2517</v>
      </c>
      <c r="V4379">
        <v>3052.336952655</v>
      </c>
      <c r="Z4379">
        <v>73910.981845201197</v>
      </c>
      <c r="AD4379" s="188">
        <f t="shared" si="129"/>
        <v>8.023662790194626</v>
      </c>
    </row>
    <row r="4380" spans="1:30" hidden="1" x14ac:dyDescent="0.35">
      <c r="A4380" s="11" t="s">
        <v>2901</v>
      </c>
      <c r="B4380" s="11" t="s">
        <v>2516</v>
      </c>
      <c r="C4380" s="11" t="s">
        <v>2506</v>
      </c>
      <c r="D4380" s="188" t="s">
        <v>3022</v>
      </c>
      <c r="G4380" s="11" t="s">
        <v>2902</v>
      </c>
      <c r="H4380" s="11" t="s">
        <v>2899</v>
      </c>
      <c r="J4380" s="258" t="s">
        <v>2561</v>
      </c>
      <c r="K4380" s="258" t="s">
        <v>3017</v>
      </c>
      <c r="L4380" s="265" t="s">
        <v>1937</v>
      </c>
      <c r="M4380" s="265" t="s">
        <v>1941</v>
      </c>
      <c r="N4380" s="258" t="s">
        <v>3027</v>
      </c>
      <c r="O4380" s="258" t="s">
        <v>3040</v>
      </c>
      <c r="P4380" s="258"/>
      <c r="Q4380" s="258"/>
      <c r="R4380" s="258"/>
      <c r="S4380" s="258"/>
      <c r="T4380" t="s">
        <v>2762</v>
      </c>
      <c r="U4380" s="250" t="s">
        <v>2517</v>
      </c>
      <c r="V4380">
        <v>3973.5364225072599</v>
      </c>
      <c r="Z4380">
        <v>125449.30838151</v>
      </c>
      <c r="AD4380" s="188">
        <f t="shared" si="129"/>
        <v>8.2874117636921323</v>
      </c>
    </row>
    <row r="4381" spans="1:30" hidden="1" x14ac:dyDescent="0.35">
      <c r="A4381" s="11" t="s">
        <v>2901</v>
      </c>
      <c r="B4381" s="11" t="s">
        <v>2516</v>
      </c>
      <c r="C4381" s="11" t="s">
        <v>2506</v>
      </c>
      <c r="D4381" s="188" t="s">
        <v>3022</v>
      </c>
      <c r="G4381" s="11" t="s">
        <v>2902</v>
      </c>
      <c r="H4381" s="11" t="s">
        <v>2899</v>
      </c>
      <c r="J4381" s="258" t="s">
        <v>2561</v>
      </c>
      <c r="K4381" s="258" t="s">
        <v>3017</v>
      </c>
      <c r="L4381" s="265" t="s">
        <v>1937</v>
      </c>
      <c r="M4381" s="265" t="s">
        <v>1941</v>
      </c>
      <c r="N4381" s="258" t="s">
        <v>3027</v>
      </c>
      <c r="O4381" s="258" t="s">
        <v>3040</v>
      </c>
      <c r="P4381" s="258"/>
      <c r="Q4381" s="258"/>
      <c r="R4381" s="258"/>
      <c r="S4381" s="258"/>
      <c r="T4381" t="s">
        <v>2762</v>
      </c>
      <c r="U4381" s="250" t="s">
        <v>2517</v>
      </c>
      <c r="V4381">
        <v>9076.1108220734895</v>
      </c>
      <c r="Z4381">
        <v>970221.50634796906</v>
      </c>
      <c r="AD4381" s="188">
        <f t="shared" si="129"/>
        <v>9.1134010562784127</v>
      </c>
    </row>
    <row r="4382" spans="1:30" hidden="1" x14ac:dyDescent="0.35">
      <c r="A4382" s="11" t="s">
        <v>2901</v>
      </c>
      <c r="B4382" s="11" t="s">
        <v>2516</v>
      </c>
      <c r="C4382" s="11" t="s">
        <v>2506</v>
      </c>
      <c r="D4382" s="188" t="s">
        <v>3022</v>
      </c>
      <c r="G4382" s="11" t="s">
        <v>2902</v>
      </c>
      <c r="H4382" s="11" t="s">
        <v>2899</v>
      </c>
      <c r="J4382" s="258" t="s">
        <v>2561</v>
      </c>
      <c r="K4382" s="258" t="s">
        <v>3017</v>
      </c>
      <c r="L4382" s="265" t="s">
        <v>1937</v>
      </c>
      <c r="M4382" s="265" t="s">
        <v>1941</v>
      </c>
      <c r="N4382" s="258" t="s">
        <v>3027</v>
      </c>
      <c r="O4382" s="258" t="s">
        <v>3040</v>
      </c>
      <c r="P4382" s="258"/>
      <c r="Q4382" s="258"/>
      <c r="R4382" s="258"/>
      <c r="S4382" s="258"/>
      <c r="T4382" t="s">
        <v>2762</v>
      </c>
      <c r="U4382" s="250" t="s">
        <v>2517</v>
      </c>
      <c r="V4382">
        <v>10475.6094100639</v>
      </c>
      <c r="Z4382">
        <v>105167.56971907899</v>
      </c>
      <c r="AD4382" s="188">
        <f t="shared" si="129"/>
        <v>9.256804920669822</v>
      </c>
    </row>
    <row r="4383" spans="1:30" hidden="1" x14ac:dyDescent="0.35">
      <c r="A4383" s="11" t="s">
        <v>2901</v>
      </c>
      <c r="B4383" s="11" t="s">
        <v>2516</v>
      </c>
      <c r="C4383" s="11" t="s">
        <v>2506</v>
      </c>
      <c r="D4383" s="188" t="s">
        <v>3022</v>
      </c>
      <c r="G4383" s="11" t="s">
        <v>2902</v>
      </c>
      <c r="H4383" s="11" t="s">
        <v>2899</v>
      </c>
      <c r="J4383" s="258" t="s">
        <v>2561</v>
      </c>
      <c r="K4383" s="258" t="s">
        <v>3017</v>
      </c>
      <c r="L4383" s="265" t="s">
        <v>1937</v>
      </c>
      <c r="M4383" s="265" t="s">
        <v>1941</v>
      </c>
      <c r="N4383" s="258" t="s">
        <v>3027</v>
      </c>
      <c r="O4383" s="258" t="s">
        <v>3040</v>
      </c>
      <c r="P4383" s="258"/>
      <c r="Q4383" s="258"/>
      <c r="R4383" s="258"/>
      <c r="S4383" s="258"/>
      <c r="T4383" t="s">
        <v>2762</v>
      </c>
      <c r="U4383" s="250" t="s">
        <v>2517</v>
      </c>
      <c r="V4383">
        <v>9446.0221958727197</v>
      </c>
      <c r="Z4383">
        <v>13126.892406597901</v>
      </c>
      <c r="AD4383" s="188">
        <f t="shared" si="129"/>
        <v>9.1533490002175117</v>
      </c>
    </row>
    <row r="4384" spans="1:30" hidden="1" x14ac:dyDescent="0.35">
      <c r="A4384" s="11" t="s">
        <v>2901</v>
      </c>
      <c r="B4384" s="11" t="s">
        <v>2516</v>
      </c>
      <c r="C4384" s="11" t="s">
        <v>2506</v>
      </c>
      <c r="D4384" s="188" t="s">
        <v>3022</v>
      </c>
      <c r="G4384" s="11" t="s">
        <v>2902</v>
      </c>
      <c r="H4384" s="11" t="s">
        <v>2899</v>
      </c>
      <c r="J4384" s="258" t="s">
        <v>2561</v>
      </c>
      <c r="K4384" s="258" t="s">
        <v>3017</v>
      </c>
      <c r="L4384" s="265" t="s">
        <v>1937</v>
      </c>
      <c r="M4384" s="265" t="s">
        <v>1941</v>
      </c>
      <c r="N4384" s="258" t="s">
        <v>3027</v>
      </c>
      <c r="O4384" s="258" t="s">
        <v>3040</v>
      </c>
      <c r="P4384" s="258"/>
      <c r="Q4384" s="258"/>
      <c r="R4384" s="258"/>
      <c r="S4384" s="258"/>
      <c r="T4384" t="s">
        <v>2762</v>
      </c>
      <c r="U4384" s="250" t="s">
        <v>2517</v>
      </c>
      <c r="V4384">
        <v>11264.9517283351</v>
      </c>
      <c r="Z4384">
        <v>14591.965210418301</v>
      </c>
      <c r="AD4384" s="188">
        <f t="shared" si="129"/>
        <v>9.3294515677559744</v>
      </c>
    </row>
    <row r="4385" spans="1:32" hidden="1" x14ac:dyDescent="0.35">
      <c r="A4385" s="11" t="s">
        <v>2901</v>
      </c>
      <c r="B4385" s="11" t="s">
        <v>2516</v>
      </c>
      <c r="C4385" s="11" t="s">
        <v>2506</v>
      </c>
      <c r="D4385" s="188" t="s">
        <v>3022</v>
      </c>
      <c r="G4385" s="11" t="s">
        <v>2902</v>
      </c>
      <c r="H4385" s="11" t="s">
        <v>2899</v>
      </c>
      <c r="J4385" s="258" t="s">
        <v>2561</v>
      </c>
      <c r="K4385" s="258" t="s">
        <v>3017</v>
      </c>
      <c r="L4385" s="265" t="s">
        <v>1937</v>
      </c>
      <c r="M4385" s="265" t="s">
        <v>1941</v>
      </c>
      <c r="N4385" s="258" t="s">
        <v>3027</v>
      </c>
      <c r="O4385" s="258" t="s">
        <v>3040</v>
      </c>
      <c r="P4385" s="258"/>
      <c r="Q4385" s="258"/>
      <c r="R4385" s="258"/>
      <c r="S4385" s="258"/>
      <c r="T4385" t="s">
        <v>2762</v>
      </c>
      <c r="U4385" s="250" t="s">
        <v>2517</v>
      </c>
      <c r="V4385">
        <v>15472.1769027806</v>
      </c>
      <c r="Z4385">
        <v>12671.984672741701</v>
      </c>
      <c r="AD4385" s="188">
        <f t="shared" si="129"/>
        <v>9.6467986513648238</v>
      </c>
    </row>
    <row r="4386" spans="1:32" hidden="1" x14ac:dyDescent="0.35">
      <c r="A4386" s="11" t="s">
        <v>2901</v>
      </c>
      <c r="B4386" s="11" t="s">
        <v>2516</v>
      </c>
      <c r="C4386" s="11" t="s">
        <v>2506</v>
      </c>
      <c r="D4386" s="188" t="s">
        <v>3022</v>
      </c>
      <c r="G4386" s="11" t="s">
        <v>2902</v>
      </c>
      <c r="H4386" s="11" t="s">
        <v>2899</v>
      </c>
      <c r="J4386" s="258" t="s">
        <v>2561</v>
      </c>
      <c r="K4386" s="258" t="s">
        <v>3017</v>
      </c>
      <c r="L4386" s="265" t="s">
        <v>1937</v>
      </c>
      <c r="M4386" s="265" t="s">
        <v>1941</v>
      </c>
      <c r="N4386" s="258" t="s">
        <v>3027</v>
      </c>
      <c r="O4386" s="258" t="s">
        <v>3040</v>
      </c>
      <c r="P4386" s="258"/>
      <c r="Q4386" s="258"/>
      <c r="R4386" s="258"/>
      <c r="S4386" s="258"/>
      <c r="T4386" t="s">
        <v>2762</v>
      </c>
      <c r="U4386" s="250" t="s">
        <v>2517</v>
      </c>
      <c r="V4386">
        <v>15714.486097829</v>
      </c>
      <c r="Z4386">
        <v>85109.515486786506</v>
      </c>
      <c r="AD4386" s="188">
        <f t="shared" si="129"/>
        <v>9.6623382473179653</v>
      </c>
    </row>
    <row r="4387" spans="1:32" hidden="1" x14ac:dyDescent="0.35">
      <c r="A4387" s="11" t="s">
        <v>2901</v>
      </c>
      <c r="B4387" s="11" t="s">
        <v>2516</v>
      </c>
      <c r="C4387" s="11" t="s">
        <v>2506</v>
      </c>
      <c r="D4387" s="188" t="s">
        <v>3022</v>
      </c>
      <c r="G4387" s="11" t="s">
        <v>2902</v>
      </c>
      <c r="H4387" s="11" t="s">
        <v>2899</v>
      </c>
      <c r="J4387" s="258" t="s">
        <v>2561</v>
      </c>
      <c r="K4387" s="258" t="s">
        <v>3017</v>
      </c>
      <c r="L4387" s="265" t="s">
        <v>1937</v>
      </c>
      <c r="M4387" s="265" t="s">
        <v>1941</v>
      </c>
      <c r="N4387" s="258" t="s">
        <v>3027</v>
      </c>
      <c r="O4387" s="258" t="s">
        <v>3040</v>
      </c>
      <c r="P4387" s="258"/>
      <c r="Q4387" s="258"/>
      <c r="R4387" s="258"/>
      <c r="S4387" s="258"/>
      <c r="T4387" t="s">
        <v>2762</v>
      </c>
      <c r="U4387" s="250" t="s">
        <v>2517</v>
      </c>
      <c r="V4387">
        <v>22372.425985336398</v>
      </c>
      <c r="Z4387">
        <v>40580.285528889603</v>
      </c>
      <c r="AD4387" s="188">
        <f t="shared" si="129"/>
        <v>10.015584496763973</v>
      </c>
    </row>
    <row r="4388" spans="1:32" hidden="1" x14ac:dyDescent="0.35">
      <c r="A4388" s="11" t="s">
        <v>2901</v>
      </c>
      <c r="B4388" s="11" t="s">
        <v>2516</v>
      </c>
      <c r="C4388" s="11" t="s">
        <v>2506</v>
      </c>
      <c r="D4388" s="188" t="s">
        <v>3022</v>
      </c>
      <c r="G4388" s="11" t="s">
        <v>2902</v>
      </c>
      <c r="H4388" s="11" t="s">
        <v>2899</v>
      </c>
      <c r="J4388" s="258" t="s">
        <v>2561</v>
      </c>
      <c r="K4388" s="258" t="s">
        <v>3017</v>
      </c>
      <c r="L4388" s="265" t="s">
        <v>1937</v>
      </c>
      <c r="M4388" s="265" t="s">
        <v>1941</v>
      </c>
      <c r="N4388" s="258" t="s">
        <v>3027</v>
      </c>
      <c r="O4388" s="258" t="s">
        <v>3040</v>
      </c>
      <c r="P4388" s="258"/>
      <c r="Q4388" s="258"/>
      <c r="R4388" s="258"/>
      <c r="S4388" s="258"/>
      <c r="T4388" t="s">
        <v>2762</v>
      </c>
      <c r="U4388" s="250" t="s">
        <v>2517</v>
      </c>
      <c r="V4388">
        <v>22060.605331832201</v>
      </c>
      <c r="Z4388">
        <v>1526.8889066766101</v>
      </c>
      <c r="AD4388" s="188">
        <f t="shared" si="129"/>
        <v>10.001548732677264</v>
      </c>
    </row>
    <row r="4389" spans="1:32" hidden="1" x14ac:dyDescent="0.35">
      <c r="A4389" s="11" t="s">
        <v>2901</v>
      </c>
      <c r="B4389" s="11" t="s">
        <v>2516</v>
      </c>
      <c r="C4389" s="11" t="s">
        <v>2506</v>
      </c>
      <c r="D4389" s="188" t="s">
        <v>3022</v>
      </c>
      <c r="G4389" s="11" t="s">
        <v>2902</v>
      </c>
      <c r="H4389" s="11" t="s">
        <v>2899</v>
      </c>
      <c r="J4389" s="258" t="s">
        <v>2561</v>
      </c>
      <c r="K4389" s="258" t="s">
        <v>3017</v>
      </c>
      <c r="L4389" s="265" t="s">
        <v>1937</v>
      </c>
      <c r="M4389" s="265" t="s">
        <v>1941</v>
      </c>
      <c r="N4389" s="258" t="s">
        <v>3027</v>
      </c>
      <c r="O4389" s="258" t="s">
        <v>3040</v>
      </c>
      <c r="P4389" s="258"/>
      <c r="Q4389" s="258"/>
      <c r="R4389" s="258"/>
      <c r="S4389" s="258"/>
      <c r="T4389" t="s">
        <v>2762</v>
      </c>
      <c r="U4389" s="250" t="s">
        <v>2517</v>
      </c>
      <c r="V4389">
        <v>28678.6881772368</v>
      </c>
      <c r="Z4389">
        <v>9225.4818566179292</v>
      </c>
      <c r="AD4389" s="188">
        <f t="shared" si="129"/>
        <v>10.263909553682682</v>
      </c>
    </row>
    <row r="4390" spans="1:32" hidden="1" x14ac:dyDescent="0.35">
      <c r="A4390" s="11" t="s">
        <v>2901</v>
      </c>
      <c r="B4390" s="11" t="s">
        <v>2516</v>
      </c>
      <c r="C4390" s="11" t="s">
        <v>2506</v>
      </c>
      <c r="D4390" s="188" t="s">
        <v>3022</v>
      </c>
      <c r="G4390" s="11" t="s">
        <v>2902</v>
      </c>
      <c r="H4390" s="11" t="s">
        <v>2899</v>
      </c>
      <c r="J4390" s="258" t="s">
        <v>2561</v>
      </c>
      <c r="K4390" s="258" t="s">
        <v>3017</v>
      </c>
      <c r="L4390" s="265" t="s">
        <v>1937</v>
      </c>
      <c r="M4390" s="265" t="s">
        <v>1941</v>
      </c>
      <c r="N4390" s="258" t="s">
        <v>3027</v>
      </c>
      <c r="O4390" s="258" t="s">
        <v>3040</v>
      </c>
      <c r="P4390" s="258"/>
      <c r="Q4390" s="258"/>
      <c r="R4390" s="258"/>
      <c r="S4390" s="258"/>
      <c r="T4390" t="s">
        <v>2762</v>
      </c>
      <c r="U4390" s="250" t="s">
        <v>2517</v>
      </c>
      <c r="V4390">
        <v>34869.546583381103</v>
      </c>
      <c r="Z4390">
        <v>2097.31189363357</v>
      </c>
      <c r="AD4390" s="188">
        <f t="shared" si="129"/>
        <v>10.459369136527545</v>
      </c>
    </row>
    <row r="4391" spans="1:32" hidden="1" x14ac:dyDescent="0.35">
      <c r="A4391" s="11" t="s">
        <v>2901</v>
      </c>
      <c r="B4391" s="11" t="s">
        <v>2516</v>
      </c>
      <c r="C4391" s="11" t="s">
        <v>2506</v>
      </c>
      <c r="D4391" s="188" t="s">
        <v>3022</v>
      </c>
      <c r="G4391" s="11" t="s">
        <v>2902</v>
      </c>
      <c r="H4391" s="11" t="s">
        <v>2899</v>
      </c>
      <c r="J4391" s="258" t="s">
        <v>2561</v>
      </c>
      <c r="K4391" s="258" t="s">
        <v>3017</v>
      </c>
      <c r="L4391" s="265" t="s">
        <v>1937</v>
      </c>
      <c r="M4391" s="265" t="s">
        <v>1941</v>
      </c>
      <c r="N4391" s="258" t="s">
        <v>3027</v>
      </c>
      <c r="O4391" s="258" t="s">
        <v>3040</v>
      </c>
      <c r="P4391" s="258"/>
      <c r="Q4391" s="258"/>
      <c r="R4391" s="258"/>
      <c r="S4391" s="258"/>
      <c r="T4391" t="s">
        <v>2762</v>
      </c>
      <c r="U4391" s="250" t="s">
        <v>2517</v>
      </c>
      <c r="V4391">
        <v>46956.344419631103</v>
      </c>
      <c r="Z4391">
        <v>12671.984672741701</v>
      </c>
      <c r="AD4391" s="188">
        <f t="shared" si="129"/>
        <v>10.756973606915526</v>
      </c>
    </row>
    <row r="4392" spans="1:32" hidden="1" x14ac:dyDescent="0.35">
      <c r="A4392" s="11" t="s">
        <v>2901</v>
      </c>
      <c r="B4392" s="11" t="s">
        <v>2516</v>
      </c>
      <c r="C4392" s="11" t="s">
        <v>2506</v>
      </c>
      <c r="D4392" s="188" t="s">
        <v>3022</v>
      </c>
      <c r="G4392" s="11" t="s">
        <v>2902</v>
      </c>
      <c r="H4392" s="11" t="s">
        <v>2899</v>
      </c>
      <c r="J4392" s="258" t="s">
        <v>2561</v>
      </c>
      <c r="K4392" s="258" t="s">
        <v>3017</v>
      </c>
      <c r="L4392" s="265" t="s">
        <v>1937</v>
      </c>
      <c r="M4392" s="265" t="s">
        <v>1941</v>
      </c>
      <c r="N4392" s="258" t="s">
        <v>3027</v>
      </c>
      <c r="O4392" s="258" t="s">
        <v>3040</v>
      </c>
      <c r="P4392" s="258"/>
      <c r="Q4392" s="258"/>
      <c r="R4392" s="258"/>
      <c r="S4392" s="258"/>
      <c r="T4392" t="s">
        <v>2762</v>
      </c>
      <c r="U4392" s="250" t="s">
        <v>2517</v>
      </c>
      <c r="V4392">
        <v>56218.955932393103</v>
      </c>
      <c r="Z4392">
        <v>385.86311005651601</v>
      </c>
      <c r="AD4392" s="188">
        <f t="shared" si="129"/>
        <v>10.937009273181587</v>
      </c>
    </row>
    <row r="4393" spans="1:32" hidden="1" x14ac:dyDescent="0.35">
      <c r="A4393" s="11" t="s">
        <v>2901</v>
      </c>
      <c r="B4393" s="11" t="s">
        <v>2516</v>
      </c>
      <c r="C4393" s="11" t="s">
        <v>2506</v>
      </c>
      <c r="D4393" s="188" t="s">
        <v>3022</v>
      </c>
      <c r="G4393" s="11" t="s">
        <v>2902</v>
      </c>
      <c r="H4393" s="11" t="s">
        <v>2899</v>
      </c>
      <c r="J4393" s="258" t="s">
        <v>2561</v>
      </c>
      <c r="K4393" s="258" t="s">
        <v>3017</v>
      </c>
      <c r="L4393" s="265" t="s">
        <v>1937</v>
      </c>
      <c r="M4393" s="265" t="s">
        <v>1941</v>
      </c>
      <c r="N4393" s="258" t="s">
        <v>3027</v>
      </c>
      <c r="O4393" s="258" t="s">
        <v>3040</v>
      </c>
      <c r="P4393" s="258"/>
      <c r="Q4393" s="258"/>
      <c r="R4393" s="258"/>
      <c r="S4393" s="258"/>
      <c r="T4393" t="s">
        <v>2762</v>
      </c>
      <c r="U4393" s="250" t="s">
        <v>2517</v>
      </c>
      <c r="V4393">
        <v>71713.711067719894</v>
      </c>
      <c r="Z4393">
        <v>7733.9725413023598</v>
      </c>
      <c r="AD4393" s="188">
        <f t="shared" si="129"/>
        <v>11.180437236586528</v>
      </c>
    </row>
    <row r="4394" spans="1:32" x14ac:dyDescent="0.35">
      <c r="A4394" s="11" t="s">
        <v>2903</v>
      </c>
      <c r="B4394" s="11" t="s">
        <v>2516</v>
      </c>
      <c r="C4394" s="11" t="s">
        <v>2506</v>
      </c>
      <c r="D4394" s="188" t="s">
        <v>3022</v>
      </c>
      <c r="G4394" s="11" t="s">
        <v>2904</v>
      </c>
      <c r="H4394" s="11" t="s">
        <v>2905</v>
      </c>
      <c r="J4394" s="188" t="s">
        <v>3036</v>
      </c>
      <c r="K4394" s="261" t="s">
        <v>3057</v>
      </c>
      <c r="L4394" s="265" t="s">
        <v>1937</v>
      </c>
      <c r="M4394" s="265" t="s">
        <v>1937</v>
      </c>
      <c r="N4394" s="258" t="s">
        <v>3023</v>
      </c>
      <c r="P4394" s="265" t="s">
        <v>3096</v>
      </c>
      <c r="Q4394" s="265" t="s">
        <v>3093</v>
      </c>
      <c r="R4394" s="265" t="s">
        <v>3073</v>
      </c>
      <c r="S4394" s="265" t="s">
        <v>3116</v>
      </c>
      <c r="U4394" s="250" t="s">
        <v>2517</v>
      </c>
      <c r="V4394">
        <v>71</v>
      </c>
      <c r="Z4394" s="226">
        <v>37</v>
      </c>
      <c r="AD4394" s="188">
        <f t="shared" si="129"/>
        <v>4.2626798770413155</v>
      </c>
      <c r="AE4394" s="188">
        <f>LN(Z4394)</f>
        <v>3.6109179126442243</v>
      </c>
      <c r="AF4394" t="s">
        <v>3066</v>
      </c>
    </row>
    <row r="4395" spans="1:32" x14ac:dyDescent="0.35">
      <c r="A4395" s="11" t="s">
        <v>2903</v>
      </c>
      <c r="B4395" s="11" t="s">
        <v>2516</v>
      </c>
      <c r="C4395" s="11" t="s">
        <v>2506</v>
      </c>
      <c r="D4395" s="188" t="s">
        <v>3022</v>
      </c>
      <c r="G4395" s="11" t="s">
        <v>2904</v>
      </c>
      <c r="H4395" s="11" t="s">
        <v>2905</v>
      </c>
      <c r="J4395" s="188" t="s">
        <v>3036</v>
      </c>
      <c r="K4395" s="261" t="s">
        <v>3057</v>
      </c>
      <c r="L4395" s="265" t="s">
        <v>1937</v>
      </c>
      <c r="M4395" s="265" t="s">
        <v>1937</v>
      </c>
      <c r="N4395" s="258" t="s">
        <v>3023</v>
      </c>
      <c r="P4395" s="265" t="s">
        <v>3096</v>
      </c>
      <c r="Q4395" s="265" t="s">
        <v>3093</v>
      </c>
      <c r="R4395" s="265" t="s">
        <v>3073</v>
      </c>
      <c r="S4395" s="265" t="s">
        <v>3116</v>
      </c>
      <c r="U4395" s="250" t="s">
        <v>2517</v>
      </c>
      <c r="V4395">
        <v>77</v>
      </c>
      <c r="Z4395" s="226">
        <v>27</v>
      </c>
      <c r="AD4395" s="188">
        <f t="shared" si="129"/>
        <v>4.3438054218536841</v>
      </c>
      <c r="AE4395" s="188">
        <f t="shared" ref="AE4395:AE4409" si="130">LN(Z4395)</f>
        <v>3.2958368660043291</v>
      </c>
      <c r="AF4395" t="s">
        <v>3066</v>
      </c>
    </row>
    <row r="4396" spans="1:32" x14ac:dyDescent="0.35">
      <c r="A4396" s="11" t="s">
        <v>2903</v>
      </c>
      <c r="B4396" s="11" t="s">
        <v>2516</v>
      </c>
      <c r="C4396" s="11" t="s">
        <v>2506</v>
      </c>
      <c r="D4396" s="188" t="s">
        <v>3022</v>
      </c>
      <c r="G4396" s="11" t="s">
        <v>2904</v>
      </c>
      <c r="H4396" s="11" t="s">
        <v>2905</v>
      </c>
      <c r="J4396" s="188" t="s">
        <v>3036</v>
      </c>
      <c r="K4396" s="261" t="s">
        <v>3057</v>
      </c>
      <c r="L4396" s="265" t="s">
        <v>1937</v>
      </c>
      <c r="M4396" s="265" t="s">
        <v>1937</v>
      </c>
      <c r="N4396" s="258" t="s">
        <v>3023</v>
      </c>
      <c r="P4396" s="265" t="s">
        <v>3096</v>
      </c>
      <c r="Q4396" s="265" t="s">
        <v>3093</v>
      </c>
      <c r="R4396" s="265" t="s">
        <v>3073</v>
      </c>
      <c r="S4396" s="265" t="s">
        <v>3116</v>
      </c>
      <c r="U4396" s="250" t="s">
        <v>2517</v>
      </c>
      <c r="V4396">
        <v>98</v>
      </c>
      <c r="Z4396" s="226">
        <v>36</v>
      </c>
      <c r="AD4396" s="188">
        <f t="shared" si="129"/>
        <v>4.5849674786705723</v>
      </c>
      <c r="AE4396" s="188">
        <f t="shared" si="130"/>
        <v>3.5835189384561099</v>
      </c>
      <c r="AF4396" t="s">
        <v>3066</v>
      </c>
    </row>
    <row r="4397" spans="1:32" x14ac:dyDescent="0.35">
      <c r="A4397" s="11" t="s">
        <v>2903</v>
      </c>
      <c r="B4397" s="11" t="s">
        <v>2516</v>
      </c>
      <c r="C4397" s="11" t="s">
        <v>2506</v>
      </c>
      <c r="D4397" s="188" t="s">
        <v>3022</v>
      </c>
      <c r="G4397" s="11" t="s">
        <v>2904</v>
      </c>
      <c r="H4397" s="11" t="s">
        <v>2905</v>
      </c>
      <c r="J4397" s="188" t="s">
        <v>3036</v>
      </c>
      <c r="K4397" s="261" t="s">
        <v>3057</v>
      </c>
      <c r="L4397" s="265" t="s">
        <v>1937</v>
      </c>
      <c r="M4397" s="265" t="s">
        <v>1937</v>
      </c>
      <c r="N4397" s="258" t="s">
        <v>3023</v>
      </c>
      <c r="P4397" s="265" t="s">
        <v>3096</v>
      </c>
      <c r="Q4397" s="265" t="s">
        <v>3093</v>
      </c>
      <c r="R4397" s="265" t="s">
        <v>3073</v>
      </c>
      <c r="S4397" s="265" t="s">
        <v>3116</v>
      </c>
      <c r="U4397" s="250" t="s">
        <v>2517</v>
      </c>
      <c r="V4397">
        <v>110</v>
      </c>
      <c r="Z4397" s="226">
        <v>120</v>
      </c>
      <c r="AD4397" s="188">
        <f t="shared" si="129"/>
        <v>4.7004803657924166</v>
      </c>
      <c r="AE4397" s="188">
        <f t="shared" si="130"/>
        <v>4.7874917427820458</v>
      </c>
      <c r="AF4397" t="s">
        <v>3066</v>
      </c>
    </row>
    <row r="4398" spans="1:32" x14ac:dyDescent="0.35">
      <c r="A4398" s="11" t="s">
        <v>2903</v>
      </c>
      <c r="B4398" s="11" t="s">
        <v>2516</v>
      </c>
      <c r="C4398" s="11" t="s">
        <v>2506</v>
      </c>
      <c r="D4398" s="188" t="s">
        <v>3022</v>
      </c>
      <c r="G4398" s="11" t="s">
        <v>2904</v>
      </c>
      <c r="H4398" s="11" t="s">
        <v>2905</v>
      </c>
      <c r="J4398" s="188" t="s">
        <v>3036</v>
      </c>
      <c r="K4398" s="261" t="s">
        <v>3057</v>
      </c>
      <c r="L4398" s="265" t="s">
        <v>1937</v>
      </c>
      <c r="M4398" s="265" t="s">
        <v>1937</v>
      </c>
      <c r="N4398" s="258" t="s">
        <v>3023</v>
      </c>
      <c r="P4398" s="265" t="s">
        <v>3096</v>
      </c>
      <c r="Q4398" s="265" t="s">
        <v>3093</v>
      </c>
      <c r="R4398" s="265" t="s">
        <v>3073</v>
      </c>
      <c r="S4398" s="265" t="s">
        <v>3116</v>
      </c>
      <c r="U4398" s="250" t="s">
        <v>2517</v>
      </c>
      <c r="V4398">
        <v>170</v>
      </c>
      <c r="Z4398" s="226">
        <v>95</v>
      </c>
      <c r="AD4398" s="188">
        <f t="shared" si="129"/>
        <v>5.1357984370502621</v>
      </c>
      <c r="AE4398" s="188">
        <f t="shared" si="130"/>
        <v>4.5538768916005408</v>
      </c>
      <c r="AF4398" t="s">
        <v>3066</v>
      </c>
    </row>
    <row r="4399" spans="1:32" x14ac:dyDescent="0.35">
      <c r="A4399" s="11" t="s">
        <v>2903</v>
      </c>
      <c r="B4399" s="11" t="s">
        <v>2516</v>
      </c>
      <c r="C4399" s="11" t="s">
        <v>2506</v>
      </c>
      <c r="D4399" s="188" t="s">
        <v>3022</v>
      </c>
      <c r="G4399" s="11" t="s">
        <v>2904</v>
      </c>
      <c r="H4399" s="11" t="s">
        <v>2905</v>
      </c>
      <c r="J4399" s="188" t="s">
        <v>3036</v>
      </c>
      <c r="K4399" s="261" t="s">
        <v>3057</v>
      </c>
      <c r="L4399" s="265" t="s">
        <v>1937</v>
      </c>
      <c r="M4399" s="265" t="s">
        <v>1937</v>
      </c>
      <c r="N4399" s="258" t="s">
        <v>3023</v>
      </c>
      <c r="P4399" s="265" t="s">
        <v>3096</v>
      </c>
      <c r="Q4399" s="265" t="s">
        <v>3093</v>
      </c>
      <c r="R4399" s="265" t="s">
        <v>3073</v>
      </c>
      <c r="S4399" s="265" t="s">
        <v>3116</v>
      </c>
      <c r="U4399" s="250" t="s">
        <v>2517</v>
      </c>
      <c r="V4399">
        <v>310</v>
      </c>
      <c r="Z4399" s="226">
        <v>100</v>
      </c>
      <c r="AD4399" s="188">
        <f t="shared" si="129"/>
        <v>5.7365722974791922</v>
      </c>
      <c r="AE4399" s="188">
        <f t="shared" si="130"/>
        <v>4.6051701859880918</v>
      </c>
      <c r="AF4399" t="s">
        <v>3066</v>
      </c>
    </row>
    <row r="4400" spans="1:32" x14ac:dyDescent="0.35">
      <c r="A4400" s="11" t="s">
        <v>2903</v>
      </c>
      <c r="B4400" s="11" t="s">
        <v>2516</v>
      </c>
      <c r="C4400" s="11" t="s">
        <v>2506</v>
      </c>
      <c r="D4400" s="188" t="s">
        <v>3022</v>
      </c>
      <c r="G4400" s="11" t="s">
        <v>2904</v>
      </c>
      <c r="H4400" s="11" t="s">
        <v>2905</v>
      </c>
      <c r="J4400" s="188" t="s">
        <v>3036</v>
      </c>
      <c r="K4400" s="261" t="s">
        <v>3057</v>
      </c>
      <c r="L4400" s="265" t="s">
        <v>1937</v>
      </c>
      <c r="M4400" s="265" t="s">
        <v>1937</v>
      </c>
      <c r="N4400" s="258" t="s">
        <v>3023</v>
      </c>
      <c r="P4400" s="265" t="s">
        <v>3096</v>
      </c>
      <c r="Q4400" s="265" t="s">
        <v>3093</v>
      </c>
      <c r="R4400" s="265" t="s">
        <v>3073</v>
      </c>
      <c r="S4400" s="265" t="s">
        <v>3116</v>
      </c>
      <c r="U4400" s="250" t="s">
        <v>2517</v>
      </c>
      <c r="V4400">
        <v>8100</v>
      </c>
      <c r="Z4400" s="226">
        <v>850</v>
      </c>
      <c r="AD4400" s="188">
        <f t="shared" si="129"/>
        <v>8.99961934066053</v>
      </c>
      <c r="AE4400" s="188">
        <f t="shared" si="130"/>
        <v>6.7452363494843626</v>
      </c>
      <c r="AF4400" t="s">
        <v>3066</v>
      </c>
    </row>
    <row r="4401" spans="1:32" x14ac:dyDescent="0.35">
      <c r="A4401" s="11" t="s">
        <v>2903</v>
      </c>
      <c r="B4401" s="11" t="s">
        <v>2516</v>
      </c>
      <c r="C4401" s="11" t="s">
        <v>2506</v>
      </c>
      <c r="D4401" s="188" t="s">
        <v>3022</v>
      </c>
      <c r="G4401" s="11" t="s">
        <v>2904</v>
      </c>
      <c r="H4401" s="11" t="s">
        <v>2905</v>
      </c>
      <c r="J4401" s="188" t="s">
        <v>3036</v>
      </c>
      <c r="K4401" s="261" t="s">
        <v>3057</v>
      </c>
      <c r="L4401" s="265" t="s">
        <v>1937</v>
      </c>
      <c r="M4401" s="265" t="s">
        <v>1937</v>
      </c>
      <c r="N4401" s="258" t="s">
        <v>3023</v>
      </c>
      <c r="P4401" s="265" t="s">
        <v>3096</v>
      </c>
      <c r="Q4401" s="265" t="s">
        <v>3093</v>
      </c>
      <c r="R4401" s="265" t="s">
        <v>3073</v>
      </c>
      <c r="S4401" s="265" t="s">
        <v>3116</v>
      </c>
      <c r="U4401" s="250" t="s">
        <v>2517</v>
      </c>
      <c r="V4401">
        <v>26000</v>
      </c>
      <c r="Z4401" s="226">
        <v>2300</v>
      </c>
      <c r="AD4401" s="188">
        <f t="shared" si="129"/>
        <v>10.165851817003619</v>
      </c>
      <c r="AE4401" s="188">
        <f t="shared" si="130"/>
        <v>7.7406644019172415</v>
      </c>
      <c r="AF4401" t="s">
        <v>3066</v>
      </c>
    </row>
    <row r="4402" spans="1:32" x14ac:dyDescent="0.35">
      <c r="A4402" s="11" t="s">
        <v>2903</v>
      </c>
      <c r="B4402" s="11" t="s">
        <v>2516</v>
      </c>
      <c r="C4402" s="11" t="s">
        <v>2506</v>
      </c>
      <c r="D4402" s="188" t="s">
        <v>3022</v>
      </c>
      <c r="G4402" s="11" t="s">
        <v>2904</v>
      </c>
      <c r="H4402" s="11" t="s">
        <v>2905</v>
      </c>
      <c r="J4402" s="188" t="s">
        <v>3036</v>
      </c>
      <c r="K4402" s="261" t="s">
        <v>3057</v>
      </c>
      <c r="L4402" s="265" t="s">
        <v>1937</v>
      </c>
      <c r="M4402" s="265" t="s">
        <v>1937</v>
      </c>
      <c r="N4402" s="258" t="s">
        <v>3023</v>
      </c>
      <c r="P4402" s="265" t="s">
        <v>3096</v>
      </c>
      <c r="Q4402" s="265" t="s">
        <v>3093</v>
      </c>
      <c r="R4402" s="265" t="s">
        <v>3073</v>
      </c>
      <c r="S4402" s="265" t="s">
        <v>3116</v>
      </c>
      <c r="U4402" s="250" t="s">
        <v>2517</v>
      </c>
      <c r="V4402">
        <v>29000</v>
      </c>
      <c r="Z4402" s="226">
        <v>1700</v>
      </c>
      <c r="AD4402" s="188">
        <f t="shared" si="129"/>
        <v>10.275051108968611</v>
      </c>
      <c r="AE4402" s="188">
        <f t="shared" si="130"/>
        <v>7.4383835300443071</v>
      </c>
      <c r="AF4402" t="s">
        <v>3066</v>
      </c>
    </row>
    <row r="4403" spans="1:32" x14ac:dyDescent="0.35">
      <c r="A4403" s="11" t="s">
        <v>2903</v>
      </c>
      <c r="B4403" s="11" t="s">
        <v>2516</v>
      </c>
      <c r="C4403" s="11" t="s">
        <v>2506</v>
      </c>
      <c r="D4403" s="188" t="s">
        <v>3022</v>
      </c>
      <c r="G4403" s="11" t="s">
        <v>2904</v>
      </c>
      <c r="H4403" s="11" t="s">
        <v>2905</v>
      </c>
      <c r="J4403" s="188" t="s">
        <v>3036</v>
      </c>
      <c r="K4403" s="261" t="s">
        <v>3057</v>
      </c>
      <c r="L4403" s="265" t="s">
        <v>1937</v>
      </c>
      <c r="M4403" s="265" t="s">
        <v>1937</v>
      </c>
      <c r="N4403" s="258" t="s">
        <v>3023</v>
      </c>
      <c r="P4403" s="265" t="s">
        <v>3096</v>
      </c>
      <c r="Q4403" s="265" t="s">
        <v>3093</v>
      </c>
      <c r="R4403" s="265" t="s">
        <v>3073</v>
      </c>
      <c r="S4403" s="265" t="s">
        <v>3116</v>
      </c>
      <c r="U4403" s="250" t="s">
        <v>2517</v>
      </c>
      <c r="V4403">
        <v>31000</v>
      </c>
      <c r="Z4403" s="226">
        <v>6200</v>
      </c>
      <c r="AD4403" s="188">
        <f t="shared" si="129"/>
        <v>10.341742483467284</v>
      </c>
      <c r="AE4403" s="188">
        <f t="shared" si="130"/>
        <v>8.7323045710331826</v>
      </c>
      <c r="AF4403" t="s">
        <v>3066</v>
      </c>
    </row>
    <row r="4404" spans="1:32" x14ac:dyDescent="0.35">
      <c r="A4404" s="11" t="s">
        <v>2903</v>
      </c>
      <c r="B4404" s="11" t="s">
        <v>2516</v>
      </c>
      <c r="C4404" s="11" t="s">
        <v>2506</v>
      </c>
      <c r="D4404" s="188" t="s">
        <v>3022</v>
      </c>
      <c r="G4404" s="11" t="s">
        <v>2904</v>
      </c>
      <c r="H4404" s="11" t="s">
        <v>2905</v>
      </c>
      <c r="J4404" s="188" t="s">
        <v>3036</v>
      </c>
      <c r="K4404" s="261" t="s">
        <v>3057</v>
      </c>
      <c r="L4404" s="265" t="s">
        <v>1937</v>
      </c>
      <c r="M4404" s="265" t="s">
        <v>1937</v>
      </c>
      <c r="N4404" s="258" t="s">
        <v>3023</v>
      </c>
      <c r="P4404" s="265" t="s">
        <v>3096</v>
      </c>
      <c r="Q4404" s="265" t="s">
        <v>3093</v>
      </c>
      <c r="R4404" s="265" t="s">
        <v>3073</v>
      </c>
      <c r="S4404" s="265" t="s">
        <v>3116</v>
      </c>
      <c r="U4404" s="250" t="s">
        <v>2517</v>
      </c>
      <c r="V4404">
        <v>35000</v>
      </c>
      <c r="Z4404" s="226">
        <v>7900</v>
      </c>
      <c r="AD4404" s="188">
        <f t="shared" si="129"/>
        <v>10.46310334047155</v>
      </c>
      <c r="AE4404" s="188">
        <f t="shared" si="130"/>
        <v>8.9746180384551124</v>
      </c>
      <c r="AF4404" t="s">
        <v>3066</v>
      </c>
    </row>
    <row r="4405" spans="1:32" x14ac:dyDescent="0.35">
      <c r="A4405" s="11" t="s">
        <v>2903</v>
      </c>
      <c r="B4405" s="11" t="s">
        <v>2516</v>
      </c>
      <c r="C4405" s="11" t="s">
        <v>2506</v>
      </c>
      <c r="D4405" s="188" t="s">
        <v>3022</v>
      </c>
      <c r="G4405" s="11" t="s">
        <v>2904</v>
      </c>
      <c r="H4405" s="11" t="s">
        <v>2905</v>
      </c>
      <c r="J4405" s="188" t="s">
        <v>3036</v>
      </c>
      <c r="K4405" s="261" t="s">
        <v>3057</v>
      </c>
      <c r="L4405" s="265" t="s">
        <v>1937</v>
      </c>
      <c r="M4405" s="265" t="s">
        <v>1937</v>
      </c>
      <c r="N4405" s="258" t="s">
        <v>3023</v>
      </c>
      <c r="P4405" s="265" t="s">
        <v>3096</v>
      </c>
      <c r="Q4405" s="265" t="s">
        <v>3093</v>
      </c>
      <c r="R4405" s="265" t="s">
        <v>3073</v>
      </c>
      <c r="S4405" s="265" t="s">
        <v>3116</v>
      </c>
      <c r="U4405" s="250" t="s">
        <v>2517</v>
      </c>
      <c r="V4405">
        <v>38000</v>
      </c>
      <c r="Z4405" s="226">
        <v>4200</v>
      </c>
      <c r="AD4405" s="188">
        <f t="shared" si="129"/>
        <v>10.545341438708522</v>
      </c>
      <c r="AE4405" s="188">
        <f t="shared" si="130"/>
        <v>8.3428398042714598</v>
      </c>
      <c r="AF4405" t="s">
        <v>3066</v>
      </c>
    </row>
    <row r="4406" spans="1:32" x14ac:dyDescent="0.35">
      <c r="A4406" s="11" t="s">
        <v>2903</v>
      </c>
      <c r="B4406" s="11" t="s">
        <v>2516</v>
      </c>
      <c r="C4406" s="11" t="s">
        <v>2506</v>
      </c>
      <c r="D4406" s="188" t="s">
        <v>3022</v>
      </c>
      <c r="G4406" s="11" t="s">
        <v>2904</v>
      </c>
      <c r="H4406" s="11" t="s">
        <v>2905</v>
      </c>
      <c r="J4406" s="188" t="s">
        <v>3036</v>
      </c>
      <c r="K4406" s="261" t="s">
        <v>3057</v>
      </c>
      <c r="L4406" s="265" t="s">
        <v>1937</v>
      </c>
      <c r="M4406" s="265" t="s">
        <v>1937</v>
      </c>
      <c r="N4406" s="258" t="s">
        <v>3023</v>
      </c>
      <c r="P4406" s="265" t="s">
        <v>3096</v>
      </c>
      <c r="Q4406" s="265" t="s">
        <v>3093</v>
      </c>
      <c r="R4406" s="265" t="s">
        <v>3073</v>
      </c>
      <c r="S4406" s="265" t="s">
        <v>3116</v>
      </c>
      <c r="U4406" s="250" t="s">
        <v>2517</v>
      </c>
      <c r="V4406">
        <v>970000</v>
      </c>
      <c r="Z4406" s="226">
        <v>73000</v>
      </c>
      <c r="AD4406" s="188">
        <f t="shared" si="129"/>
        <v>13.785051350479566</v>
      </c>
      <c r="AE4406" s="188">
        <f t="shared" si="130"/>
        <v>11.198214720130528</v>
      </c>
      <c r="AF4406" t="s">
        <v>3066</v>
      </c>
    </row>
    <row r="4407" spans="1:32" x14ac:dyDescent="0.35">
      <c r="A4407" s="11" t="s">
        <v>2903</v>
      </c>
      <c r="B4407" s="11" t="s">
        <v>2516</v>
      </c>
      <c r="C4407" s="11" t="s">
        <v>2506</v>
      </c>
      <c r="D4407" s="188" t="s">
        <v>3022</v>
      </c>
      <c r="G4407" s="11" t="s">
        <v>2904</v>
      </c>
      <c r="H4407" s="11" t="s">
        <v>2905</v>
      </c>
      <c r="J4407" s="188" t="s">
        <v>3036</v>
      </c>
      <c r="K4407" s="261" t="s">
        <v>3057</v>
      </c>
      <c r="L4407" s="265" t="s">
        <v>1937</v>
      </c>
      <c r="M4407" s="265" t="s">
        <v>1937</v>
      </c>
      <c r="N4407" s="258" t="s">
        <v>3023</v>
      </c>
      <c r="P4407" s="265" t="s">
        <v>3096</v>
      </c>
      <c r="Q4407" s="265" t="s">
        <v>3093</v>
      </c>
      <c r="R4407" s="265" t="s">
        <v>3073</v>
      </c>
      <c r="S4407" s="265" t="s">
        <v>3116</v>
      </c>
      <c r="U4407" s="250" t="s">
        <v>2517</v>
      </c>
      <c r="V4407">
        <v>1100000</v>
      </c>
      <c r="Z4407" s="226">
        <v>89000</v>
      </c>
      <c r="AD4407" s="188">
        <f t="shared" si="129"/>
        <v>13.910820737768599</v>
      </c>
      <c r="AE4407" s="188">
        <f t="shared" si="130"/>
        <v>11.396391648714276</v>
      </c>
      <c r="AF4407" t="s">
        <v>3066</v>
      </c>
    </row>
    <row r="4408" spans="1:32" x14ac:dyDescent="0.35">
      <c r="A4408" s="11" t="s">
        <v>2903</v>
      </c>
      <c r="B4408" s="11" t="s">
        <v>2516</v>
      </c>
      <c r="C4408" s="11" t="s">
        <v>2506</v>
      </c>
      <c r="D4408" s="188" t="s">
        <v>3022</v>
      </c>
      <c r="G4408" s="11" t="s">
        <v>2904</v>
      </c>
      <c r="H4408" s="11" t="s">
        <v>2905</v>
      </c>
      <c r="J4408" s="188" t="s">
        <v>3036</v>
      </c>
      <c r="K4408" s="261" t="s">
        <v>3057</v>
      </c>
      <c r="L4408" s="265" t="s">
        <v>1937</v>
      </c>
      <c r="M4408" s="265" t="s">
        <v>1937</v>
      </c>
      <c r="N4408" s="258" t="s">
        <v>3023</v>
      </c>
      <c r="P4408" s="265" t="s">
        <v>3096</v>
      </c>
      <c r="Q4408" s="265" t="s">
        <v>3093</v>
      </c>
      <c r="R4408" s="265" t="s">
        <v>3073</v>
      </c>
      <c r="S4408" s="265" t="s">
        <v>3116</v>
      </c>
      <c r="U4408" s="250" t="s">
        <v>2517</v>
      </c>
      <c r="V4408">
        <v>3800000</v>
      </c>
      <c r="Z4408" s="226">
        <v>84000</v>
      </c>
      <c r="AD4408" s="188">
        <f t="shared" si="129"/>
        <v>15.150511624696614</v>
      </c>
      <c r="AE4408" s="188">
        <f t="shared" si="130"/>
        <v>11.33857207782545</v>
      </c>
      <c r="AF4408" t="s">
        <v>3066</v>
      </c>
    </row>
    <row r="4409" spans="1:32" x14ac:dyDescent="0.35">
      <c r="A4409" s="11" t="s">
        <v>2903</v>
      </c>
      <c r="B4409" s="11" t="s">
        <v>2516</v>
      </c>
      <c r="C4409" s="11" t="s">
        <v>2506</v>
      </c>
      <c r="D4409" s="188" t="s">
        <v>3022</v>
      </c>
      <c r="G4409" s="11" t="s">
        <v>2904</v>
      </c>
      <c r="H4409" s="11" t="s">
        <v>2905</v>
      </c>
      <c r="J4409" s="188" t="s">
        <v>3036</v>
      </c>
      <c r="K4409" s="261" t="s">
        <v>3057</v>
      </c>
      <c r="L4409" s="265" t="s">
        <v>1937</v>
      </c>
      <c r="M4409" s="265" t="s">
        <v>1937</v>
      </c>
      <c r="N4409" s="258" t="s">
        <v>3023</v>
      </c>
      <c r="P4409" s="265" t="s">
        <v>3096</v>
      </c>
      <c r="Q4409" s="265" t="s">
        <v>3093</v>
      </c>
      <c r="R4409" s="265" t="s">
        <v>3073</v>
      </c>
      <c r="S4409" s="265" t="s">
        <v>3116</v>
      </c>
      <c r="U4409" s="250" t="s">
        <v>2517</v>
      </c>
      <c r="V4409">
        <v>3900000</v>
      </c>
      <c r="Z4409" s="226">
        <v>75000</v>
      </c>
      <c r="AD4409" s="188">
        <f t="shared" si="129"/>
        <v>15.176487111099874</v>
      </c>
      <c r="AE4409" s="188">
        <f t="shared" si="130"/>
        <v>11.225243392518447</v>
      </c>
      <c r="AF4409" t="s">
        <v>3066</v>
      </c>
    </row>
    <row r="4410" spans="1:32" x14ac:dyDescent="0.35">
      <c r="A4410" s="11" t="s">
        <v>2906</v>
      </c>
      <c r="B4410" s="11" t="s">
        <v>2516</v>
      </c>
      <c r="C4410" s="11" t="s">
        <v>2506</v>
      </c>
      <c r="D4410" s="188" t="s">
        <v>3022</v>
      </c>
      <c r="G4410" s="11" t="s">
        <v>2907</v>
      </c>
      <c r="H4410" s="11" t="s">
        <v>2908</v>
      </c>
      <c r="J4410" s="188" t="s">
        <v>3036</v>
      </c>
      <c r="K4410" s="261" t="s">
        <v>3046</v>
      </c>
      <c r="L4410" s="265" t="s">
        <v>1937</v>
      </c>
      <c r="M4410" s="265" t="s">
        <v>1937</v>
      </c>
      <c r="N4410" s="258" t="s">
        <v>3023</v>
      </c>
      <c r="P4410" s="265" t="s">
        <v>3089</v>
      </c>
      <c r="Q4410" s="265" t="s">
        <v>2153</v>
      </c>
      <c r="R4410" s="265" t="s">
        <v>3073</v>
      </c>
      <c r="S4410" s="265" t="s">
        <v>3116</v>
      </c>
      <c r="U4410" s="250" t="s">
        <v>2517</v>
      </c>
      <c r="V4410">
        <v>77</v>
      </c>
      <c r="Z4410" s="262">
        <v>2.2389873227025401E-10</v>
      </c>
      <c r="AD4410" s="188">
        <f t="shared" si="129"/>
        <v>4.3438054218536841</v>
      </c>
      <c r="AE4410" s="188">
        <f>LN(Z4410*1000000000*12)</f>
        <v>0.98834523235905392</v>
      </c>
      <c r="AF4410" t="s">
        <v>3066</v>
      </c>
    </row>
    <row r="4411" spans="1:32" x14ac:dyDescent="0.35">
      <c r="A4411" s="11" t="s">
        <v>2906</v>
      </c>
      <c r="B4411" s="11" t="s">
        <v>2516</v>
      </c>
      <c r="C4411" s="11" t="s">
        <v>2506</v>
      </c>
      <c r="D4411" s="188" t="s">
        <v>3022</v>
      </c>
      <c r="G4411" s="11" t="s">
        <v>2907</v>
      </c>
      <c r="H4411" s="11" t="s">
        <v>2908</v>
      </c>
      <c r="J4411" s="188" t="s">
        <v>3036</v>
      </c>
      <c r="K4411" s="261" t="s">
        <v>3046</v>
      </c>
      <c r="L4411" s="265" t="s">
        <v>1937</v>
      </c>
      <c r="M4411" s="265" t="s">
        <v>1937</v>
      </c>
      <c r="N4411" s="258" t="s">
        <v>3023</v>
      </c>
      <c r="P4411" s="265" t="s">
        <v>3089</v>
      </c>
      <c r="Q4411" s="265" t="s">
        <v>2153</v>
      </c>
      <c r="R4411" s="265" t="s">
        <v>3073</v>
      </c>
      <c r="S4411" s="265" t="s">
        <v>3116</v>
      </c>
      <c r="U4411" s="250" t="s">
        <v>2517</v>
      </c>
      <c r="V4411">
        <v>71</v>
      </c>
      <c r="Z4411" s="262">
        <v>4.8568489680537702E-10</v>
      </c>
      <c r="AD4411" s="188">
        <f t="shared" si="129"/>
        <v>4.2626798770413155</v>
      </c>
      <c r="AE4411" s="188">
        <f t="shared" ref="AE4411:AE4425" si="131">LN(Z4411*1000000000)</f>
        <v>-0.7221952258409593</v>
      </c>
      <c r="AF4411" t="s">
        <v>3066</v>
      </c>
    </row>
    <row r="4412" spans="1:32" x14ac:dyDescent="0.35">
      <c r="A4412" s="11" t="s">
        <v>2906</v>
      </c>
      <c r="B4412" s="11" t="s">
        <v>2516</v>
      </c>
      <c r="C4412" s="11" t="s">
        <v>2506</v>
      </c>
      <c r="D4412" s="188" t="s">
        <v>3022</v>
      </c>
      <c r="G4412" s="11" t="s">
        <v>2907</v>
      </c>
      <c r="H4412" s="11" t="s">
        <v>2908</v>
      </c>
      <c r="J4412" s="188" t="s">
        <v>3036</v>
      </c>
      <c r="K4412" s="261" t="s">
        <v>3046</v>
      </c>
      <c r="L4412" s="265" t="s">
        <v>1937</v>
      </c>
      <c r="M4412" s="265" t="s">
        <v>1937</v>
      </c>
      <c r="N4412" s="258" t="s">
        <v>3023</v>
      </c>
      <c r="P4412" s="265" t="s">
        <v>3089</v>
      </c>
      <c r="Q4412" s="265" t="s">
        <v>2153</v>
      </c>
      <c r="R4412" s="265" t="s">
        <v>3073</v>
      </c>
      <c r="S4412" s="265" t="s">
        <v>3116</v>
      </c>
      <c r="U4412" s="250" t="s">
        <v>2517</v>
      </c>
      <c r="V4412">
        <v>98</v>
      </c>
      <c r="Z4412" s="262">
        <v>6.6888554199714698E-10</v>
      </c>
      <c r="AD4412" s="188">
        <f t="shared" si="129"/>
        <v>4.5849674786705723</v>
      </c>
      <c r="AE4412" s="188">
        <f t="shared" si="131"/>
        <v>-0.4021423216867584</v>
      </c>
      <c r="AF4412" t="s">
        <v>3066</v>
      </c>
    </row>
    <row r="4413" spans="1:32" x14ac:dyDescent="0.35">
      <c r="A4413" s="11" t="s">
        <v>2906</v>
      </c>
      <c r="B4413" s="11" t="s">
        <v>2516</v>
      </c>
      <c r="C4413" s="11" t="s">
        <v>2506</v>
      </c>
      <c r="D4413" s="188" t="s">
        <v>3022</v>
      </c>
      <c r="G4413" s="11" t="s">
        <v>2907</v>
      </c>
      <c r="H4413" s="11" t="s">
        <v>2908</v>
      </c>
      <c r="J4413" s="188" t="s">
        <v>3036</v>
      </c>
      <c r="K4413" s="261" t="s">
        <v>3046</v>
      </c>
      <c r="L4413" s="265" t="s">
        <v>1937</v>
      </c>
      <c r="M4413" s="265" t="s">
        <v>1937</v>
      </c>
      <c r="N4413" s="258" t="s">
        <v>3023</v>
      </c>
      <c r="P4413" s="265" t="s">
        <v>3089</v>
      </c>
      <c r="Q4413" s="265" t="s">
        <v>2153</v>
      </c>
      <c r="R4413" s="265" t="s">
        <v>3073</v>
      </c>
      <c r="S4413" s="265" t="s">
        <v>3116</v>
      </c>
      <c r="U4413" s="250" t="s">
        <v>2517</v>
      </c>
      <c r="V4413">
        <v>110</v>
      </c>
      <c r="Z4413" s="262">
        <v>3.0462257166743899E-9</v>
      </c>
      <c r="AD4413" s="188">
        <f t="shared" si="129"/>
        <v>4.7004803657924166</v>
      </c>
      <c r="AE4413" s="188">
        <f t="shared" si="131"/>
        <v>1.1139033543783217</v>
      </c>
      <c r="AF4413" t="s">
        <v>3066</v>
      </c>
    </row>
    <row r="4414" spans="1:32" x14ac:dyDescent="0.35">
      <c r="A4414" s="11" t="s">
        <v>2906</v>
      </c>
      <c r="B4414" s="11" t="s">
        <v>2516</v>
      </c>
      <c r="C4414" s="11" t="s">
        <v>2506</v>
      </c>
      <c r="D4414" s="188" t="s">
        <v>3022</v>
      </c>
      <c r="G4414" s="11" t="s">
        <v>2907</v>
      </c>
      <c r="H4414" s="11" t="s">
        <v>2908</v>
      </c>
      <c r="J4414" s="188" t="s">
        <v>3036</v>
      </c>
      <c r="K4414" s="261" t="s">
        <v>3046</v>
      </c>
      <c r="L4414" s="265" t="s">
        <v>1937</v>
      </c>
      <c r="M4414" s="265" t="s">
        <v>1937</v>
      </c>
      <c r="N4414" s="258" t="s">
        <v>3023</v>
      </c>
      <c r="P4414" s="265" t="s">
        <v>3089</v>
      </c>
      <c r="Q4414" s="265" t="s">
        <v>2153</v>
      </c>
      <c r="R4414" s="265" t="s">
        <v>3073</v>
      </c>
      <c r="S4414" s="265" t="s">
        <v>3116</v>
      </c>
      <c r="U4414" s="250" t="s">
        <v>2517</v>
      </c>
      <c r="V4414">
        <v>170</v>
      </c>
      <c r="Z4414" s="262">
        <v>5.2516370361842995E-10</v>
      </c>
      <c r="AD4414" s="188">
        <f t="shared" si="129"/>
        <v>5.1357984370502621</v>
      </c>
      <c r="AE4414" s="188">
        <f t="shared" si="131"/>
        <v>-0.64404524857909151</v>
      </c>
      <c r="AF4414" t="s">
        <v>3066</v>
      </c>
    </row>
    <row r="4415" spans="1:32" x14ac:dyDescent="0.35">
      <c r="A4415" s="11" t="s">
        <v>2906</v>
      </c>
      <c r="B4415" s="11" t="s">
        <v>2516</v>
      </c>
      <c r="C4415" s="11" t="s">
        <v>2506</v>
      </c>
      <c r="D4415" s="188" t="s">
        <v>3022</v>
      </c>
      <c r="G4415" s="11" t="s">
        <v>2907</v>
      </c>
      <c r="H4415" s="11" t="s">
        <v>2908</v>
      </c>
      <c r="J4415" s="188" t="s">
        <v>3036</v>
      </c>
      <c r="K4415" s="261" t="s">
        <v>3046</v>
      </c>
      <c r="L4415" s="265" t="s">
        <v>1937</v>
      </c>
      <c r="M4415" s="265" t="s">
        <v>1937</v>
      </c>
      <c r="N4415" s="258" t="s">
        <v>3023</v>
      </c>
      <c r="P4415" s="265" t="s">
        <v>3089</v>
      </c>
      <c r="Q4415" s="265" t="s">
        <v>2153</v>
      </c>
      <c r="R4415" s="265" t="s">
        <v>3073</v>
      </c>
      <c r="S4415" s="265" t="s">
        <v>3116</v>
      </c>
      <c r="U4415" s="250" t="s">
        <v>2517</v>
      </c>
      <c r="V4415">
        <v>310</v>
      </c>
      <c r="Z4415" s="262">
        <v>1.5203868306916801E-9</v>
      </c>
      <c r="AD4415" s="188">
        <f t="shared" si="129"/>
        <v>5.7365722974791922</v>
      </c>
      <c r="AE4415" s="188">
        <f t="shared" si="131"/>
        <v>0.41896479635621708</v>
      </c>
      <c r="AF4415" t="s">
        <v>3066</v>
      </c>
    </row>
    <row r="4416" spans="1:32" x14ac:dyDescent="0.35">
      <c r="A4416" s="11" t="s">
        <v>2906</v>
      </c>
      <c r="B4416" s="11" t="s">
        <v>2516</v>
      </c>
      <c r="C4416" s="11" t="s">
        <v>2506</v>
      </c>
      <c r="D4416" s="188" t="s">
        <v>3022</v>
      </c>
      <c r="G4416" s="11" t="s">
        <v>2907</v>
      </c>
      <c r="H4416" s="11" t="s">
        <v>2908</v>
      </c>
      <c r="J4416" s="188" t="s">
        <v>3036</v>
      </c>
      <c r="K4416" s="261" t="s">
        <v>3046</v>
      </c>
      <c r="L4416" s="265" t="s">
        <v>1937</v>
      </c>
      <c r="M4416" s="265" t="s">
        <v>1937</v>
      </c>
      <c r="N4416" s="258" t="s">
        <v>3023</v>
      </c>
      <c r="P4416" s="265" t="s">
        <v>3089</v>
      </c>
      <c r="Q4416" s="265" t="s">
        <v>2153</v>
      </c>
      <c r="R4416" s="265" t="s">
        <v>3073</v>
      </c>
      <c r="S4416" s="265" t="s">
        <v>3116</v>
      </c>
      <c r="U4416" s="250" t="s">
        <v>2517</v>
      </c>
      <c r="V4416">
        <v>8100</v>
      </c>
      <c r="Z4416" s="262">
        <v>5.9766909068447602E-9</v>
      </c>
      <c r="AD4416" s="188">
        <f t="shared" si="129"/>
        <v>8.99961934066053</v>
      </c>
      <c r="AE4416" s="188">
        <f t="shared" si="131"/>
        <v>1.7878670547429536</v>
      </c>
      <c r="AF4416" t="s">
        <v>3066</v>
      </c>
    </row>
    <row r="4417" spans="1:32" x14ac:dyDescent="0.35">
      <c r="A4417" s="11" t="s">
        <v>2906</v>
      </c>
      <c r="B4417" s="11" t="s">
        <v>2516</v>
      </c>
      <c r="C4417" s="11" t="s">
        <v>2506</v>
      </c>
      <c r="D4417" s="188" t="s">
        <v>3022</v>
      </c>
      <c r="G4417" s="11" t="s">
        <v>2907</v>
      </c>
      <c r="H4417" s="11" t="s">
        <v>2908</v>
      </c>
      <c r="J4417" s="188" t="s">
        <v>3036</v>
      </c>
      <c r="K4417" s="261" t="s">
        <v>3046</v>
      </c>
      <c r="L4417" s="265" t="s">
        <v>1937</v>
      </c>
      <c r="M4417" s="265" t="s">
        <v>1937</v>
      </c>
      <c r="N4417" s="258" t="s">
        <v>3023</v>
      </c>
      <c r="P4417" s="265" t="s">
        <v>3089</v>
      </c>
      <c r="Q4417" s="265" t="s">
        <v>2153</v>
      </c>
      <c r="R4417" s="265" t="s">
        <v>3073</v>
      </c>
      <c r="S4417" s="265" t="s">
        <v>3116</v>
      </c>
      <c r="U4417" s="250" t="s">
        <v>2517</v>
      </c>
      <c r="V4417">
        <v>26000</v>
      </c>
      <c r="Z4417" s="262">
        <v>1.4085901939379299E-8</v>
      </c>
      <c r="AD4417" s="188">
        <f t="shared" si="129"/>
        <v>10.165851817003619</v>
      </c>
      <c r="AE4417" s="188">
        <f t="shared" si="131"/>
        <v>2.645174434732843</v>
      </c>
      <c r="AF4417" t="s">
        <v>3066</v>
      </c>
    </row>
    <row r="4418" spans="1:32" x14ac:dyDescent="0.35">
      <c r="A4418" s="11" t="s">
        <v>2906</v>
      </c>
      <c r="B4418" s="11" t="s">
        <v>2516</v>
      </c>
      <c r="C4418" s="11" t="s">
        <v>2506</v>
      </c>
      <c r="D4418" s="188" t="s">
        <v>3022</v>
      </c>
      <c r="G4418" s="11" t="s">
        <v>2907</v>
      </c>
      <c r="H4418" s="11" t="s">
        <v>2908</v>
      </c>
      <c r="J4418" s="188" t="s">
        <v>3036</v>
      </c>
      <c r="K4418" s="261" t="s">
        <v>3046</v>
      </c>
      <c r="L4418" s="265" t="s">
        <v>1937</v>
      </c>
      <c r="M4418" s="265" t="s">
        <v>1937</v>
      </c>
      <c r="N4418" s="258" t="s">
        <v>3023</v>
      </c>
      <c r="P4418" s="265" t="s">
        <v>3089</v>
      </c>
      <c r="Q4418" s="265" t="s">
        <v>2153</v>
      </c>
      <c r="R4418" s="265" t="s">
        <v>3073</v>
      </c>
      <c r="S4418" s="265" t="s">
        <v>3116</v>
      </c>
      <c r="U4418" s="250" t="s">
        <v>2517</v>
      </c>
      <c r="V4418">
        <v>29000</v>
      </c>
      <c r="Z4418" s="262">
        <v>1.1412172611184999E-8</v>
      </c>
      <c r="AD4418" s="188">
        <f t="shared" si="129"/>
        <v>10.275051108968611</v>
      </c>
      <c r="AE4418" s="188">
        <f t="shared" si="131"/>
        <v>2.4346805586473983</v>
      </c>
      <c r="AF4418" t="s">
        <v>3066</v>
      </c>
    </row>
    <row r="4419" spans="1:32" x14ac:dyDescent="0.35">
      <c r="A4419" s="11" t="s">
        <v>2906</v>
      </c>
      <c r="B4419" s="11" t="s">
        <v>2516</v>
      </c>
      <c r="C4419" s="11" t="s">
        <v>2506</v>
      </c>
      <c r="D4419" s="188" t="s">
        <v>3022</v>
      </c>
      <c r="G4419" s="11" t="s">
        <v>2907</v>
      </c>
      <c r="H4419" s="11" t="s">
        <v>2908</v>
      </c>
      <c r="J4419" s="188" t="s">
        <v>3036</v>
      </c>
      <c r="K4419" s="261" t="s">
        <v>3046</v>
      </c>
      <c r="L4419" s="265" t="s">
        <v>1937</v>
      </c>
      <c r="M4419" s="265" t="s">
        <v>1937</v>
      </c>
      <c r="N4419" s="258" t="s">
        <v>3023</v>
      </c>
      <c r="P4419" s="265" t="s">
        <v>3089</v>
      </c>
      <c r="Q4419" s="265" t="s">
        <v>2153</v>
      </c>
      <c r="R4419" s="265" t="s">
        <v>3073</v>
      </c>
      <c r="S4419" s="265" t="s">
        <v>3116</v>
      </c>
      <c r="U4419" s="250" t="s">
        <v>2517</v>
      </c>
      <c r="V4419">
        <v>31000</v>
      </c>
      <c r="Z4419" s="262">
        <v>8.0200202545667507E-9</v>
      </c>
      <c r="AD4419" s="188">
        <f t="shared" si="129"/>
        <v>10.341742483467284</v>
      </c>
      <c r="AE4419" s="188">
        <f t="shared" si="131"/>
        <v>2.0819409473823103</v>
      </c>
      <c r="AF4419" t="s">
        <v>3066</v>
      </c>
    </row>
    <row r="4420" spans="1:32" x14ac:dyDescent="0.35">
      <c r="A4420" s="11" t="s">
        <v>2906</v>
      </c>
      <c r="B4420" s="11" t="s">
        <v>2516</v>
      </c>
      <c r="C4420" s="11" t="s">
        <v>2506</v>
      </c>
      <c r="D4420" s="188" t="s">
        <v>3022</v>
      </c>
      <c r="G4420" s="11" t="s">
        <v>2907</v>
      </c>
      <c r="H4420" s="11" t="s">
        <v>2908</v>
      </c>
      <c r="J4420" s="188" t="s">
        <v>3036</v>
      </c>
      <c r="K4420" s="261" t="s">
        <v>3046</v>
      </c>
      <c r="L4420" s="265" t="s">
        <v>1937</v>
      </c>
      <c r="M4420" s="265" t="s">
        <v>1937</v>
      </c>
      <c r="N4420" s="258" t="s">
        <v>3023</v>
      </c>
      <c r="P4420" s="265" t="s">
        <v>3089</v>
      </c>
      <c r="Q4420" s="265" t="s">
        <v>2153</v>
      </c>
      <c r="R4420" s="265" t="s">
        <v>3073</v>
      </c>
      <c r="S4420" s="265" t="s">
        <v>3116</v>
      </c>
      <c r="U4420" s="250" t="s">
        <v>2517</v>
      </c>
      <c r="V4420">
        <v>35000</v>
      </c>
      <c r="Z4420" s="262">
        <v>4.2609880793586702E-9</v>
      </c>
      <c r="AD4420" s="188">
        <f t="shared" si="129"/>
        <v>10.46310334047155</v>
      </c>
      <c r="AE4420" s="188">
        <f t="shared" si="131"/>
        <v>1.4495010768979664</v>
      </c>
      <c r="AF4420" t="s">
        <v>3066</v>
      </c>
    </row>
    <row r="4421" spans="1:32" x14ac:dyDescent="0.35">
      <c r="A4421" s="11" t="s">
        <v>2906</v>
      </c>
      <c r="B4421" s="11" t="s">
        <v>2516</v>
      </c>
      <c r="C4421" s="11" t="s">
        <v>2506</v>
      </c>
      <c r="D4421" s="188" t="s">
        <v>3022</v>
      </c>
      <c r="G4421" s="11" t="s">
        <v>2907</v>
      </c>
      <c r="H4421" s="11" t="s">
        <v>2908</v>
      </c>
      <c r="J4421" s="188" t="s">
        <v>3036</v>
      </c>
      <c r="K4421" s="261" t="s">
        <v>3046</v>
      </c>
      <c r="L4421" s="265" t="s">
        <v>1937</v>
      </c>
      <c r="M4421" s="265" t="s">
        <v>1937</v>
      </c>
      <c r="N4421" s="258" t="s">
        <v>3023</v>
      </c>
      <c r="P4421" s="265" t="s">
        <v>3089</v>
      </c>
      <c r="Q4421" s="265" t="s">
        <v>2153</v>
      </c>
      <c r="R4421" s="265" t="s">
        <v>3073</v>
      </c>
      <c r="S4421" s="265" t="s">
        <v>3116</v>
      </c>
      <c r="U4421" s="250" t="s">
        <v>2517</v>
      </c>
      <c r="V4421">
        <v>38000</v>
      </c>
      <c r="Z4421" s="262">
        <v>3.8383887187361703E-9</v>
      </c>
      <c r="AD4421" s="188">
        <f t="shared" si="129"/>
        <v>10.545341438708522</v>
      </c>
      <c r="AE4421" s="188">
        <f t="shared" si="131"/>
        <v>1.345052674045246</v>
      </c>
      <c r="AF4421" t="s">
        <v>3066</v>
      </c>
    </row>
    <row r="4422" spans="1:32" x14ac:dyDescent="0.35">
      <c r="A4422" s="11" t="s">
        <v>2906</v>
      </c>
      <c r="B4422" s="11" t="s">
        <v>2516</v>
      </c>
      <c r="C4422" s="11" t="s">
        <v>2506</v>
      </c>
      <c r="D4422" s="188" t="s">
        <v>3022</v>
      </c>
      <c r="G4422" s="11" t="s">
        <v>2907</v>
      </c>
      <c r="H4422" s="11" t="s">
        <v>2908</v>
      </c>
      <c r="J4422" s="188" t="s">
        <v>3036</v>
      </c>
      <c r="K4422" s="261" t="s">
        <v>3046</v>
      </c>
      <c r="L4422" s="265" t="s">
        <v>1937</v>
      </c>
      <c r="M4422" s="265" t="s">
        <v>1937</v>
      </c>
      <c r="N4422" s="258" t="s">
        <v>3023</v>
      </c>
      <c r="P4422" s="265" t="s">
        <v>3089</v>
      </c>
      <c r="Q4422" s="265" t="s">
        <v>2153</v>
      </c>
      <c r="R4422" s="265" t="s">
        <v>3073</v>
      </c>
      <c r="S4422" s="265" t="s">
        <v>3116</v>
      </c>
      <c r="U4422" s="250" t="s">
        <v>2517</v>
      </c>
      <c r="V4422">
        <v>970000</v>
      </c>
      <c r="Z4422" s="262">
        <v>8.7887353302890705E-8</v>
      </c>
      <c r="AD4422" s="188">
        <f t="shared" si="129"/>
        <v>13.785051350479566</v>
      </c>
      <c r="AE4422" s="188">
        <f t="shared" si="131"/>
        <v>4.4760559183774289</v>
      </c>
      <c r="AF4422" t="s">
        <v>3066</v>
      </c>
    </row>
    <row r="4423" spans="1:32" x14ac:dyDescent="0.35">
      <c r="A4423" s="11" t="s">
        <v>2906</v>
      </c>
      <c r="B4423" s="11" t="s">
        <v>2516</v>
      </c>
      <c r="C4423" s="11" t="s">
        <v>2506</v>
      </c>
      <c r="D4423" s="188" t="s">
        <v>3022</v>
      </c>
      <c r="G4423" s="11" t="s">
        <v>2907</v>
      </c>
      <c r="H4423" s="11" t="s">
        <v>2908</v>
      </c>
      <c r="J4423" s="188" t="s">
        <v>3036</v>
      </c>
      <c r="K4423" s="261" t="s">
        <v>3046</v>
      </c>
      <c r="L4423" s="265" t="s">
        <v>1937</v>
      </c>
      <c r="M4423" s="265" t="s">
        <v>1937</v>
      </c>
      <c r="N4423" s="258" t="s">
        <v>3023</v>
      </c>
      <c r="P4423" s="265" t="s">
        <v>3089</v>
      </c>
      <c r="Q4423" s="265" t="s">
        <v>2153</v>
      </c>
      <c r="R4423" s="265" t="s">
        <v>3073</v>
      </c>
      <c r="S4423" s="265" t="s">
        <v>3116</v>
      </c>
      <c r="U4423" s="250" t="s">
        <v>2517</v>
      </c>
      <c r="V4423">
        <v>1100000</v>
      </c>
      <c r="Z4423" s="262">
        <v>1.08616947621048E-7</v>
      </c>
      <c r="AD4423" s="188">
        <f t="shared" si="129"/>
        <v>13.910820737768599</v>
      </c>
      <c r="AE4423" s="188">
        <f t="shared" si="131"/>
        <v>4.687827450766882</v>
      </c>
      <c r="AF4423" t="s">
        <v>3066</v>
      </c>
    </row>
    <row r="4424" spans="1:32" x14ac:dyDescent="0.35">
      <c r="A4424" s="11" t="s">
        <v>2906</v>
      </c>
      <c r="B4424" s="11" t="s">
        <v>2516</v>
      </c>
      <c r="C4424" s="11" t="s">
        <v>2506</v>
      </c>
      <c r="D4424" s="188" t="s">
        <v>3022</v>
      </c>
      <c r="G4424" s="11" t="s">
        <v>2907</v>
      </c>
      <c r="H4424" s="11" t="s">
        <v>2908</v>
      </c>
      <c r="J4424" s="188" t="s">
        <v>3036</v>
      </c>
      <c r="K4424" s="261" t="s">
        <v>3046</v>
      </c>
      <c r="L4424" s="265" t="s">
        <v>1937</v>
      </c>
      <c r="M4424" s="265" t="s">
        <v>1937</v>
      </c>
      <c r="N4424" s="258" t="s">
        <v>3023</v>
      </c>
      <c r="P4424" s="265" t="s">
        <v>3089</v>
      </c>
      <c r="Q4424" s="265" t="s">
        <v>2153</v>
      </c>
      <c r="R4424" s="265" t="s">
        <v>3073</v>
      </c>
      <c r="S4424" s="265" t="s">
        <v>3116</v>
      </c>
      <c r="U4424" s="250" t="s">
        <v>2517</v>
      </c>
      <c r="V4424">
        <v>3800000</v>
      </c>
      <c r="Z4424" s="262">
        <v>1.6195329456124501E-7</v>
      </c>
      <c r="AD4424" s="188">
        <f t="shared" si="129"/>
        <v>15.150511624696614</v>
      </c>
      <c r="AE4424" s="188">
        <f t="shared" si="131"/>
        <v>5.0873079884869563</v>
      </c>
      <c r="AF4424" t="s">
        <v>3066</v>
      </c>
    </row>
    <row r="4425" spans="1:32" x14ac:dyDescent="0.35">
      <c r="A4425" s="11" t="s">
        <v>2906</v>
      </c>
      <c r="B4425" s="11" t="s">
        <v>2516</v>
      </c>
      <c r="C4425" s="11" t="s">
        <v>2506</v>
      </c>
      <c r="D4425" s="188" t="s">
        <v>3022</v>
      </c>
      <c r="G4425" s="11" t="s">
        <v>2907</v>
      </c>
      <c r="H4425" s="11" t="s">
        <v>2908</v>
      </c>
      <c r="J4425" s="188" t="s">
        <v>3036</v>
      </c>
      <c r="K4425" s="261" t="s">
        <v>3046</v>
      </c>
      <c r="L4425" s="265" t="s">
        <v>1937</v>
      </c>
      <c r="M4425" s="265" t="s">
        <v>1937</v>
      </c>
      <c r="N4425" s="258" t="s">
        <v>3023</v>
      </c>
      <c r="P4425" s="265" t="s">
        <v>3089</v>
      </c>
      <c r="Q4425" s="265" t="s">
        <v>2153</v>
      </c>
      <c r="R4425" s="265" t="s">
        <v>3073</v>
      </c>
      <c r="S4425" s="265" t="s">
        <v>3116</v>
      </c>
      <c r="U4425" s="250" t="s">
        <v>2517</v>
      </c>
      <c r="V4425">
        <v>3900000</v>
      </c>
      <c r="Z4425" s="262">
        <v>1.45704693965617E-7</v>
      </c>
      <c r="AD4425" s="188">
        <f t="shared" si="129"/>
        <v>15.176487111099874</v>
      </c>
      <c r="AE4425" s="188">
        <f t="shared" si="131"/>
        <v>4.981581929330237</v>
      </c>
      <c r="AF4425" t="s">
        <v>3066</v>
      </c>
    </row>
    <row r="4426" spans="1:32" x14ac:dyDescent="0.35">
      <c r="A4426" s="11" t="s">
        <v>2910</v>
      </c>
      <c r="B4426" s="11" t="s">
        <v>2516</v>
      </c>
      <c r="C4426" s="11" t="s">
        <v>2506</v>
      </c>
      <c r="D4426" s="188" t="s">
        <v>3022</v>
      </c>
      <c r="G4426" s="11" t="s">
        <v>2911</v>
      </c>
      <c r="H4426" s="11" t="s">
        <v>2912</v>
      </c>
      <c r="J4426" s="188" t="s">
        <v>3036</v>
      </c>
      <c r="K4426" s="260" t="s">
        <v>3049</v>
      </c>
      <c r="L4426" s="265" t="s">
        <v>1937</v>
      </c>
      <c r="M4426" s="265" t="s">
        <v>1937</v>
      </c>
      <c r="N4426" s="258" t="s">
        <v>3023</v>
      </c>
      <c r="P4426" s="258" t="s">
        <v>3025</v>
      </c>
      <c r="Q4426" s="265" t="s">
        <v>2153</v>
      </c>
      <c r="R4426" s="265" t="s">
        <v>3073</v>
      </c>
      <c r="S4426" s="265" t="s">
        <v>3116</v>
      </c>
      <c r="U4426" s="250" t="s">
        <v>2517</v>
      </c>
      <c r="V4426">
        <v>71</v>
      </c>
      <c r="Z4426" s="226">
        <v>1.51074171852402E-5</v>
      </c>
      <c r="AD4426" s="188">
        <f t="shared" si="129"/>
        <v>4.2626798770413155</v>
      </c>
      <c r="AE4426" s="188">
        <f>LN(Z4426*1000000)</f>
        <v>2.7151858275400711</v>
      </c>
      <c r="AF4426" t="s">
        <v>3066</v>
      </c>
    </row>
    <row r="4427" spans="1:32" x14ac:dyDescent="0.35">
      <c r="A4427" s="11" t="s">
        <v>2910</v>
      </c>
      <c r="B4427" s="11" t="s">
        <v>2516</v>
      </c>
      <c r="C4427" s="11" t="s">
        <v>2506</v>
      </c>
      <c r="D4427" s="188" t="s">
        <v>3022</v>
      </c>
      <c r="G4427" s="11" t="s">
        <v>2911</v>
      </c>
      <c r="H4427" s="11" t="s">
        <v>2912</v>
      </c>
      <c r="J4427" s="188" t="s">
        <v>3036</v>
      </c>
      <c r="K4427" s="260" t="s">
        <v>3049</v>
      </c>
      <c r="L4427" s="265" t="s">
        <v>1937</v>
      </c>
      <c r="M4427" s="265" t="s">
        <v>1937</v>
      </c>
      <c r="N4427" s="258" t="s">
        <v>3023</v>
      </c>
      <c r="P4427" s="258" t="s">
        <v>3025</v>
      </c>
      <c r="Q4427" s="265" t="s">
        <v>2153</v>
      </c>
      <c r="R4427" s="265" t="s">
        <v>3073</v>
      </c>
      <c r="S4427" s="265" t="s">
        <v>3116</v>
      </c>
      <c r="U4427" s="250" t="s">
        <v>2517</v>
      </c>
      <c r="V4427">
        <v>77</v>
      </c>
      <c r="Z4427" s="226">
        <v>1.6194092591284301E-5</v>
      </c>
      <c r="AD4427" s="188">
        <f t="shared" si="129"/>
        <v>4.3438054218536841</v>
      </c>
      <c r="AE4427" s="188">
        <f t="shared" ref="AE4427:AE4441" si="132">LN(Z4427*1000000)</f>
        <v>2.7846465208765943</v>
      </c>
      <c r="AF4427" t="s">
        <v>3066</v>
      </c>
    </row>
    <row r="4428" spans="1:32" x14ac:dyDescent="0.35">
      <c r="A4428" s="11" t="s">
        <v>2910</v>
      </c>
      <c r="B4428" s="11" t="s">
        <v>2516</v>
      </c>
      <c r="C4428" s="11" t="s">
        <v>2506</v>
      </c>
      <c r="D4428" s="188" t="s">
        <v>3022</v>
      </c>
      <c r="G4428" s="11" t="s">
        <v>2911</v>
      </c>
      <c r="H4428" s="11" t="s">
        <v>2912</v>
      </c>
      <c r="J4428" s="188" t="s">
        <v>3036</v>
      </c>
      <c r="K4428" s="260" t="s">
        <v>3049</v>
      </c>
      <c r="L4428" s="265" t="s">
        <v>1937</v>
      </c>
      <c r="M4428" s="265" t="s">
        <v>1937</v>
      </c>
      <c r="N4428" s="258" t="s">
        <v>3023</v>
      </c>
      <c r="P4428" s="258" t="s">
        <v>3025</v>
      </c>
      <c r="Q4428" s="265" t="s">
        <v>2153</v>
      </c>
      <c r="R4428" s="265" t="s">
        <v>3073</v>
      </c>
      <c r="S4428" s="265" t="s">
        <v>3116</v>
      </c>
      <c r="U4428" s="250" t="s">
        <v>2517</v>
      </c>
      <c r="V4428">
        <v>98</v>
      </c>
      <c r="Z4428" s="226">
        <v>1.22437045857956E-5</v>
      </c>
      <c r="AD4428" s="188">
        <f t="shared" si="129"/>
        <v>4.5849674786705723</v>
      </c>
      <c r="AE4428" s="188">
        <f t="shared" si="132"/>
        <v>2.505011893529407</v>
      </c>
      <c r="AF4428" t="s">
        <v>3066</v>
      </c>
    </row>
    <row r="4429" spans="1:32" x14ac:dyDescent="0.35">
      <c r="A4429" s="11" t="s">
        <v>2910</v>
      </c>
      <c r="B4429" s="11" t="s">
        <v>2516</v>
      </c>
      <c r="C4429" s="11" t="s">
        <v>2506</v>
      </c>
      <c r="D4429" s="188" t="s">
        <v>3022</v>
      </c>
      <c r="G4429" s="11" t="s">
        <v>2911</v>
      </c>
      <c r="H4429" s="11" t="s">
        <v>2912</v>
      </c>
      <c r="J4429" s="188" t="s">
        <v>3036</v>
      </c>
      <c r="K4429" s="260" t="s">
        <v>3049</v>
      </c>
      <c r="L4429" s="265" t="s">
        <v>1937</v>
      </c>
      <c r="M4429" s="265" t="s">
        <v>1937</v>
      </c>
      <c r="N4429" s="258" t="s">
        <v>3023</v>
      </c>
      <c r="P4429" s="258" t="s">
        <v>3025</v>
      </c>
      <c r="Q4429" s="265" t="s">
        <v>2153</v>
      </c>
      <c r="R4429" s="265" t="s">
        <v>3073</v>
      </c>
      <c r="S4429" s="265" t="s">
        <v>3116</v>
      </c>
      <c r="U4429" s="250" t="s">
        <v>2517</v>
      </c>
      <c r="V4429">
        <v>110</v>
      </c>
      <c r="Z4429" s="226">
        <v>1.9948102061786098E-5</v>
      </c>
      <c r="AD4429" s="188">
        <f t="shared" si="129"/>
        <v>4.7004803657924166</v>
      </c>
      <c r="AE4429" s="188">
        <f t="shared" si="132"/>
        <v>2.9931340040627115</v>
      </c>
      <c r="AF4429" t="s">
        <v>3066</v>
      </c>
    </row>
    <row r="4430" spans="1:32" x14ac:dyDescent="0.35">
      <c r="A4430" s="11" t="s">
        <v>2910</v>
      </c>
      <c r="B4430" s="11" t="s">
        <v>2516</v>
      </c>
      <c r="C4430" s="11" t="s">
        <v>2506</v>
      </c>
      <c r="D4430" s="188" t="s">
        <v>3022</v>
      </c>
      <c r="G4430" s="11" t="s">
        <v>2911</v>
      </c>
      <c r="H4430" s="11" t="s">
        <v>2912</v>
      </c>
      <c r="J4430" s="188" t="s">
        <v>3036</v>
      </c>
      <c r="K4430" s="260" t="s">
        <v>3049</v>
      </c>
      <c r="L4430" s="265" t="s">
        <v>1937</v>
      </c>
      <c r="M4430" s="265" t="s">
        <v>1937</v>
      </c>
      <c r="N4430" s="258" t="s">
        <v>3023</v>
      </c>
      <c r="P4430" s="258" t="s">
        <v>3025</v>
      </c>
      <c r="Q4430" s="265" t="s">
        <v>2153</v>
      </c>
      <c r="R4430" s="265" t="s">
        <v>3073</v>
      </c>
      <c r="S4430" s="265" t="s">
        <v>3116</v>
      </c>
      <c r="U4430" s="250" t="s">
        <v>2517</v>
      </c>
      <c r="V4430">
        <v>170</v>
      </c>
      <c r="Z4430" s="226">
        <v>1.3106422084919301E-5</v>
      </c>
      <c r="AD4430" s="188">
        <f t="shared" ref="AD4430:AD4489" si="133">LN(V4430)</f>
        <v>5.1357984370502621</v>
      </c>
      <c r="AE4430" s="188">
        <f t="shared" si="132"/>
        <v>2.5731023455709696</v>
      </c>
      <c r="AF4430" t="s">
        <v>3066</v>
      </c>
    </row>
    <row r="4431" spans="1:32" x14ac:dyDescent="0.35">
      <c r="A4431" s="11" t="s">
        <v>2910</v>
      </c>
      <c r="B4431" s="11" t="s">
        <v>2516</v>
      </c>
      <c r="C4431" s="11" t="s">
        <v>2506</v>
      </c>
      <c r="D4431" s="188" t="s">
        <v>3022</v>
      </c>
      <c r="G4431" s="11" t="s">
        <v>2911</v>
      </c>
      <c r="H4431" s="11" t="s">
        <v>2912</v>
      </c>
      <c r="J4431" s="188" t="s">
        <v>3036</v>
      </c>
      <c r="K4431" s="260" t="s">
        <v>3049</v>
      </c>
      <c r="L4431" s="265" t="s">
        <v>1937</v>
      </c>
      <c r="M4431" s="265" t="s">
        <v>1937</v>
      </c>
      <c r="N4431" s="258" t="s">
        <v>3023</v>
      </c>
      <c r="P4431" s="258" t="s">
        <v>3025</v>
      </c>
      <c r="Q4431" s="265" t="s">
        <v>2153</v>
      </c>
      <c r="R4431" s="265" t="s">
        <v>3073</v>
      </c>
      <c r="S4431" s="265" t="s">
        <v>3116</v>
      </c>
      <c r="U4431" s="250" t="s">
        <v>2517</v>
      </c>
      <c r="V4431">
        <v>310</v>
      </c>
      <c r="Z4431" s="226">
        <v>1.6124260330269101E-5</v>
      </c>
      <c r="AD4431" s="188">
        <f t="shared" si="133"/>
        <v>5.7365722974791922</v>
      </c>
      <c r="AE4431" s="188">
        <f t="shared" si="132"/>
        <v>2.7803249906386669</v>
      </c>
      <c r="AF4431" t="s">
        <v>3066</v>
      </c>
    </row>
    <row r="4432" spans="1:32" x14ac:dyDescent="0.35">
      <c r="A4432" s="11" t="s">
        <v>2910</v>
      </c>
      <c r="B4432" s="11" t="s">
        <v>2516</v>
      </c>
      <c r="C4432" s="11" t="s">
        <v>2506</v>
      </c>
      <c r="D4432" s="188" t="s">
        <v>3022</v>
      </c>
      <c r="G4432" s="11" t="s">
        <v>2911</v>
      </c>
      <c r="H4432" s="11" t="s">
        <v>2912</v>
      </c>
      <c r="J4432" s="188" t="s">
        <v>3036</v>
      </c>
      <c r="K4432" s="260" t="s">
        <v>3049</v>
      </c>
      <c r="L4432" s="265" t="s">
        <v>1937</v>
      </c>
      <c r="M4432" s="265" t="s">
        <v>1937</v>
      </c>
      <c r="N4432" s="258" t="s">
        <v>3023</v>
      </c>
      <c r="P4432" s="258" t="s">
        <v>3025</v>
      </c>
      <c r="Q4432" s="265" t="s">
        <v>2153</v>
      </c>
      <c r="R4432" s="265" t="s">
        <v>3073</v>
      </c>
      <c r="S4432" s="265" t="s">
        <v>3116</v>
      </c>
      <c r="U4432" s="250" t="s">
        <v>2517</v>
      </c>
      <c r="V4432">
        <v>8100</v>
      </c>
      <c r="Z4432" s="226">
        <v>5.8061372718611202E-5</v>
      </c>
      <c r="AD4432" s="188">
        <f t="shared" si="133"/>
        <v>8.99961934066053</v>
      </c>
      <c r="AE4432" s="188">
        <f t="shared" si="132"/>
        <v>4.0615006014208692</v>
      </c>
      <c r="AF4432" t="s">
        <v>3066</v>
      </c>
    </row>
    <row r="4433" spans="1:32" x14ac:dyDescent="0.35">
      <c r="A4433" s="11" t="s">
        <v>2910</v>
      </c>
      <c r="B4433" s="11" t="s">
        <v>2516</v>
      </c>
      <c r="C4433" s="11" t="s">
        <v>2506</v>
      </c>
      <c r="D4433" s="188" t="s">
        <v>3022</v>
      </c>
      <c r="G4433" s="11" t="s">
        <v>2911</v>
      </c>
      <c r="H4433" s="11" t="s">
        <v>2912</v>
      </c>
      <c r="J4433" s="188" t="s">
        <v>3036</v>
      </c>
      <c r="K4433" s="260" t="s">
        <v>3049</v>
      </c>
      <c r="L4433" s="265" t="s">
        <v>1937</v>
      </c>
      <c r="M4433" s="265" t="s">
        <v>1937</v>
      </c>
      <c r="N4433" s="258" t="s">
        <v>3023</v>
      </c>
      <c r="P4433" s="258" t="s">
        <v>3025</v>
      </c>
      <c r="Q4433" s="265" t="s">
        <v>2153</v>
      </c>
      <c r="R4433" s="265" t="s">
        <v>3073</v>
      </c>
      <c r="S4433" s="265" t="s">
        <v>3116</v>
      </c>
      <c r="U4433" s="250" t="s">
        <v>2517</v>
      </c>
      <c r="V4433">
        <v>26000</v>
      </c>
      <c r="Z4433" s="226">
        <v>2.03076942734892E-4</v>
      </c>
      <c r="AD4433" s="188">
        <f t="shared" si="133"/>
        <v>10.165851817003619</v>
      </c>
      <c r="AE4433" s="188">
        <f t="shared" si="132"/>
        <v>5.3135849354794251</v>
      </c>
      <c r="AF4433" t="s">
        <v>3066</v>
      </c>
    </row>
    <row r="4434" spans="1:32" x14ac:dyDescent="0.35">
      <c r="A4434" s="11" t="s">
        <v>2910</v>
      </c>
      <c r="B4434" s="11" t="s">
        <v>2516</v>
      </c>
      <c r="C4434" s="11" t="s">
        <v>2506</v>
      </c>
      <c r="D4434" s="188" t="s">
        <v>3022</v>
      </c>
      <c r="G4434" s="11" t="s">
        <v>2911</v>
      </c>
      <c r="H4434" s="11" t="s">
        <v>2912</v>
      </c>
      <c r="J4434" s="188" t="s">
        <v>3036</v>
      </c>
      <c r="K4434" s="260" t="s">
        <v>3049</v>
      </c>
      <c r="L4434" s="265" t="s">
        <v>1937</v>
      </c>
      <c r="M4434" s="265" t="s">
        <v>1937</v>
      </c>
      <c r="N4434" s="258" t="s">
        <v>3023</v>
      </c>
      <c r="P4434" s="258" t="s">
        <v>3025</v>
      </c>
      <c r="Q4434" s="265" t="s">
        <v>2153</v>
      </c>
      <c r="R4434" s="265" t="s">
        <v>3073</v>
      </c>
      <c r="S4434" s="265" t="s">
        <v>3116</v>
      </c>
      <c r="U4434" s="250" t="s">
        <v>2517</v>
      </c>
      <c r="V4434">
        <v>29000</v>
      </c>
      <c r="Z4434" s="226">
        <v>1.01091567312038E-4</v>
      </c>
      <c r="AD4434" s="188">
        <f t="shared" si="133"/>
        <v>10.275051108968611</v>
      </c>
      <c r="AE4434" s="188">
        <f t="shared" si="132"/>
        <v>4.6160267131711912</v>
      </c>
      <c r="AF4434" t="s">
        <v>3066</v>
      </c>
    </row>
    <row r="4435" spans="1:32" x14ac:dyDescent="0.35">
      <c r="A4435" s="11" t="s">
        <v>2910</v>
      </c>
      <c r="B4435" s="11" t="s">
        <v>2516</v>
      </c>
      <c r="C4435" s="11" t="s">
        <v>2506</v>
      </c>
      <c r="D4435" s="188" t="s">
        <v>3022</v>
      </c>
      <c r="G4435" s="11" t="s">
        <v>2911</v>
      </c>
      <c r="H4435" s="11" t="s">
        <v>2912</v>
      </c>
      <c r="J4435" s="188" t="s">
        <v>3036</v>
      </c>
      <c r="K4435" s="260" t="s">
        <v>3049</v>
      </c>
      <c r="L4435" s="265" t="s">
        <v>1937</v>
      </c>
      <c r="M4435" s="265" t="s">
        <v>1937</v>
      </c>
      <c r="N4435" s="258" t="s">
        <v>3023</v>
      </c>
      <c r="P4435" s="258" t="s">
        <v>3025</v>
      </c>
      <c r="Q4435" s="265" t="s">
        <v>2153</v>
      </c>
      <c r="R4435" s="265" t="s">
        <v>3073</v>
      </c>
      <c r="S4435" s="265" t="s">
        <v>3116</v>
      </c>
      <c r="U4435" s="250" t="s">
        <v>2517</v>
      </c>
      <c r="V4435">
        <v>31000</v>
      </c>
      <c r="Z4435" s="226">
        <v>9.1026489040766805E-5</v>
      </c>
      <c r="AD4435" s="188">
        <f t="shared" si="133"/>
        <v>10.341742483467284</v>
      </c>
      <c r="AE4435" s="188">
        <f t="shared" si="132"/>
        <v>4.5111505525189282</v>
      </c>
      <c r="AF4435" t="s">
        <v>3066</v>
      </c>
    </row>
    <row r="4436" spans="1:32" x14ac:dyDescent="0.35">
      <c r="A4436" s="11" t="s">
        <v>2910</v>
      </c>
      <c r="B4436" s="11" t="s">
        <v>2516</v>
      </c>
      <c r="C4436" s="11" t="s">
        <v>2506</v>
      </c>
      <c r="D4436" s="188" t="s">
        <v>3022</v>
      </c>
      <c r="G4436" s="11" t="s">
        <v>2911</v>
      </c>
      <c r="H4436" s="11" t="s">
        <v>2912</v>
      </c>
      <c r="J4436" s="188" t="s">
        <v>3036</v>
      </c>
      <c r="K4436" s="260" t="s">
        <v>3049</v>
      </c>
      <c r="L4436" s="265" t="s">
        <v>1937</v>
      </c>
      <c r="M4436" s="265" t="s">
        <v>1937</v>
      </c>
      <c r="N4436" s="258" t="s">
        <v>3023</v>
      </c>
      <c r="P4436" s="258" t="s">
        <v>3025</v>
      </c>
      <c r="Q4436" s="265" t="s">
        <v>2153</v>
      </c>
      <c r="R4436" s="265" t="s">
        <v>3073</v>
      </c>
      <c r="S4436" s="265" t="s">
        <v>3116</v>
      </c>
      <c r="U4436" s="250" t="s">
        <v>2517</v>
      </c>
      <c r="V4436">
        <v>35000</v>
      </c>
      <c r="Z4436" s="226">
        <v>7.3795136476903394E-5</v>
      </c>
      <c r="AD4436" s="188">
        <f t="shared" si="133"/>
        <v>10.46310334047155</v>
      </c>
      <c r="AE4436" s="188">
        <f t="shared" si="132"/>
        <v>4.3012928280378615</v>
      </c>
      <c r="AF4436" t="s">
        <v>3066</v>
      </c>
    </row>
    <row r="4437" spans="1:32" x14ac:dyDescent="0.35">
      <c r="A4437" s="11" t="s">
        <v>2910</v>
      </c>
      <c r="B4437" s="11" t="s">
        <v>2516</v>
      </c>
      <c r="C4437" s="11" t="s">
        <v>2506</v>
      </c>
      <c r="D4437" s="188" t="s">
        <v>3022</v>
      </c>
      <c r="G4437" s="11" t="s">
        <v>2911</v>
      </c>
      <c r="H4437" s="11" t="s">
        <v>2912</v>
      </c>
      <c r="J4437" s="188" t="s">
        <v>3036</v>
      </c>
      <c r="K4437" s="260" t="s">
        <v>3049</v>
      </c>
      <c r="L4437" s="265" t="s">
        <v>1937</v>
      </c>
      <c r="M4437" s="265" t="s">
        <v>1937</v>
      </c>
      <c r="N4437" s="258" t="s">
        <v>3023</v>
      </c>
      <c r="P4437" s="258" t="s">
        <v>3025</v>
      </c>
      <c r="Q4437" s="265" t="s">
        <v>2153</v>
      </c>
      <c r="R4437" s="265" t="s">
        <v>3073</v>
      </c>
      <c r="S4437" s="265" t="s">
        <v>3116</v>
      </c>
      <c r="U4437" s="250" t="s">
        <v>2517</v>
      </c>
      <c r="V4437">
        <v>38000</v>
      </c>
      <c r="Z4437" s="226">
        <v>1.4315995891526199E-4</v>
      </c>
      <c r="AD4437" s="188">
        <f t="shared" si="133"/>
        <v>10.545341438708522</v>
      </c>
      <c r="AE4437" s="188">
        <f t="shared" si="132"/>
        <v>4.9639625989130254</v>
      </c>
      <c r="AF4437" t="s">
        <v>3066</v>
      </c>
    </row>
    <row r="4438" spans="1:32" x14ac:dyDescent="0.35">
      <c r="A4438" s="11" t="s">
        <v>2910</v>
      </c>
      <c r="B4438" s="11" t="s">
        <v>2516</v>
      </c>
      <c r="C4438" s="11" t="s">
        <v>2506</v>
      </c>
      <c r="D4438" s="188" t="s">
        <v>3022</v>
      </c>
      <c r="G4438" s="11" t="s">
        <v>2911</v>
      </c>
      <c r="H4438" s="11" t="s">
        <v>2912</v>
      </c>
      <c r="J4438" s="188" t="s">
        <v>3036</v>
      </c>
      <c r="K4438" s="260" t="s">
        <v>3049</v>
      </c>
      <c r="L4438" s="265" t="s">
        <v>1937</v>
      </c>
      <c r="M4438" s="265" t="s">
        <v>1937</v>
      </c>
      <c r="N4438" s="258" t="s">
        <v>3023</v>
      </c>
      <c r="P4438" s="258" t="s">
        <v>3025</v>
      </c>
      <c r="Q4438" s="265" t="s">
        <v>2153</v>
      </c>
      <c r="R4438" s="265" t="s">
        <v>3073</v>
      </c>
      <c r="S4438" s="265" t="s">
        <v>3116</v>
      </c>
      <c r="U4438" s="250" t="s">
        <v>2517</v>
      </c>
      <c r="V4438">
        <v>970000</v>
      </c>
      <c r="Z4438" s="226">
        <v>3.39143760890551E-3</v>
      </c>
      <c r="AD4438" s="188">
        <f t="shared" si="133"/>
        <v>13.785051350479566</v>
      </c>
      <c r="AE4438" s="188">
        <f t="shared" si="132"/>
        <v>8.1290091839042287</v>
      </c>
      <c r="AF4438" t="s">
        <v>3066</v>
      </c>
    </row>
    <row r="4439" spans="1:32" x14ac:dyDescent="0.35">
      <c r="A4439" s="11" t="s">
        <v>2910</v>
      </c>
      <c r="B4439" s="11" t="s">
        <v>2516</v>
      </c>
      <c r="C4439" s="11" t="s">
        <v>2506</v>
      </c>
      <c r="D4439" s="188" t="s">
        <v>3022</v>
      </c>
      <c r="G4439" s="11" t="s">
        <v>2911</v>
      </c>
      <c r="H4439" s="11" t="s">
        <v>2912</v>
      </c>
      <c r="J4439" s="188" t="s">
        <v>3036</v>
      </c>
      <c r="K4439" s="260" t="s">
        <v>3049</v>
      </c>
      <c r="L4439" s="265" t="s">
        <v>1937</v>
      </c>
      <c r="M4439" s="265" t="s">
        <v>1937</v>
      </c>
      <c r="N4439" s="258" t="s">
        <v>3023</v>
      </c>
      <c r="P4439" s="258" t="s">
        <v>3025</v>
      </c>
      <c r="Q4439" s="265" t="s">
        <v>2153</v>
      </c>
      <c r="R4439" s="265" t="s">
        <v>3073</v>
      </c>
      <c r="S4439" s="265" t="s">
        <v>3116</v>
      </c>
      <c r="U4439" s="250" t="s">
        <v>2517</v>
      </c>
      <c r="V4439">
        <v>1100000</v>
      </c>
      <c r="Z4439" s="226">
        <v>2.3098087516868998E-3</v>
      </c>
      <c r="AD4439" s="188">
        <f t="shared" si="133"/>
        <v>13.910820737768599</v>
      </c>
      <c r="AE4439" s="188">
        <f t="shared" si="132"/>
        <v>7.7449200086109036</v>
      </c>
      <c r="AF4439" t="s">
        <v>3066</v>
      </c>
    </row>
    <row r="4440" spans="1:32" x14ac:dyDescent="0.35">
      <c r="A4440" s="11" t="s">
        <v>2910</v>
      </c>
      <c r="B4440" s="11" t="s">
        <v>2516</v>
      </c>
      <c r="C4440" s="11" t="s">
        <v>2506</v>
      </c>
      <c r="D4440" s="188" t="s">
        <v>3022</v>
      </c>
      <c r="G4440" s="11" t="s">
        <v>2911</v>
      </c>
      <c r="H4440" s="11" t="s">
        <v>2912</v>
      </c>
      <c r="J4440" s="188" t="s">
        <v>3036</v>
      </c>
      <c r="K4440" s="260" t="s">
        <v>3049</v>
      </c>
      <c r="L4440" s="265" t="s">
        <v>1937</v>
      </c>
      <c r="M4440" s="265" t="s">
        <v>1937</v>
      </c>
      <c r="N4440" s="258" t="s">
        <v>3023</v>
      </c>
      <c r="P4440" s="258" t="s">
        <v>3025</v>
      </c>
      <c r="Q4440" s="265" t="s">
        <v>2153</v>
      </c>
      <c r="R4440" s="265" t="s">
        <v>3073</v>
      </c>
      <c r="S4440" s="265" t="s">
        <v>3116</v>
      </c>
      <c r="U4440" s="250" t="s">
        <v>2517</v>
      </c>
      <c r="V4440">
        <v>3800000</v>
      </c>
      <c r="Z4440" s="226">
        <v>2.4670959124493898E-3</v>
      </c>
      <c r="AD4440" s="188">
        <f t="shared" si="133"/>
        <v>15.150511624696614</v>
      </c>
      <c r="AE4440" s="188">
        <f t="shared" si="132"/>
        <v>7.8107969939452415</v>
      </c>
      <c r="AF4440" t="s">
        <v>3066</v>
      </c>
    </row>
    <row r="4441" spans="1:32" x14ac:dyDescent="0.35">
      <c r="A4441" s="11" t="s">
        <v>2910</v>
      </c>
      <c r="B4441" s="11" t="s">
        <v>2516</v>
      </c>
      <c r="C4441" s="11" t="s">
        <v>2506</v>
      </c>
      <c r="D4441" s="188" t="s">
        <v>3022</v>
      </c>
      <c r="G4441" s="11" t="s">
        <v>2911</v>
      </c>
      <c r="H4441" s="11" t="s">
        <v>2912</v>
      </c>
      <c r="J4441" s="188" t="s">
        <v>3036</v>
      </c>
      <c r="K4441" s="260" t="s">
        <v>3049</v>
      </c>
      <c r="L4441" s="265" t="s">
        <v>1937</v>
      </c>
      <c r="M4441" s="265" t="s">
        <v>1937</v>
      </c>
      <c r="N4441" s="258" t="s">
        <v>3023</v>
      </c>
      <c r="P4441" s="258" t="s">
        <v>3025</v>
      </c>
      <c r="Q4441" s="265" t="s">
        <v>2153</v>
      </c>
      <c r="R4441" s="265" t="s">
        <v>3073</v>
      </c>
      <c r="S4441" s="265" t="s">
        <v>3116</v>
      </c>
      <c r="U4441" s="250" t="s">
        <v>2517</v>
      </c>
      <c r="V4441">
        <v>3900000</v>
      </c>
      <c r="Z4441" s="226">
        <v>1.1059588930433001E-3</v>
      </c>
      <c r="AD4441" s="188">
        <f t="shared" si="133"/>
        <v>15.176487111099874</v>
      </c>
      <c r="AE4441" s="188">
        <f t="shared" si="132"/>
        <v>7.0084680141612719</v>
      </c>
      <c r="AF4441" t="s">
        <v>3066</v>
      </c>
    </row>
    <row r="4442" spans="1:32" x14ac:dyDescent="0.35">
      <c r="A4442" s="11" t="s">
        <v>3061</v>
      </c>
      <c r="B4442" s="11" t="s">
        <v>2516</v>
      </c>
      <c r="C4442" s="11" t="s">
        <v>2506</v>
      </c>
      <c r="D4442" s="188" t="s">
        <v>3022</v>
      </c>
      <c r="G4442" s="11" t="s">
        <v>2911</v>
      </c>
      <c r="H4442" s="11" t="s">
        <v>3064</v>
      </c>
      <c r="J4442" s="188" t="s">
        <v>3036</v>
      </c>
      <c r="K4442" s="265" t="s">
        <v>3076</v>
      </c>
      <c r="L4442" s="265" t="s">
        <v>1937</v>
      </c>
      <c r="M4442" s="265" t="s">
        <v>1937</v>
      </c>
      <c r="N4442" s="258" t="s">
        <v>3023</v>
      </c>
      <c r="P4442" s="265" t="s">
        <v>3095</v>
      </c>
      <c r="Q4442" s="265" t="s">
        <v>3093</v>
      </c>
      <c r="R4442" s="265" t="s">
        <v>2120</v>
      </c>
      <c r="S4442" s="265" t="s">
        <v>3116</v>
      </c>
      <c r="U4442" s="250" t="s">
        <v>2517</v>
      </c>
      <c r="V4442">
        <v>71</v>
      </c>
      <c r="Z4442" s="226">
        <v>2.7</v>
      </c>
      <c r="AD4442" s="188">
        <f t="shared" si="133"/>
        <v>4.2626798770413155</v>
      </c>
      <c r="AE4442" s="188">
        <f>1/(Z4442*14/12)</f>
        <v>0.31746031746031744</v>
      </c>
      <c r="AF4442" t="s">
        <v>3067</v>
      </c>
    </row>
    <row r="4443" spans="1:32" x14ac:dyDescent="0.35">
      <c r="A4443" s="11" t="s">
        <v>3061</v>
      </c>
      <c r="B4443" s="11" t="s">
        <v>2516</v>
      </c>
      <c r="C4443" s="11" t="s">
        <v>2506</v>
      </c>
      <c r="D4443" s="188" t="s">
        <v>3022</v>
      </c>
      <c r="G4443" s="11" t="s">
        <v>2911</v>
      </c>
      <c r="H4443" s="11" t="s">
        <v>3064</v>
      </c>
      <c r="J4443" s="188" t="s">
        <v>3036</v>
      </c>
      <c r="K4443" s="265" t="s">
        <v>3076</v>
      </c>
      <c r="L4443" s="265" t="s">
        <v>1937</v>
      </c>
      <c r="M4443" s="265" t="s">
        <v>1937</v>
      </c>
      <c r="N4443" s="258" t="s">
        <v>3023</v>
      </c>
      <c r="P4443" s="265" t="s">
        <v>3095</v>
      </c>
      <c r="Q4443" s="265" t="s">
        <v>3093</v>
      </c>
      <c r="R4443" s="265" t="s">
        <v>2120</v>
      </c>
      <c r="S4443" s="265" t="s">
        <v>3116</v>
      </c>
      <c r="U4443" s="250" t="s">
        <v>2517</v>
      </c>
      <c r="V4443">
        <v>77</v>
      </c>
      <c r="Z4443" s="226">
        <v>3.8</v>
      </c>
      <c r="AD4443" s="188">
        <f t="shared" si="133"/>
        <v>4.3438054218536841</v>
      </c>
      <c r="AE4443" s="188">
        <f>1/(Z4443*14/12)</f>
        <v>0.22556390977443613</v>
      </c>
      <c r="AF4443" t="s">
        <v>3067</v>
      </c>
    </row>
    <row r="4444" spans="1:32" x14ac:dyDescent="0.35">
      <c r="A4444" s="11" t="s">
        <v>3061</v>
      </c>
      <c r="B4444" s="11" t="s">
        <v>2516</v>
      </c>
      <c r="C4444" s="11" t="s">
        <v>2506</v>
      </c>
      <c r="D4444" s="188" t="s">
        <v>3022</v>
      </c>
      <c r="G4444" s="11" t="s">
        <v>2911</v>
      </c>
      <c r="H4444" s="11" t="s">
        <v>3064</v>
      </c>
      <c r="J4444" s="188" t="s">
        <v>3036</v>
      </c>
      <c r="K4444" s="265" t="s">
        <v>3076</v>
      </c>
      <c r="L4444" s="265" t="s">
        <v>1937</v>
      </c>
      <c r="M4444" s="265" t="s">
        <v>1937</v>
      </c>
      <c r="N4444" s="258" t="s">
        <v>3023</v>
      </c>
      <c r="P4444" s="265" t="s">
        <v>3095</v>
      </c>
      <c r="Q4444" s="265" t="s">
        <v>3093</v>
      </c>
      <c r="R4444" s="265" t="s">
        <v>2120</v>
      </c>
      <c r="S4444" s="265" t="s">
        <v>3116</v>
      </c>
      <c r="U4444" s="250" t="s">
        <v>2517</v>
      </c>
      <c r="V4444">
        <v>98</v>
      </c>
      <c r="Z4444" s="226">
        <v>3.1</v>
      </c>
      <c r="AD4444" s="188">
        <f t="shared" si="133"/>
        <v>4.5849674786705723</v>
      </c>
      <c r="AE4444" s="188">
        <f>1/(Z4444*14/12)</f>
        <v>0.27649769585253459</v>
      </c>
      <c r="AF4444" t="s">
        <v>3067</v>
      </c>
    </row>
    <row r="4445" spans="1:32" x14ac:dyDescent="0.35">
      <c r="A4445" s="11" t="s">
        <v>3061</v>
      </c>
      <c r="B4445" s="11" t="s">
        <v>2516</v>
      </c>
      <c r="C4445" s="11" t="s">
        <v>2506</v>
      </c>
      <c r="D4445" s="188" t="s">
        <v>3022</v>
      </c>
      <c r="G4445" s="11" t="s">
        <v>2911</v>
      </c>
      <c r="H4445" s="11" t="s">
        <v>3064</v>
      </c>
      <c r="J4445" s="188" t="s">
        <v>3036</v>
      </c>
      <c r="K4445" s="265" t="s">
        <v>3076</v>
      </c>
      <c r="L4445" s="265" t="s">
        <v>1937</v>
      </c>
      <c r="M4445" s="265" t="s">
        <v>1937</v>
      </c>
      <c r="N4445" s="258" t="s">
        <v>3023</v>
      </c>
      <c r="P4445" s="265" t="s">
        <v>3095</v>
      </c>
      <c r="Q4445" s="265" t="s">
        <v>3093</v>
      </c>
      <c r="R4445" s="265" t="s">
        <v>2120</v>
      </c>
      <c r="S4445" s="265" t="s">
        <v>3116</v>
      </c>
      <c r="U4445" s="250" t="s">
        <v>2517</v>
      </c>
      <c r="V4445">
        <v>110</v>
      </c>
      <c r="Z4445" s="226">
        <v>3.4</v>
      </c>
      <c r="AD4445" s="188">
        <f t="shared" si="133"/>
        <v>4.7004803657924166</v>
      </c>
      <c r="AE4445" s="188">
        <f>1/(Z4445*14/12)</f>
        <v>0.25210084033613445</v>
      </c>
      <c r="AF4445" t="s">
        <v>3067</v>
      </c>
    </row>
    <row r="4446" spans="1:32" x14ac:dyDescent="0.35">
      <c r="A4446" s="11" t="s">
        <v>3061</v>
      </c>
      <c r="B4446" s="11" t="s">
        <v>2516</v>
      </c>
      <c r="C4446" s="11" t="s">
        <v>2506</v>
      </c>
      <c r="D4446" s="188" t="s">
        <v>3022</v>
      </c>
      <c r="G4446" s="11" t="s">
        <v>2911</v>
      </c>
      <c r="H4446" s="11" t="s">
        <v>3064</v>
      </c>
      <c r="J4446" s="188" t="s">
        <v>3036</v>
      </c>
      <c r="K4446" s="265" t="s">
        <v>3076</v>
      </c>
      <c r="L4446" s="265" t="s">
        <v>1937</v>
      </c>
      <c r="M4446" s="265" t="s">
        <v>1937</v>
      </c>
      <c r="N4446" s="258" t="s">
        <v>3023</v>
      </c>
      <c r="P4446" s="265" t="s">
        <v>3095</v>
      </c>
      <c r="Q4446" s="265" t="s">
        <v>3093</v>
      </c>
      <c r="R4446" s="265" t="s">
        <v>2120</v>
      </c>
      <c r="S4446" s="265" t="s">
        <v>3116</v>
      </c>
      <c r="U4446" s="250" t="s">
        <v>2517</v>
      </c>
      <c r="V4446">
        <v>170</v>
      </c>
      <c r="Z4446" s="226">
        <v>2.9</v>
      </c>
      <c r="AD4446" s="188">
        <f t="shared" ref="AD4446:AD4461" si="134">LN(V4446)</f>
        <v>5.1357984370502621</v>
      </c>
      <c r="AE4446" s="188">
        <f>1/(Z4446*14/12)</f>
        <v>0.29556650246305421</v>
      </c>
      <c r="AF4446" t="s">
        <v>3067</v>
      </c>
    </row>
    <row r="4447" spans="1:32" x14ac:dyDescent="0.35">
      <c r="A4447" s="11" t="s">
        <v>3061</v>
      </c>
      <c r="B4447" s="11" t="s">
        <v>2516</v>
      </c>
      <c r="C4447" s="11" t="s">
        <v>2506</v>
      </c>
      <c r="D4447" s="188" t="s">
        <v>3022</v>
      </c>
      <c r="G4447" s="11" t="s">
        <v>2911</v>
      </c>
      <c r="H4447" s="11" t="s">
        <v>3064</v>
      </c>
      <c r="J4447" s="188" t="s">
        <v>3036</v>
      </c>
      <c r="K4447" s="265" t="s">
        <v>3076</v>
      </c>
      <c r="L4447" s="265" t="s">
        <v>1937</v>
      </c>
      <c r="M4447" s="265" t="s">
        <v>1937</v>
      </c>
      <c r="N4447" s="258" t="s">
        <v>3023</v>
      </c>
      <c r="P4447" s="265" t="s">
        <v>3095</v>
      </c>
      <c r="Q4447" s="265" t="s">
        <v>3093</v>
      </c>
      <c r="R4447" s="265" t="s">
        <v>2120</v>
      </c>
      <c r="S4447" s="265" t="s">
        <v>3116</v>
      </c>
      <c r="U4447" s="250" t="s">
        <v>2517</v>
      </c>
      <c r="V4447">
        <v>310</v>
      </c>
      <c r="Z4447" s="226">
        <v>2.8</v>
      </c>
      <c r="AD4447" s="188">
        <f t="shared" si="134"/>
        <v>5.7365722974791922</v>
      </c>
      <c r="AE4447" s="188">
        <f>1/(Z4447*14/12)</f>
        <v>0.3061224489795919</v>
      </c>
      <c r="AF4447" t="s">
        <v>3067</v>
      </c>
    </row>
    <row r="4448" spans="1:32" x14ac:dyDescent="0.35">
      <c r="A4448" s="11" t="s">
        <v>3061</v>
      </c>
      <c r="B4448" s="11" t="s">
        <v>2516</v>
      </c>
      <c r="C4448" s="11" t="s">
        <v>2506</v>
      </c>
      <c r="D4448" s="188" t="s">
        <v>3022</v>
      </c>
      <c r="G4448" s="11" t="s">
        <v>2911</v>
      </c>
      <c r="H4448" s="11" t="s">
        <v>3064</v>
      </c>
      <c r="J4448" s="188" t="s">
        <v>3036</v>
      </c>
      <c r="K4448" s="265" t="s">
        <v>3076</v>
      </c>
      <c r="L4448" s="265" t="s">
        <v>1937</v>
      </c>
      <c r="M4448" s="265" t="s">
        <v>1937</v>
      </c>
      <c r="N4448" s="258" t="s">
        <v>3023</v>
      </c>
      <c r="P4448" s="265" t="s">
        <v>3095</v>
      </c>
      <c r="Q4448" s="265" t="s">
        <v>3093</v>
      </c>
      <c r="R4448" s="265" t="s">
        <v>2120</v>
      </c>
      <c r="S4448" s="265" t="s">
        <v>3116</v>
      </c>
      <c r="U4448" s="250" t="s">
        <v>2517</v>
      </c>
      <c r="V4448">
        <v>8100</v>
      </c>
      <c r="Z4448" s="226">
        <v>3.4</v>
      </c>
      <c r="AD4448" s="188">
        <f t="shared" si="134"/>
        <v>8.99961934066053</v>
      </c>
      <c r="AE4448" s="188">
        <f>1/(Z4448*14/12)</f>
        <v>0.25210084033613445</v>
      </c>
      <c r="AF4448" t="s">
        <v>3067</v>
      </c>
    </row>
    <row r="4449" spans="1:32" x14ac:dyDescent="0.35">
      <c r="A4449" s="11" t="s">
        <v>3061</v>
      </c>
      <c r="B4449" s="11" t="s">
        <v>2516</v>
      </c>
      <c r="C4449" s="11" t="s">
        <v>2506</v>
      </c>
      <c r="D4449" s="188" t="s">
        <v>3022</v>
      </c>
      <c r="G4449" s="11" t="s">
        <v>2911</v>
      </c>
      <c r="H4449" s="11" t="s">
        <v>3064</v>
      </c>
      <c r="J4449" s="188" t="s">
        <v>3036</v>
      </c>
      <c r="K4449" s="265" t="s">
        <v>3076</v>
      </c>
      <c r="L4449" s="265" t="s">
        <v>1937</v>
      </c>
      <c r="M4449" s="265" t="s">
        <v>1937</v>
      </c>
      <c r="N4449" s="258" t="s">
        <v>3023</v>
      </c>
      <c r="P4449" s="265" t="s">
        <v>3095</v>
      </c>
      <c r="Q4449" s="265" t="s">
        <v>3093</v>
      </c>
      <c r="R4449" s="265" t="s">
        <v>2120</v>
      </c>
      <c r="S4449" s="265" t="s">
        <v>3116</v>
      </c>
      <c r="U4449" s="250" t="s">
        <v>2517</v>
      </c>
      <c r="V4449">
        <v>26000</v>
      </c>
      <c r="Z4449" s="226">
        <v>2.7</v>
      </c>
      <c r="AD4449" s="188">
        <f t="shared" si="134"/>
        <v>10.165851817003619</v>
      </c>
      <c r="AE4449" s="188">
        <f>1/(Z4449*14/12)</f>
        <v>0.31746031746031744</v>
      </c>
      <c r="AF4449" t="s">
        <v>3067</v>
      </c>
    </row>
    <row r="4450" spans="1:32" x14ac:dyDescent="0.35">
      <c r="A4450" s="11" t="s">
        <v>3061</v>
      </c>
      <c r="B4450" s="11" t="s">
        <v>2516</v>
      </c>
      <c r="C4450" s="11" t="s">
        <v>2506</v>
      </c>
      <c r="D4450" s="188" t="s">
        <v>3022</v>
      </c>
      <c r="G4450" s="11" t="s">
        <v>2911</v>
      </c>
      <c r="H4450" s="11" t="s">
        <v>3064</v>
      </c>
      <c r="J4450" s="188" t="s">
        <v>3036</v>
      </c>
      <c r="K4450" s="265" t="s">
        <v>3076</v>
      </c>
      <c r="L4450" s="265" t="s">
        <v>1937</v>
      </c>
      <c r="M4450" s="265" t="s">
        <v>1937</v>
      </c>
      <c r="N4450" s="258" t="s">
        <v>3023</v>
      </c>
      <c r="P4450" s="265" t="s">
        <v>3095</v>
      </c>
      <c r="Q4450" s="265" t="s">
        <v>3093</v>
      </c>
      <c r="R4450" s="265" t="s">
        <v>2120</v>
      </c>
      <c r="S4450" s="265" t="s">
        <v>3116</v>
      </c>
      <c r="U4450" s="250" t="s">
        <v>2517</v>
      </c>
      <c r="V4450">
        <v>29000</v>
      </c>
      <c r="Z4450" s="226">
        <v>4.8</v>
      </c>
      <c r="AD4450" s="188">
        <f t="shared" si="134"/>
        <v>10.275051108968611</v>
      </c>
      <c r="AE4450" s="188">
        <f>1/(Z4450*14/12)</f>
        <v>0.17857142857142855</v>
      </c>
      <c r="AF4450" t="s">
        <v>3067</v>
      </c>
    </row>
    <row r="4451" spans="1:32" x14ac:dyDescent="0.35">
      <c r="A4451" s="11" t="s">
        <v>3061</v>
      </c>
      <c r="B4451" s="11" t="s">
        <v>2516</v>
      </c>
      <c r="C4451" s="11" t="s">
        <v>2506</v>
      </c>
      <c r="D4451" s="188" t="s">
        <v>3022</v>
      </c>
      <c r="G4451" s="11" t="s">
        <v>2911</v>
      </c>
      <c r="H4451" s="11" t="s">
        <v>3064</v>
      </c>
      <c r="J4451" s="188" t="s">
        <v>3036</v>
      </c>
      <c r="K4451" s="265" t="s">
        <v>3076</v>
      </c>
      <c r="L4451" s="265" t="s">
        <v>1937</v>
      </c>
      <c r="M4451" s="265" t="s">
        <v>1937</v>
      </c>
      <c r="N4451" s="258" t="s">
        <v>3023</v>
      </c>
      <c r="P4451" s="265" t="s">
        <v>3095</v>
      </c>
      <c r="Q4451" s="265" t="s">
        <v>3093</v>
      </c>
      <c r="R4451" s="265" t="s">
        <v>2120</v>
      </c>
      <c r="S4451" s="265" t="s">
        <v>3116</v>
      </c>
      <c r="U4451" s="250" t="s">
        <v>2517</v>
      </c>
      <c r="V4451">
        <v>31000</v>
      </c>
      <c r="Z4451" s="226">
        <v>2.9</v>
      </c>
      <c r="AD4451" s="188">
        <f t="shared" si="134"/>
        <v>10.341742483467284</v>
      </c>
      <c r="AE4451" s="188">
        <f>1/(Z4451*14/12)</f>
        <v>0.29556650246305421</v>
      </c>
      <c r="AF4451" t="s">
        <v>3067</v>
      </c>
    </row>
    <row r="4452" spans="1:32" x14ac:dyDescent="0.35">
      <c r="A4452" s="11" t="s">
        <v>3061</v>
      </c>
      <c r="B4452" s="11" t="s">
        <v>2516</v>
      </c>
      <c r="C4452" s="11" t="s">
        <v>2506</v>
      </c>
      <c r="D4452" s="188" t="s">
        <v>3022</v>
      </c>
      <c r="G4452" s="11" t="s">
        <v>2911</v>
      </c>
      <c r="H4452" s="11" t="s">
        <v>3064</v>
      </c>
      <c r="J4452" s="188" t="s">
        <v>3036</v>
      </c>
      <c r="K4452" s="265" t="s">
        <v>3076</v>
      </c>
      <c r="L4452" s="265" t="s">
        <v>1937</v>
      </c>
      <c r="M4452" s="265" t="s">
        <v>1937</v>
      </c>
      <c r="N4452" s="258" t="s">
        <v>3023</v>
      </c>
      <c r="P4452" s="265" t="s">
        <v>3095</v>
      </c>
      <c r="Q4452" s="265" t="s">
        <v>3093</v>
      </c>
      <c r="R4452" s="265" t="s">
        <v>2120</v>
      </c>
      <c r="S4452" s="265" t="s">
        <v>3116</v>
      </c>
      <c r="U4452" s="250" t="s">
        <v>2517</v>
      </c>
      <c r="V4452">
        <v>35000</v>
      </c>
      <c r="Z4452" s="226">
        <v>4.8</v>
      </c>
      <c r="AD4452" s="188">
        <f t="shared" si="134"/>
        <v>10.46310334047155</v>
      </c>
      <c r="AE4452" s="188">
        <f>1/(Z4452*14/12)</f>
        <v>0.17857142857142855</v>
      </c>
      <c r="AF4452" t="s">
        <v>3067</v>
      </c>
    </row>
    <row r="4453" spans="1:32" x14ac:dyDescent="0.35">
      <c r="A4453" s="11" t="s">
        <v>3061</v>
      </c>
      <c r="B4453" s="11" t="s">
        <v>2516</v>
      </c>
      <c r="C4453" s="11" t="s">
        <v>2506</v>
      </c>
      <c r="D4453" s="188" t="s">
        <v>3022</v>
      </c>
      <c r="G4453" s="11" t="s">
        <v>2911</v>
      </c>
      <c r="H4453" s="11" t="s">
        <v>3064</v>
      </c>
      <c r="J4453" s="188" t="s">
        <v>3036</v>
      </c>
      <c r="K4453" s="265" t="s">
        <v>3076</v>
      </c>
      <c r="L4453" s="265" t="s">
        <v>1937</v>
      </c>
      <c r="M4453" s="265" t="s">
        <v>1937</v>
      </c>
      <c r="N4453" s="258" t="s">
        <v>3023</v>
      </c>
      <c r="P4453" s="265" t="s">
        <v>3095</v>
      </c>
      <c r="Q4453" s="265" t="s">
        <v>3093</v>
      </c>
      <c r="R4453" s="265" t="s">
        <v>2120</v>
      </c>
      <c r="S4453" s="265" t="s">
        <v>3116</v>
      </c>
      <c r="U4453" s="250" t="s">
        <v>2517</v>
      </c>
      <c r="V4453">
        <v>38000</v>
      </c>
      <c r="Z4453" s="226">
        <v>4.2</v>
      </c>
      <c r="AD4453" s="188">
        <f t="shared" si="134"/>
        <v>10.545341438708522</v>
      </c>
      <c r="AE4453" s="188">
        <f>1/(Z4453*14/12)</f>
        <v>0.2040816326530612</v>
      </c>
      <c r="AF4453" t="s">
        <v>3067</v>
      </c>
    </row>
    <row r="4454" spans="1:32" x14ac:dyDescent="0.35">
      <c r="A4454" s="11" t="s">
        <v>3061</v>
      </c>
      <c r="B4454" s="11" t="s">
        <v>2516</v>
      </c>
      <c r="C4454" s="11" t="s">
        <v>2506</v>
      </c>
      <c r="D4454" s="188" t="s">
        <v>3022</v>
      </c>
      <c r="G4454" s="11" t="s">
        <v>2911</v>
      </c>
      <c r="H4454" s="11" t="s">
        <v>3064</v>
      </c>
      <c r="J4454" s="188" t="s">
        <v>3036</v>
      </c>
      <c r="K4454" s="265" t="s">
        <v>3076</v>
      </c>
      <c r="L4454" s="265" t="s">
        <v>1937</v>
      </c>
      <c r="M4454" s="265" t="s">
        <v>1937</v>
      </c>
      <c r="N4454" s="258" t="s">
        <v>3023</v>
      </c>
      <c r="P4454" s="265" t="s">
        <v>3095</v>
      </c>
      <c r="Q4454" s="265" t="s">
        <v>3093</v>
      </c>
      <c r="R4454" s="265" t="s">
        <v>2120</v>
      </c>
      <c r="S4454" s="265" t="s">
        <v>3116</v>
      </c>
      <c r="U4454" s="250" t="s">
        <v>2517</v>
      </c>
      <c r="V4454">
        <v>970000</v>
      </c>
      <c r="Z4454" s="226">
        <v>5.7</v>
      </c>
      <c r="AD4454" s="188">
        <f t="shared" si="134"/>
        <v>13.785051350479566</v>
      </c>
      <c r="AE4454" s="188">
        <f>1/(Z4454*14/12)</f>
        <v>0.15037593984962408</v>
      </c>
      <c r="AF4454" t="s">
        <v>3067</v>
      </c>
    </row>
    <row r="4455" spans="1:32" x14ac:dyDescent="0.35">
      <c r="A4455" s="11" t="s">
        <v>3061</v>
      </c>
      <c r="B4455" s="11" t="s">
        <v>2516</v>
      </c>
      <c r="C4455" s="11" t="s">
        <v>2506</v>
      </c>
      <c r="D4455" s="188" t="s">
        <v>3022</v>
      </c>
      <c r="G4455" s="11" t="s">
        <v>2911</v>
      </c>
      <c r="H4455" s="11" t="s">
        <v>3064</v>
      </c>
      <c r="J4455" s="188" t="s">
        <v>3036</v>
      </c>
      <c r="K4455" s="265" t="s">
        <v>3076</v>
      </c>
      <c r="L4455" s="265" t="s">
        <v>1937</v>
      </c>
      <c r="M4455" s="265" t="s">
        <v>1937</v>
      </c>
      <c r="N4455" s="258" t="s">
        <v>3023</v>
      </c>
      <c r="P4455" s="265" t="s">
        <v>3095</v>
      </c>
      <c r="Q4455" s="265" t="s">
        <v>3093</v>
      </c>
      <c r="R4455" s="265" t="s">
        <v>2120</v>
      </c>
      <c r="S4455" s="265" t="s">
        <v>3116</v>
      </c>
      <c r="U4455" s="250" t="s">
        <v>2517</v>
      </c>
      <c r="V4455">
        <v>1100000</v>
      </c>
      <c r="Z4455" s="226">
        <v>6.7</v>
      </c>
      <c r="AD4455" s="188">
        <f t="shared" si="134"/>
        <v>13.910820737768599</v>
      </c>
      <c r="AE4455" s="188">
        <f>1/(Z4455*14/12)</f>
        <v>0.1279317697228145</v>
      </c>
      <c r="AF4455" t="s">
        <v>3067</v>
      </c>
    </row>
    <row r="4456" spans="1:32" x14ac:dyDescent="0.35">
      <c r="A4456" s="11" t="s">
        <v>3061</v>
      </c>
      <c r="B4456" s="11" t="s">
        <v>2516</v>
      </c>
      <c r="C4456" s="11" t="s">
        <v>2506</v>
      </c>
      <c r="D4456" s="188" t="s">
        <v>3022</v>
      </c>
      <c r="G4456" s="11" t="s">
        <v>2911</v>
      </c>
      <c r="H4456" s="11" t="s">
        <v>3064</v>
      </c>
      <c r="J4456" s="188" t="s">
        <v>3036</v>
      </c>
      <c r="K4456" s="265" t="s">
        <v>3076</v>
      </c>
      <c r="L4456" s="265" t="s">
        <v>1937</v>
      </c>
      <c r="M4456" s="265" t="s">
        <v>1937</v>
      </c>
      <c r="N4456" s="258" t="s">
        <v>3023</v>
      </c>
      <c r="P4456" s="265" t="s">
        <v>3095</v>
      </c>
      <c r="Q4456" s="265" t="s">
        <v>3093</v>
      </c>
      <c r="R4456" s="265" t="s">
        <v>2120</v>
      </c>
      <c r="S4456" s="265" t="s">
        <v>3116</v>
      </c>
      <c r="U4456" s="250" t="s">
        <v>2517</v>
      </c>
      <c r="V4456">
        <v>3800000</v>
      </c>
      <c r="Z4456" s="226">
        <v>6.4</v>
      </c>
      <c r="AD4456" s="188">
        <f t="shared" si="134"/>
        <v>15.150511624696614</v>
      </c>
      <c r="AE4456" s="188">
        <f>1/(Z4456*14/12)</f>
        <v>0.1339285714285714</v>
      </c>
      <c r="AF4456" t="s">
        <v>3067</v>
      </c>
    </row>
    <row r="4457" spans="1:32" x14ac:dyDescent="0.35">
      <c r="A4457" s="11" t="s">
        <v>3061</v>
      </c>
      <c r="B4457" s="11" t="s">
        <v>2516</v>
      </c>
      <c r="C4457" s="11" t="s">
        <v>2506</v>
      </c>
      <c r="D4457" s="188" t="s">
        <v>3022</v>
      </c>
      <c r="G4457" s="11" t="s">
        <v>2911</v>
      </c>
      <c r="H4457" s="11" t="s">
        <v>3064</v>
      </c>
      <c r="J4457" s="188" t="s">
        <v>3036</v>
      </c>
      <c r="K4457" s="265" t="s">
        <v>3076</v>
      </c>
      <c r="L4457" s="265" t="s">
        <v>1937</v>
      </c>
      <c r="M4457" s="265" t="s">
        <v>1937</v>
      </c>
      <c r="N4457" s="258" t="s">
        <v>3023</v>
      </c>
      <c r="P4457" s="265" t="s">
        <v>3095</v>
      </c>
      <c r="Q4457" s="265" t="s">
        <v>3093</v>
      </c>
      <c r="R4457" s="265" t="s">
        <v>2120</v>
      </c>
      <c r="S4457" s="265" t="s">
        <v>3116</v>
      </c>
      <c r="U4457" s="250" t="s">
        <v>2517</v>
      </c>
      <c r="V4457">
        <v>3900000</v>
      </c>
      <c r="Z4457" s="226">
        <v>7</v>
      </c>
      <c r="AD4457" s="188">
        <f t="shared" si="134"/>
        <v>15.176487111099874</v>
      </c>
      <c r="AE4457" s="188">
        <f>1/(Z4457*14/12)</f>
        <v>0.12244897959183675</v>
      </c>
      <c r="AF4457" t="s">
        <v>3067</v>
      </c>
    </row>
    <row r="4458" spans="1:32" x14ac:dyDescent="0.35">
      <c r="A4458" s="11" t="s">
        <v>3062</v>
      </c>
      <c r="B4458" s="11" t="s">
        <v>2516</v>
      </c>
      <c r="C4458" s="11" t="s">
        <v>2506</v>
      </c>
      <c r="D4458" s="188" t="s">
        <v>3022</v>
      </c>
      <c r="G4458" s="11" t="s">
        <v>2911</v>
      </c>
      <c r="H4458" s="11" t="s">
        <v>3063</v>
      </c>
      <c r="J4458" s="188" t="s">
        <v>3036</v>
      </c>
      <c r="K4458" s="265" t="s">
        <v>3092</v>
      </c>
      <c r="L4458" s="265" t="s">
        <v>1937</v>
      </c>
      <c r="M4458" s="265" t="s">
        <v>1937</v>
      </c>
      <c r="N4458" s="258" t="s">
        <v>3023</v>
      </c>
      <c r="P4458" s="265" t="s">
        <v>3091</v>
      </c>
      <c r="Q4458" s="265" t="s">
        <v>2153</v>
      </c>
      <c r="R4458" s="265" t="s">
        <v>2120</v>
      </c>
      <c r="S4458" s="265" t="s">
        <v>3116</v>
      </c>
      <c r="U4458" s="250" t="s">
        <v>2517</v>
      </c>
      <c r="V4458">
        <v>71</v>
      </c>
      <c r="Z4458" s="226">
        <v>0.57999999999999996</v>
      </c>
      <c r="AD4458" s="188">
        <f t="shared" si="134"/>
        <v>4.2626798770413155</v>
      </c>
      <c r="AE4458" s="188">
        <f>LN(Z4458)</f>
        <v>-0.54472717544167215</v>
      </c>
      <c r="AF4458" t="s">
        <v>3067</v>
      </c>
    </row>
    <row r="4459" spans="1:32" x14ac:dyDescent="0.35">
      <c r="A4459" s="11" t="s">
        <v>3062</v>
      </c>
      <c r="B4459" s="11" t="s">
        <v>2516</v>
      </c>
      <c r="C4459" s="11" t="s">
        <v>2506</v>
      </c>
      <c r="D4459" s="188" t="s">
        <v>3022</v>
      </c>
      <c r="G4459" s="11" t="s">
        <v>2911</v>
      </c>
      <c r="H4459" s="11" t="s">
        <v>3063</v>
      </c>
      <c r="J4459" s="188" t="s">
        <v>3036</v>
      </c>
      <c r="K4459" s="265" t="s">
        <v>3092</v>
      </c>
      <c r="L4459" s="265" t="s">
        <v>1937</v>
      </c>
      <c r="M4459" s="265" t="s">
        <v>1937</v>
      </c>
      <c r="N4459" s="258" t="s">
        <v>3023</v>
      </c>
      <c r="P4459" s="265" t="s">
        <v>3091</v>
      </c>
      <c r="Q4459" s="265" t="s">
        <v>2153</v>
      </c>
      <c r="R4459" s="265" t="s">
        <v>2120</v>
      </c>
      <c r="S4459" s="265" t="s">
        <v>3116</v>
      </c>
      <c r="U4459" s="250" t="s">
        <v>2517</v>
      </c>
      <c r="V4459">
        <v>77</v>
      </c>
      <c r="Z4459" s="226">
        <v>0.42</v>
      </c>
      <c r="AD4459" s="188">
        <f t="shared" si="134"/>
        <v>4.3438054218536841</v>
      </c>
      <c r="AE4459" s="188">
        <f t="shared" ref="AE4459:AE4473" si="135">LN(Z4459)</f>
        <v>-0.86750056770472306</v>
      </c>
      <c r="AF4459" t="s">
        <v>3067</v>
      </c>
    </row>
    <row r="4460" spans="1:32" x14ac:dyDescent="0.35">
      <c r="A4460" s="11" t="s">
        <v>3062</v>
      </c>
      <c r="B4460" s="11" t="s">
        <v>2516</v>
      </c>
      <c r="C4460" s="11" t="s">
        <v>2506</v>
      </c>
      <c r="D4460" s="188" t="s">
        <v>3022</v>
      </c>
      <c r="G4460" s="11" t="s">
        <v>2911</v>
      </c>
      <c r="H4460" s="11" t="s">
        <v>3063</v>
      </c>
      <c r="J4460" s="188" t="s">
        <v>3036</v>
      </c>
      <c r="K4460" s="265" t="s">
        <v>3092</v>
      </c>
      <c r="L4460" s="265" t="s">
        <v>1937</v>
      </c>
      <c r="M4460" s="265" t="s">
        <v>1937</v>
      </c>
      <c r="N4460" s="258" t="s">
        <v>3023</v>
      </c>
      <c r="P4460" s="265" t="s">
        <v>3091</v>
      </c>
      <c r="Q4460" s="265" t="s">
        <v>2153</v>
      </c>
      <c r="R4460" s="265" t="s">
        <v>2120</v>
      </c>
      <c r="S4460" s="265" t="s">
        <v>3116</v>
      </c>
      <c r="U4460" s="250" t="s">
        <v>2517</v>
      </c>
      <c r="V4460">
        <v>98</v>
      </c>
      <c r="Z4460" s="226">
        <v>0.23</v>
      </c>
      <c r="AD4460" s="188">
        <f t="shared" si="134"/>
        <v>4.5849674786705723</v>
      </c>
      <c r="AE4460" s="188">
        <f t="shared" si="135"/>
        <v>-1.4696759700589417</v>
      </c>
      <c r="AF4460" t="s">
        <v>3067</v>
      </c>
    </row>
    <row r="4461" spans="1:32" x14ac:dyDescent="0.35">
      <c r="A4461" s="11" t="s">
        <v>3062</v>
      </c>
      <c r="B4461" s="11" t="s">
        <v>2516</v>
      </c>
      <c r="C4461" s="11" t="s">
        <v>2506</v>
      </c>
      <c r="D4461" s="188" t="s">
        <v>3022</v>
      </c>
      <c r="G4461" s="11" t="s">
        <v>2911</v>
      </c>
      <c r="H4461" s="11" t="s">
        <v>3063</v>
      </c>
      <c r="J4461" s="188" t="s">
        <v>3036</v>
      </c>
      <c r="K4461" s="265" t="s">
        <v>3092</v>
      </c>
      <c r="L4461" s="265" t="s">
        <v>1937</v>
      </c>
      <c r="M4461" s="265" t="s">
        <v>1937</v>
      </c>
      <c r="N4461" s="258" t="s">
        <v>3023</v>
      </c>
      <c r="P4461" s="265" t="s">
        <v>3091</v>
      </c>
      <c r="Q4461" s="265" t="s">
        <v>2153</v>
      </c>
      <c r="R4461" s="265" t="s">
        <v>2120</v>
      </c>
      <c r="S4461" s="265" t="s">
        <v>3116</v>
      </c>
      <c r="U4461" s="250" t="s">
        <v>2517</v>
      </c>
      <c r="V4461">
        <v>110</v>
      </c>
      <c r="Z4461" s="226">
        <v>0.11</v>
      </c>
      <c r="AD4461" s="188">
        <f t="shared" si="134"/>
        <v>4.7004803657924166</v>
      </c>
      <c r="AE4461" s="188">
        <f t="shared" si="135"/>
        <v>-2.2072749131897207</v>
      </c>
      <c r="AF4461" t="s">
        <v>3067</v>
      </c>
    </row>
    <row r="4462" spans="1:32" x14ac:dyDescent="0.35">
      <c r="A4462" s="11" t="s">
        <v>3062</v>
      </c>
      <c r="B4462" s="11" t="s">
        <v>2516</v>
      </c>
      <c r="C4462" s="11" t="s">
        <v>2506</v>
      </c>
      <c r="D4462" s="188" t="s">
        <v>3022</v>
      </c>
      <c r="G4462" s="11" t="s">
        <v>2911</v>
      </c>
      <c r="H4462" s="11" t="s">
        <v>3063</v>
      </c>
      <c r="J4462" s="188" t="s">
        <v>3036</v>
      </c>
      <c r="K4462" s="265" t="s">
        <v>3092</v>
      </c>
      <c r="L4462" s="265" t="s">
        <v>1937</v>
      </c>
      <c r="M4462" s="265" t="s">
        <v>1937</v>
      </c>
      <c r="N4462" s="258" t="s">
        <v>3023</v>
      </c>
      <c r="P4462" s="265" t="s">
        <v>3091</v>
      </c>
      <c r="Q4462" s="265" t="s">
        <v>2153</v>
      </c>
      <c r="R4462" s="265" t="s">
        <v>2120</v>
      </c>
      <c r="S4462" s="265" t="s">
        <v>3116</v>
      </c>
      <c r="U4462" s="250" t="s">
        <v>2517</v>
      </c>
      <c r="V4462">
        <v>170</v>
      </c>
      <c r="Z4462" s="226">
        <v>0.17</v>
      </c>
      <c r="AD4462" s="188">
        <f t="shared" ref="AD4462:AD4473" si="136">LN(V4462)</f>
        <v>5.1357984370502621</v>
      </c>
      <c r="AE4462" s="188">
        <f t="shared" si="135"/>
        <v>-1.7719568419318752</v>
      </c>
      <c r="AF4462" t="s">
        <v>3067</v>
      </c>
    </row>
    <row r="4463" spans="1:32" x14ac:dyDescent="0.35">
      <c r="A4463" s="11" t="s">
        <v>3062</v>
      </c>
      <c r="B4463" s="11" t="s">
        <v>2516</v>
      </c>
      <c r="C4463" s="11" t="s">
        <v>2506</v>
      </c>
      <c r="D4463" s="188" t="s">
        <v>3022</v>
      </c>
      <c r="G4463" s="11" t="s">
        <v>2911</v>
      </c>
      <c r="H4463" s="11" t="s">
        <v>3063</v>
      </c>
      <c r="J4463" s="188" t="s">
        <v>3036</v>
      </c>
      <c r="K4463" s="265" t="s">
        <v>3092</v>
      </c>
      <c r="L4463" s="265" t="s">
        <v>1937</v>
      </c>
      <c r="M4463" s="265" t="s">
        <v>1937</v>
      </c>
      <c r="N4463" s="258" t="s">
        <v>3023</v>
      </c>
      <c r="P4463" s="265" t="s">
        <v>3091</v>
      </c>
      <c r="Q4463" s="265" t="s">
        <v>2153</v>
      </c>
      <c r="R4463" s="265" t="s">
        <v>2120</v>
      </c>
      <c r="S4463" s="265" t="s">
        <v>3116</v>
      </c>
      <c r="U4463" s="250" t="s">
        <v>2517</v>
      </c>
      <c r="V4463">
        <v>310</v>
      </c>
      <c r="Z4463" s="226">
        <v>4.2999999999999997E-2</v>
      </c>
      <c r="AD4463" s="188">
        <f t="shared" si="136"/>
        <v>5.7365722974791922</v>
      </c>
      <c r="AE4463" s="188">
        <f t="shared" si="135"/>
        <v>-3.1465551632885749</v>
      </c>
      <c r="AF4463" t="s">
        <v>3067</v>
      </c>
    </row>
    <row r="4464" spans="1:32" x14ac:dyDescent="0.35">
      <c r="A4464" s="11" t="s">
        <v>3062</v>
      </c>
      <c r="B4464" s="11" t="s">
        <v>2516</v>
      </c>
      <c r="C4464" s="11" t="s">
        <v>2506</v>
      </c>
      <c r="D4464" s="188" t="s">
        <v>3022</v>
      </c>
      <c r="G4464" s="11" t="s">
        <v>2911</v>
      </c>
      <c r="H4464" s="11" t="s">
        <v>3063</v>
      </c>
      <c r="J4464" s="188" t="s">
        <v>3036</v>
      </c>
      <c r="K4464" s="265" t="s">
        <v>3092</v>
      </c>
      <c r="L4464" s="265" t="s">
        <v>1937</v>
      </c>
      <c r="M4464" s="265" t="s">
        <v>1937</v>
      </c>
      <c r="N4464" s="258" t="s">
        <v>3023</v>
      </c>
      <c r="P4464" s="265" t="s">
        <v>3091</v>
      </c>
      <c r="Q4464" s="265" t="s">
        <v>2153</v>
      </c>
      <c r="R4464" s="265" t="s">
        <v>2120</v>
      </c>
      <c r="S4464" s="265" t="s">
        <v>3116</v>
      </c>
      <c r="U4464" s="250" t="s">
        <v>2517</v>
      </c>
      <c r="V4464">
        <v>8100</v>
      </c>
      <c r="Z4464" s="226">
        <v>6.9000000000000006E-2</v>
      </c>
      <c r="AD4464" s="188">
        <f t="shared" si="136"/>
        <v>8.99961934066053</v>
      </c>
      <c r="AE4464" s="188">
        <f t="shared" si="135"/>
        <v>-2.6736487743848776</v>
      </c>
      <c r="AF4464" t="s">
        <v>3067</v>
      </c>
    </row>
    <row r="4465" spans="1:32" x14ac:dyDescent="0.35">
      <c r="A4465" s="11" t="s">
        <v>3062</v>
      </c>
      <c r="B4465" s="11" t="s">
        <v>2516</v>
      </c>
      <c r="C4465" s="11" t="s">
        <v>2506</v>
      </c>
      <c r="D4465" s="188" t="s">
        <v>3022</v>
      </c>
      <c r="G4465" s="11" t="s">
        <v>2911</v>
      </c>
      <c r="H4465" s="11" t="s">
        <v>3063</v>
      </c>
      <c r="J4465" s="188" t="s">
        <v>3036</v>
      </c>
      <c r="K4465" s="265" t="s">
        <v>3092</v>
      </c>
      <c r="L4465" s="265" t="s">
        <v>1937</v>
      </c>
      <c r="M4465" s="265" t="s">
        <v>1937</v>
      </c>
      <c r="N4465" s="258" t="s">
        <v>3023</v>
      </c>
      <c r="P4465" s="265" t="s">
        <v>3091</v>
      </c>
      <c r="Q4465" s="265" t="s">
        <v>2153</v>
      </c>
      <c r="R4465" s="265" t="s">
        <v>2120</v>
      </c>
      <c r="S4465" s="265" t="s">
        <v>3116</v>
      </c>
      <c r="U4465" s="250" t="s">
        <v>2517</v>
      </c>
      <c r="V4465">
        <v>26000</v>
      </c>
      <c r="Z4465" s="226">
        <v>2.4E-2</v>
      </c>
      <c r="AD4465" s="188">
        <f t="shared" si="136"/>
        <v>10.165851817003619</v>
      </c>
      <c r="AE4465" s="188">
        <f t="shared" si="135"/>
        <v>-3.7297014486341915</v>
      </c>
      <c r="AF4465" t="s">
        <v>3067</v>
      </c>
    </row>
    <row r="4466" spans="1:32" x14ac:dyDescent="0.35">
      <c r="A4466" s="11" t="s">
        <v>3062</v>
      </c>
      <c r="B4466" s="11" t="s">
        <v>2516</v>
      </c>
      <c r="C4466" s="11" t="s">
        <v>2506</v>
      </c>
      <c r="D4466" s="188" t="s">
        <v>3022</v>
      </c>
      <c r="G4466" s="11" t="s">
        <v>2911</v>
      </c>
      <c r="H4466" s="11" t="s">
        <v>3063</v>
      </c>
      <c r="J4466" s="188" t="s">
        <v>3036</v>
      </c>
      <c r="K4466" s="265" t="s">
        <v>3092</v>
      </c>
      <c r="L4466" s="265" t="s">
        <v>1937</v>
      </c>
      <c r="M4466" s="265" t="s">
        <v>1937</v>
      </c>
      <c r="N4466" s="258" t="s">
        <v>3023</v>
      </c>
      <c r="P4466" s="265" t="s">
        <v>3091</v>
      </c>
      <c r="Q4466" s="265" t="s">
        <v>2153</v>
      </c>
      <c r="R4466" s="265" t="s">
        <v>2120</v>
      </c>
      <c r="S4466" s="265" t="s">
        <v>3116</v>
      </c>
      <c r="U4466" s="250" t="s">
        <v>2517</v>
      </c>
      <c r="V4466">
        <v>29000</v>
      </c>
      <c r="Z4466" s="226">
        <v>1.0999999999999999E-2</v>
      </c>
      <c r="AD4466" s="188">
        <f t="shared" si="136"/>
        <v>10.275051108968611</v>
      </c>
      <c r="AE4466" s="188">
        <f t="shared" si="135"/>
        <v>-4.5098600061837661</v>
      </c>
      <c r="AF4466" t="s">
        <v>3067</v>
      </c>
    </row>
    <row r="4467" spans="1:32" x14ac:dyDescent="0.35">
      <c r="A4467" s="11" t="s">
        <v>3062</v>
      </c>
      <c r="B4467" s="11" t="s">
        <v>2516</v>
      </c>
      <c r="C4467" s="11" t="s">
        <v>2506</v>
      </c>
      <c r="D4467" s="188" t="s">
        <v>3022</v>
      </c>
      <c r="G4467" s="11" t="s">
        <v>2911</v>
      </c>
      <c r="H4467" s="11" t="s">
        <v>3063</v>
      </c>
      <c r="J4467" s="188" t="s">
        <v>3036</v>
      </c>
      <c r="K4467" s="265" t="s">
        <v>3092</v>
      </c>
      <c r="L4467" s="265" t="s">
        <v>1937</v>
      </c>
      <c r="M4467" s="265" t="s">
        <v>1937</v>
      </c>
      <c r="N4467" s="258" t="s">
        <v>3023</v>
      </c>
      <c r="P4467" s="265" t="s">
        <v>3091</v>
      </c>
      <c r="Q4467" s="265" t="s">
        <v>2153</v>
      </c>
      <c r="R4467" s="265" t="s">
        <v>2120</v>
      </c>
      <c r="S4467" s="265" t="s">
        <v>3116</v>
      </c>
      <c r="U4467" s="250" t="s">
        <v>2517</v>
      </c>
      <c r="V4467">
        <v>31000</v>
      </c>
      <c r="Z4467" s="226">
        <v>3.6999999999999998E-2</v>
      </c>
      <c r="AD4467" s="188">
        <f t="shared" si="136"/>
        <v>10.341742483467284</v>
      </c>
      <c r="AE4467" s="188">
        <f t="shared" si="135"/>
        <v>-3.2968373663379125</v>
      </c>
      <c r="AF4467" t="s">
        <v>3067</v>
      </c>
    </row>
    <row r="4468" spans="1:32" x14ac:dyDescent="0.35">
      <c r="A4468" s="11" t="s">
        <v>3062</v>
      </c>
      <c r="B4468" s="11" t="s">
        <v>2516</v>
      </c>
      <c r="C4468" s="11" t="s">
        <v>2506</v>
      </c>
      <c r="D4468" s="188" t="s">
        <v>3022</v>
      </c>
      <c r="G4468" s="11" t="s">
        <v>2911</v>
      </c>
      <c r="H4468" s="11" t="s">
        <v>3063</v>
      </c>
      <c r="J4468" s="188" t="s">
        <v>3036</v>
      </c>
      <c r="K4468" s="265" t="s">
        <v>3092</v>
      </c>
      <c r="L4468" s="265" t="s">
        <v>1937</v>
      </c>
      <c r="M4468" s="265" t="s">
        <v>1937</v>
      </c>
      <c r="N4468" s="258" t="s">
        <v>3023</v>
      </c>
      <c r="P4468" s="265" t="s">
        <v>3091</v>
      </c>
      <c r="Q4468" s="265" t="s">
        <v>2153</v>
      </c>
      <c r="R4468" s="265" t="s">
        <v>2120</v>
      </c>
      <c r="S4468" s="265" t="s">
        <v>3116</v>
      </c>
      <c r="U4468" s="250" t="s">
        <v>2517</v>
      </c>
      <c r="V4468">
        <v>35000</v>
      </c>
      <c r="Z4468" s="226">
        <v>1.7999999999999999E-2</v>
      </c>
      <c r="AD4468" s="188">
        <f t="shared" si="136"/>
        <v>10.46310334047155</v>
      </c>
      <c r="AE4468" s="188">
        <f t="shared" si="135"/>
        <v>-4.0173835210859723</v>
      </c>
      <c r="AF4468" t="s">
        <v>3067</v>
      </c>
    </row>
    <row r="4469" spans="1:32" x14ac:dyDescent="0.35">
      <c r="A4469" s="11" t="s">
        <v>3062</v>
      </c>
      <c r="B4469" s="11" t="s">
        <v>2516</v>
      </c>
      <c r="C4469" s="11" t="s">
        <v>2506</v>
      </c>
      <c r="D4469" s="188" t="s">
        <v>3022</v>
      </c>
      <c r="G4469" s="11" t="s">
        <v>2911</v>
      </c>
      <c r="H4469" s="11" t="s">
        <v>3063</v>
      </c>
      <c r="J4469" s="188" t="s">
        <v>3036</v>
      </c>
      <c r="K4469" s="265" t="s">
        <v>3092</v>
      </c>
      <c r="L4469" s="265" t="s">
        <v>1937</v>
      </c>
      <c r="M4469" s="265" t="s">
        <v>1937</v>
      </c>
      <c r="N4469" s="258" t="s">
        <v>3023</v>
      </c>
      <c r="P4469" s="265" t="s">
        <v>3091</v>
      </c>
      <c r="Q4469" s="265" t="s">
        <v>2153</v>
      </c>
      <c r="R4469" s="265" t="s">
        <v>2120</v>
      </c>
      <c r="S4469" s="265" t="s">
        <v>3116</v>
      </c>
      <c r="U4469" s="250" t="s">
        <v>2517</v>
      </c>
      <c r="V4469">
        <v>38000</v>
      </c>
      <c r="Z4469" s="226">
        <v>4.4999999999999998E-2</v>
      </c>
      <c r="AD4469" s="188">
        <f t="shared" si="136"/>
        <v>10.545341438708522</v>
      </c>
      <c r="AE4469" s="188">
        <f t="shared" si="135"/>
        <v>-3.1010927892118172</v>
      </c>
      <c r="AF4469" t="s">
        <v>3067</v>
      </c>
    </row>
    <row r="4470" spans="1:32" x14ac:dyDescent="0.35">
      <c r="A4470" s="11" t="s">
        <v>3062</v>
      </c>
      <c r="B4470" s="11" t="s">
        <v>2516</v>
      </c>
      <c r="C4470" s="11" t="s">
        <v>2506</v>
      </c>
      <c r="D4470" s="188" t="s">
        <v>3022</v>
      </c>
      <c r="G4470" s="11" t="s">
        <v>2911</v>
      </c>
      <c r="H4470" s="11" t="s">
        <v>3063</v>
      </c>
      <c r="J4470" s="188" t="s">
        <v>3036</v>
      </c>
      <c r="K4470" s="265" t="s">
        <v>3092</v>
      </c>
      <c r="L4470" s="265" t="s">
        <v>1937</v>
      </c>
      <c r="M4470" s="265" t="s">
        <v>1937</v>
      </c>
      <c r="N4470" s="258" t="s">
        <v>3023</v>
      </c>
      <c r="P4470" s="265" t="s">
        <v>3091</v>
      </c>
      <c r="Q4470" s="265" t="s">
        <v>2153</v>
      </c>
      <c r="R4470" s="265" t="s">
        <v>2120</v>
      </c>
      <c r="S4470" s="265" t="s">
        <v>3116</v>
      </c>
      <c r="U4470" s="250" t="s">
        <v>2517</v>
      </c>
      <c r="V4470">
        <v>970000</v>
      </c>
      <c r="Z4470" s="226">
        <v>2.9000000000000001E-2</v>
      </c>
      <c r="AD4470" s="188">
        <f t="shared" si="136"/>
        <v>13.785051350479566</v>
      </c>
      <c r="AE4470" s="188">
        <f t="shared" si="135"/>
        <v>-3.5404594489956631</v>
      </c>
      <c r="AF4470" t="s">
        <v>3067</v>
      </c>
    </row>
    <row r="4471" spans="1:32" x14ac:dyDescent="0.35">
      <c r="A4471" s="11" t="s">
        <v>3062</v>
      </c>
      <c r="B4471" s="11" t="s">
        <v>2516</v>
      </c>
      <c r="C4471" s="11" t="s">
        <v>2506</v>
      </c>
      <c r="D4471" s="188" t="s">
        <v>3022</v>
      </c>
      <c r="G4471" s="11" t="s">
        <v>2911</v>
      </c>
      <c r="H4471" s="11" t="s">
        <v>3063</v>
      </c>
      <c r="J4471" s="188" t="s">
        <v>3036</v>
      </c>
      <c r="K4471" s="265" t="s">
        <v>3092</v>
      </c>
      <c r="L4471" s="265" t="s">
        <v>1937</v>
      </c>
      <c r="M4471" s="265" t="s">
        <v>1937</v>
      </c>
      <c r="N4471" s="258" t="s">
        <v>3023</v>
      </c>
      <c r="P4471" s="265" t="s">
        <v>3091</v>
      </c>
      <c r="Q4471" s="265" t="s">
        <v>2153</v>
      </c>
      <c r="R4471" s="265" t="s">
        <v>2120</v>
      </c>
      <c r="S4471" s="265" t="s">
        <v>3116</v>
      </c>
      <c r="U4471" s="250" t="s">
        <v>2517</v>
      </c>
      <c r="V4471">
        <v>1100000</v>
      </c>
      <c r="Z4471" s="226">
        <v>1.2999999999999999E-2</v>
      </c>
      <c r="AD4471" s="188">
        <f t="shared" si="136"/>
        <v>13.910820737768599</v>
      </c>
      <c r="AE4471" s="188">
        <f t="shared" si="135"/>
        <v>-4.3428059215206005</v>
      </c>
      <c r="AF4471" t="s">
        <v>3067</v>
      </c>
    </row>
    <row r="4472" spans="1:32" x14ac:dyDescent="0.35">
      <c r="A4472" s="11" t="s">
        <v>3062</v>
      </c>
      <c r="B4472" s="11" t="s">
        <v>2516</v>
      </c>
      <c r="C4472" s="11" t="s">
        <v>2506</v>
      </c>
      <c r="D4472" s="188" t="s">
        <v>3022</v>
      </c>
      <c r="G4472" s="11" t="s">
        <v>2911</v>
      </c>
      <c r="H4472" s="11" t="s">
        <v>3063</v>
      </c>
      <c r="J4472" s="188" t="s">
        <v>3036</v>
      </c>
      <c r="K4472" s="265" t="s">
        <v>3092</v>
      </c>
      <c r="L4472" s="265" t="s">
        <v>1937</v>
      </c>
      <c r="M4472" s="265" t="s">
        <v>1937</v>
      </c>
      <c r="N4472" s="258" t="s">
        <v>3023</v>
      </c>
      <c r="P4472" s="265" t="s">
        <v>3091</v>
      </c>
      <c r="Q4472" s="265" t="s">
        <v>2153</v>
      </c>
      <c r="R4472" s="265" t="s">
        <v>2120</v>
      </c>
      <c r="S4472" s="265" t="s">
        <v>3116</v>
      </c>
      <c r="U4472" s="250" t="s">
        <v>2517</v>
      </c>
      <c r="V4472">
        <v>3800000</v>
      </c>
      <c r="Z4472" s="226">
        <v>1.7000000000000001E-2</v>
      </c>
      <c r="AD4472" s="188">
        <f t="shared" si="136"/>
        <v>15.150511624696614</v>
      </c>
      <c r="AE4472" s="188">
        <f t="shared" si="135"/>
        <v>-4.0745419349259206</v>
      </c>
      <c r="AF4472" t="s">
        <v>3067</v>
      </c>
    </row>
    <row r="4473" spans="1:32" x14ac:dyDescent="0.35">
      <c r="A4473" s="11" t="s">
        <v>3062</v>
      </c>
      <c r="B4473" s="11" t="s">
        <v>2516</v>
      </c>
      <c r="C4473" s="11" t="s">
        <v>2506</v>
      </c>
      <c r="D4473" s="188" t="s">
        <v>3022</v>
      </c>
      <c r="G4473" s="11" t="s">
        <v>2911</v>
      </c>
      <c r="H4473" s="11" t="s">
        <v>3063</v>
      </c>
      <c r="J4473" s="188" t="s">
        <v>3036</v>
      </c>
      <c r="K4473" s="265" t="s">
        <v>3092</v>
      </c>
      <c r="L4473" s="265" t="s">
        <v>1937</v>
      </c>
      <c r="M4473" s="265" t="s">
        <v>1937</v>
      </c>
      <c r="N4473" s="258" t="s">
        <v>3023</v>
      </c>
      <c r="P4473" s="265" t="s">
        <v>3091</v>
      </c>
      <c r="Q4473" s="265" t="s">
        <v>2153</v>
      </c>
      <c r="R4473" s="265" t="s">
        <v>2120</v>
      </c>
      <c r="S4473" s="265" t="s">
        <v>3116</v>
      </c>
      <c r="U4473" s="250" t="s">
        <v>2517</v>
      </c>
      <c r="V4473">
        <v>3900000</v>
      </c>
      <c r="Z4473" s="226">
        <v>3.6999999999999998E-2</v>
      </c>
      <c r="AD4473" s="188">
        <f t="shared" si="136"/>
        <v>15.176487111099874</v>
      </c>
      <c r="AE4473" s="188">
        <f t="shared" si="135"/>
        <v>-3.2968373663379125</v>
      </c>
      <c r="AF4473" t="s">
        <v>3067</v>
      </c>
    </row>
    <row r="4474" spans="1:32" x14ac:dyDescent="0.35">
      <c r="A4474" s="11" t="s">
        <v>2913</v>
      </c>
      <c r="B4474" s="11" t="s">
        <v>2516</v>
      </c>
      <c r="C4474" s="11" t="s">
        <v>2506</v>
      </c>
      <c r="D4474" s="188" t="s">
        <v>3022</v>
      </c>
      <c r="G4474" s="11" t="s">
        <v>3065</v>
      </c>
      <c r="H4474" s="11" t="s">
        <v>3075</v>
      </c>
      <c r="J4474" s="188" t="s">
        <v>3036</v>
      </c>
      <c r="K4474" s="265" t="s">
        <v>3101</v>
      </c>
      <c r="L4474" s="265" t="s">
        <v>1937</v>
      </c>
      <c r="M4474" s="265" t="s">
        <v>1937</v>
      </c>
      <c r="N4474" s="258" t="s">
        <v>3023</v>
      </c>
      <c r="O4474" s="261"/>
      <c r="P4474" s="188" t="s">
        <v>3100</v>
      </c>
      <c r="Q4474" s="265" t="s">
        <v>3093</v>
      </c>
      <c r="R4474" s="264" t="s">
        <v>3073</v>
      </c>
      <c r="S4474" s="265" t="s">
        <v>3116</v>
      </c>
      <c r="U4474" s="250" t="s">
        <v>2517</v>
      </c>
      <c r="V4474">
        <v>71</v>
      </c>
      <c r="Z4474" s="262">
        <v>17</v>
      </c>
      <c r="AD4474" s="188">
        <f t="shared" si="133"/>
        <v>4.2626798770413155</v>
      </c>
      <c r="AE4474" s="188">
        <f>LN(1/Z4474*Z4394)</f>
        <v>0.77770456858800829</v>
      </c>
      <c r="AF4474" t="s">
        <v>3068</v>
      </c>
    </row>
    <row r="4475" spans="1:32" x14ac:dyDescent="0.35">
      <c r="A4475" s="11" t="s">
        <v>2913</v>
      </c>
      <c r="B4475" s="11" t="s">
        <v>2516</v>
      </c>
      <c r="C4475" s="11" t="s">
        <v>2506</v>
      </c>
      <c r="D4475" s="188" t="s">
        <v>3022</v>
      </c>
      <c r="G4475" s="11" t="s">
        <v>3065</v>
      </c>
      <c r="H4475" s="11" t="s">
        <v>3075</v>
      </c>
      <c r="J4475" s="188" t="s">
        <v>3036</v>
      </c>
      <c r="K4475" s="265" t="s">
        <v>3101</v>
      </c>
      <c r="L4475" s="265" t="s">
        <v>1937</v>
      </c>
      <c r="M4475" s="265" t="s">
        <v>1937</v>
      </c>
      <c r="N4475" s="258" t="s">
        <v>3023</v>
      </c>
      <c r="O4475" s="261"/>
      <c r="P4475" s="188" t="s">
        <v>3100</v>
      </c>
      <c r="Q4475" s="265" t="s">
        <v>3093</v>
      </c>
      <c r="R4475" s="264" t="s">
        <v>3073</v>
      </c>
      <c r="S4475" s="265" t="s">
        <v>3116</v>
      </c>
      <c r="U4475" s="250" t="s">
        <v>2517</v>
      </c>
      <c r="V4475">
        <v>77</v>
      </c>
      <c r="Z4475" s="262">
        <v>25</v>
      </c>
      <c r="AD4475" s="188">
        <f t="shared" si="133"/>
        <v>4.3438054218536841</v>
      </c>
      <c r="AE4475" s="188">
        <f t="shared" ref="AE4475:AE4489" si="137">LN(1/Z4475*Z4395)</f>
        <v>7.6961041136128394E-2</v>
      </c>
      <c r="AF4475" t="s">
        <v>3068</v>
      </c>
    </row>
    <row r="4476" spans="1:32" x14ac:dyDescent="0.35">
      <c r="A4476" s="11" t="s">
        <v>2913</v>
      </c>
      <c r="B4476" s="11" t="s">
        <v>2516</v>
      </c>
      <c r="C4476" s="11" t="s">
        <v>2506</v>
      </c>
      <c r="D4476" s="188" t="s">
        <v>3022</v>
      </c>
      <c r="G4476" s="11" t="s">
        <v>3065</v>
      </c>
      <c r="H4476" s="11" t="s">
        <v>3075</v>
      </c>
      <c r="J4476" s="188" t="s">
        <v>3036</v>
      </c>
      <c r="K4476" s="265" t="s">
        <v>3101</v>
      </c>
      <c r="L4476" s="265" t="s">
        <v>1937</v>
      </c>
      <c r="M4476" s="265" t="s">
        <v>1937</v>
      </c>
      <c r="N4476" s="258" t="s">
        <v>3023</v>
      </c>
      <c r="O4476" s="261"/>
      <c r="P4476" s="188" t="s">
        <v>3100</v>
      </c>
      <c r="Q4476" s="265" t="s">
        <v>3093</v>
      </c>
      <c r="R4476" s="264" t="s">
        <v>3073</v>
      </c>
      <c r="S4476" s="265" t="s">
        <v>3116</v>
      </c>
      <c r="U4476" s="250" t="s">
        <v>2517</v>
      </c>
      <c r="V4476">
        <v>98</v>
      </c>
      <c r="Z4476" s="262">
        <v>12</v>
      </c>
      <c r="AD4476" s="188">
        <f t="shared" si="133"/>
        <v>4.5849674786705723</v>
      </c>
      <c r="AE4476" s="188">
        <f t="shared" si="137"/>
        <v>1.0986122886681098</v>
      </c>
      <c r="AF4476" t="s">
        <v>3068</v>
      </c>
    </row>
    <row r="4477" spans="1:32" x14ac:dyDescent="0.35">
      <c r="A4477" s="11" t="s">
        <v>2913</v>
      </c>
      <c r="B4477" s="11" t="s">
        <v>2516</v>
      </c>
      <c r="C4477" s="11" t="s">
        <v>2506</v>
      </c>
      <c r="D4477" s="188" t="s">
        <v>3022</v>
      </c>
      <c r="G4477" s="11" t="s">
        <v>3065</v>
      </c>
      <c r="H4477" s="11" t="s">
        <v>3075</v>
      </c>
      <c r="J4477" s="188" t="s">
        <v>3036</v>
      </c>
      <c r="K4477" s="265" t="s">
        <v>3101</v>
      </c>
      <c r="L4477" s="265" t="s">
        <v>1937</v>
      </c>
      <c r="M4477" s="265" t="s">
        <v>1937</v>
      </c>
      <c r="N4477" s="258" t="s">
        <v>3023</v>
      </c>
      <c r="O4477" s="261"/>
      <c r="P4477" s="188" t="s">
        <v>3100</v>
      </c>
      <c r="Q4477" s="265" t="s">
        <v>3093</v>
      </c>
      <c r="R4477" s="264" t="s">
        <v>3073</v>
      </c>
      <c r="S4477" s="265" t="s">
        <v>3116</v>
      </c>
      <c r="U4477" s="250" t="s">
        <v>2517</v>
      </c>
      <c r="V4477">
        <v>110</v>
      </c>
      <c r="Z4477" s="262">
        <v>54</v>
      </c>
      <c r="AD4477" s="188">
        <f t="shared" si="133"/>
        <v>4.7004803657924166</v>
      </c>
      <c r="AE4477" s="188">
        <f t="shared" si="137"/>
        <v>0.79850769621777162</v>
      </c>
      <c r="AF4477" t="s">
        <v>3068</v>
      </c>
    </row>
    <row r="4478" spans="1:32" x14ac:dyDescent="0.35">
      <c r="A4478" s="11" t="s">
        <v>2913</v>
      </c>
      <c r="B4478" s="11" t="s">
        <v>2516</v>
      </c>
      <c r="C4478" s="11" t="s">
        <v>2506</v>
      </c>
      <c r="D4478" s="188" t="s">
        <v>3022</v>
      </c>
      <c r="G4478" s="11" t="s">
        <v>3065</v>
      </c>
      <c r="H4478" s="11" t="s">
        <v>3075</v>
      </c>
      <c r="J4478" s="188" t="s">
        <v>3036</v>
      </c>
      <c r="K4478" s="265" t="s">
        <v>3101</v>
      </c>
      <c r="L4478" s="265" t="s">
        <v>1937</v>
      </c>
      <c r="M4478" s="265" t="s">
        <v>1937</v>
      </c>
      <c r="N4478" s="258" t="s">
        <v>3023</v>
      </c>
      <c r="O4478" s="261"/>
      <c r="P4478" s="188" t="s">
        <v>3100</v>
      </c>
      <c r="Q4478" s="265" t="s">
        <v>3093</v>
      </c>
      <c r="R4478" s="264" t="s">
        <v>3073</v>
      </c>
      <c r="S4478" s="265" t="s">
        <v>3116</v>
      </c>
      <c r="U4478" s="250" t="s">
        <v>2517</v>
      </c>
      <c r="V4478">
        <v>170</v>
      </c>
      <c r="Z4478" s="262">
        <v>17</v>
      </c>
      <c r="AD4478" s="188">
        <f t="shared" si="133"/>
        <v>5.1357984370502621</v>
      </c>
      <c r="AE4478" s="188">
        <f t="shared" si="137"/>
        <v>1.7206635475443246</v>
      </c>
      <c r="AF4478" t="s">
        <v>3068</v>
      </c>
    </row>
    <row r="4479" spans="1:32" x14ac:dyDescent="0.35">
      <c r="A4479" s="11" t="s">
        <v>2913</v>
      </c>
      <c r="B4479" s="11" t="s">
        <v>2516</v>
      </c>
      <c r="C4479" s="11" t="s">
        <v>2506</v>
      </c>
      <c r="D4479" s="188" t="s">
        <v>3022</v>
      </c>
      <c r="G4479" s="11" t="s">
        <v>3065</v>
      </c>
      <c r="H4479" s="11" t="s">
        <v>3075</v>
      </c>
      <c r="J4479" s="188" t="s">
        <v>3036</v>
      </c>
      <c r="K4479" s="265" t="s">
        <v>3101</v>
      </c>
      <c r="L4479" s="265" t="s">
        <v>1937</v>
      </c>
      <c r="M4479" s="265" t="s">
        <v>1937</v>
      </c>
      <c r="N4479" s="258" t="s">
        <v>3023</v>
      </c>
      <c r="O4479" s="261"/>
      <c r="P4479" s="188" t="s">
        <v>3100</v>
      </c>
      <c r="Q4479" s="265" t="s">
        <v>3093</v>
      </c>
      <c r="R4479" s="264" t="s">
        <v>3073</v>
      </c>
      <c r="S4479" s="265" t="s">
        <v>3116</v>
      </c>
      <c r="U4479" s="250" t="s">
        <v>2517</v>
      </c>
      <c r="V4479">
        <v>310</v>
      </c>
      <c r="Z4479" s="262">
        <v>13</v>
      </c>
      <c r="AD4479" s="188">
        <f t="shared" si="133"/>
        <v>5.7365722974791922</v>
      </c>
      <c r="AE4479" s="188">
        <f t="shared" si="137"/>
        <v>2.0402208285265546</v>
      </c>
      <c r="AF4479" t="s">
        <v>3068</v>
      </c>
    </row>
    <row r="4480" spans="1:32" x14ac:dyDescent="0.35">
      <c r="A4480" s="11" t="s">
        <v>2913</v>
      </c>
      <c r="B4480" s="11" t="s">
        <v>2516</v>
      </c>
      <c r="C4480" s="11" t="s">
        <v>2506</v>
      </c>
      <c r="D4480" s="188" t="s">
        <v>3022</v>
      </c>
      <c r="G4480" s="11" t="s">
        <v>3065</v>
      </c>
      <c r="H4480" s="11" t="s">
        <v>3075</v>
      </c>
      <c r="J4480" s="188" t="s">
        <v>3036</v>
      </c>
      <c r="K4480" s="265" t="s">
        <v>3101</v>
      </c>
      <c r="L4480" s="265" t="s">
        <v>1937</v>
      </c>
      <c r="M4480" s="265" t="s">
        <v>1937</v>
      </c>
      <c r="N4480" s="258" t="s">
        <v>3023</v>
      </c>
      <c r="O4480" s="261"/>
      <c r="P4480" s="188" t="s">
        <v>3100</v>
      </c>
      <c r="Q4480" s="265" t="s">
        <v>3093</v>
      </c>
      <c r="R4480" s="264" t="s">
        <v>3073</v>
      </c>
      <c r="S4480" s="265" t="s">
        <v>3116</v>
      </c>
      <c r="U4480" s="250" t="s">
        <v>2517</v>
      </c>
      <c r="V4480">
        <v>8100</v>
      </c>
      <c r="Z4480" s="262">
        <v>12</v>
      </c>
      <c r="AD4480" s="188">
        <f t="shared" si="133"/>
        <v>8.99961934066053</v>
      </c>
      <c r="AE4480" s="188">
        <f t="shared" si="137"/>
        <v>4.2603296996963618</v>
      </c>
      <c r="AF4480" t="s">
        <v>3068</v>
      </c>
    </row>
    <row r="4481" spans="1:32" x14ac:dyDescent="0.35">
      <c r="A4481" s="11" t="s">
        <v>2913</v>
      </c>
      <c r="B4481" s="11" t="s">
        <v>2516</v>
      </c>
      <c r="C4481" s="11" t="s">
        <v>2506</v>
      </c>
      <c r="D4481" s="188" t="s">
        <v>3022</v>
      </c>
      <c r="G4481" s="11" t="s">
        <v>3065</v>
      </c>
      <c r="H4481" s="11" t="s">
        <v>3075</v>
      </c>
      <c r="J4481" s="188" t="s">
        <v>3036</v>
      </c>
      <c r="K4481" s="265" t="s">
        <v>3101</v>
      </c>
      <c r="L4481" s="265" t="s">
        <v>1937</v>
      </c>
      <c r="M4481" s="265" t="s">
        <v>1937</v>
      </c>
      <c r="N4481" s="258" t="s">
        <v>3023</v>
      </c>
      <c r="O4481" s="261"/>
      <c r="P4481" s="188" t="s">
        <v>3100</v>
      </c>
      <c r="Q4481" s="265" t="s">
        <v>3093</v>
      </c>
      <c r="R4481" s="264" t="s">
        <v>3073</v>
      </c>
      <c r="S4481" s="265" t="s">
        <v>3116</v>
      </c>
      <c r="U4481" s="250" t="s">
        <v>2517</v>
      </c>
      <c r="V4481">
        <v>26000</v>
      </c>
      <c r="Z4481" s="262">
        <v>16</v>
      </c>
      <c r="AD4481" s="188">
        <f t="shared" si="133"/>
        <v>10.165851817003619</v>
      </c>
      <c r="AE4481" s="188">
        <f t="shared" si="137"/>
        <v>4.9680756796774599</v>
      </c>
      <c r="AF4481" t="s">
        <v>3068</v>
      </c>
    </row>
    <row r="4482" spans="1:32" x14ac:dyDescent="0.35">
      <c r="A4482" s="11" t="s">
        <v>2913</v>
      </c>
      <c r="B4482" s="11" t="s">
        <v>2516</v>
      </c>
      <c r="C4482" s="11" t="s">
        <v>2506</v>
      </c>
      <c r="D4482" s="188" t="s">
        <v>3022</v>
      </c>
      <c r="G4482" s="11" t="s">
        <v>3065</v>
      </c>
      <c r="H4482" s="11" t="s">
        <v>3075</v>
      </c>
      <c r="J4482" s="188" t="s">
        <v>3036</v>
      </c>
      <c r="K4482" s="265" t="s">
        <v>3101</v>
      </c>
      <c r="L4482" s="265" t="s">
        <v>1937</v>
      </c>
      <c r="M4482" s="265" t="s">
        <v>1937</v>
      </c>
      <c r="N4482" s="258" t="s">
        <v>3023</v>
      </c>
      <c r="O4482" s="261"/>
      <c r="P4482" s="188" t="s">
        <v>3100</v>
      </c>
      <c r="Q4482" s="265" t="s">
        <v>3093</v>
      </c>
      <c r="R4482" s="264" t="s">
        <v>3073</v>
      </c>
      <c r="S4482" s="265" t="s">
        <v>3116</v>
      </c>
      <c r="U4482" s="250" t="s">
        <v>2517</v>
      </c>
      <c r="V4482">
        <v>29000</v>
      </c>
      <c r="Z4482" s="262">
        <v>12</v>
      </c>
      <c r="AD4482" s="188">
        <f t="shared" si="133"/>
        <v>10.275051108968611</v>
      </c>
      <c r="AE4482" s="188">
        <f t="shared" si="137"/>
        <v>4.9534768802563072</v>
      </c>
      <c r="AF4482" t="s">
        <v>3068</v>
      </c>
    </row>
    <row r="4483" spans="1:32" x14ac:dyDescent="0.35">
      <c r="A4483" s="11" t="s">
        <v>2913</v>
      </c>
      <c r="B4483" s="11" t="s">
        <v>2516</v>
      </c>
      <c r="C4483" s="11" t="s">
        <v>2506</v>
      </c>
      <c r="D4483" s="188" t="s">
        <v>3022</v>
      </c>
      <c r="G4483" s="11" t="s">
        <v>3065</v>
      </c>
      <c r="H4483" s="11" t="s">
        <v>3075</v>
      </c>
      <c r="J4483" s="188" t="s">
        <v>3036</v>
      </c>
      <c r="K4483" s="265" t="s">
        <v>3101</v>
      </c>
      <c r="L4483" s="265" t="s">
        <v>1937</v>
      </c>
      <c r="M4483" s="265" t="s">
        <v>1937</v>
      </c>
      <c r="N4483" s="258" t="s">
        <v>3023</v>
      </c>
      <c r="O4483" s="261"/>
      <c r="P4483" s="188" t="s">
        <v>3100</v>
      </c>
      <c r="Q4483" s="265" t="s">
        <v>3093</v>
      </c>
      <c r="R4483" s="264" t="s">
        <v>3073</v>
      </c>
      <c r="S4483" s="265" t="s">
        <v>3116</v>
      </c>
      <c r="U4483" s="250" t="s">
        <v>2517</v>
      </c>
      <c r="V4483">
        <v>31000</v>
      </c>
      <c r="Z4483" s="262">
        <v>44</v>
      </c>
      <c r="AD4483" s="188">
        <f t="shared" si="133"/>
        <v>10.341742483467284</v>
      </c>
      <c r="AE4483" s="188">
        <f t="shared" si="137"/>
        <v>4.948114937114922</v>
      </c>
      <c r="AF4483" t="s">
        <v>3068</v>
      </c>
    </row>
    <row r="4484" spans="1:32" x14ac:dyDescent="0.35">
      <c r="A4484" s="11" t="s">
        <v>2913</v>
      </c>
      <c r="B4484" s="11" t="s">
        <v>2516</v>
      </c>
      <c r="C4484" s="11" t="s">
        <v>2506</v>
      </c>
      <c r="D4484" s="188" t="s">
        <v>3022</v>
      </c>
      <c r="G4484" s="11" t="s">
        <v>3065</v>
      </c>
      <c r="H4484" s="11" t="s">
        <v>3075</v>
      </c>
      <c r="J4484" s="188" t="s">
        <v>3036</v>
      </c>
      <c r="K4484" s="265" t="s">
        <v>3101</v>
      </c>
      <c r="L4484" s="265" t="s">
        <v>1937</v>
      </c>
      <c r="M4484" s="265" t="s">
        <v>1937</v>
      </c>
      <c r="N4484" s="258" t="s">
        <v>3023</v>
      </c>
      <c r="O4484" s="261"/>
      <c r="P4484" s="188" t="s">
        <v>3100</v>
      </c>
      <c r="Q4484" s="265" t="s">
        <v>3093</v>
      </c>
      <c r="R4484" s="264" t="s">
        <v>3073</v>
      </c>
      <c r="S4484" s="265" t="s">
        <v>3116</v>
      </c>
      <c r="U4484" s="250" t="s">
        <v>2517</v>
      </c>
      <c r="V4484">
        <v>35000</v>
      </c>
      <c r="Z4484" s="262">
        <v>30</v>
      </c>
      <c r="AD4484" s="188">
        <f t="shared" si="133"/>
        <v>10.46310334047155</v>
      </c>
      <c r="AE4484" s="188">
        <f t="shared" si="137"/>
        <v>5.5734206567929574</v>
      </c>
      <c r="AF4484" t="s">
        <v>3068</v>
      </c>
    </row>
    <row r="4485" spans="1:32" x14ac:dyDescent="0.35">
      <c r="A4485" s="11" t="s">
        <v>2913</v>
      </c>
      <c r="B4485" s="11" t="s">
        <v>2516</v>
      </c>
      <c r="C4485" s="11" t="s">
        <v>2506</v>
      </c>
      <c r="D4485" s="188" t="s">
        <v>3022</v>
      </c>
      <c r="G4485" s="11" t="s">
        <v>3065</v>
      </c>
      <c r="H4485" s="11" t="s">
        <v>3075</v>
      </c>
      <c r="J4485" s="188" t="s">
        <v>3036</v>
      </c>
      <c r="K4485" s="265" t="s">
        <v>3101</v>
      </c>
      <c r="L4485" s="265" t="s">
        <v>1937</v>
      </c>
      <c r="M4485" s="265" t="s">
        <v>1937</v>
      </c>
      <c r="N4485" s="258" t="s">
        <v>3023</v>
      </c>
      <c r="O4485" s="261"/>
      <c r="P4485" s="188" t="s">
        <v>3100</v>
      </c>
      <c r="Q4485" s="265" t="s">
        <v>3093</v>
      </c>
      <c r="R4485" s="264" t="s">
        <v>3073</v>
      </c>
      <c r="S4485" s="265" t="s">
        <v>3116</v>
      </c>
      <c r="U4485" s="250" t="s">
        <v>2517</v>
      </c>
      <c r="V4485">
        <v>38000</v>
      </c>
      <c r="Z4485" s="262">
        <v>24</v>
      </c>
      <c r="AD4485" s="188">
        <f t="shared" si="133"/>
        <v>10.545341438708522</v>
      </c>
      <c r="AE4485" s="188">
        <f t="shared" si="137"/>
        <v>5.1647859739235145</v>
      </c>
      <c r="AF4485" t="s">
        <v>3068</v>
      </c>
    </row>
    <row r="4486" spans="1:32" x14ac:dyDescent="0.35">
      <c r="A4486" s="11" t="s">
        <v>2913</v>
      </c>
      <c r="B4486" s="11" t="s">
        <v>2516</v>
      </c>
      <c r="C4486" s="11" t="s">
        <v>2506</v>
      </c>
      <c r="D4486" s="188" t="s">
        <v>3022</v>
      </c>
      <c r="G4486" s="11" t="s">
        <v>3065</v>
      </c>
      <c r="H4486" s="11" t="s">
        <v>3075</v>
      </c>
      <c r="J4486" s="188" t="s">
        <v>3036</v>
      </c>
      <c r="K4486" s="265" t="s">
        <v>3101</v>
      </c>
      <c r="L4486" s="265" t="s">
        <v>1937</v>
      </c>
      <c r="M4486" s="265" t="s">
        <v>1937</v>
      </c>
      <c r="N4486" s="258" t="s">
        <v>3023</v>
      </c>
      <c r="O4486" s="261"/>
      <c r="P4486" s="188" t="s">
        <v>3100</v>
      </c>
      <c r="Q4486" s="265" t="s">
        <v>3093</v>
      </c>
      <c r="R4486" s="264" t="s">
        <v>3073</v>
      </c>
      <c r="S4486" s="265" t="s">
        <v>3116</v>
      </c>
      <c r="U4486" s="250" t="s">
        <v>2517</v>
      </c>
      <c r="V4486">
        <v>970000</v>
      </c>
      <c r="Z4486" s="262">
        <v>22</v>
      </c>
      <c r="AD4486" s="188">
        <f t="shared" si="133"/>
        <v>13.785051350479566</v>
      </c>
      <c r="AE4486" s="188">
        <f t="shared" si="137"/>
        <v>8.1071722667722117</v>
      </c>
      <c r="AF4486" t="s">
        <v>3068</v>
      </c>
    </row>
    <row r="4487" spans="1:32" x14ac:dyDescent="0.35">
      <c r="A4487" s="11" t="s">
        <v>2913</v>
      </c>
      <c r="B4487" s="11" t="s">
        <v>2516</v>
      </c>
      <c r="C4487" s="11" t="s">
        <v>2506</v>
      </c>
      <c r="D4487" s="188" t="s">
        <v>3022</v>
      </c>
      <c r="G4487" s="11" t="s">
        <v>3065</v>
      </c>
      <c r="H4487" s="11" t="s">
        <v>3075</v>
      </c>
      <c r="J4487" s="188" t="s">
        <v>3036</v>
      </c>
      <c r="K4487" s="265" t="s">
        <v>3101</v>
      </c>
      <c r="L4487" s="265" t="s">
        <v>1937</v>
      </c>
      <c r="M4487" s="265" t="s">
        <v>1937</v>
      </c>
      <c r="N4487" s="258" t="s">
        <v>3023</v>
      </c>
      <c r="O4487" s="261"/>
      <c r="P4487" s="188" t="s">
        <v>3100</v>
      </c>
      <c r="Q4487" s="265" t="s">
        <v>3093</v>
      </c>
      <c r="R4487" s="264" t="s">
        <v>3073</v>
      </c>
      <c r="S4487" s="265" t="s">
        <v>3116</v>
      </c>
      <c r="U4487" s="250" t="s">
        <v>2517</v>
      </c>
      <c r="V4487">
        <v>1100000</v>
      </c>
      <c r="Z4487" s="262">
        <v>47</v>
      </c>
      <c r="AD4487" s="188">
        <f t="shared" si="133"/>
        <v>13.910820737768599</v>
      </c>
      <c r="AE4487" s="188">
        <f t="shared" si="137"/>
        <v>7.546244047004218</v>
      </c>
      <c r="AF4487" t="s">
        <v>3068</v>
      </c>
    </row>
    <row r="4488" spans="1:32" x14ac:dyDescent="0.35">
      <c r="A4488" s="11" t="s">
        <v>2913</v>
      </c>
      <c r="B4488" s="11" t="s">
        <v>2516</v>
      </c>
      <c r="C4488" s="11" t="s">
        <v>2506</v>
      </c>
      <c r="D4488" s="188" t="s">
        <v>3022</v>
      </c>
      <c r="G4488" s="11" t="s">
        <v>3065</v>
      </c>
      <c r="H4488" s="11" t="s">
        <v>3075</v>
      </c>
      <c r="J4488" s="188" t="s">
        <v>3036</v>
      </c>
      <c r="K4488" s="265" t="s">
        <v>3101</v>
      </c>
      <c r="L4488" s="265" t="s">
        <v>1937</v>
      </c>
      <c r="M4488" s="265" t="s">
        <v>1937</v>
      </c>
      <c r="N4488" s="258" t="s">
        <v>3023</v>
      </c>
      <c r="O4488" s="261"/>
      <c r="P4488" s="188" t="s">
        <v>3100</v>
      </c>
      <c r="Q4488" s="265" t="s">
        <v>3093</v>
      </c>
      <c r="R4488" s="264" t="s">
        <v>3073</v>
      </c>
      <c r="S4488" s="265" t="s">
        <v>3116</v>
      </c>
      <c r="U4488" s="250" t="s">
        <v>2517</v>
      </c>
      <c r="V4488">
        <v>3800000</v>
      </c>
      <c r="Z4488" s="262">
        <v>46</v>
      </c>
      <c r="AD4488" s="188">
        <f t="shared" si="133"/>
        <v>15.150511624696614</v>
      </c>
      <c r="AE4488" s="188">
        <f t="shared" si="137"/>
        <v>7.509930681336356</v>
      </c>
      <c r="AF4488" t="s">
        <v>3068</v>
      </c>
    </row>
    <row r="4489" spans="1:32" x14ac:dyDescent="0.35">
      <c r="A4489" s="11" t="s">
        <v>2913</v>
      </c>
      <c r="B4489" s="11" t="s">
        <v>2516</v>
      </c>
      <c r="C4489" s="11" t="s">
        <v>2506</v>
      </c>
      <c r="D4489" s="188" t="s">
        <v>3022</v>
      </c>
      <c r="G4489" s="11" t="s">
        <v>3065</v>
      </c>
      <c r="H4489" s="11" t="s">
        <v>3075</v>
      </c>
      <c r="J4489" s="188" t="s">
        <v>3036</v>
      </c>
      <c r="K4489" s="265" t="s">
        <v>3101</v>
      </c>
      <c r="L4489" s="265" t="s">
        <v>1937</v>
      </c>
      <c r="M4489" s="265" t="s">
        <v>1937</v>
      </c>
      <c r="N4489" s="258" t="s">
        <v>3023</v>
      </c>
      <c r="O4489" s="261"/>
      <c r="P4489" s="188" t="s">
        <v>3100</v>
      </c>
      <c r="Q4489" s="265" t="s">
        <v>3093</v>
      </c>
      <c r="R4489" s="264" t="s">
        <v>3073</v>
      </c>
      <c r="S4489" s="265" t="s">
        <v>3116</v>
      </c>
      <c r="U4489" s="250" t="s">
        <v>2517</v>
      </c>
      <c r="V4489">
        <v>3900000</v>
      </c>
      <c r="Z4489" s="262">
        <v>39</v>
      </c>
      <c r="AD4489" s="188">
        <f t="shared" si="133"/>
        <v>15.176487111099874</v>
      </c>
      <c r="AE4489" s="188">
        <f t="shared" si="137"/>
        <v>7.5616817463888006</v>
      </c>
      <c r="AF4489" t="s">
        <v>3068</v>
      </c>
    </row>
    <row r="4490" spans="1:32" x14ac:dyDescent="0.35">
      <c r="A4490" s="11" t="s">
        <v>2909</v>
      </c>
      <c r="B4490" s="11" t="s">
        <v>2516</v>
      </c>
      <c r="C4490" s="11" t="s">
        <v>2841</v>
      </c>
      <c r="D4490" s="188" t="s">
        <v>3022</v>
      </c>
      <c r="G4490" s="11" t="s">
        <v>2914</v>
      </c>
      <c r="H4490" s="11" t="s">
        <v>2938</v>
      </c>
      <c r="I4490" t="s">
        <v>2916</v>
      </c>
      <c r="J4490" s="188" t="s">
        <v>2561</v>
      </c>
      <c r="K4490" s="261" t="s">
        <v>3057</v>
      </c>
      <c r="L4490" s="265" t="s">
        <v>1937</v>
      </c>
      <c r="M4490" s="265" t="s">
        <v>1937</v>
      </c>
      <c r="N4490" s="258" t="s">
        <v>3023</v>
      </c>
      <c r="P4490" s="265" t="s">
        <v>3096</v>
      </c>
      <c r="Q4490" s="265" t="s">
        <v>3093</v>
      </c>
      <c r="R4490" s="265" t="s">
        <v>3073</v>
      </c>
      <c r="S4490" s="265" t="s">
        <v>3116</v>
      </c>
      <c r="T4490" t="s">
        <v>2915</v>
      </c>
      <c r="U4490" s="250" t="s">
        <v>2517</v>
      </c>
      <c r="V4490">
        <v>1.1481481481481399</v>
      </c>
      <c r="Z4490">
        <v>0.55452436194895605</v>
      </c>
      <c r="AD4490" s="188">
        <f t="shared" ref="AD4490:AD4526" si="138">LN(10^(V4490))</f>
        <v>2.6437088104746262</v>
      </c>
      <c r="AE4490" s="188">
        <f>LN(10^(Z4490))</f>
        <v>1.2768395295257009</v>
      </c>
    </row>
    <row r="4491" spans="1:32" x14ac:dyDescent="0.35">
      <c r="A4491" s="11" t="s">
        <v>2909</v>
      </c>
      <c r="B4491" s="11" t="s">
        <v>2516</v>
      </c>
      <c r="C4491" s="11" t="s">
        <v>2841</v>
      </c>
      <c r="D4491" s="188" t="s">
        <v>3022</v>
      </c>
      <c r="G4491" s="11" t="s">
        <v>2914</v>
      </c>
      <c r="H4491" s="11" t="s">
        <v>2938</v>
      </c>
      <c r="I4491" t="s">
        <v>2916</v>
      </c>
      <c r="J4491" s="188" t="s">
        <v>2561</v>
      </c>
      <c r="K4491" s="261" t="s">
        <v>3057</v>
      </c>
      <c r="L4491" s="265" t="s">
        <v>1937</v>
      </c>
      <c r="M4491" s="265" t="s">
        <v>1937</v>
      </c>
      <c r="N4491" s="258" t="s">
        <v>3023</v>
      </c>
      <c r="P4491" s="265" t="s">
        <v>3096</v>
      </c>
      <c r="Q4491" s="265" t="s">
        <v>3093</v>
      </c>
      <c r="R4491" s="265" t="s">
        <v>3073</v>
      </c>
      <c r="S4491" s="265" t="s">
        <v>3116</v>
      </c>
      <c r="T4491" t="s">
        <v>2915</v>
      </c>
      <c r="U4491" s="250" t="s">
        <v>2517</v>
      </c>
      <c r="V4491">
        <v>1.2777777777777699</v>
      </c>
      <c r="Z4491">
        <v>0.61948955916473203</v>
      </c>
      <c r="AD4491" s="188">
        <f t="shared" si="138"/>
        <v>2.9421920632701517</v>
      </c>
      <c r="AE4491" s="188">
        <f t="shared" ref="AE4491:AE4526" si="139">LN(10^(Z4491))</f>
        <v>1.4264274241981649</v>
      </c>
    </row>
    <row r="4492" spans="1:32" x14ac:dyDescent="0.35">
      <c r="A4492" s="11" t="s">
        <v>2909</v>
      </c>
      <c r="B4492" s="11" t="s">
        <v>2516</v>
      </c>
      <c r="C4492" s="11" t="s">
        <v>2841</v>
      </c>
      <c r="D4492" s="188" t="s">
        <v>3022</v>
      </c>
      <c r="G4492" s="11" t="s">
        <v>2914</v>
      </c>
      <c r="H4492" s="11" t="s">
        <v>2938</v>
      </c>
      <c r="I4492" t="s">
        <v>2916</v>
      </c>
      <c r="J4492" s="188" t="s">
        <v>2561</v>
      </c>
      <c r="K4492" s="261" t="s">
        <v>3057</v>
      </c>
      <c r="L4492" s="265" t="s">
        <v>1937</v>
      </c>
      <c r="M4492" s="265" t="s">
        <v>1937</v>
      </c>
      <c r="N4492" s="258" t="s">
        <v>3023</v>
      </c>
      <c r="P4492" s="265" t="s">
        <v>3096</v>
      </c>
      <c r="Q4492" s="265" t="s">
        <v>3093</v>
      </c>
      <c r="R4492" s="265" t="s">
        <v>3073</v>
      </c>
      <c r="S4492" s="265" t="s">
        <v>3116</v>
      </c>
      <c r="T4492" t="s">
        <v>2915</v>
      </c>
      <c r="U4492" s="250" t="s">
        <v>2517</v>
      </c>
      <c r="V4492">
        <v>2.3518518518518499</v>
      </c>
      <c r="Z4492">
        <v>1.5939675174013901</v>
      </c>
      <c r="AD4492" s="188">
        <f t="shared" si="138"/>
        <v>5.4153390150045109</v>
      </c>
      <c r="AE4492" s="188">
        <f t="shared" si="139"/>
        <v>3.6702458442851684</v>
      </c>
    </row>
    <row r="4493" spans="1:32" x14ac:dyDescent="0.35">
      <c r="A4493" s="11" t="s">
        <v>2909</v>
      </c>
      <c r="B4493" s="11" t="s">
        <v>2516</v>
      </c>
      <c r="C4493" s="11" t="s">
        <v>2841</v>
      </c>
      <c r="D4493" s="188" t="s">
        <v>3022</v>
      </c>
      <c r="G4493" s="11" t="s">
        <v>2914</v>
      </c>
      <c r="H4493" s="11" t="s">
        <v>2938</v>
      </c>
      <c r="I4493" t="s">
        <v>2916</v>
      </c>
      <c r="J4493" s="188" t="s">
        <v>2561</v>
      </c>
      <c r="K4493" s="261" t="s">
        <v>3057</v>
      </c>
      <c r="L4493" s="265" t="s">
        <v>1937</v>
      </c>
      <c r="M4493" s="265" t="s">
        <v>1937</v>
      </c>
      <c r="N4493" s="258" t="s">
        <v>3023</v>
      </c>
      <c r="P4493" s="265" t="s">
        <v>3096</v>
      </c>
      <c r="Q4493" s="265" t="s">
        <v>3093</v>
      </c>
      <c r="R4493" s="265" t="s">
        <v>3073</v>
      </c>
      <c r="S4493" s="265" t="s">
        <v>3116</v>
      </c>
      <c r="T4493" t="s">
        <v>2915</v>
      </c>
      <c r="U4493" s="250" t="s">
        <v>2517</v>
      </c>
      <c r="V4493">
        <v>2.5</v>
      </c>
      <c r="Z4493">
        <v>1.5197215777262101</v>
      </c>
      <c r="AD4493" s="188">
        <f t="shared" si="138"/>
        <v>5.7564627324851152</v>
      </c>
      <c r="AE4493" s="188">
        <f t="shared" si="139"/>
        <v>3.4992882503737635</v>
      </c>
    </row>
    <row r="4494" spans="1:32" x14ac:dyDescent="0.35">
      <c r="A4494" s="11" t="s">
        <v>2909</v>
      </c>
      <c r="B4494" s="11" t="s">
        <v>2516</v>
      </c>
      <c r="C4494" s="11" t="s">
        <v>2841</v>
      </c>
      <c r="D4494" s="188" t="s">
        <v>3022</v>
      </c>
      <c r="G4494" s="11" t="s">
        <v>2914</v>
      </c>
      <c r="H4494" s="11" t="s">
        <v>2938</v>
      </c>
      <c r="I4494" t="s">
        <v>2916</v>
      </c>
      <c r="J4494" s="188" t="s">
        <v>2561</v>
      </c>
      <c r="K4494" s="261" t="s">
        <v>3057</v>
      </c>
      <c r="L4494" s="265" t="s">
        <v>1937</v>
      </c>
      <c r="M4494" s="265" t="s">
        <v>1937</v>
      </c>
      <c r="N4494" s="258" t="s">
        <v>3023</v>
      </c>
      <c r="P4494" s="265" t="s">
        <v>3096</v>
      </c>
      <c r="Q4494" s="265" t="s">
        <v>3093</v>
      </c>
      <c r="R4494" s="265" t="s">
        <v>3073</v>
      </c>
      <c r="S4494" s="265" t="s">
        <v>3116</v>
      </c>
      <c r="T4494" t="s">
        <v>2915</v>
      </c>
      <c r="U4494" s="250" t="s">
        <v>2517</v>
      </c>
      <c r="V4494">
        <v>2.4814814814814801</v>
      </c>
      <c r="Z4494">
        <v>1.64965197215777</v>
      </c>
      <c r="AD4494" s="188">
        <f t="shared" si="138"/>
        <v>5.7138222678000368</v>
      </c>
      <c r="AE4494" s="188">
        <f t="shared" si="139"/>
        <v>3.7984640397187102</v>
      </c>
    </row>
    <row r="4495" spans="1:32" x14ac:dyDescent="0.35">
      <c r="A4495" s="11" t="s">
        <v>2909</v>
      </c>
      <c r="B4495" s="11" t="s">
        <v>2516</v>
      </c>
      <c r="C4495" s="11" t="s">
        <v>2841</v>
      </c>
      <c r="D4495" s="188" t="s">
        <v>3022</v>
      </c>
      <c r="G4495" s="11" t="s">
        <v>2914</v>
      </c>
      <c r="H4495" s="11" t="s">
        <v>2938</v>
      </c>
      <c r="I4495" t="s">
        <v>2916</v>
      </c>
      <c r="J4495" s="188" t="s">
        <v>2561</v>
      </c>
      <c r="K4495" s="261" t="s">
        <v>3057</v>
      </c>
      <c r="L4495" s="265" t="s">
        <v>1937</v>
      </c>
      <c r="M4495" s="265" t="s">
        <v>1937</v>
      </c>
      <c r="N4495" s="258" t="s">
        <v>3023</v>
      </c>
      <c r="P4495" s="265" t="s">
        <v>3096</v>
      </c>
      <c r="Q4495" s="265" t="s">
        <v>3093</v>
      </c>
      <c r="R4495" s="265" t="s">
        <v>3073</v>
      </c>
      <c r="S4495" s="265" t="s">
        <v>3116</v>
      </c>
      <c r="T4495" t="s">
        <v>2915</v>
      </c>
      <c r="U4495" s="250" t="s">
        <v>2517</v>
      </c>
      <c r="V4495">
        <v>2.4814814814814801</v>
      </c>
      <c r="Z4495">
        <v>1.7238979118329401</v>
      </c>
      <c r="AD4495" s="188">
        <f t="shared" si="138"/>
        <v>5.7138222678000368</v>
      </c>
      <c r="AE4495" s="188">
        <f t="shared" si="139"/>
        <v>3.969421633630092</v>
      </c>
    </row>
    <row r="4496" spans="1:32" x14ac:dyDescent="0.35">
      <c r="A4496" s="11" t="s">
        <v>2909</v>
      </c>
      <c r="B4496" s="11" t="s">
        <v>2516</v>
      </c>
      <c r="C4496" s="11" t="s">
        <v>2841</v>
      </c>
      <c r="D4496" s="188" t="s">
        <v>3022</v>
      </c>
      <c r="G4496" s="11" t="s">
        <v>2914</v>
      </c>
      <c r="H4496" s="11" t="s">
        <v>2938</v>
      </c>
      <c r="I4496" t="s">
        <v>2916</v>
      </c>
      <c r="J4496" s="188" t="s">
        <v>2561</v>
      </c>
      <c r="K4496" s="261" t="s">
        <v>3057</v>
      </c>
      <c r="L4496" s="265" t="s">
        <v>1937</v>
      </c>
      <c r="M4496" s="265" t="s">
        <v>1937</v>
      </c>
      <c r="N4496" s="258" t="s">
        <v>3023</v>
      </c>
      <c r="P4496" s="265" t="s">
        <v>3096</v>
      </c>
      <c r="Q4496" s="265" t="s">
        <v>3093</v>
      </c>
      <c r="R4496" s="265" t="s">
        <v>3073</v>
      </c>
      <c r="S4496" s="265" t="s">
        <v>3116</v>
      </c>
      <c r="T4496" t="s">
        <v>2915</v>
      </c>
      <c r="U4496" s="250" t="s">
        <v>2517</v>
      </c>
      <c r="V4496">
        <v>3.1018518518518499</v>
      </c>
      <c r="Z4496">
        <v>2.3178654292343301</v>
      </c>
      <c r="AD4496" s="188">
        <f t="shared" si="138"/>
        <v>7.1422778347500451</v>
      </c>
      <c r="AE4496" s="188">
        <f t="shared" si="139"/>
        <v>5.3370823849212146</v>
      </c>
    </row>
    <row r="4497" spans="1:31" x14ac:dyDescent="0.35">
      <c r="A4497" s="11" t="s">
        <v>2909</v>
      </c>
      <c r="B4497" s="11" t="s">
        <v>2516</v>
      </c>
      <c r="C4497" s="11" t="s">
        <v>2841</v>
      </c>
      <c r="D4497" s="188" t="s">
        <v>3022</v>
      </c>
      <c r="G4497" s="11" t="s">
        <v>2914</v>
      </c>
      <c r="H4497" s="11" t="s">
        <v>2938</v>
      </c>
      <c r="I4497" t="s">
        <v>2916</v>
      </c>
      <c r="J4497" s="188" t="s">
        <v>2561</v>
      </c>
      <c r="K4497" s="261" t="s">
        <v>3057</v>
      </c>
      <c r="L4497" s="265" t="s">
        <v>1937</v>
      </c>
      <c r="M4497" s="265" t="s">
        <v>1937</v>
      </c>
      <c r="N4497" s="258" t="s">
        <v>3023</v>
      </c>
      <c r="P4497" s="265" t="s">
        <v>3096</v>
      </c>
      <c r="Q4497" s="265" t="s">
        <v>3093</v>
      </c>
      <c r="R4497" s="265" t="s">
        <v>3073</v>
      </c>
      <c r="S4497" s="265" t="s">
        <v>3116</v>
      </c>
      <c r="T4497" t="s">
        <v>2915</v>
      </c>
      <c r="U4497" s="250" t="s">
        <v>2517</v>
      </c>
      <c r="V4497">
        <v>3.1759259259259198</v>
      </c>
      <c r="Z4497">
        <v>2.3642691415313202</v>
      </c>
      <c r="AD4497" s="188">
        <f t="shared" si="138"/>
        <v>7.3128396934903357</v>
      </c>
      <c r="AE4497" s="188">
        <f t="shared" si="139"/>
        <v>5.4439308811158478</v>
      </c>
    </row>
    <row r="4498" spans="1:31" x14ac:dyDescent="0.35">
      <c r="A4498" s="11" t="s">
        <v>2909</v>
      </c>
      <c r="B4498" s="11" t="s">
        <v>2516</v>
      </c>
      <c r="C4498" s="11" t="s">
        <v>2841</v>
      </c>
      <c r="D4498" s="188" t="s">
        <v>3022</v>
      </c>
      <c r="G4498" s="11" t="s">
        <v>2914</v>
      </c>
      <c r="H4498" s="11" t="s">
        <v>2938</v>
      </c>
      <c r="I4498" t="s">
        <v>2916</v>
      </c>
      <c r="J4498" s="188" t="s">
        <v>2561</v>
      </c>
      <c r="K4498" s="261" t="s">
        <v>3057</v>
      </c>
      <c r="L4498" s="265" t="s">
        <v>1937</v>
      </c>
      <c r="M4498" s="265" t="s">
        <v>1937</v>
      </c>
      <c r="N4498" s="258" t="s">
        <v>3023</v>
      </c>
      <c r="P4498" s="265" t="s">
        <v>3096</v>
      </c>
      <c r="Q4498" s="265" t="s">
        <v>3093</v>
      </c>
      <c r="R4498" s="265" t="s">
        <v>3073</v>
      </c>
      <c r="S4498" s="265" t="s">
        <v>3116</v>
      </c>
      <c r="T4498" t="s">
        <v>2915</v>
      </c>
      <c r="U4498" s="250" t="s">
        <v>2517</v>
      </c>
      <c r="V4498">
        <v>3.1944444444444402</v>
      </c>
      <c r="Z4498">
        <v>2.4385150812064902</v>
      </c>
      <c r="AD4498" s="188">
        <f t="shared" si="138"/>
        <v>7.355480158175415</v>
      </c>
      <c r="AE4498" s="188">
        <f t="shared" si="139"/>
        <v>5.6148884750272297</v>
      </c>
    </row>
    <row r="4499" spans="1:31" x14ac:dyDescent="0.35">
      <c r="A4499" s="11" t="s">
        <v>2909</v>
      </c>
      <c r="B4499" s="11" t="s">
        <v>2516</v>
      </c>
      <c r="C4499" s="11" t="s">
        <v>2841</v>
      </c>
      <c r="D4499" s="188" t="s">
        <v>3022</v>
      </c>
      <c r="G4499" s="11" t="s">
        <v>2914</v>
      </c>
      <c r="H4499" s="11" t="s">
        <v>2938</v>
      </c>
      <c r="I4499" t="s">
        <v>2916</v>
      </c>
      <c r="J4499" s="188" t="s">
        <v>2561</v>
      </c>
      <c r="K4499" s="261" t="s">
        <v>3057</v>
      </c>
      <c r="L4499" s="265" t="s">
        <v>1937</v>
      </c>
      <c r="M4499" s="265" t="s">
        <v>1937</v>
      </c>
      <c r="N4499" s="258" t="s">
        <v>3023</v>
      </c>
      <c r="P4499" s="265" t="s">
        <v>3096</v>
      </c>
      <c r="Q4499" s="265" t="s">
        <v>3093</v>
      </c>
      <c r="R4499" s="265" t="s">
        <v>3073</v>
      </c>
      <c r="S4499" s="265" t="s">
        <v>3116</v>
      </c>
      <c r="T4499" t="s">
        <v>2915</v>
      </c>
      <c r="U4499" s="250" t="s">
        <v>2517</v>
      </c>
      <c r="V4499">
        <v>3.1574074074073999</v>
      </c>
      <c r="Z4499">
        <v>2.1508120649651898</v>
      </c>
      <c r="AD4499" s="188">
        <f t="shared" si="138"/>
        <v>7.2701992288052573</v>
      </c>
      <c r="AE4499" s="188">
        <f t="shared" si="139"/>
        <v>4.9524277986205876</v>
      </c>
    </row>
    <row r="4500" spans="1:31" x14ac:dyDescent="0.35">
      <c r="A4500" s="11" t="s">
        <v>2909</v>
      </c>
      <c r="B4500" s="11" t="s">
        <v>2516</v>
      </c>
      <c r="C4500" s="11" t="s">
        <v>2841</v>
      </c>
      <c r="D4500" s="188" t="s">
        <v>3022</v>
      </c>
      <c r="G4500" s="11" t="s">
        <v>2914</v>
      </c>
      <c r="H4500" s="11" t="s">
        <v>2938</v>
      </c>
      <c r="I4500" t="s">
        <v>2916</v>
      </c>
      <c r="J4500" s="188" t="s">
        <v>2561</v>
      </c>
      <c r="K4500" s="261" t="s">
        <v>3057</v>
      </c>
      <c r="L4500" s="265" t="s">
        <v>1937</v>
      </c>
      <c r="M4500" s="265" t="s">
        <v>1937</v>
      </c>
      <c r="N4500" s="258" t="s">
        <v>3023</v>
      </c>
      <c r="P4500" s="265" t="s">
        <v>3096</v>
      </c>
      <c r="Q4500" s="265" t="s">
        <v>3093</v>
      </c>
      <c r="R4500" s="265" t="s">
        <v>3073</v>
      </c>
      <c r="S4500" s="265" t="s">
        <v>3116</v>
      </c>
      <c r="T4500" t="s">
        <v>2915</v>
      </c>
      <c r="U4500" s="250" t="s">
        <v>2517</v>
      </c>
      <c r="V4500">
        <v>3.2314814814814801</v>
      </c>
      <c r="Z4500">
        <v>2.1972157772621799</v>
      </c>
      <c r="AD4500" s="188">
        <f t="shared" si="138"/>
        <v>7.440761087545571</v>
      </c>
      <c r="AE4500" s="188">
        <f t="shared" si="139"/>
        <v>5.0592762948152217</v>
      </c>
    </row>
    <row r="4501" spans="1:31" x14ac:dyDescent="0.35">
      <c r="A4501" s="11" t="s">
        <v>2909</v>
      </c>
      <c r="B4501" s="11" t="s">
        <v>2516</v>
      </c>
      <c r="C4501" s="11" t="s">
        <v>2841</v>
      </c>
      <c r="D4501" s="188" t="s">
        <v>3022</v>
      </c>
      <c r="G4501" s="11" t="s">
        <v>2914</v>
      </c>
      <c r="H4501" s="11" t="s">
        <v>2938</v>
      </c>
      <c r="I4501" t="s">
        <v>2916</v>
      </c>
      <c r="J4501" s="188" t="s">
        <v>2561</v>
      </c>
      <c r="K4501" s="261" t="s">
        <v>3057</v>
      </c>
      <c r="L4501" s="265" t="s">
        <v>1937</v>
      </c>
      <c r="M4501" s="265" t="s">
        <v>1937</v>
      </c>
      <c r="N4501" s="258" t="s">
        <v>3023</v>
      </c>
      <c r="P4501" s="265" t="s">
        <v>3096</v>
      </c>
      <c r="Q4501" s="265" t="s">
        <v>3093</v>
      </c>
      <c r="R4501" s="265" t="s">
        <v>3073</v>
      </c>
      <c r="S4501" s="265" t="s">
        <v>3116</v>
      </c>
      <c r="T4501" t="s">
        <v>2915</v>
      </c>
      <c r="U4501" s="250" t="s">
        <v>2517</v>
      </c>
      <c r="V4501">
        <v>3.55555555555555</v>
      </c>
      <c r="Z4501">
        <v>2.4477958236658899</v>
      </c>
      <c r="AD4501" s="188">
        <f t="shared" si="138"/>
        <v>8.1869692195343724</v>
      </c>
      <c r="AE4501" s="188">
        <f t="shared" si="139"/>
        <v>5.6362581742661604</v>
      </c>
    </row>
    <row r="4502" spans="1:31" x14ac:dyDescent="0.35">
      <c r="A4502" s="11" t="s">
        <v>2909</v>
      </c>
      <c r="B4502" s="11" t="s">
        <v>2516</v>
      </c>
      <c r="C4502" s="11" t="s">
        <v>2841</v>
      </c>
      <c r="D4502" s="188" t="s">
        <v>3022</v>
      </c>
      <c r="G4502" s="11" t="s">
        <v>2914</v>
      </c>
      <c r="H4502" s="11" t="s">
        <v>2938</v>
      </c>
      <c r="I4502" t="s">
        <v>2916</v>
      </c>
      <c r="J4502" s="188" t="s">
        <v>2561</v>
      </c>
      <c r="K4502" s="261" t="s">
        <v>3057</v>
      </c>
      <c r="L4502" s="265" t="s">
        <v>1937</v>
      </c>
      <c r="M4502" s="265" t="s">
        <v>1937</v>
      </c>
      <c r="N4502" s="258" t="s">
        <v>3023</v>
      </c>
      <c r="P4502" s="265" t="s">
        <v>3096</v>
      </c>
      <c r="Q4502" s="265" t="s">
        <v>3093</v>
      </c>
      <c r="R4502" s="265" t="s">
        <v>3073</v>
      </c>
      <c r="S4502" s="265" t="s">
        <v>3116</v>
      </c>
      <c r="T4502" t="s">
        <v>2915</v>
      </c>
      <c r="U4502" s="250" t="s">
        <v>2517</v>
      </c>
      <c r="V4502">
        <v>3.9166666666666599</v>
      </c>
      <c r="Z4502">
        <v>3.1160092807424502</v>
      </c>
      <c r="AD4502" s="188">
        <f t="shared" si="138"/>
        <v>9.0184582808933307</v>
      </c>
      <c r="AE4502" s="188">
        <f t="shared" si="139"/>
        <v>7.1748765194686648</v>
      </c>
    </row>
    <row r="4503" spans="1:31" x14ac:dyDescent="0.35">
      <c r="A4503" s="11" t="s">
        <v>2909</v>
      </c>
      <c r="B4503" s="11" t="s">
        <v>2516</v>
      </c>
      <c r="C4503" s="11" t="s">
        <v>2841</v>
      </c>
      <c r="D4503" s="188" t="s">
        <v>3022</v>
      </c>
      <c r="G4503" s="11" t="s">
        <v>2914</v>
      </c>
      <c r="H4503" s="11" t="s">
        <v>2938</v>
      </c>
      <c r="I4503" t="s">
        <v>2916</v>
      </c>
      <c r="J4503" s="188" t="s">
        <v>2561</v>
      </c>
      <c r="K4503" s="261" t="s">
        <v>3057</v>
      </c>
      <c r="L4503" s="265" t="s">
        <v>1937</v>
      </c>
      <c r="M4503" s="265" t="s">
        <v>1937</v>
      </c>
      <c r="N4503" s="258" t="s">
        <v>3023</v>
      </c>
      <c r="P4503" s="265" t="s">
        <v>3096</v>
      </c>
      <c r="Q4503" s="265" t="s">
        <v>3093</v>
      </c>
      <c r="R4503" s="265" t="s">
        <v>3073</v>
      </c>
      <c r="S4503" s="265" t="s">
        <v>3116</v>
      </c>
      <c r="T4503" t="s">
        <v>2915</v>
      </c>
      <c r="U4503" s="250" t="s">
        <v>2517</v>
      </c>
      <c r="V4503">
        <v>4.4907407407407396</v>
      </c>
      <c r="Z4503">
        <v>2.9118329466357298</v>
      </c>
      <c r="AD4503" s="188">
        <f t="shared" si="138"/>
        <v>10.340312686130666</v>
      </c>
      <c r="AE4503" s="188">
        <f t="shared" si="139"/>
        <v>6.7047431362123584</v>
      </c>
    </row>
    <row r="4504" spans="1:31" x14ac:dyDescent="0.35">
      <c r="A4504" s="11" t="s">
        <v>2909</v>
      </c>
      <c r="B4504" s="11" t="s">
        <v>2516</v>
      </c>
      <c r="C4504" s="11" t="s">
        <v>2841</v>
      </c>
      <c r="D4504" s="188" t="s">
        <v>3022</v>
      </c>
      <c r="G4504" s="11" t="s">
        <v>2914</v>
      </c>
      <c r="H4504" s="11" t="s">
        <v>2938</v>
      </c>
      <c r="I4504" t="s">
        <v>2916</v>
      </c>
      <c r="J4504" s="188" t="s">
        <v>2561</v>
      </c>
      <c r="K4504" s="261" t="s">
        <v>3057</v>
      </c>
      <c r="L4504" s="265" t="s">
        <v>1937</v>
      </c>
      <c r="M4504" s="265" t="s">
        <v>1937</v>
      </c>
      <c r="N4504" s="258" t="s">
        <v>3023</v>
      </c>
      <c r="P4504" s="265" t="s">
        <v>3096</v>
      </c>
      <c r="Q4504" s="265" t="s">
        <v>3093</v>
      </c>
      <c r="R4504" s="265" t="s">
        <v>3073</v>
      </c>
      <c r="S4504" s="265" t="s">
        <v>3116</v>
      </c>
      <c r="T4504" t="s">
        <v>2915</v>
      </c>
      <c r="U4504" s="250" t="s">
        <v>2517</v>
      </c>
      <c r="V4504">
        <v>4.55555555555555</v>
      </c>
      <c r="Z4504">
        <v>2.9489559164733099</v>
      </c>
      <c r="AD4504" s="188">
        <f t="shared" si="138"/>
        <v>10.489554312528419</v>
      </c>
      <c r="AE4504" s="188">
        <f t="shared" si="139"/>
        <v>6.7902219331680378</v>
      </c>
    </row>
    <row r="4505" spans="1:31" x14ac:dyDescent="0.35">
      <c r="A4505" s="11" t="s">
        <v>2909</v>
      </c>
      <c r="B4505" s="11" t="s">
        <v>2516</v>
      </c>
      <c r="C4505" s="11" t="s">
        <v>2841</v>
      </c>
      <c r="D4505" s="188" t="s">
        <v>3022</v>
      </c>
      <c r="G4505" s="11" t="s">
        <v>2914</v>
      </c>
      <c r="H4505" s="11" t="s">
        <v>2938</v>
      </c>
      <c r="I4505" t="s">
        <v>2916</v>
      </c>
      <c r="J4505" s="188" t="s">
        <v>2561</v>
      </c>
      <c r="K4505" s="261" t="s">
        <v>3057</v>
      </c>
      <c r="L4505" s="265" t="s">
        <v>1937</v>
      </c>
      <c r="M4505" s="265" t="s">
        <v>1937</v>
      </c>
      <c r="N4505" s="258" t="s">
        <v>3023</v>
      </c>
      <c r="P4505" s="265" t="s">
        <v>3096</v>
      </c>
      <c r="Q4505" s="265" t="s">
        <v>3093</v>
      </c>
      <c r="R4505" s="265" t="s">
        <v>3073</v>
      </c>
      <c r="S4505" s="265" t="s">
        <v>3116</v>
      </c>
      <c r="T4505" t="s">
        <v>2915</v>
      </c>
      <c r="U4505" s="250" t="s">
        <v>2517</v>
      </c>
      <c r="V4505">
        <v>4.7870370370370301</v>
      </c>
      <c r="Z4505">
        <v>3.1809744779582299</v>
      </c>
      <c r="AD4505" s="188">
        <f t="shared" si="138"/>
        <v>11.022560121091852</v>
      </c>
      <c r="AE4505" s="188">
        <f t="shared" si="139"/>
        <v>7.3244644141411372</v>
      </c>
    </row>
    <row r="4506" spans="1:31" x14ac:dyDescent="0.35">
      <c r="A4506" s="11" t="s">
        <v>2909</v>
      </c>
      <c r="B4506" s="11" t="s">
        <v>2516</v>
      </c>
      <c r="C4506" s="11" t="s">
        <v>2841</v>
      </c>
      <c r="D4506" s="188" t="s">
        <v>3022</v>
      </c>
      <c r="G4506" s="11" t="s">
        <v>2914</v>
      </c>
      <c r="H4506" s="11" t="s">
        <v>2938</v>
      </c>
      <c r="I4506" s="11" t="s">
        <v>2917</v>
      </c>
      <c r="J4506" s="188" t="s">
        <v>2561</v>
      </c>
      <c r="K4506" s="261" t="s">
        <v>3057</v>
      </c>
      <c r="L4506" s="265" t="s">
        <v>1937</v>
      </c>
      <c r="M4506" s="265" t="s">
        <v>1937</v>
      </c>
      <c r="N4506" s="258" t="s">
        <v>3023</v>
      </c>
      <c r="P4506" s="265" t="s">
        <v>3096</v>
      </c>
      <c r="Q4506" s="265" t="s">
        <v>3093</v>
      </c>
      <c r="R4506" s="265" t="s">
        <v>3073</v>
      </c>
      <c r="S4506" s="265" t="s">
        <v>3116</v>
      </c>
      <c r="T4506" t="s">
        <v>2915</v>
      </c>
      <c r="U4506" s="250" t="s">
        <v>2517</v>
      </c>
      <c r="V4506">
        <v>2.07407407407407</v>
      </c>
      <c r="Z4506">
        <v>1.17633410672853</v>
      </c>
      <c r="AD4506" s="188">
        <f t="shared" si="138"/>
        <v>4.7757320447283824</v>
      </c>
      <c r="AE4506" s="188">
        <f t="shared" si="139"/>
        <v>2.7086093785335801</v>
      </c>
    </row>
    <row r="4507" spans="1:31" x14ac:dyDescent="0.35">
      <c r="A4507" s="11" t="s">
        <v>2909</v>
      </c>
      <c r="B4507" s="11" t="s">
        <v>2516</v>
      </c>
      <c r="C4507" s="11" t="s">
        <v>2841</v>
      </c>
      <c r="D4507" s="188" t="s">
        <v>3022</v>
      </c>
      <c r="G4507" s="11" t="s">
        <v>2914</v>
      </c>
      <c r="H4507" s="11" t="s">
        <v>2938</v>
      </c>
      <c r="I4507" s="11" t="s">
        <v>2917</v>
      </c>
      <c r="J4507" s="188" t="s">
        <v>2561</v>
      </c>
      <c r="K4507" s="261" t="s">
        <v>3057</v>
      </c>
      <c r="L4507" s="265" t="s">
        <v>1937</v>
      </c>
      <c r="M4507" s="265" t="s">
        <v>1937</v>
      </c>
      <c r="N4507" s="258" t="s">
        <v>3023</v>
      </c>
      <c r="P4507" s="265" t="s">
        <v>3096</v>
      </c>
      <c r="Q4507" s="265" t="s">
        <v>3093</v>
      </c>
      <c r="R4507" s="265" t="s">
        <v>3073</v>
      </c>
      <c r="S4507" s="265" t="s">
        <v>3116</v>
      </c>
      <c r="T4507" t="s">
        <v>2915</v>
      </c>
      <c r="U4507" s="250" t="s">
        <v>2517</v>
      </c>
      <c r="V4507">
        <v>2.24074074074074</v>
      </c>
      <c r="Z4507">
        <v>1.30626450116009</v>
      </c>
      <c r="AD4507" s="188">
        <f t="shared" si="138"/>
        <v>5.1594962268940643</v>
      </c>
      <c r="AE4507" s="188">
        <f t="shared" si="139"/>
        <v>3.0077851678785268</v>
      </c>
    </row>
    <row r="4508" spans="1:31" x14ac:dyDescent="0.35">
      <c r="A4508" s="11" t="s">
        <v>2909</v>
      </c>
      <c r="B4508" s="11" t="s">
        <v>2516</v>
      </c>
      <c r="C4508" s="11" t="s">
        <v>2841</v>
      </c>
      <c r="D4508" s="188" t="s">
        <v>3022</v>
      </c>
      <c r="G4508" s="11" t="s">
        <v>2914</v>
      </c>
      <c r="H4508" s="11" t="s">
        <v>2938</v>
      </c>
      <c r="I4508" s="11" t="s">
        <v>2917</v>
      </c>
      <c r="J4508" s="188" t="s">
        <v>2561</v>
      </c>
      <c r="K4508" s="261" t="s">
        <v>3057</v>
      </c>
      <c r="L4508" s="265" t="s">
        <v>1937</v>
      </c>
      <c r="M4508" s="265" t="s">
        <v>1937</v>
      </c>
      <c r="N4508" s="258" t="s">
        <v>3023</v>
      </c>
      <c r="P4508" s="265" t="s">
        <v>3096</v>
      </c>
      <c r="Q4508" s="265" t="s">
        <v>3093</v>
      </c>
      <c r="R4508" s="265" t="s">
        <v>3073</v>
      </c>
      <c r="S4508" s="265" t="s">
        <v>3116</v>
      </c>
      <c r="T4508" t="s">
        <v>2915</v>
      </c>
      <c r="U4508" s="250" t="s">
        <v>2517</v>
      </c>
      <c r="V4508">
        <v>3.24074074074074</v>
      </c>
      <c r="Z4508">
        <v>1.95591647331786</v>
      </c>
      <c r="AD4508" s="188">
        <f t="shared" si="138"/>
        <v>7.4620813198881102</v>
      </c>
      <c r="AE4508" s="188">
        <f t="shared" si="139"/>
        <v>4.5036641146031906</v>
      </c>
    </row>
    <row r="4509" spans="1:31" x14ac:dyDescent="0.35">
      <c r="A4509" s="11" t="s">
        <v>2909</v>
      </c>
      <c r="B4509" s="11" t="s">
        <v>2516</v>
      </c>
      <c r="C4509" s="11" t="s">
        <v>2841</v>
      </c>
      <c r="D4509" s="188" t="s">
        <v>3022</v>
      </c>
      <c r="G4509" s="11" t="s">
        <v>2914</v>
      </c>
      <c r="H4509" s="11" t="s">
        <v>2938</v>
      </c>
      <c r="I4509" s="11" t="s">
        <v>2917</v>
      </c>
      <c r="J4509" s="188" t="s">
        <v>2561</v>
      </c>
      <c r="K4509" s="261" t="s">
        <v>3057</v>
      </c>
      <c r="L4509" s="265" t="s">
        <v>1937</v>
      </c>
      <c r="M4509" s="265" t="s">
        <v>1937</v>
      </c>
      <c r="N4509" s="258" t="s">
        <v>3023</v>
      </c>
      <c r="P4509" s="265" t="s">
        <v>3096</v>
      </c>
      <c r="Q4509" s="265" t="s">
        <v>3093</v>
      </c>
      <c r="R4509" s="265" t="s">
        <v>3073</v>
      </c>
      <c r="S4509" s="265" t="s">
        <v>3116</v>
      </c>
      <c r="T4509" t="s">
        <v>2915</v>
      </c>
      <c r="U4509" s="250" t="s">
        <v>2517</v>
      </c>
      <c r="V4509">
        <v>3.2222222222222201</v>
      </c>
      <c r="Z4509">
        <v>2.0951276102088099</v>
      </c>
      <c r="AD4509" s="188">
        <f t="shared" si="138"/>
        <v>7.4194408552030318</v>
      </c>
      <c r="AE4509" s="188">
        <f t="shared" si="139"/>
        <v>4.8242096031870458</v>
      </c>
    </row>
    <row r="4510" spans="1:31" x14ac:dyDescent="0.35">
      <c r="A4510" s="11" t="s">
        <v>2909</v>
      </c>
      <c r="B4510" s="11" t="s">
        <v>2516</v>
      </c>
      <c r="C4510" s="11" t="s">
        <v>2841</v>
      </c>
      <c r="D4510" s="188" t="s">
        <v>3022</v>
      </c>
      <c r="G4510" s="11" t="s">
        <v>2914</v>
      </c>
      <c r="H4510" s="11" t="s">
        <v>2938</v>
      </c>
      <c r="I4510" s="11" t="s">
        <v>2917</v>
      </c>
      <c r="J4510" s="188" t="s">
        <v>2561</v>
      </c>
      <c r="K4510" s="261" t="s">
        <v>3057</v>
      </c>
      <c r="L4510" s="265" t="s">
        <v>1937</v>
      </c>
      <c r="M4510" s="265" t="s">
        <v>1937</v>
      </c>
      <c r="N4510" s="258" t="s">
        <v>3023</v>
      </c>
      <c r="P4510" s="265" t="s">
        <v>3096</v>
      </c>
      <c r="Q4510" s="265" t="s">
        <v>3093</v>
      </c>
      <c r="R4510" s="265" t="s">
        <v>3073</v>
      </c>
      <c r="S4510" s="265" t="s">
        <v>3116</v>
      </c>
      <c r="T4510" t="s">
        <v>2915</v>
      </c>
      <c r="U4510" s="250" t="s">
        <v>2517</v>
      </c>
      <c r="V4510">
        <v>3.2777777777777701</v>
      </c>
      <c r="Z4510">
        <v>2.1229698375870001</v>
      </c>
      <c r="AD4510" s="188">
        <f t="shared" si="138"/>
        <v>7.5473622492582439</v>
      </c>
      <c r="AE4510" s="188">
        <f t="shared" si="139"/>
        <v>4.8883187009038167</v>
      </c>
    </row>
    <row r="4511" spans="1:31" x14ac:dyDescent="0.35">
      <c r="A4511" s="11" t="s">
        <v>2909</v>
      </c>
      <c r="B4511" s="11" t="s">
        <v>2516</v>
      </c>
      <c r="C4511" s="11" t="s">
        <v>2841</v>
      </c>
      <c r="D4511" s="188" t="s">
        <v>3022</v>
      </c>
      <c r="G4511" s="11" t="s">
        <v>2914</v>
      </c>
      <c r="H4511" s="11" t="s">
        <v>2938</v>
      </c>
      <c r="I4511" s="11" t="s">
        <v>2917</v>
      </c>
      <c r="J4511" s="188" t="s">
        <v>2561</v>
      </c>
      <c r="K4511" s="261" t="s">
        <v>3057</v>
      </c>
      <c r="L4511" s="265" t="s">
        <v>1937</v>
      </c>
      <c r="M4511" s="265" t="s">
        <v>1937</v>
      </c>
      <c r="N4511" s="258" t="s">
        <v>3023</v>
      </c>
      <c r="P4511" s="265" t="s">
        <v>3096</v>
      </c>
      <c r="Q4511" s="265" t="s">
        <v>3093</v>
      </c>
      <c r="R4511" s="265" t="s">
        <v>3073</v>
      </c>
      <c r="S4511" s="265" t="s">
        <v>3116</v>
      </c>
      <c r="T4511" t="s">
        <v>2915</v>
      </c>
      <c r="U4511" s="250" t="s">
        <v>2517</v>
      </c>
      <c r="V4511">
        <v>3.32407407407407</v>
      </c>
      <c r="Z4511">
        <v>2.08584686774942</v>
      </c>
      <c r="AD4511" s="188">
        <f t="shared" si="138"/>
        <v>7.6539634109709391</v>
      </c>
      <c r="AE4511" s="188">
        <f t="shared" si="139"/>
        <v>4.8028399039481373</v>
      </c>
    </row>
    <row r="4512" spans="1:31" x14ac:dyDescent="0.35">
      <c r="A4512" s="11" t="s">
        <v>2909</v>
      </c>
      <c r="B4512" s="11" t="s">
        <v>2516</v>
      </c>
      <c r="C4512" s="11" t="s">
        <v>2841</v>
      </c>
      <c r="D4512" s="188" t="s">
        <v>3022</v>
      </c>
      <c r="G4512" s="11" t="s">
        <v>2914</v>
      </c>
      <c r="H4512" s="11" t="s">
        <v>2938</v>
      </c>
      <c r="I4512" s="11" t="s">
        <v>2917</v>
      </c>
      <c r="J4512" s="188" t="s">
        <v>2561</v>
      </c>
      <c r="K4512" s="261" t="s">
        <v>3057</v>
      </c>
      <c r="L4512" s="265" t="s">
        <v>1937</v>
      </c>
      <c r="M4512" s="265" t="s">
        <v>1937</v>
      </c>
      <c r="N4512" s="258" t="s">
        <v>3023</v>
      </c>
      <c r="P4512" s="265" t="s">
        <v>3096</v>
      </c>
      <c r="Q4512" s="265" t="s">
        <v>3093</v>
      </c>
      <c r="R4512" s="265" t="s">
        <v>3073</v>
      </c>
      <c r="S4512" s="265" t="s">
        <v>3116</v>
      </c>
      <c r="T4512" t="s">
        <v>2915</v>
      </c>
      <c r="U4512" s="250" t="s">
        <v>2517</v>
      </c>
      <c r="V4512">
        <v>3.1851851851851798</v>
      </c>
      <c r="Z4512">
        <v>2.28074245939675</v>
      </c>
      <c r="AD4512" s="188">
        <f t="shared" si="138"/>
        <v>7.3341599258328749</v>
      </c>
      <c r="AE4512" s="188">
        <f t="shared" si="139"/>
        <v>5.2516035879655343</v>
      </c>
    </row>
    <row r="4513" spans="1:31" x14ac:dyDescent="0.35">
      <c r="A4513" s="11" t="s">
        <v>2909</v>
      </c>
      <c r="B4513" s="11" t="s">
        <v>2516</v>
      </c>
      <c r="C4513" s="11" t="s">
        <v>2841</v>
      </c>
      <c r="D4513" s="188" t="s">
        <v>3022</v>
      </c>
      <c r="G4513" s="11" t="s">
        <v>2914</v>
      </c>
      <c r="H4513" s="11" t="s">
        <v>2938</v>
      </c>
      <c r="I4513" s="11" t="s">
        <v>2917</v>
      </c>
      <c r="J4513" s="188" t="s">
        <v>2561</v>
      </c>
      <c r="K4513" s="261" t="s">
        <v>3057</v>
      </c>
      <c r="L4513" s="265" t="s">
        <v>1937</v>
      </c>
      <c r="M4513" s="265" t="s">
        <v>1937</v>
      </c>
      <c r="N4513" s="258" t="s">
        <v>3023</v>
      </c>
      <c r="P4513" s="265" t="s">
        <v>3096</v>
      </c>
      <c r="Q4513" s="265" t="s">
        <v>3093</v>
      </c>
      <c r="R4513" s="265" t="s">
        <v>3073</v>
      </c>
      <c r="S4513" s="265" t="s">
        <v>3116</v>
      </c>
      <c r="T4513" t="s">
        <v>2915</v>
      </c>
      <c r="U4513" s="250" t="s">
        <v>2517</v>
      </c>
      <c r="V4513">
        <v>3.4351851851851798</v>
      </c>
      <c r="Z4513">
        <v>2.4013921113688999</v>
      </c>
      <c r="AD4513" s="188">
        <f t="shared" si="138"/>
        <v>7.9098061990813857</v>
      </c>
      <c r="AE4513" s="188">
        <f t="shared" si="139"/>
        <v>5.5294096780715263</v>
      </c>
    </row>
    <row r="4514" spans="1:31" x14ac:dyDescent="0.35">
      <c r="A4514" s="11" t="s">
        <v>2909</v>
      </c>
      <c r="B4514" s="11" t="s">
        <v>2516</v>
      </c>
      <c r="C4514" s="11" t="s">
        <v>2841</v>
      </c>
      <c r="D4514" s="188" t="s">
        <v>3022</v>
      </c>
      <c r="G4514" s="11" t="s">
        <v>2914</v>
      </c>
      <c r="H4514" s="11" t="s">
        <v>2938</v>
      </c>
      <c r="I4514" s="11" t="s">
        <v>2917</v>
      </c>
      <c r="J4514" s="188" t="s">
        <v>2561</v>
      </c>
      <c r="K4514" s="261" t="s">
        <v>3057</v>
      </c>
      <c r="L4514" s="265" t="s">
        <v>1937</v>
      </c>
      <c r="M4514" s="265" t="s">
        <v>1937</v>
      </c>
      <c r="N4514" s="258" t="s">
        <v>3023</v>
      </c>
      <c r="P4514" s="265" t="s">
        <v>3096</v>
      </c>
      <c r="Q4514" s="265" t="s">
        <v>3093</v>
      </c>
      <c r="R4514" s="265" t="s">
        <v>3073</v>
      </c>
      <c r="S4514" s="265" t="s">
        <v>3116</v>
      </c>
      <c r="T4514" t="s">
        <v>2915</v>
      </c>
      <c r="U4514" s="250" t="s">
        <v>2517</v>
      </c>
      <c r="V4514">
        <v>3.5370370370370301</v>
      </c>
      <c r="Z4514">
        <v>2.28074245939675</v>
      </c>
      <c r="AD4514" s="188">
        <f t="shared" si="138"/>
        <v>8.144328754849294</v>
      </c>
      <c r="AE4514" s="188">
        <f t="shared" si="139"/>
        <v>5.2516035879655343</v>
      </c>
    </row>
    <row r="4515" spans="1:31" x14ac:dyDescent="0.35">
      <c r="A4515" s="11" t="s">
        <v>2909</v>
      </c>
      <c r="B4515" s="11" t="s">
        <v>2516</v>
      </c>
      <c r="C4515" s="11" t="s">
        <v>2841</v>
      </c>
      <c r="D4515" s="188" t="s">
        <v>3022</v>
      </c>
      <c r="G4515" s="11" t="s">
        <v>2914</v>
      </c>
      <c r="H4515" s="11" t="s">
        <v>2938</v>
      </c>
      <c r="I4515" s="11" t="s">
        <v>2917</v>
      </c>
      <c r="J4515" s="188" t="s">
        <v>2561</v>
      </c>
      <c r="K4515" s="261" t="s">
        <v>3057</v>
      </c>
      <c r="L4515" s="265" t="s">
        <v>1937</v>
      </c>
      <c r="M4515" s="265" t="s">
        <v>1937</v>
      </c>
      <c r="N4515" s="258" t="s">
        <v>3023</v>
      </c>
      <c r="P4515" s="265" t="s">
        <v>3096</v>
      </c>
      <c r="Q4515" s="265" t="s">
        <v>3093</v>
      </c>
      <c r="R4515" s="265" t="s">
        <v>3073</v>
      </c>
      <c r="S4515" s="265" t="s">
        <v>3116</v>
      </c>
      <c r="T4515" t="s">
        <v>2915</v>
      </c>
      <c r="U4515" s="250" t="s">
        <v>2517</v>
      </c>
      <c r="V4515">
        <v>3.62962962962962</v>
      </c>
      <c r="Z4515">
        <v>2.45707656612529</v>
      </c>
      <c r="AD4515" s="188">
        <f t="shared" si="138"/>
        <v>8.357531078274663</v>
      </c>
      <c r="AE4515" s="188">
        <f t="shared" si="139"/>
        <v>5.657627873505092</v>
      </c>
    </row>
    <row r="4516" spans="1:31" x14ac:dyDescent="0.35">
      <c r="A4516" s="11" t="s">
        <v>2909</v>
      </c>
      <c r="B4516" s="11" t="s">
        <v>2516</v>
      </c>
      <c r="C4516" s="11" t="s">
        <v>2841</v>
      </c>
      <c r="D4516" s="188" t="s">
        <v>3022</v>
      </c>
      <c r="G4516" s="11" t="s">
        <v>2914</v>
      </c>
      <c r="H4516" s="11" t="s">
        <v>2938</v>
      </c>
      <c r="I4516" s="11" t="s">
        <v>2917</v>
      </c>
      <c r="J4516" s="188" t="s">
        <v>2561</v>
      </c>
      <c r="K4516" s="261" t="s">
        <v>3057</v>
      </c>
      <c r="L4516" s="265" t="s">
        <v>1937</v>
      </c>
      <c r="M4516" s="265" t="s">
        <v>1937</v>
      </c>
      <c r="N4516" s="258" t="s">
        <v>3023</v>
      </c>
      <c r="P4516" s="265" t="s">
        <v>3096</v>
      </c>
      <c r="Q4516" s="265" t="s">
        <v>3093</v>
      </c>
      <c r="R4516" s="265" t="s">
        <v>3073</v>
      </c>
      <c r="S4516" s="265" t="s">
        <v>3116</v>
      </c>
      <c r="T4516" t="s">
        <v>2915</v>
      </c>
      <c r="U4516" s="250" t="s">
        <v>2517</v>
      </c>
      <c r="V4516">
        <v>4.1296296296296298</v>
      </c>
      <c r="Z4516">
        <v>2.9211136890951201</v>
      </c>
      <c r="AD4516" s="188">
        <f t="shared" si="138"/>
        <v>9.5088236247717077</v>
      </c>
      <c r="AE4516" s="188">
        <f t="shared" si="139"/>
        <v>6.7261128354512678</v>
      </c>
    </row>
    <row r="4517" spans="1:31" x14ac:dyDescent="0.35">
      <c r="A4517" s="11" t="s">
        <v>2909</v>
      </c>
      <c r="B4517" s="11" t="s">
        <v>2516</v>
      </c>
      <c r="C4517" s="11" t="s">
        <v>2841</v>
      </c>
      <c r="D4517" s="188" t="s">
        <v>3022</v>
      </c>
      <c r="G4517" s="11" t="s">
        <v>2914</v>
      </c>
      <c r="H4517" s="11" t="s">
        <v>2938</v>
      </c>
      <c r="I4517" s="11" t="s">
        <v>2917</v>
      </c>
      <c r="J4517" s="188" t="s">
        <v>2561</v>
      </c>
      <c r="K4517" s="261" t="s">
        <v>3057</v>
      </c>
      <c r="L4517" s="265" t="s">
        <v>1937</v>
      </c>
      <c r="M4517" s="265" t="s">
        <v>1937</v>
      </c>
      <c r="N4517" s="258" t="s">
        <v>3023</v>
      </c>
      <c r="P4517" s="265" t="s">
        <v>3096</v>
      </c>
      <c r="Q4517" s="265" t="s">
        <v>3093</v>
      </c>
      <c r="R4517" s="265" t="s">
        <v>3073</v>
      </c>
      <c r="S4517" s="265" t="s">
        <v>3116</v>
      </c>
      <c r="T4517" t="s">
        <v>2915</v>
      </c>
      <c r="U4517" s="250" t="s">
        <v>2517</v>
      </c>
      <c r="V4517">
        <v>4.2314814814814801</v>
      </c>
      <c r="Z4517">
        <v>3.0046403712296899</v>
      </c>
      <c r="AD4517" s="188">
        <f t="shared" si="138"/>
        <v>9.7433461805396178</v>
      </c>
      <c r="AE4517" s="188">
        <f t="shared" si="139"/>
        <v>6.9184401286015804</v>
      </c>
    </row>
    <row r="4518" spans="1:31" x14ac:dyDescent="0.35">
      <c r="A4518" s="11" t="s">
        <v>2909</v>
      </c>
      <c r="B4518" s="11" t="s">
        <v>2516</v>
      </c>
      <c r="C4518" s="11" t="s">
        <v>2841</v>
      </c>
      <c r="D4518" s="188" t="s">
        <v>3022</v>
      </c>
      <c r="G4518" s="11" t="s">
        <v>2914</v>
      </c>
      <c r="H4518" s="11" t="s">
        <v>2938</v>
      </c>
      <c r="I4518" s="11" t="s">
        <v>2917</v>
      </c>
      <c r="J4518" s="188" t="s">
        <v>2561</v>
      </c>
      <c r="K4518" s="261" t="s">
        <v>3057</v>
      </c>
      <c r="L4518" s="265" t="s">
        <v>1937</v>
      </c>
      <c r="M4518" s="265" t="s">
        <v>1937</v>
      </c>
      <c r="N4518" s="258" t="s">
        <v>3023</v>
      </c>
      <c r="P4518" s="265" t="s">
        <v>3096</v>
      </c>
      <c r="Q4518" s="265" t="s">
        <v>3093</v>
      </c>
      <c r="R4518" s="265" t="s">
        <v>3073</v>
      </c>
      <c r="S4518" s="265" t="s">
        <v>3116</v>
      </c>
      <c r="T4518" t="s">
        <v>2915</v>
      </c>
      <c r="U4518" s="250" t="s">
        <v>2517</v>
      </c>
      <c r="V4518">
        <v>4.55555555555555</v>
      </c>
      <c r="Z4518">
        <v>3.4501160092807401</v>
      </c>
      <c r="AD4518" s="188">
        <f t="shared" si="138"/>
        <v>10.489554312528419</v>
      </c>
      <c r="AE4518" s="188">
        <f t="shared" si="139"/>
        <v>7.9441856920699392</v>
      </c>
    </row>
    <row r="4519" spans="1:31" x14ac:dyDescent="0.35">
      <c r="A4519" s="11" t="s">
        <v>2909</v>
      </c>
      <c r="B4519" s="11" t="s">
        <v>2516</v>
      </c>
      <c r="C4519" s="11" t="s">
        <v>2841</v>
      </c>
      <c r="D4519" s="188" t="s">
        <v>3022</v>
      </c>
      <c r="G4519" s="11" t="s">
        <v>2914</v>
      </c>
      <c r="H4519" s="11" t="s">
        <v>2938</v>
      </c>
      <c r="I4519" s="11" t="s">
        <v>2917</v>
      </c>
      <c r="J4519" s="188" t="s">
        <v>2561</v>
      </c>
      <c r="K4519" s="261" t="s">
        <v>3057</v>
      </c>
      <c r="L4519" s="265" t="s">
        <v>1937</v>
      </c>
      <c r="M4519" s="265" t="s">
        <v>1937</v>
      </c>
      <c r="N4519" s="258" t="s">
        <v>3023</v>
      </c>
      <c r="P4519" s="265" t="s">
        <v>3096</v>
      </c>
      <c r="Q4519" s="265" t="s">
        <v>3093</v>
      </c>
      <c r="R4519" s="265" t="s">
        <v>3073</v>
      </c>
      <c r="S4519" s="265" t="s">
        <v>3116</v>
      </c>
      <c r="T4519" t="s">
        <v>2915</v>
      </c>
      <c r="U4519" s="250" t="s">
        <v>2517</v>
      </c>
      <c r="V4519">
        <v>4.57407407407407</v>
      </c>
      <c r="Z4519">
        <v>3.1067285382830598</v>
      </c>
      <c r="AD4519" s="188">
        <f t="shared" si="138"/>
        <v>10.532194777213498</v>
      </c>
      <c r="AE4519" s="188">
        <f t="shared" si="139"/>
        <v>7.1535068202297554</v>
      </c>
    </row>
    <row r="4520" spans="1:31" x14ac:dyDescent="0.35">
      <c r="A4520" s="11" t="s">
        <v>2909</v>
      </c>
      <c r="B4520" s="11" t="s">
        <v>2516</v>
      </c>
      <c r="C4520" s="11" t="s">
        <v>2841</v>
      </c>
      <c r="D4520" s="188" t="s">
        <v>3022</v>
      </c>
      <c r="G4520" s="11" t="s">
        <v>2914</v>
      </c>
      <c r="H4520" s="11" t="s">
        <v>2938</v>
      </c>
      <c r="I4520" s="11" t="s">
        <v>2917</v>
      </c>
      <c r="J4520" s="188" t="s">
        <v>2561</v>
      </c>
      <c r="K4520" s="261" t="s">
        <v>3057</v>
      </c>
      <c r="L4520" s="265" t="s">
        <v>1937</v>
      </c>
      <c r="M4520" s="265" t="s">
        <v>1937</v>
      </c>
      <c r="N4520" s="258" t="s">
        <v>3023</v>
      </c>
      <c r="P4520" s="265" t="s">
        <v>3096</v>
      </c>
      <c r="Q4520" s="265" t="s">
        <v>3093</v>
      </c>
      <c r="R4520" s="265" t="s">
        <v>3073</v>
      </c>
      <c r="S4520" s="265" t="s">
        <v>3116</v>
      </c>
      <c r="T4520" t="s">
        <v>2915</v>
      </c>
      <c r="U4520" s="250" t="s">
        <v>2517</v>
      </c>
      <c r="V4520">
        <v>4.9351851851851798</v>
      </c>
      <c r="Z4520">
        <v>3.1067285382830598</v>
      </c>
      <c r="AD4520" s="188">
        <f t="shared" si="138"/>
        <v>11.363683838572454</v>
      </c>
      <c r="AE4520" s="188">
        <f t="shared" si="139"/>
        <v>7.1535068202297554</v>
      </c>
    </row>
    <row r="4521" spans="1:31" x14ac:dyDescent="0.35">
      <c r="A4521" s="11" t="s">
        <v>2909</v>
      </c>
      <c r="B4521" s="11" t="s">
        <v>2516</v>
      </c>
      <c r="C4521" s="11" t="s">
        <v>2841</v>
      </c>
      <c r="D4521" s="188" t="s">
        <v>3022</v>
      </c>
      <c r="G4521" s="11" t="s">
        <v>2914</v>
      </c>
      <c r="H4521" s="11" t="s">
        <v>2938</v>
      </c>
      <c r="I4521" s="11" t="s">
        <v>2917</v>
      </c>
      <c r="J4521" s="188" t="s">
        <v>2561</v>
      </c>
      <c r="K4521" s="261" t="s">
        <v>3057</v>
      </c>
      <c r="L4521" s="265" t="s">
        <v>1937</v>
      </c>
      <c r="M4521" s="265" t="s">
        <v>1937</v>
      </c>
      <c r="N4521" s="258" t="s">
        <v>3023</v>
      </c>
      <c r="P4521" s="265" t="s">
        <v>3096</v>
      </c>
      <c r="Q4521" s="265" t="s">
        <v>3093</v>
      </c>
      <c r="R4521" s="265" t="s">
        <v>3073</v>
      </c>
      <c r="S4521" s="265" t="s">
        <v>3116</v>
      </c>
      <c r="T4521" t="s">
        <v>2915</v>
      </c>
      <c r="U4521" s="250" t="s">
        <v>2517</v>
      </c>
      <c r="V4521">
        <v>5.0925925925925899</v>
      </c>
      <c r="Z4521">
        <v>3.1624129930394398</v>
      </c>
      <c r="AD4521" s="188">
        <f t="shared" si="138"/>
        <v>11.726127788395598</v>
      </c>
      <c r="AE4521" s="188">
        <f t="shared" si="139"/>
        <v>7.2817250156632971</v>
      </c>
    </row>
    <row r="4522" spans="1:31" x14ac:dyDescent="0.35">
      <c r="A4522" s="11" t="s">
        <v>2909</v>
      </c>
      <c r="B4522" s="11" t="s">
        <v>2516</v>
      </c>
      <c r="C4522" s="11" t="s">
        <v>2841</v>
      </c>
      <c r="D4522" s="188" t="s">
        <v>3022</v>
      </c>
      <c r="G4522" s="11" t="s">
        <v>2914</v>
      </c>
      <c r="H4522" s="11" t="s">
        <v>2938</v>
      </c>
      <c r="I4522" s="11" t="s">
        <v>2917</v>
      </c>
      <c r="J4522" s="188" t="s">
        <v>2561</v>
      </c>
      <c r="K4522" s="261" t="s">
        <v>3057</v>
      </c>
      <c r="L4522" s="265" t="s">
        <v>1937</v>
      </c>
      <c r="M4522" s="265" t="s">
        <v>1937</v>
      </c>
      <c r="N4522" s="258" t="s">
        <v>3023</v>
      </c>
      <c r="P4522" s="265" t="s">
        <v>3096</v>
      </c>
      <c r="Q4522" s="265" t="s">
        <v>3093</v>
      </c>
      <c r="R4522" s="265" t="s">
        <v>3073</v>
      </c>
      <c r="S4522" s="265" t="s">
        <v>3116</v>
      </c>
      <c r="T4522" t="s">
        <v>2915</v>
      </c>
      <c r="U4522" s="250" t="s">
        <v>2517</v>
      </c>
      <c r="V4522">
        <v>5.25</v>
      </c>
      <c r="Z4522">
        <v>3.3480278422273702</v>
      </c>
      <c r="AD4522" s="188">
        <f t="shared" si="138"/>
        <v>12.088571738218741</v>
      </c>
      <c r="AE4522" s="188">
        <f t="shared" si="139"/>
        <v>7.7091190004417642</v>
      </c>
    </row>
    <row r="4523" spans="1:31" x14ac:dyDescent="0.35">
      <c r="A4523" s="11" t="s">
        <v>2909</v>
      </c>
      <c r="B4523" s="11" t="s">
        <v>2516</v>
      </c>
      <c r="C4523" s="11" t="s">
        <v>2841</v>
      </c>
      <c r="D4523" s="188" t="s">
        <v>3022</v>
      </c>
      <c r="G4523" s="11" t="s">
        <v>2914</v>
      </c>
      <c r="H4523" s="11" t="s">
        <v>2938</v>
      </c>
      <c r="I4523" s="11" t="s">
        <v>2917</v>
      </c>
      <c r="J4523" s="188" t="s">
        <v>2561</v>
      </c>
      <c r="K4523" s="261" t="s">
        <v>3057</v>
      </c>
      <c r="L4523" s="265" t="s">
        <v>1937</v>
      </c>
      <c r="M4523" s="265" t="s">
        <v>1937</v>
      </c>
      <c r="N4523" s="258" t="s">
        <v>3023</v>
      </c>
      <c r="P4523" s="265" t="s">
        <v>3096</v>
      </c>
      <c r="Q4523" s="265" t="s">
        <v>3093</v>
      </c>
      <c r="R4523" s="265" t="s">
        <v>3073</v>
      </c>
      <c r="S4523" s="265" t="s">
        <v>3116</v>
      </c>
      <c r="T4523" t="s">
        <v>2915</v>
      </c>
      <c r="U4523" s="250" t="s">
        <v>2517</v>
      </c>
      <c r="V4523">
        <v>5.1944444444444402</v>
      </c>
      <c r="Z4523">
        <v>3.4593967517401301</v>
      </c>
      <c r="AD4523" s="188">
        <f t="shared" si="138"/>
        <v>11.960650344163506</v>
      </c>
      <c r="AE4523" s="188">
        <f t="shared" si="139"/>
        <v>7.9655553913088477</v>
      </c>
    </row>
    <row r="4524" spans="1:31" x14ac:dyDescent="0.35">
      <c r="A4524" s="11" t="s">
        <v>2909</v>
      </c>
      <c r="B4524" s="11" t="s">
        <v>2516</v>
      </c>
      <c r="C4524" s="11" t="s">
        <v>2841</v>
      </c>
      <c r="D4524" s="188" t="s">
        <v>3022</v>
      </c>
      <c r="G4524" s="11" t="s">
        <v>2914</v>
      </c>
      <c r="H4524" s="11" t="s">
        <v>2938</v>
      </c>
      <c r="I4524" s="11" t="s">
        <v>2917</v>
      </c>
      <c r="J4524" s="188" t="s">
        <v>2561</v>
      </c>
      <c r="K4524" s="261" t="s">
        <v>3057</v>
      </c>
      <c r="L4524" s="265" t="s">
        <v>1937</v>
      </c>
      <c r="M4524" s="265" t="s">
        <v>1937</v>
      </c>
      <c r="N4524" s="258" t="s">
        <v>3023</v>
      </c>
      <c r="P4524" s="265" t="s">
        <v>3096</v>
      </c>
      <c r="Q4524" s="265" t="s">
        <v>3093</v>
      </c>
      <c r="R4524" s="265" t="s">
        <v>3073</v>
      </c>
      <c r="S4524" s="265" t="s">
        <v>3116</v>
      </c>
      <c r="T4524" t="s">
        <v>2915</v>
      </c>
      <c r="U4524" s="250" t="s">
        <v>2517</v>
      </c>
      <c r="V4524">
        <v>5.7685185185185102</v>
      </c>
      <c r="Z4524">
        <v>4.3039443155452402</v>
      </c>
      <c r="AD4524" s="188">
        <f t="shared" si="138"/>
        <v>13.28250474940082</v>
      </c>
      <c r="AE4524" s="188">
        <f t="shared" si="139"/>
        <v>9.9101980220509311</v>
      </c>
    </row>
    <row r="4525" spans="1:31" x14ac:dyDescent="0.35">
      <c r="A4525" s="11" t="s">
        <v>2909</v>
      </c>
      <c r="B4525" s="11" t="s">
        <v>2516</v>
      </c>
      <c r="C4525" s="11" t="s">
        <v>2841</v>
      </c>
      <c r="D4525" s="188" t="s">
        <v>3022</v>
      </c>
      <c r="G4525" s="11" t="s">
        <v>2914</v>
      </c>
      <c r="H4525" s="11" t="s">
        <v>2938</v>
      </c>
      <c r="I4525" s="11" t="s">
        <v>2917</v>
      </c>
      <c r="J4525" s="188" t="s">
        <v>2561</v>
      </c>
      <c r="K4525" s="261" t="s">
        <v>3057</v>
      </c>
      <c r="L4525" s="265" t="s">
        <v>1937</v>
      </c>
      <c r="M4525" s="265" t="s">
        <v>1937</v>
      </c>
      <c r="N4525" s="258" t="s">
        <v>3023</v>
      </c>
      <c r="P4525" s="265" t="s">
        <v>3096</v>
      </c>
      <c r="Q4525" s="265" t="s">
        <v>3093</v>
      </c>
      <c r="R4525" s="265" t="s">
        <v>3073</v>
      </c>
      <c r="S4525" s="265" t="s">
        <v>3116</v>
      </c>
      <c r="T4525" t="s">
        <v>2915</v>
      </c>
      <c r="U4525" s="250" t="s">
        <v>2517</v>
      </c>
      <c r="V4525">
        <v>6.7314814814814801</v>
      </c>
      <c r="Z4525">
        <v>5.0464037122969803</v>
      </c>
      <c r="AD4525" s="188">
        <f t="shared" si="138"/>
        <v>15.499808913024731</v>
      </c>
      <c r="AE4525" s="188">
        <f t="shared" si="139"/>
        <v>11.619773961164841</v>
      </c>
    </row>
    <row r="4526" spans="1:31" x14ac:dyDescent="0.35">
      <c r="A4526" s="11" t="s">
        <v>2909</v>
      </c>
      <c r="B4526" s="11" t="s">
        <v>2516</v>
      </c>
      <c r="C4526" s="11" t="s">
        <v>2841</v>
      </c>
      <c r="D4526" s="188" t="s">
        <v>3022</v>
      </c>
      <c r="G4526" s="11" t="s">
        <v>2914</v>
      </c>
      <c r="H4526" s="11" t="s">
        <v>2938</v>
      </c>
      <c r="I4526" s="11" t="s">
        <v>2917</v>
      </c>
      <c r="J4526" s="188" t="s">
        <v>2561</v>
      </c>
      <c r="K4526" s="261" t="s">
        <v>3057</v>
      </c>
      <c r="L4526" s="265" t="s">
        <v>1937</v>
      </c>
      <c r="M4526" s="265" t="s">
        <v>1937</v>
      </c>
      <c r="N4526" s="258" t="s">
        <v>3023</v>
      </c>
      <c r="P4526" s="265" t="s">
        <v>3096</v>
      </c>
      <c r="Q4526" s="265" t="s">
        <v>3093</v>
      </c>
      <c r="R4526" s="265" t="s">
        <v>3073</v>
      </c>
      <c r="S4526" s="265" t="s">
        <v>3116</v>
      </c>
      <c r="T4526" t="s">
        <v>2915</v>
      </c>
      <c r="U4526" s="250" t="s">
        <v>2517</v>
      </c>
      <c r="V4526">
        <v>6.7962962962962896</v>
      </c>
      <c r="Z4526">
        <v>5.0464037122969803</v>
      </c>
      <c r="AD4526" s="188">
        <f t="shared" si="138"/>
        <v>15.649050539422483</v>
      </c>
      <c r="AE4526" s="188">
        <f t="shared" si="139"/>
        <v>11.619773961164841</v>
      </c>
    </row>
    <row r="4527" spans="1:31" hidden="1" x14ac:dyDescent="0.35">
      <c r="A4527" s="11" t="s">
        <v>2921</v>
      </c>
      <c r="B4527" s="11" t="s">
        <v>2516</v>
      </c>
      <c r="C4527" s="11" t="s">
        <v>2506</v>
      </c>
      <c r="D4527" s="188" t="s">
        <v>3022</v>
      </c>
      <c r="G4527" s="11" t="s">
        <v>2937</v>
      </c>
      <c r="H4527" s="11" t="s">
        <v>2939</v>
      </c>
      <c r="J4527" s="258" t="s">
        <v>2561</v>
      </c>
      <c r="K4527" s="258" t="s">
        <v>3017</v>
      </c>
      <c r="L4527" s="265" t="s">
        <v>1937</v>
      </c>
      <c r="M4527" s="265" t="s">
        <v>1941</v>
      </c>
      <c r="N4527" s="258" t="s">
        <v>3027</v>
      </c>
      <c r="O4527" s="258" t="s">
        <v>3040</v>
      </c>
      <c r="P4527" s="258"/>
      <c r="Q4527" s="258"/>
      <c r="R4527" s="258"/>
      <c r="S4527" s="265" t="s">
        <v>3116</v>
      </c>
      <c r="U4527" s="250" t="s">
        <v>2517</v>
      </c>
      <c r="V4527">
        <v>226.827864133563</v>
      </c>
      <c r="Z4527">
        <v>5.0647668393782297</v>
      </c>
      <c r="AD4527" s="188">
        <f t="shared" ref="AD4527:AD4588" si="140">LN(V4527)</f>
        <v>5.4241914220389633</v>
      </c>
    </row>
    <row r="4528" spans="1:31" hidden="1" x14ac:dyDescent="0.35">
      <c r="A4528" s="11" t="s">
        <v>2921</v>
      </c>
      <c r="B4528" s="11" t="s">
        <v>2516</v>
      </c>
      <c r="C4528" s="11" t="s">
        <v>2506</v>
      </c>
      <c r="D4528" s="188" t="s">
        <v>3022</v>
      </c>
      <c r="G4528" s="11" t="s">
        <v>2937</v>
      </c>
      <c r="H4528" s="11" t="s">
        <v>2939</v>
      </c>
      <c r="J4528" s="258" t="s">
        <v>2561</v>
      </c>
      <c r="K4528" s="258" t="s">
        <v>3017</v>
      </c>
      <c r="L4528" s="265" t="s">
        <v>1937</v>
      </c>
      <c r="M4528" s="265" t="s">
        <v>1941</v>
      </c>
      <c r="N4528" s="258" t="s">
        <v>3027</v>
      </c>
      <c r="O4528" s="258" t="s">
        <v>3040</v>
      </c>
      <c r="P4528" s="258"/>
      <c r="Q4528" s="258"/>
      <c r="R4528" s="258"/>
      <c r="S4528" s="265" t="s">
        <v>3116</v>
      </c>
      <c r="U4528" s="250" t="s">
        <v>2517</v>
      </c>
      <c r="V4528">
        <v>892.34312032239302</v>
      </c>
      <c r="Z4528">
        <v>5.0492227979274604</v>
      </c>
      <c r="AD4528" s="188">
        <f t="shared" si="140"/>
        <v>6.7938507226543221</v>
      </c>
    </row>
    <row r="4529" spans="1:30" hidden="1" x14ac:dyDescent="0.35">
      <c r="A4529" s="11" t="s">
        <v>2921</v>
      </c>
      <c r="B4529" s="11" t="s">
        <v>2516</v>
      </c>
      <c r="C4529" s="11" t="s">
        <v>2506</v>
      </c>
      <c r="D4529" s="188" t="s">
        <v>3022</v>
      </c>
      <c r="G4529" s="11" t="s">
        <v>2937</v>
      </c>
      <c r="H4529" s="11" t="s">
        <v>2939</v>
      </c>
      <c r="J4529" s="258" t="s">
        <v>2561</v>
      </c>
      <c r="K4529" s="258" t="s">
        <v>3017</v>
      </c>
      <c r="L4529" s="265" t="s">
        <v>1937</v>
      </c>
      <c r="M4529" s="265" t="s">
        <v>1941</v>
      </c>
      <c r="N4529" s="258" t="s">
        <v>3027</v>
      </c>
      <c r="O4529" s="258" t="s">
        <v>3040</v>
      </c>
      <c r="P4529" s="258"/>
      <c r="Q4529" s="258"/>
      <c r="R4529" s="258"/>
      <c r="S4529" s="265" t="s">
        <v>3116</v>
      </c>
      <c r="U4529" s="250" t="s">
        <v>2517</v>
      </c>
      <c r="V4529">
        <v>1893.49453080023</v>
      </c>
      <c r="Z4529">
        <v>5.0647668393782297</v>
      </c>
      <c r="AD4529" s="188">
        <f t="shared" si="140"/>
        <v>7.5461793589300887</v>
      </c>
    </row>
    <row r="4530" spans="1:30" hidden="1" x14ac:dyDescent="0.35">
      <c r="A4530" s="11" t="s">
        <v>2921</v>
      </c>
      <c r="B4530" s="11" t="s">
        <v>2516</v>
      </c>
      <c r="C4530" s="11" t="s">
        <v>2506</v>
      </c>
      <c r="D4530" s="188" t="s">
        <v>3022</v>
      </c>
      <c r="G4530" s="11" t="s">
        <v>2937</v>
      </c>
      <c r="H4530" s="11" t="s">
        <v>2939</v>
      </c>
      <c r="J4530" s="258" t="s">
        <v>2561</v>
      </c>
      <c r="K4530" s="258" t="s">
        <v>3017</v>
      </c>
      <c r="L4530" s="265" t="s">
        <v>1937</v>
      </c>
      <c r="M4530" s="265" t="s">
        <v>1941</v>
      </c>
      <c r="N4530" s="258" t="s">
        <v>3027</v>
      </c>
      <c r="O4530" s="258" t="s">
        <v>3040</v>
      </c>
      <c r="P4530" s="258"/>
      <c r="Q4530" s="258"/>
      <c r="R4530" s="258"/>
      <c r="S4530" s="265" t="s">
        <v>3116</v>
      </c>
      <c r="U4530" s="250" t="s">
        <v>2517</v>
      </c>
      <c r="V4530">
        <v>2785.2619458836998</v>
      </c>
      <c r="Z4530">
        <v>5.1036269430051799</v>
      </c>
      <c r="AD4530" s="188">
        <f t="shared" si="140"/>
        <v>7.9320972039110016</v>
      </c>
    </row>
    <row r="4531" spans="1:30" hidden="1" x14ac:dyDescent="0.35">
      <c r="A4531" s="11" t="s">
        <v>2921</v>
      </c>
      <c r="B4531" s="11" t="s">
        <v>2516</v>
      </c>
      <c r="C4531" s="11" t="s">
        <v>2506</v>
      </c>
      <c r="D4531" s="188" t="s">
        <v>3022</v>
      </c>
      <c r="G4531" s="11" t="s">
        <v>2937</v>
      </c>
      <c r="H4531" s="11" t="s">
        <v>2939</v>
      </c>
      <c r="J4531" s="258" t="s">
        <v>2561</v>
      </c>
      <c r="K4531" s="258" t="s">
        <v>3017</v>
      </c>
      <c r="L4531" s="265" t="s">
        <v>1937</v>
      </c>
      <c r="M4531" s="265" t="s">
        <v>1941</v>
      </c>
      <c r="N4531" s="258" t="s">
        <v>3027</v>
      </c>
      <c r="O4531" s="258" t="s">
        <v>3040</v>
      </c>
      <c r="P4531" s="258"/>
      <c r="Q4531" s="258"/>
      <c r="R4531" s="258"/>
      <c r="S4531" s="265" t="s">
        <v>3116</v>
      </c>
      <c r="U4531" s="250" t="s">
        <v>2517</v>
      </c>
      <c r="V4531">
        <v>2900.9786989061499</v>
      </c>
      <c r="Z4531">
        <v>5.1658031088082899</v>
      </c>
      <c r="AD4531" s="188">
        <f t="shared" si="140"/>
        <v>7.9728034414216271</v>
      </c>
    </row>
    <row r="4532" spans="1:30" hidden="1" x14ac:dyDescent="0.35">
      <c r="A4532" s="11" t="s">
        <v>2921</v>
      </c>
      <c r="B4532" s="11" t="s">
        <v>2516</v>
      </c>
      <c r="C4532" s="11" t="s">
        <v>2506</v>
      </c>
      <c r="D4532" s="188" t="s">
        <v>3022</v>
      </c>
      <c r="G4532" s="11" t="s">
        <v>2937</v>
      </c>
      <c r="H4532" s="11" t="s">
        <v>2939</v>
      </c>
      <c r="J4532" s="258" t="s">
        <v>2561</v>
      </c>
      <c r="K4532" s="258" t="s">
        <v>3017</v>
      </c>
      <c r="L4532" s="265" t="s">
        <v>1937</v>
      </c>
      <c r="M4532" s="265" t="s">
        <v>1941</v>
      </c>
      <c r="N4532" s="258" t="s">
        <v>3027</v>
      </c>
      <c r="O4532" s="258" t="s">
        <v>3040</v>
      </c>
      <c r="P4532" s="258"/>
      <c r="Q4532" s="258"/>
      <c r="R4532" s="258"/>
      <c r="S4532" s="265" t="s">
        <v>3116</v>
      </c>
      <c r="U4532" s="250" t="s">
        <v>2517</v>
      </c>
      <c r="V4532">
        <v>2237.7662636729901</v>
      </c>
      <c r="Z4532">
        <v>5.2124352331606199</v>
      </c>
      <c r="AD4532" s="188">
        <f t="shared" si="140"/>
        <v>7.7132334435932508</v>
      </c>
    </row>
    <row r="4533" spans="1:30" hidden="1" x14ac:dyDescent="0.35">
      <c r="A4533" s="11" t="s">
        <v>2921</v>
      </c>
      <c r="B4533" s="11" t="s">
        <v>2516</v>
      </c>
      <c r="C4533" s="11" t="s">
        <v>2506</v>
      </c>
      <c r="D4533" s="188" t="s">
        <v>3022</v>
      </c>
      <c r="G4533" s="11" t="s">
        <v>2937</v>
      </c>
      <c r="H4533" s="11" t="s">
        <v>2939</v>
      </c>
      <c r="J4533" s="258" t="s">
        <v>2561</v>
      </c>
      <c r="K4533" s="258" t="s">
        <v>3017</v>
      </c>
      <c r="L4533" s="265" t="s">
        <v>1937</v>
      </c>
      <c r="M4533" s="265" t="s">
        <v>1941</v>
      </c>
      <c r="N4533" s="258" t="s">
        <v>3027</v>
      </c>
      <c r="O4533" s="258" t="s">
        <v>3040</v>
      </c>
      <c r="P4533" s="258"/>
      <c r="Q4533" s="258"/>
      <c r="R4533" s="258"/>
      <c r="S4533" s="265" t="s">
        <v>3116</v>
      </c>
      <c r="U4533" s="250" t="s">
        <v>2517</v>
      </c>
      <c r="V4533">
        <v>2017.8468624064401</v>
      </c>
      <c r="Z4533">
        <v>5.2435233160621699</v>
      </c>
      <c r="AD4533" s="188">
        <f t="shared" si="140"/>
        <v>7.6097863122097191</v>
      </c>
    </row>
    <row r="4534" spans="1:30" hidden="1" x14ac:dyDescent="0.35">
      <c r="A4534" s="11" t="s">
        <v>2921</v>
      </c>
      <c r="B4534" s="11" t="s">
        <v>2516</v>
      </c>
      <c r="C4534" s="11" t="s">
        <v>2506</v>
      </c>
      <c r="D4534" s="188" t="s">
        <v>3022</v>
      </c>
      <c r="G4534" s="11" t="s">
        <v>2937</v>
      </c>
      <c r="H4534" s="11" t="s">
        <v>2939</v>
      </c>
      <c r="J4534" s="258" t="s">
        <v>2561</v>
      </c>
      <c r="K4534" s="258" t="s">
        <v>3017</v>
      </c>
      <c r="L4534" s="265" t="s">
        <v>1937</v>
      </c>
      <c r="M4534" s="265" t="s">
        <v>1941</v>
      </c>
      <c r="N4534" s="258" t="s">
        <v>3027</v>
      </c>
      <c r="O4534" s="258" t="s">
        <v>3040</v>
      </c>
      <c r="P4534" s="258"/>
      <c r="Q4534" s="258"/>
      <c r="R4534" s="258"/>
      <c r="S4534" s="265" t="s">
        <v>3116</v>
      </c>
      <c r="U4534" s="250" t="s">
        <v>2517</v>
      </c>
      <c r="V4534">
        <v>1239.4933793897501</v>
      </c>
      <c r="Z4534">
        <v>5.2357512953367804</v>
      </c>
      <c r="AD4534" s="188">
        <f t="shared" si="140"/>
        <v>7.1224580101053929</v>
      </c>
    </row>
    <row r="4535" spans="1:30" hidden="1" x14ac:dyDescent="0.35">
      <c r="A4535" s="11" t="s">
        <v>2921</v>
      </c>
      <c r="B4535" s="11" t="s">
        <v>2516</v>
      </c>
      <c r="C4535" s="11" t="s">
        <v>2506</v>
      </c>
      <c r="D4535" s="188" t="s">
        <v>3022</v>
      </c>
      <c r="G4535" s="11" t="s">
        <v>2937</v>
      </c>
      <c r="H4535" s="11" t="s">
        <v>2939</v>
      </c>
      <c r="J4535" s="258" t="s">
        <v>2561</v>
      </c>
      <c r="K4535" s="258" t="s">
        <v>3017</v>
      </c>
      <c r="L4535" s="265" t="s">
        <v>1937</v>
      </c>
      <c r="M4535" s="265" t="s">
        <v>1941</v>
      </c>
      <c r="N4535" s="258" t="s">
        <v>3027</v>
      </c>
      <c r="O4535" s="258" t="s">
        <v>3040</v>
      </c>
      <c r="P4535" s="258"/>
      <c r="Q4535" s="258"/>
      <c r="R4535" s="258"/>
      <c r="S4535" s="265" t="s">
        <v>3116</v>
      </c>
      <c r="U4535" s="250" t="s">
        <v>2517</v>
      </c>
      <c r="V4535">
        <v>355.78583765112302</v>
      </c>
      <c r="Z4535">
        <v>5.3056994818652798</v>
      </c>
      <c r="AD4535" s="188">
        <f t="shared" si="140"/>
        <v>5.8743289701987242</v>
      </c>
    </row>
    <row r="4536" spans="1:30" hidden="1" x14ac:dyDescent="0.35">
      <c r="A4536" s="11" t="s">
        <v>2921</v>
      </c>
      <c r="B4536" s="11" t="s">
        <v>2516</v>
      </c>
      <c r="C4536" s="11" t="s">
        <v>2506</v>
      </c>
      <c r="D4536" s="188" t="s">
        <v>3022</v>
      </c>
      <c r="G4536" s="11" t="s">
        <v>2937</v>
      </c>
      <c r="H4536" s="11" t="s">
        <v>2939</v>
      </c>
      <c r="J4536" s="258" t="s">
        <v>2561</v>
      </c>
      <c r="K4536" s="258" t="s">
        <v>3017</v>
      </c>
      <c r="L4536" s="265" t="s">
        <v>1937</v>
      </c>
      <c r="M4536" s="265" t="s">
        <v>1941</v>
      </c>
      <c r="N4536" s="258" t="s">
        <v>3027</v>
      </c>
      <c r="O4536" s="258" t="s">
        <v>3040</v>
      </c>
      <c r="P4536" s="258"/>
      <c r="Q4536" s="258"/>
      <c r="R4536" s="258"/>
      <c r="S4536" s="265" t="s">
        <v>3116</v>
      </c>
      <c r="U4536" s="250" t="s">
        <v>2517</v>
      </c>
      <c r="V4536">
        <v>359.81577432354601</v>
      </c>
      <c r="Z4536">
        <v>5.3601036269430002</v>
      </c>
      <c r="AD4536" s="188">
        <f t="shared" si="140"/>
        <v>5.8855921624774323</v>
      </c>
    </row>
    <row r="4537" spans="1:30" hidden="1" x14ac:dyDescent="0.35">
      <c r="A4537" s="11" t="s">
        <v>2921</v>
      </c>
      <c r="B4537" s="11" t="s">
        <v>2516</v>
      </c>
      <c r="C4537" s="11" t="s">
        <v>2506</v>
      </c>
      <c r="D4537" s="188" t="s">
        <v>3022</v>
      </c>
      <c r="G4537" s="11" t="s">
        <v>2937</v>
      </c>
      <c r="H4537" s="11" t="s">
        <v>2939</v>
      </c>
      <c r="J4537" s="258" t="s">
        <v>2561</v>
      </c>
      <c r="K4537" s="258" t="s">
        <v>3017</v>
      </c>
      <c r="L4537" s="265" t="s">
        <v>1937</v>
      </c>
      <c r="M4537" s="265" t="s">
        <v>1941</v>
      </c>
      <c r="N4537" s="258" t="s">
        <v>3027</v>
      </c>
      <c r="O4537" s="258" t="s">
        <v>3040</v>
      </c>
      <c r="P4537" s="258"/>
      <c r="Q4537" s="258"/>
      <c r="R4537" s="258"/>
      <c r="S4537" s="265" t="s">
        <v>3116</v>
      </c>
      <c r="U4537" s="250" t="s">
        <v>2517</v>
      </c>
      <c r="V4537">
        <v>2806.56303972366</v>
      </c>
      <c r="Z4537">
        <v>5.3911917098445503</v>
      </c>
      <c r="AD4537" s="188">
        <f t="shared" si="140"/>
        <v>7.939715896172979</v>
      </c>
    </row>
    <row r="4538" spans="1:30" hidden="1" x14ac:dyDescent="0.35">
      <c r="A4538" s="11" t="s">
        <v>2921</v>
      </c>
      <c r="B4538" s="11" t="s">
        <v>2516</v>
      </c>
      <c r="C4538" s="11" t="s">
        <v>2506</v>
      </c>
      <c r="D4538" s="188" t="s">
        <v>3022</v>
      </c>
      <c r="G4538" s="11" t="s">
        <v>2937</v>
      </c>
      <c r="H4538" s="11" t="s">
        <v>2939</v>
      </c>
      <c r="J4538" s="258" t="s">
        <v>2561</v>
      </c>
      <c r="K4538" s="258" t="s">
        <v>3017</v>
      </c>
      <c r="L4538" s="265" t="s">
        <v>1937</v>
      </c>
      <c r="M4538" s="265" t="s">
        <v>1941</v>
      </c>
      <c r="N4538" s="258" t="s">
        <v>3027</v>
      </c>
      <c r="O4538" s="258" t="s">
        <v>3040</v>
      </c>
      <c r="P4538" s="258"/>
      <c r="Q4538" s="258"/>
      <c r="R4538" s="258"/>
      <c r="S4538" s="265" t="s">
        <v>3116</v>
      </c>
      <c r="U4538" s="250" t="s">
        <v>2517</v>
      </c>
      <c r="V4538">
        <v>818.07714450201195</v>
      </c>
      <c r="Z4538">
        <v>5.54663212435233</v>
      </c>
      <c r="AD4538" s="188">
        <f t="shared" si="140"/>
        <v>6.7069566408381291</v>
      </c>
    </row>
    <row r="4539" spans="1:30" hidden="1" x14ac:dyDescent="0.35">
      <c r="A4539" s="11" t="s">
        <v>2921</v>
      </c>
      <c r="B4539" s="11" t="s">
        <v>2516</v>
      </c>
      <c r="C4539" s="11" t="s">
        <v>2506</v>
      </c>
      <c r="D4539" s="188" t="s">
        <v>3022</v>
      </c>
      <c r="G4539" s="11" t="s">
        <v>2937</v>
      </c>
      <c r="H4539" s="11" t="s">
        <v>2939</v>
      </c>
      <c r="J4539" s="258" t="s">
        <v>2561</v>
      </c>
      <c r="K4539" s="258" t="s">
        <v>3017</v>
      </c>
      <c r="L4539" s="265" t="s">
        <v>1937</v>
      </c>
      <c r="M4539" s="265" t="s">
        <v>1941</v>
      </c>
      <c r="N4539" s="258" t="s">
        <v>3027</v>
      </c>
      <c r="O4539" s="258" t="s">
        <v>3040</v>
      </c>
      <c r="P4539" s="258"/>
      <c r="Q4539" s="258"/>
      <c r="R4539" s="258"/>
      <c r="S4539" s="265" t="s">
        <v>3116</v>
      </c>
      <c r="U4539" s="250" t="s">
        <v>2517</v>
      </c>
      <c r="V4539">
        <v>1595.8549222797899</v>
      </c>
      <c r="Z4539">
        <v>5.54663212435233</v>
      </c>
      <c r="AD4539" s="188">
        <f t="shared" si="140"/>
        <v>7.3751648730508244</v>
      </c>
    </row>
    <row r="4540" spans="1:30" hidden="1" x14ac:dyDescent="0.35">
      <c r="A4540" s="11" t="s">
        <v>2921</v>
      </c>
      <c r="B4540" s="11" t="s">
        <v>2516</v>
      </c>
      <c r="C4540" s="11" t="s">
        <v>2506</v>
      </c>
      <c r="D4540" s="188" t="s">
        <v>3022</v>
      </c>
      <c r="G4540" s="11" t="s">
        <v>2937</v>
      </c>
      <c r="H4540" s="11" t="s">
        <v>2939</v>
      </c>
      <c r="J4540" s="258" t="s">
        <v>2561</v>
      </c>
      <c r="K4540" s="258" t="s">
        <v>3017</v>
      </c>
      <c r="L4540" s="265" t="s">
        <v>1937</v>
      </c>
      <c r="M4540" s="265" t="s">
        <v>1941</v>
      </c>
      <c r="N4540" s="258" t="s">
        <v>3027</v>
      </c>
      <c r="O4540" s="258" t="s">
        <v>3040</v>
      </c>
      <c r="P4540" s="258"/>
      <c r="Q4540" s="258"/>
      <c r="R4540" s="258"/>
      <c r="S4540" s="265" t="s">
        <v>3116</v>
      </c>
      <c r="U4540" s="250" t="s">
        <v>2517</v>
      </c>
      <c r="V4540">
        <v>2049.5106505469098</v>
      </c>
      <c r="Z4540">
        <v>5.6709844559585401</v>
      </c>
      <c r="AD4540" s="188">
        <f t="shared" si="140"/>
        <v>7.6253563365871031</v>
      </c>
    </row>
    <row r="4541" spans="1:30" hidden="1" x14ac:dyDescent="0.35">
      <c r="A4541" s="11" t="s">
        <v>2921</v>
      </c>
      <c r="B4541" s="11" t="s">
        <v>2516</v>
      </c>
      <c r="C4541" s="11" t="s">
        <v>2506</v>
      </c>
      <c r="D4541" s="188" t="s">
        <v>3022</v>
      </c>
      <c r="G4541" s="11" t="s">
        <v>2937</v>
      </c>
      <c r="H4541" s="11" t="s">
        <v>2939</v>
      </c>
      <c r="J4541" s="258" t="s">
        <v>2561</v>
      </c>
      <c r="K4541" s="258" t="s">
        <v>3017</v>
      </c>
      <c r="L4541" s="265" t="s">
        <v>1937</v>
      </c>
      <c r="M4541" s="265" t="s">
        <v>1941</v>
      </c>
      <c r="N4541" s="258" t="s">
        <v>3027</v>
      </c>
      <c r="O4541" s="258" t="s">
        <v>3040</v>
      </c>
      <c r="P4541" s="258"/>
      <c r="Q4541" s="258"/>
      <c r="R4541" s="258"/>
      <c r="S4541" s="265" t="s">
        <v>3116</v>
      </c>
      <c r="U4541" s="250" t="s">
        <v>2517</v>
      </c>
      <c r="V4541">
        <v>828.43983880253097</v>
      </c>
      <c r="Z4541">
        <v>5.68652849740932</v>
      </c>
      <c r="AD4541" s="188">
        <f t="shared" si="140"/>
        <v>6.7195442196283972</v>
      </c>
    </row>
    <row r="4542" spans="1:30" hidden="1" x14ac:dyDescent="0.35">
      <c r="A4542" s="11" t="s">
        <v>2921</v>
      </c>
      <c r="B4542" s="11" t="s">
        <v>2516</v>
      </c>
      <c r="C4542" s="11" t="s">
        <v>2506</v>
      </c>
      <c r="D4542" s="188" t="s">
        <v>3022</v>
      </c>
      <c r="G4542" s="11" t="s">
        <v>2937</v>
      </c>
      <c r="H4542" s="11" t="s">
        <v>2939</v>
      </c>
      <c r="J4542" s="258" t="s">
        <v>2561</v>
      </c>
      <c r="K4542" s="258" t="s">
        <v>3017</v>
      </c>
      <c r="L4542" s="265" t="s">
        <v>1937</v>
      </c>
      <c r="M4542" s="265" t="s">
        <v>1941</v>
      </c>
      <c r="N4542" s="258" t="s">
        <v>3027</v>
      </c>
      <c r="O4542" s="258" t="s">
        <v>3040</v>
      </c>
      <c r="P4542" s="258"/>
      <c r="Q4542" s="258"/>
      <c r="R4542" s="258"/>
      <c r="S4542" s="265" t="s">
        <v>3116</v>
      </c>
      <c r="U4542" s="250" t="s">
        <v>2517</v>
      </c>
      <c r="V4542">
        <v>2385.7225100748401</v>
      </c>
      <c r="Z4542">
        <v>5.7098445595854903</v>
      </c>
      <c r="AD4542" s="188">
        <f t="shared" si="140"/>
        <v>7.7772572966803502</v>
      </c>
    </row>
    <row r="4543" spans="1:30" hidden="1" x14ac:dyDescent="0.35">
      <c r="A4543" s="11" t="s">
        <v>2921</v>
      </c>
      <c r="B4543" s="11" t="s">
        <v>2516</v>
      </c>
      <c r="C4543" s="11" t="s">
        <v>2506</v>
      </c>
      <c r="D4543" s="188" t="s">
        <v>3022</v>
      </c>
      <c r="G4543" s="11" t="s">
        <v>2937</v>
      </c>
      <c r="H4543" s="11" t="s">
        <v>2939</v>
      </c>
      <c r="J4543" s="258" t="s">
        <v>2561</v>
      </c>
      <c r="K4543" s="258" t="s">
        <v>3017</v>
      </c>
      <c r="L4543" s="265" t="s">
        <v>1937</v>
      </c>
      <c r="M4543" s="265" t="s">
        <v>1941</v>
      </c>
      <c r="N4543" s="258" t="s">
        <v>3027</v>
      </c>
      <c r="O4543" s="258" t="s">
        <v>3040</v>
      </c>
      <c r="P4543" s="258"/>
      <c r="Q4543" s="258"/>
      <c r="R4543" s="258"/>
      <c r="S4543" s="265" t="s">
        <v>3116</v>
      </c>
      <c r="U4543" s="250" t="s">
        <v>2517</v>
      </c>
      <c r="V4543">
        <v>1833.0454807138699</v>
      </c>
      <c r="Z4543">
        <v>5.7487046632124299</v>
      </c>
      <c r="AD4543" s="188">
        <f t="shared" si="140"/>
        <v>7.5137340597053033</v>
      </c>
    </row>
    <row r="4544" spans="1:30" hidden="1" x14ac:dyDescent="0.35">
      <c r="A4544" s="11" t="s">
        <v>2921</v>
      </c>
      <c r="B4544" s="11" t="s">
        <v>2516</v>
      </c>
      <c r="C4544" s="11" t="s">
        <v>2506</v>
      </c>
      <c r="D4544" s="188" t="s">
        <v>3022</v>
      </c>
      <c r="G4544" s="11" t="s">
        <v>2937</v>
      </c>
      <c r="H4544" s="11" t="s">
        <v>2939</v>
      </c>
      <c r="J4544" s="258" t="s">
        <v>2561</v>
      </c>
      <c r="K4544" s="258" t="s">
        <v>3017</v>
      </c>
      <c r="L4544" s="265" t="s">
        <v>1937</v>
      </c>
      <c r="M4544" s="265" t="s">
        <v>1941</v>
      </c>
      <c r="N4544" s="258" t="s">
        <v>3027</v>
      </c>
      <c r="O4544" s="258" t="s">
        <v>3040</v>
      </c>
      <c r="P4544" s="258"/>
      <c r="Q4544" s="258"/>
      <c r="R4544" s="258"/>
      <c r="S4544" s="265" t="s">
        <v>3116</v>
      </c>
      <c r="U4544" s="250" t="s">
        <v>2517</v>
      </c>
      <c r="V4544">
        <v>944.732297063901</v>
      </c>
      <c r="Z4544">
        <v>5.7564766839378203</v>
      </c>
      <c r="AD4544" s="188">
        <f t="shared" si="140"/>
        <v>6.8509016038311206</v>
      </c>
    </row>
    <row r="4545" spans="1:30" hidden="1" x14ac:dyDescent="0.35">
      <c r="A4545" s="11" t="s">
        <v>2921</v>
      </c>
      <c r="B4545" s="11" t="s">
        <v>2516</v>
      </c>
      <c r="C4545" s="11" t="s">
        <v>2506</v>
      </c>
      <c r="D4545" s="188" t="s">
        <v>3022</v>
      </c>
      <c r="G4545" s="11" t="s">
        <v>2937</v>
      </c>
      <c r="H4545" s="11" t="s">
        <v>2939</v>
      </c>
      <c r="J4545" s="258" t="s">
        <v>2561</v>
      </c>
      <c r="K4545" s="258" t="s">
        <v>3017</v>
      </c>
      <c r="L4545" s="265" t="s">
        <v>1937</v>
      </c>
      <c r="M4545" s="265" t="s">
        <v>1941</v>
      </c>
      <c r="N4545" s="258" t="s">
        <v>3027</v>
      </c>
      <c r="O4545" s="258" t="s">
        <v>3040</v>
      </c>
      <c r="P4545" s="258"/>
      <c r="Q4545" s="258"/>
      <c r="R4545" s="258"/>
      <c r="S4545" s="265" t="s">
        <v>3116</v>
      </c>
      <c r="U4545" s="250" t="s">
        <v>2517</v>
      </c>
      <c r="V4545">
        <v>398.38802533103001</v>
      </c>
      <c r="Z4545">
        <v>5.8808290155440401</v>
      </c>
      <c r="AD4545" s="188">
        <f t="shared" si="140"/>
        <v>5.9874264683587004</v>
      </c>
    </row>
    <row r="4546" spans="1:30" hidden="1" x14ac:dyDescent="0.35">
      <c r="A4546" s="11" t="s">
        <v>2921</v>
      </c>
      <c r="B4546" s="11" t="s">
        <v>2516</v>
      </c>
      <c r="C4546" s="11" t="s">
        <v>2506</v>
      </c>
      <c r="D4546" s="188" t="s">
        <v>3022</v>
      </c>
      <c r="G4546" s="11" t="s">
        <v>2937</v>
      </c>
      <c r="H4546" s="11" t="s">
        <v>2939</v>
      </c>
      <c r="J4546" s="258" t="s">
        <v>2561</v>
      </c>
      <c r="K4546" s="258" t="s">
        <v>3017</v>
      </c>
      <c r="L4546" s="265" t="s">
        <v>1937</v>
      </c>
      <c r="M4546" s="265" t="s">
        <v>1941</v>
      </c>
      <c r="N4546" s="258" t="s">
        <v>3027</v>
      </c>
      <c r="O4546" s="258" t="s">
        <v>3040</v>
      </c>
      <c r="P4546" s="258"/>
      <c r="Q4546" s="258"/>
      <c r="R4546" s="258"/>
      <c r="S4546" s="265" t="s">
        <v>3116</v>
      </c>
      <c r="U4546" s="250" t="s">
        <v>2517</v>
      </c>
      <c r="V4546">
        <v>845.71099597006105</v>
      </c>
      <c r="Z4546">
        <v>5.9196891191709797</v>
      </c>
      <c r="AD4546" s="188">
        <f t="shared" si="140"/>
        <v>6.7401776889149065</v>
      </c>
    </row>
    <row r="4547" spans="1:30" hidden="1" x14ac:dyDescent="0.35">
      <c r="A4547" s="11" t="s">
        <v>2921</v>
      </c>
      <c r="B4547" s="11" t="s">
        <v>2516</v>
      </c>
      <c r="C4547" s="11" t="s">
        <v>2506</v>
      </c>
      <c r="D4547" s="188" t="s">
        <v>3022</v>
      </c>
      <c r="G4547" s="11" t="s">
        <v>2937</v>
      </c>
      <c r="H4547" s="11" t="s">
        <v>2939</v>
      </c>
      <c r="J4547" s="258" t="s">
        <v>2561</v>
      </c>
      <c r="K4547" s="258" t="s">
        <v>3017</v>
      </c>
      <c r="L4547" s="265" t="s">
        <v>1937</v>
      </c>
      <c r="M4547" s="265" t="s">
        <v>1941</v>
      </c>
      <c r="N4547" s="258" t="s">
        <v>3027</v>
      </c>
      <c r="O4547" s="258" t="s">
        <v>3040</v>
      </c>
      <c r="P4547" s="258"/>
      <c r="Q4547" s="258"/>
      <c r="R4547" s="258"/>
      <c r="S4547" s="265" t="s">
        <v>3116</v>
      </c>
      <c r="U4547" s="250" t="s">
        <v>2517</v>
      </c>
      <c r="V4547">
        <v>1619.45883707541</v>
      </c>
      <c r="Z4547">
        <v>5.8652849740932602</v>
      </c>
      <c r="AD4547" s="188">
        <f t="shared" si="140"/>
        <v>7.3898473212308842</v>
      </c>
    </row>
    <row r="4548" spans="1:30" hidden="1" x14ac:dyDescent="0.35">
      <c r="A4548" s="11" t="s">
        <v>2921</v>
      </c>
      <c r="B4548" s="11" t="s">
        <v>2516</v>
      </c>
      <c r="C4548" s="11" t="s">
        <v>2506</v>
      </c>
      <c r="D4548" s="188" t="s">
        <v>3022</v>
      </c>
      <c r="G4548" s="11" t="s">
        <v>2937</v>
      </c>
      <c r="H4548" s="11" t="s">
        <v>2939</v>
      </c>
      <c r="J4548" s="258" t="s">
        <v>2561</v>
      </c>
      <c r="K4548" s="258" t="s">
        <v>3017</v>
      </c>
      <c r="L4548" s="265" t="s">
        <v>1937</v>
      </c>
      <c r="M4548" s="265" t="s">
        <v>1941</v>
      </c>
      <c r="N4548" s="258" t="s">
        <v>3027</v>
      </c>
      <c r="O4548" s="258" t="s">
        <v>3040</v>
      </c>
      <c r="P4548" s="258"/>
      <c r="Q4548" s="258"/>
      <c r="R4548" s="258"/>
      <c r="S4548" s="265" t="s">
        <v>3116</v>
      </c>
      <c r="U4548" s="250" t="s">
        <v>2517</v>
      </c>
      <c r="V4548">
        <v>2071.9631548646998</v>
      </c>
      <c r="Z4548">
        <v>5.9740932642487001</v>
      </c>
      <c r="AD4548" s="188">
        <f t="shared" si="140"/>
        <v>7.6362518208200587</v>
      </c>
    </row>
    <row r="4549" spans="1:30" hidden="1" x14ac:dyDescent="0.35">
      <c r="A4549" s="11" t="s">
        <v>2921</v>
      </c>
      <c r="B4549" s="11" t="s">
        <v>2516</v>
      </c>
      <c r="C4549" s="11" t="s">
        <v>2506</v>
      </c>
      <c r="D4549" s="188" t="s">
        <v>3022</v>
      </c>
      <c r="G4549" s="11" t="s">
        <v>2937</v>
      </c>
      <c r="H4549" s="11" t="s">
        <v>2939</v>
      </c>
      <c r="J4549" s="258" t="s">
        <v>2561</v>
      </c>
      <c r="K4549" s="258" t="s">
        <v>3017</v>
      </c>
      <c r="L4549" s="265" t="s">
        <v>1937</v>
      </c>
      <c r="M4549" s="265" t="s">
        <v>1941</v>
      </c>
      <c r="N4549" s="258" t="s">
        <v>3027</v>
      </c>
      <c r="O4549" s="258" t="s">
        <v>3040</v>
      </c>
      <c r="P4549" s="258"/>
      <c r="Q4549" s="258"/>
      <c r="R4549" s="258"/>
      <c r="S4549" s="265" t="s">
        <v>3116</v>
      </c>
      <c r="U4549" s="250" t="s">
        <v>2517</v>
      </c>
      <c r="V4549">
        <v>3509.4991364421398</v>
      </c>
      <c r="Z4549">
        <v>5.8808290155440401</v>
      </c>
      <c r="AD4549" s="188">
        <f t="shared" si="140"/>
        <v>8.1632286101075131</v>
      </c>
    </row>
    <row r="4550" spans="1:30" hidden="1" x14ac:dyDescent="0.35">
      <c r="A4550" s="11" t="s">
        <v>2921</v>
      </c>
      <c r="B4550" s="11" t="s">
        <v>2516</v>
      </c>
      <c r="C4550" s="11" t="s">
        <v>2506</v>
      </c>
      <c r="D4550" s="188" t="s">
        <v>3022</v>
      </c>
      <c r="G4550" s="11" t="s">
        <v>2937</v>
      </c>
      <c r="H4550" s="11" t="s">
        <v>2939</v>
      </c>
      <c r="J4550" s="258" t="s">
        <v>2561</v>
      </c>
      <c r="K4550" s="258" t="s">
        <v>3017</v>
      </c>
      <c r="L4550" s="265" t="s">
        <v>1937</v>
      </c>
      <c r="M4550" s="265" t="s">
        <v>1941</v>
      </c>
      <c r="N4550" s="258" t="s">
        <v>3027</v>
      </c>
      <c r="O4550" s="258" t="s">
        <v>3040</v>
      </c>
      <c r="P4550" s="258"/>
      <c r="Q4550" s="258"/>
      <c r="R4550" s="258"/>
      <c r="S4550" s="265" t="s">
        <v>3116</v>
      </c>
      <c r="U4550" s="250" t="s">
        <v>2517</v>
      </c>
      <c r="V4550">
        <v>4403.56937248129</v>
      </c>
      <c r="Z4550">
        <v>5.9507772020725298</v>
      </c>
      <c r="AD4550" s="188">
        <f t="shared" si="140"/>
        <v>8.3901707120628988</v>
      </c>
    </row>
    <row r="4551" spans="1:30" hidden="1" x14ac:dyDescent="0.35">
      <c r="A4551" s="11" t="s">
        <v>2921</v>
      </c>
      <c r="B4551" s="11" t="s">
        <v>2516</v>
      </c>
      <c r="C4551" s="11" t="s">
        <v>2506</v>
      </c>
      <c r="D4551" s="188" t="s">
        <v>3022</v>
      </c>
      <c r="G4551" s="11" t="s">
        <v>2937</v>
      </c>
      <c r="H4551" s="11" t="s">
        <v>2939</v>
      </c>
      <c r="J4551" s="258" t="s">
        <v>2561</v>
      </c>
      <c r="K4551" s="258" t="s">
        <v>3017</v>
      </c>
      <c r="L4551" s="265" t="s">
        <v>1937</v>
      </c>
      <c r="M4551" s="265" t="s">
        <v>1941</v>
      </c>
      <c r="N4551" s="258" t="s">
        <v>3027</v>
      </c>
      <c r="O4551" s="258" t="s">
        <v>3040</v>
      </c>
      <c r="P4551" s="258"/>
      <c r="Q4551" s="258"/>
      <c r="R4551" s="258"/>
      <c r="S4551" s="265" t="s">
        <v>3116</v>
      </c>
      <c r="U4551" s="250" t="s">
        <v>2517</v>
      </c>
      <c r="V4551">
        <v>188.831318364993</v>
      </c>
      <c r="Z4551">
        <v>6.05181347150259</v>
      </c>
      <c r="AD4551" s="188">
        <f t="shared" si="140"/>
        <v>5.240854121125154</v>
      </c>
    </row>
    <row r="4552" spans="1:30" hidden="1" x14ac:dyDescent="0.35">
      <c r="A4552" s="11" t="s">
        <v>2921</v>
      </c>
      <c r="B4552" s="11" t="s">
        <v>2516</v>
      </c>
      <c r="C4552" s="11" t="s">
        <v>2506</v>
      </c>
      <c r="D4552" s="188" t="s">
        <v>3022</v>
      </c>
      <c r="G4552" s="11" t="s">
        <v>2937</v>
      </c>
      <c r="H4552" s="11" t="s">
        <v>2939</v>
      </c>
      <c r="J4552" s="258" t="s">
        <v>2561</v>
      </c>
      <c r="K4552" s="258" t="s">
        <v>3017</v>
      </c>
      <c r="L4552" s="265" t="s">
        <v>1937</v>
      </c>
      <c r="M4552" s="265" t="s">
        <v>1941</v>
      </c>
      <c r="N4552" s="258" t="s">
        <v>3027</v>
      </c>
      <c r="O4552" s="258" t="s">
        <v>3040</v>
      </c>
      <c r="P4552" s="258"/>
      <c r="Q4552" s="258"/>
      <c r="R4552" s="258"/>
      <c r="S4552" s="265" t="s">
        <v>3116</v>
      </c>
      <c r="U4552" s="250" t="s">
        <v>2517</v>
      </c>
      <c r="V4552">
        <v>858.95221646516802</v>
      </c>
      <c r="Z4552">
        <v>6.09844559585492</v>
      </c>
      <c r="AD4552" s="188">
        <f t="shared" si="140"/>
        <v>6.7557132935047361</v>
      </c>
    </row>
    <row r="4553" spans="1:30" hidden="1" x14ac:dyDescent="0.35">
      <c r="A4553" s="11" t="s">
        <v>2921</v>
      </c>
      <c r="B4553" s="11" t="s">
        <v>2516</v>
      </c>
      <c r="C4553" s="11" t="s">
        <v>2506</v>
      </c>
      <c r="D4553" s="188" t="s">
        <v>3022</v>
      </c>
      <c r="G4553" s="11" t="s">
        <v>2937</v>
      </c>
      <c r="H4553" s="11" t="s">
        <v>2939</v>
      </c>
      <c r="J4553" s="258" t="s">
        <v>2561</v>
      </c>
      <c r="K4553" s="258" t="s">
        <v>3017</v>
      </c>
      <c r="L4553" s="265" t="s">
        <v>1937</v>
      </c>
      <c r="M4553" s="265" t="s">
        <v>1941</v>
      </c>
      <c r="N4553" s="258" t="s">
        <v>3027</v>
      </c>
      <c r="O4553" s="258" t="s">
        <v>3040</v>
      </c>
      <c r="P4553" s="258"/>
      <c r="Q4553" s="258"/>
      <c r="R4553" s="258"/>
      <c r="S4553" s="265" t="s">
        <v>3116</v>
      </c>
      <c r="U4553" s="250" t="s">
        <v>2517</v>
      </c>
      <c r="V4553">
        <v>419.68911917098302</v>
      </c>
      <c r="Z4553">
        <v>6.1683937823834096</v>
      </c>
      <c r="AD4553" s="188">
        <f t="shared" si="140"/>
        <v>6.0395142447496868</v>
      </c>
    </row>
    <row r="4554" spans="1:30" hidden="1" x14ac:dyDescent="0.35">
      <c r="A4554" s="11" t="s">
        <v>2921</v>
      </c>
      <c r="B4554" s="11" t="s">
        <v>2516</v>
      </c>
      <c r="C4554" s="11" t="s">
        <v>2506</v>
      </c>
      <c r="D4554" s="188" t="s">
        <v>3022</v>
      </c>
      <c r="G4554" s="11" t="s">
        <v>2937</v>
      </c>
      <c r="H4554" s="11" t="s">
        <v>2939</v>
      </c>
      <c r="J4554" s="258" t="s">
        <v>2561</v>
      </c>
      <c r="K4554" s="258" t="s">
        <v>3017</v>
      </c>
      <c r="L4554" s="265" t="s">
        <v>1937</v>
      </c>
      <c r="M4554" s="265" t="s">
        <v>1941</v>
      </c>
      <c r="N4554" s="258" t="s">
        <v>3027</v>
      </c>
      <c r="O4554" s="258" t="s">
        <v>3040</v>
      </c>
      <c r="P4554" s="258"/>
      <c r="Q4554" s="258"/>
      <c r="R4554" s="258"/>
      <c r="S4554" s="265" t="s">
        <v>3116</v>
      </c>
      <c r="U4554" s="250" t="s">
        <v>2517</v>
      </c>
      <c r="V4554">
        <v>1084.6286701208901</v>
      </c>
      <c r="Z4554">
        <v>6.14507772020725</v>
      </c>
      <c r="AD4554" s="188">
        <f t="shared" si="140"/>
        <v>6.9889929678773335</v>
      </c>
    </row>
    <row r="4555" spans="1:30" hidden="1" x14ac:dyDescent="0.35">
      <c r="A4555" s="11" t="s">
        <v>2921</v>
      </c>
      <c r="B4555" s="11" t="s">
        <v>2516</v>
      </c>
      <c r="C4555" s="11" t="s">
        <v>2506</v>
      </c>
      <c r="D4555" s="188" t="s">
        <v>3022</v>
      </c>
      <c r="G4555" s="11" t="s">
        <v>2937</v>
      </c>
      <c r="H4555" s="11" t="s">
        <v>2939</v>
      </c>
      <c r="J4555" s="258" t="s">
        <v>2561</v>
      </c>
      <c r="K4555" s="258" t="s">
        <v>3017</v>
      </c>
      <c r="L4555" s="265" t="s">
        <v>1937</v>
      </c>
      <c r="M4555" s="265" t="s">
        <v>1941</v>
      </c>
      <c r="N4555" s="258" t="s">
        <v>3027</v>
      </c>
      <c r="O4555" s="258" t="s">
        <v>3040</v>
      </c>
      <c r="P4555" s="258"/>
      <c r="Q4555" s="258"/>
      <c r="R4555" s="258"/>
      <c r="S4555" s="265" t="s">
        <v>3116</v>
      </c>
      <c r="U4555" s="250" t="s">
        <v>2517</v>
      </c>
      <c r="V4555">
        <v>423.71905584340601</v>
      </c>
      <c r="Z4555">
        <v>6.2227979274611398</v>
      </c>
      <c r="AD4555" s="188">
        <f t="shared" si="140"/>
        <v>6.0490706314699034</v>
      </c>
    </row>
    <row r="4556" spans="1:30" hidden="1" x14ac:dyDescent="0.35">
      <c r="A4556" s="11" t="s">
        <v>2921</v>
      </c>
      <c r="B4556" s="11" t="s">
        <v>2516</v>
      </c>
      <c r="C4556" s="11" t="s">
        <v>2506</v>
      </c>
      <c r="D4556" s="188" t="s">
        <v>3022</v>
      </c>
      <c r="G4556" s="11" t="s">
        <v>2937</v>
      </c>
      <c r="H4556" s="11" t="s">
        <v>2939</v>
      </c>
      <c r="J4556" s="258" t="s">
        <v>2561</v>
      </c>
      <c r="K4556" s="258" t="s">
        <v>3017</v>
      </c>
      <c r="L4556" s="265" t="s">
        <v>1937</v>
      </c>
      <c r="M4556" s="265" t="s">
        <v>1941</v>
      </c>
      <c r="N4556" s="258" t="s">
        <v>3027</v>
      </c>
      <c r="O4556" s="258" t="s">
        <v>3040</v>
      </c>
      <c r="P4556" s="258"/>
      <c r="Q4556" s="258"/>
      <c r="R4556" s="258"/>
      <c r="S4556" s="265" t="s">
        <v>3116</v>
      </c>
      <c r="U4556" s="250" t="s">
        <v>2517</v>
      </c>
      <c r="V4556">
        <v>2090.3857225100701</v>
      </c>
      <c r="Z4556">
        <v>6.2227979274611398</v>
      </c>
      <c r="AD4556" s="188">
        <f t="shared" si="140"/>
        <v>7.6451038841553656</v>
      </c>
    </row>
    <row r="4557" spans="1:30" hidden="1" x14ac:dyDescent="0.35">
      <c r="A4557" s="11" t="s">
        <v>2921</v>
      </c>
      <c r="B4557" s="11" t="s">
        <v>2516</v>
      </c>
      <c r="C4557" s="11" t="s">
        <v>2506</v>
      </c>
      <c r="D4557" s="188" t="s">
        <v>3022</v>
      </c>
      <c r="G4557" s="11" t="s">
        <v>2937</v>
      </c>
      <c r="H4557" s="11" t="s">
        <v>2939</v>
      </c>
      <c r="J4557" s="258" t="s">
        <v>2561</v>
      </c>
      <c r="K4557" s="258" t="s">
        <v>3017</v>
      </c>
      <c r="L4557" s="265" t="s">
        <v>1937</v>
      </c>
      <c r="M4557" s="265" t="s">
        <v>1941</v>
      </c>
      <c r="N4557" s="258" t="s">
        <v>3027</v>
      </c>
      <c r="O4557" s="258" t="s">
        <v>3040</v>
      </c>
      <c r="P4557" s="258"/>
      <c r="Q4557" s="258"/>
      <c r="R4557" s="258"/>
      <c r="S4557" s="265" t="s">
        <v>3116</v>
      </c>
      <c r="U4557" s="250" t="s">
        <v>2517</v>
      </c>
      <c r="V4557">
        <v>649.39550949913405</v>
      </c>
      <c r="Z4557">
        <v>6.2694300518134698</v>
      </c>
      <c r="AD4557" s="188">
        <f t="shared" si="140"/>
        <v>6.4760419447990323</v>
      </c>
    </row>
    <row r="4558" spans="1:30" hidden="1" x14ac:dyDescent="0.35">
      <c r="A4558" s="11" t="s">
        <v>2921</v>
      </c>
      <c r="B4558" s="11" t="s">
        <v>2516</v>
      </c>
      <c r="C4558" s="11" t="s">
        <v>2506</v>
      </c>
      <c r="D4558" s="188" t="s">
        <v>3022</v>
      </c>
      <c r="G4558" s="11" t="s">
        <v>2937</v>
      </c>
      <c r="H4558" s="11" t="s">
        <v>2939</v>
      </c>
      <c r="J4558" s="258" t="s">
        <v>2561</v>
      </c>
      <c r="K4558" s="258" t="s">
        <v>3017</v>
      </c>
      <c r="L4558" s="265" t="s">
        <v>1937</v>
      </c>
      <c r="M4558" s="265" t="s">
        <v>1941</v>
      </c>
      <c r="N4558" s="258" t="s">
        <v>3027</v>
      </c>
      <c r="O4558" s="258" t="s">
        <v>3040</v>
      </c>
      <c r="P4558" s="258"/>
      <c r="Q4558" s="258"/>
      <c r="R4558" s="258"/>
      <c r="S4558" s="265" t="s">
        <v>3116</v>
      </c>
      <c r="U4558" s="250" t="s">
        <v>2517</v>
      </c>
      <c r="V4558">
        <v>654.57685664939299</v>
      </c>
      <c r="Z4558">
        <v>6.3393782383419603</v>
      </c>
      <c r="AD4558" s="188">
        <f t="shared" si="140"/>
        <v>6.483989006491564</v>
      </c>
    </row>
    <row r="4559" spans="1:30" hidden="1" x14ac:dyDescent="0.35">
      <c r="A4559" s="11" t="s">
        <v>2921</v>
      </c>
      <c r="B4559" s="11" t="s">
        <v>2516</v>
      </c>
      <c r="C4559" s="11" t="s">
        <v>2506</v>
      </c>
      <c r="D4559" s="188" t="s">
        <v>3022</v>
      </c>
      <c r="G4559" s="11" t="s">
        <v>2937</v>
      </c>
      <c r="H4559" s="11" t="s">
        <v>2939</v>
      </c>
      <c r="J4559" s="258" t="s">
        <v>2561</v>
      </c>
      <c r="K4559" s="258" t="s">
        <v>3017</v>
      </c>
      <c r="L4559" s="265" t="s">
        <v>1937</v>
      </c>
      <c r="M4559" s="265" t="s">
        <v>1941</v>
      </c>
      <c r="N4559" s="258" t="s">
        <v>3027</v>
      </c>
      <c r="O4559" s="258" t="s">
        <v>3040</v>
      </c>
      <c r="P4559" s="258"/>
      <c r="Q4559" s="258"/>
      <c r="R4559" s="258"/>
      <c r="S4559" s="265" t="s">
        <v>3116</v>
      </c>
      <c r="U4559" s="250" t="s">
        <v>2517</v>
      </c>
      <c r="V4559">
        <v>547.49568221070501</v>
      </c>
      <c r="Z4559">
        <v>6.3937823834196799</v>
      </c>
      <c r="AD4559" s="188">
        <f t="shared" si="140"/>
        <v>6.3053545752864171</v>
      </c>
    </row>
    <row r="4560" spans="1:30" hidden="1" x14ac:dyDescent="0.35">
      <c r="A4560" s="11" t="s">
        <v>2921</v>
      </c>
      <c r="B4560" s="11" t="s">
        <v>2516</v>
      </c>
      <c r="C4560" s="11" t="s">
        <v>2506</v>
      </c>
      <c r="D4560" s="188" t="s">
        <v>3022</v>
      </c>
      <c r="G4560" s="11" t="s">
        <v>2937</v>
      </c>
      <c r="H4560" s="11" t="s">
        <v>2939</v>
      </c>
      <c r="J4560" s="258" t="s">
        <v>2561</v>
      </c>
      <c r="K4560" s="258" t="s">
        <v>3017</v>
      </c>
      <c r="L4560" s="265" t="s">
        <v>1937</v>
      </c>
      <c r="M4560" s="265" t="s">
        <v>1941</v>
      </c>
      <c r="N4560" s="258" t="s">
        <v>3027</v>
      </c>
      <c r="O4560" s="258" t="s">
        <v>3040</v>
      </c>
      <c r="P4560" s="258"/>
      <c r="Q4560" s="258"/>
      <c r="R4560" s="258"/>
      <c r="S4560" s="265" t="s">
        <v>3116</v>
      </c>
      <c r="U4560" s="250" t="s">
        <v>2517</v>
      </c>
      <c r="V4560">
        <v>218.192285549796</v>
      </c>
      <c r="Z4560">
        <v>6.4481865284974003</v>
      </c>
      <c r="AD4560" s="188">
        <f t="shared" si="140"/>
        <v>5.3853767178234468</v>
      </c>
    </row>
    <row r="4561" spans="1:30" hidden="1" x14ac:dyDescent="0.35">
      <c r="A4561" s="11" t="s">
        <v>2921</v>
      </c>
      <c r="B4561" s="11" t="s">
        <v>2516</v>
      </c>
      <c r="C4561" s="11" t="s">
        <v>2506</v>
      </c>
      <c r="D4561" s="188" t="s">
        <v>3022</v>
      </c>
      <c r="G4561" s="11" t="s">
        <v>2937</v>
      </c>
      <c r="H4561" s="11" t="s">
        <v>2939</v>
      </c>
      <c r="J4561" s="258" t="s">
        <v>2561</v>
      </c>
      <c r="K4561" s="258" t="s">
        <v>3017</v>
      </c>
      <c r="L4561" s="265" t="s">
        <v>1937</v>
      </c>
      <c r="M4561" s="265" t="s">
        <v>1941</v>
      </c>
      <c r="N4561" s="258" t="s">
        <v>3027</v>
      </c>
      <c r="O4561" s="258" t="s">
        <v>3040</v>
      </c>
      <c r="P4561" s="258"/>
      <c r="Q4561" s="258"/>
      <c r="R4561" s="258"/>
      <c r="S4561" s="265" t="s">
        <v>3116</v>
      </c>
      <c r="U4561" s="250" t="s">
        <v>2517</v>
      </c>
      <c r="V4561">
        <v>335.63615428900198</v>
      </c>
      <c r="Z4561">
        <v>6.5336787564766796</v>
      </c>
      <c r="AD4561" s="188">
        <f t="shared" si="140"/>
        <v>5.8160276990915181</v>
      </c>
    </row>
    <row r="4562" spans="1:30" hidden="1" x14ac:dyDescent="0.35">
      <c r="A4562" s="11" t="s">
        <v>2921</v>
      </c>
      <c r="B4562" s="11" t="s">
        <v>2516</v>
      </c>
      <c r="C4562" s="11" t="s">
        <v>2506</v>
      </c>
      <c r="D4562" s="188" t="s">
        <v>3022</v>
      </c>
      <c r="G4562" s="11" t="s">
        <v>2937</v>
      </c>
      <c r="H4562" s="11" t="s">
        <v>2939</v>
      </c>
      <c r="J4562" s="258" t="s">
        <v>2561</v>
      </c>
      <c r="K4562" s="258" t="s">
        <v>3017</v>
      </c>
      <c r="L4562" s="265" t="s">
        <v>1937</v>
      </c>
      <c r="M4562" s="265" t="s">
        <v>1941</v>
      </c>
      <c r="N4562" s="258" t="s">
        <v>3027</v>
      </c>
      <c r="O4562" s="258" t="s">
        <v>3040</v>
      </c>
      <c r="P4562" s="258"/>
      <c r="Q4562" s="258"/>
      <c r="R4562" s="258"/>
      <c r="S4562" s="265" t="s">
        <v>3116</v>
      </c>
      <c r="U4562" s="250" t="s">
        <v>2517</v>
      </c>
      <c r="V4562">
        <v>1556.70696603339</v>
      </c>
      <c r="Z4562">
        <v>6.5181347150258997</v>
      </c>
      <c r="AD4562" s="188">
        <f t="shared" si="140"/>
        <v>7.3503279499038863</v>
      </c>
    </row>
    <row r="4563" spans="1:30" hidden="1" x14ac:dyDescent="0.35">
      <c r="A4563" s="11" t="s">
        <v>2921</v>
      </c>
      <c r="B4563" s="11" t="s">
        <v>2516</v>
      </c>
      <c r="C4563" s="11" t="s">
        <v>2506</v>
      </c>
      <c r="D4563" s="188" t="s">
        <v>3022</v>
      </c>
      <c r="G4563" s="11" t="s">
        <v>2937</v>
      </c>
      <c r="H4563" s="11" t="s">
        <v>2939</v>
      </c>
      <c r="J4563" s="258" t="s">
        <v>2561</v>
      </c>
      <c r="K4563" s="258" t="s">
        <v>3017</v>
      </c>
      <c r="L4563" s="265" t="s">
        <v>1937</v>
      </c>
      <c r="M4563" s="265" t="s">
        <v>1941</v>
      </c>
      <c r="N4563" s="258" t="s">
        <v>3027</v>
      </c>
      <c r="O4563" s="258" t="s">
        <v>3040</v>
      </c>
      <c r="P4563" s="258"/>
      <c r="Q4563" s="258"/>
      <c r="R4563" s="258"/>
      <c r="S4563" s="265" t="s">
        <v>3116</v>
      </c>
      <c r="U4563" s="250" t="s">
        <v>2517</v>
      </c>
      <c r="V4563">
        <v>343.12032239493197</v>
      </c>
      <c r="Z4563">
        <v>6.63471502590673</v>
      </c>
      <c r="AD4563" s="188">
        <f t="shared" si="140"/>
        <v>5.8380811798063768</v>
      </c>
    </row>
    <row r="4564" spans="1:30" hidden="1" x14ac:dyDescent="0.35">
      <c r="A4564" s="11" t="s">
        <v>2921</v>
      </c>
      <c r="B4564" s="11" t="s">
        <v>2516</v>
      </c>
      <c r="C4564" s="11" t="s">
        <v>2506</v>
      </c>
      <c r="D4564" s="188" t="s">
        <v>3022</v>
      </c>
      <c r="G4564" s="11" t="s">
        <v>2937</v>
      </c>
      <c r="H4564" s="11" t="s">
        <v>2939</v>
      </c>
      <c r="J4564" s="258" t="s">
        <v>2561</v>
      </c>
      <c r="K4564" s="258" t="s">
        <v>3017</v>
      </c>
      <c r="L4564" s="265" t="s">
        <v>1937</v>
      </c>
      <c r="M4564" s="265" t="s">
        <v>1941</v>
      </c>
      <c r="N4564" s="258" t="s">
        <v>3027</v>
      </c>
      <c r="O4564" s="258" t="s">
        <v>3040</v>
      </c>
      <c r="P4564" s="258"/>
      <c r="Q4564" s="258"/>
      <c r="R4564" s="258"/>
      <c r="S4564" s="265" t="s">
        <v>3116</v>
      </c>
      <c r="U4564" s="250" t="s">
        <v>2517</v>
      </c>
      <c r="V4564">
        <v>905.58434081749795</v>
      </c>
      <c r="Z4564">
        <v>6.72797927461139</v>
      </c>
      <c r="AD4564" s="188">
        <f t="shared" si="140"/>
        <v>6.8085804157993062</v>
      </c>
    </row>
    <row r="4565" spans="1:30" hidden="1" x14ac:dyDescent="0.35">
      <c r="A4565" s="11" t="s">
        <v>2921</v>
      </c>
      <c r="B4565" s="11" t="s">
        <v>2516</v>
      </c>
      <c r="C4565" s="11" t="s">
        <v>2506</v>
      </c>
      <c r="D4565" s="188" t="s">
        <v>3022</v>
      </c>
      <c r="G4565" s="11" t="s">
        <v>2937</v>
      </c>
      <c r="H4565" s="11" t="s">
        <v>2939</v>
      </c>
      <c r="J4565" s="258" t="s">
        <v>2561</v>
      </c>
      <c r="K4565" s="258" t="s">
        <v>3017</v>
      </c>
      <c r="L4565" s="265" t="s">
        <v>1937</v>
      </c>
      <c r="M4565" s="265" t="s">
        <v>1941</v>
      </c>
      <c r="N4565" s="258" t="s">
        <v>3027</v>
      </c>
      <c r="O4565" s="258" t="s">
        <v>3040</v>
      </c>
      <c r="P4565" s="258"/>
      <c r="Q4565" s="258"/>
      <c r="R4565" s="258"/>
      <c r="S4565" s="265" t="s">
        <v>3116</v>
      </c>
      <c r="U4565" s="250" t="s">
        <v>2517</v>
      </c>
      <c r="V4565">
        <v>574.55382843983705</v>
      </c>
      <c r="Z4565">
        <v>6.7590673575129498</v>
      </c>
      <c r="AD4565" s="188">
        <f t="shared" si="140"/>
        <v>6.3535937890524927</v>
      </c>
    </row>
    <row r="4566" spans="1:30" hidden="1" x14ac:dyDescent="0.35">
      <c r="A4566" s="11" t="s">
        <v>2921</v>
      </c>
      <c r="B4566" s="11" t="s">
        <v>2516</v>
      </c>
      <c r="C4566" s="11" t="s">
        <v>2506</v>
      </c>
      <c r="D4566" s="188" t="s">
        <v>3022</v>
      </c>
      <c r="G4566" s="11" t="s">
        <v>2937</v>
      </c>
      <c r="H4566" s="11" t="s">
        <v>2939</v>
      </c>
      <c r="J4566" s="258" t="s">
        <v>2561</v>
      </c>
      <c r="K4566" s="258" t="s">
        <v>3017</v>
      </c>
      <c r="L4566" s="265" t="s">
        <v>1937</v>
      </c>
      <c r="M4566" s="265" t="s">
        <v>1941</v>
      </c>
      <c r="N4566" s="258" t="s">
        <v>3027</v>
      </c>
      <c r="O4566" s="258" t="s">
        <v>3040</v>
      </c>
      <c r="P4566" s="258"/>
      <c r="Q4566" s="258"/>
      <c r="R4566" s="258"/>
      <c r="S4566" s="265" t="s">
        <v>3116</v>
      </c>
      <c r="U4566" s="250" t="s">
        <v>2517</v>
      </c>
      <c r="V4566">
        <v>248.12895797351399</v>
      </c>
      <c r="Z4566">
        <v>6.8523316062176098</v>
      </c>
      <c r="AD4566" s="188">
        <f t="shared" si="140"/>
        <v>5.5139486028447653</v>
      </c>
    </row>
    <row r="4567" spans="1:30" hidden="1" x14ac:dyDescent="0.35">
      <c r="A4567" s="11" t="s">
        <v>2921</v>
      </c>
      <c r="B4567" s="11" t="s">
        <v>2516</v>
      </c>
      <c r="C4567" s="11" t="s">
        <v>2506</v>
      </c>
      <c r="D4567" s="188" t="s">
        <v>3022</v>
      </c>
      <c r="G4567" s="11" t="s">
        <v>2937</v>
      </c>
      <c r="H4567" s="11" t="s">
        <v>2939</v>
      </c>
      <c r="J4567" s="258" t="s">
        <v>2561</v>
      </c>
      <c r="K4567" s="258" t="s">
        <v>3017</v>
      </c>
      <c r="L4567" s="265" t="s">
        <v>1937</v>
      </c>
      <c r="M4567" s="265" t="s">
        <v>1941</v>
      </c>
      <c r="N4567" s="258" t="s">
        <v>3027</v>
      </c>
      <c r="O4567" s="258" t="s">
        <v>3040</v>
      </c>
      <c r="P4567" s="258"/>
      <c r="Q4567" s="258"/>
      <c r="R4567" s="258"/>
      <c r="S4567" s="265" t="s">
        <v>3116</v>
      </c>
      <c r="U4567" s="250" t="s">
        <v>2517</v>
      </c>
      <c r="V4567">
        <v>1485.3195164075901</v>
      </c>
      <c r="Z4567">
        <v>7.0544041450777204</v>
      </c>
      <c r="AD4567" s="188">
        <f t="shared" si="140"/>
        <v>7.3033851906566891</v>
      </c>
    </row>
    <row r="4568" spans="1:30" hidden="1" x14ac:dyDescent="0.35">
      <c r="A4568" s="11" t="s">
        <v>2921</v>
      </c>
      <c r="B4568" s="11" t="s">
        <v>2516</v>
      </c>
      <c r="C4568" s="11" t="s">
        <v>2506</v>
      </c>
      <c r="D4568" s="188" t="s">
        <v>3022</v>
      </c>
      <c r="G4568" s="11" t="s">
        <v>2937</v>
      </c>
      <c r="H4568" s="11" t="s">
        <v>2939</v>
      </c>
      <c r="J4568" s="258" t="s">
        <v>2561</v>
      </c>
      <c r="K4568" s="258" t="s">
        <v>3017</v>
      </c>
      <c r="L4568" s="265" t="s">
        <v>1937</v>
      </c>
      <c r="M4568" s="265" t="s">
        <v>1941</v>
      </c>
      <c r="N4568" s="258" t="s">
        <v>3027</v>
      </c>
      <c r="O4568" s="258" t="s">
        <v>3040</v>
      </c>
      <c r="P4568" s="258"/>
      <c r="Q4568" s="258"/>
      <c r="R4568" s="258"/>
      <c r="S4568" s="265" t="s">
        <v>3116</v>
      </c>
      <c r="U4568" s="250" t="s">
        <v>2517</v>
      </c>
      <c r="V4568">
        <v>3557.8583765112198</v>
      </c>
      <c r="Z4568">
        <v>6.5336787564766796</v>
      </c>
      <c r="AD4568" s="188">
        <f t="shared" si="140"/>
        <v>8.1769140631927666</v>
      </c>
    </row>
    <row r="4569" spans="1:30" hidden="1" x14ac:dyDescent="0.35">
      <c r="A4569" s="11" t="s">
        <v>2921</v>
      </c>
      <c r="B4569" s="11" t="s">
        <v>2516</v>
      </c>
      <c r="C4569" s="11" t="s">
        <v>2506</v>
      </c>
      <c r="D4569" s="188" t="s">
        <v>3022</v>
      </c>
      <c r="G4569" s="11" t="s">
        <v>2937</v>
      </c>
      <c r="H4569" s="11" t="s">
        <v>2939</v>
      </c>
      <c r="J4569" s="258" t="s">
        <v>2561</v>
      </c>
      <c r="K4569" s="258" t="s">
        <v>3017</v>
      </c>
      <c r="L4569" s="265" t="s">
        <v>1937</v>
      </c>
      <c r="M4569" s="265" t="s">
        <v>1941</v>
      </c>
      <c r="N4569" s="258" t="s">
        <v>3027</v>
      </c>
      <c r="O4569" s="258" t="s">
        <v>3040</v>
      </c>
      <c r="P4569" s="258"/>
      <c r="Q4569" s="258"/>
      <c r="R4569" s="258"/>
      <c r="S4569" s="265" t="s">
        <v>3116</v>
      </c>
      <c r="U4569" s="250" t="s">
        <v>2517</v>
      </c>
      <c r="V4569">
        <v>4591.8249856073598</v>
      </c>
      <c r="Z4569">
        <v>5.4922279792746096</v>
      </c>
      <c r="AD4569" s="188">
        <f t="shared" si="140"/>
        <v>8.4320328243827039</v>
      </c>
    </row>
    <row r="4570" spans="1:30" hidden="1" x14ac:dyDescent="0.35">
      <c r="A4570" s="11" t="s">
        <v>2921</v>
      </c>
      <c r="B4570" s="11" t="s">
        <v>2516</v>
      </c>
      <c r="C4570" s="11" t="s">
        <v>2506</v>
      </c>
      <c r="D4570" s="188" t="s">
        <v>3022</v>
      </c>
      <c r="G4570" s="11" t="s">
        <v>2937</v>
      </c>
      <c r="H4570" s="11" t="s">
        <v>2939</v>
      </c>
      <c r="J4570" s="258" t="s">
        <v>2561</v>
      </c>
      <c r="K4570" s="258" t="s">
        <v>3017</v>
      </c>
      <c r="L4570" s="265" t="s">
        <v>1937</v>
      </c>
      <c r="M4570" s="265" t="s">
        <v>1941</v>
      </c>
      <c r="N4570" s="258" t="s">
        <v>3027</v>
      </c>
      <c r="O4570" s="258" t="s">
        <v>3040</v>
      </c>
      <c r="P4570" s="258"/>
      <c r="Q4570" s="258"/>
      <c r="R4570" s="258"/>
      <c r="S4570" s="265" t="s">
        <v>3116</v>
      </c>
      <c r="U4570" s="250" t="s">
        <v>2517</v>
      </c>
      <c r="V4570">
        <v>5269.4300518134696</v>
      </c>
      <c r="Z4570">
        <v>5.63989637305699</v>
      </c>
      <c r="AD4570" s="188">
        <f t="shared" si="140"/>
        <v>8.5696774861258103</v>
      </c>
    </row>
    <row r="4571" spans="1:30" hidden="1" x14ac:dyDescent="0.35">
      <c r="A4571" s="11" t="s">
        <v>2921</v>
      </c>
      <c r="B4571" s="11" t="s">
        <v>2516</v>
      </c>
      <c r="C4571" s="11" t="s">
        <v>2506</v>
      </c>
      <c r="D4571" s="188" t="s">
        <v>3022</v>
      </c>
      <c r="G4571" s="11" t="s">
        <v>2937</v>
      </c>
      <c r="H4571" s="11" t="s">
        <v>2939</v>
      </c>
      <c r="J4571" s="258" t="s">
        <v>2561</v>
      </c>
      <c r="K4571" s="258" t="s">
        <v>3017</v>
      </c>
      <c r="L4571" s="265" t="s">
        <v>1937</v>
      </c>
      <c r="M4571" s="265" t="s">
        <v>1941</v>
      </c>
      <c r="N4571" s="258" t="s">
        <v>3027</v>
      </c>
      <c r="O4571" s="258" t="s">
        <v>3040</v>
      </c>
      <c r="P4571" s="258"/>
      <c r="Q4571" s="258"/>
      <c r="R4571" s="258"/>
      <c r="S4571" s="265" t="s">
        <v>3116</v>
      </c>
      <c r="U4571" s="250" t="s">
        <v>2517</v>
      </c>
      <c r="V4571">
        <v>5355.2101324122004</v>
      </c>
      <c r="Z4571">
        <v>5.2979274611398903</v>
      </c>
      <c r="AD4571" s="188">
        <f t="shared" si="140"/>
        <v>8.5858252225250737</v>
      </c>
    </row>
    <row r="4572" spans="1:30" hidden="1" x14ac:dyDescent="0.35">
      <c r="A4572" s="11" t="s">
        <v>2921</v>
      </c>
      <c r="B4572" s="11" t="s">
        <v>2516</v>
      </c>
      <c r="C4572" s="11" t="s">
        <v>2506</v>
      </c>
      <c r="D4572" s="188" t="s">
        <v>3022</v>
      </c>
      <c r="G4572" s="11" t="s">
        <v>2937</v>
      </c>
      <c r="H4572" s="11" t="s">
        <v>2939</v>
      </c>
      <c r="J4572" s="258" t="s">
        <v>2561</v>
      </c>
      <c r="K4572" s="258" t="s">
        <v>3017</v>
      </c>
      <c r="L4572" s="265" t="s">
        <v>1937</v>
      </c>
      <c r="M4572" s="265" t="s">
        <v>1941</v>
      </c>
      <c r="N4572" s="258" t="s">
        <v>3027</v>
      </c>
      <c r="O4572" s="258" t="s">
        <v>3040</v>
      </c>
      <c r="P4572" s="261"/>
      <c r="Q4572" s="261"/>
      <c r="R4572" s="261"/>
      <c r="S4572" s="265" t="s">
        <v>3116</v>
      </c>
      <c r="U4572" s="250" t="s">
        <v>2517</v>
      </c>
      <c r="V4572">
        <v>6249.2803684513501</v>
      </c>
      <c r="Z4572">
        <v>5.3678756476683898</v>
      </c>
      <c r="AD4572" s="188">
        <f t="shared" si="140"/>
        <v>8.7402215950534234</v>
      </c>
    </row>
    <row r="4573" spans="1:30" hidden="1" x14ac:dyDescent="0.35">
      <c r="A4573" s="11" t="s">
        <v>2921</v>
      </c>
      <c r="B4573" s="11" t="s">
        <v>2516</v>
      </c>
      <c r="C4573" s="11" t="s">
        <v>2506</v>
      </c>
      <c r="D4573" s="188" t="s">
        <v>3022</v>
      </c>
      <c r="G4573" s="11" t="s">
        <v>2937</v>
      </c>
      <c r="H4573" s="11" t="s">
        <v>2939</v>
      </c>
      <c r="J4573" s="258" t="s">
        <v>2561</v>
      </c>
      <c r="K4573" s="258" t="s">
        <v>3017</v>
      </c>
      <c r="L4573" s="265" t="s">
        <v>1937</v>
      </c>
      <c r="M4573" s="265" t="s">
        <v>1941</v>
      </c>
      <c r="N4573" s="258" t="s">
        <v>3027</v>
      </c>
      <c r="O4573" s="258" t="s">
        <v>3040</v>
      </c>
      <c r="P4573" s="261"/>
      <c r="Q4573" s="261"/>
      <c r="R4573" s="261"/>
      <c r="S4573" s="265" t="s">
        <v>3116</v>
      </c>
      <c r="U4573" s="250" t="s">
        <v>2517</v>
      </c>
      <c r="V4573">
        <v>6781.2320092112795</v>
      </c>
      <c r="Z4573">
        <v>5.0492227979274604</v>
      </c>
      <c r="AD4573" s="188">
        <f t="shared" si="140"/>
        <v>8.8219140766998159</v>
      </c>
    </row>
    <row r="4574" spans="1:30" hidden="1" x14ac:dyDescent="0.35">
      <c r="A4574" s="11" t="s">
        <v>2921</v>
      </c>
      <c r="B4574" s="11" t="s">
        <v>2516</v>
      </c>
      <c r="C4574" s="11" t="s">
        <v>2506</v>
      </c>
      <c r="D4574" s="188" t="s">
        <v>3022</v>
      </c>
      <c r="G4574" s="11" t="s">
        <v>2937</v>
      </c>
      <c r="H4574" s="11" t="s">
        <v>2939</v>
      </c>
      <c r="J4574" s="258" t="s">
        <v>2561</v>
      </c>
      <c r="K4574" s="258" t="s">
        <v>3017</v>
      </c>
      <c r="L4574" s="265" t="s">
        <v>1937</v>
      </c>
      <c r="M4574" s="265" t="s">
        <v>1941</v>
      </c>
      <c r="N4574" s="258" t="s">
        <v>3027</v>
      </c>
      <c r="O4574" s="258" t="s">
        <v>3040</v>
      </c>
      <c r="P4574" s="261"/>
      <c r="Q4574" s="261"/>
      <c r="R4574" s="261"/>
      <c r="S4574" s="265" t="s">
        <v>3116</v>
      </c>
      <c r="U4574" s="250" t="s">
        <v>2517</v>
      </c>
      <c r="V4574">
        <v>7447.8986758779502</v>
      </c>
      <c r="Z4574">
        <v>5.0492227979274604</v>
      </c>
      <c r="AD4574" s="188">
        <f t="shared" si="140"/>
        <v>8.9156872146589343</v>
      </c>
    </row>
    <row r="4575" spans="1:30" hidden="1" x14ac:dyDescent="0.35">
      <c r="A4575" s="11" t="s">
        <v>2921</v>
      </c>
      <c r="B4575" s="11" t="s">
        <v>2516</v>
      </c>
      <c r="C4575" s="11" t="s">
        <v>2506</v>
      </c>
      <c r="D4575" s="188" t="s">
        <v>3022</v>
      </c>
      <c r="G4575" s="11" t="s">
        <v>2937</v>
      </c>
      <c r="H4575" s="11" t="s">
        <v>2939</v>
      </c>
      <c r="J4575" s="258" t="s">
        <v>2561</v>
      </c>
      <c r="K4575" s="258" t="s">
        <v>3017</v>
      </c>
      <c r="L4575" s="265" t="s">
        <v>1937</v>
      </c>
      <c r="M4575" s="265" t="s">
        <v>1941</v>
      </c>
      <c r="N4575" s="258" t="s">
        <v>3027</v>
      </c>
      <c r="O4575" s="258" t="s">
        <v>3040</v>
      </c>
      <c r="P4575" s="261"/>
      <c r="Q4575" s="261"/>
      <c r="R4575" s="261"/>
      <c r="S4575" s="265" t="s">
        <v>3116</v>
      </c>
      <c r="U4575" s="250" t="s">
        <v>2517</v>
      </c>
      <c r="V4575">
        <v>8114.5653425446098</v>
      </c>
      <c r="Z4575">
        <v>5.0492227979274604</v>
      </c>
      <c r="AD4575" s="188">
        <f t="shared" si="140"/>
        <v>9.0014159162892433</v>
      </c>
    </row>
    <row r="4576" spans="1:30" hidden="1" x14ac:dyDescent="0.35">
      <c r="A4576" s="11" t="s">
        <v>2921</v>
      </c>
      <c r="B4576" s="11" t="s">
        <v>2516</v>
      </c>
      <c r="C4576" s="11" t="s">
        <v>2506</v>
      </c>
      <c r="D4576" s="188" t="s">
        <v>3022</v>
      </c>
      <c r="G4576" s="11" t="s">
        <v>2937</v>
      </c>
      <c r="H4576" s="11" t="s">
        <v>2939</v>
      </c>
      <c r="J4576" s="258" t="s">
        <v>2561</v>
      </c>
      <c r="K4576" s="258" t="s">
        <v>3017</v>
      </c>
      <c r="L4576" s="265" t="s">
        <v>1937</v>
      </c>
      <c r="M4576" s="265" t="s">
        <v>1941</v>
      </c>
      <c r="N4576" s="258" t="s">
        <v>3027</v>
      </c>
      <c r="O4576" s="258" t="s">
        <v>3040</v>
      </c>
      <c r="P4576" s="261"/>
      <c r="Q4576" s="261"/>
      <c r="R4576" s="261"/>
      <c r="S4576" s="265" t="s">
        <v>3116</v>
      </c>
      <c r="U4576" s="250" t="s">
        <v>2517</v>
      </c>
      <c r="V4576">
        <v>8340.81750143926</v>
      </c>
      <c r="Z4576">
        <v>5.1036269430051799</v>
      </c>
      <c r="AD4576" s="188">
        <f t="shared" si="140"/>
        <v>9.0289165123042814</v>
      </c>
    </row>
    <row r="4577" spans="1:31" hidden="1" x14ac:dyDescent="0.35">
      <c r="A4577" s="11" t="s">
        <v>2921</v>
      </c>
      <c r="B4577" s="11" t="s">
        <v>2516</v>
      </c>
      <c r="C4577" s="11" t="s">
        <v>2506</v>
      </c>
      <c r="D4577" s="188" t="s">
        <v>3022</v>
      </c>
      <c r="G4577" s="11" t="s">
        <v>2937</v>
      </c>
      <c r="H4577" s="11" t="s">
        <v>2939</v>
      </c>
      <c r="J4577" s="258" t="s">
        <v>2561</v>
      </c>
      <c r="K4577" s="258" t="s">
        <v>3017</v>
      </c>
      <c r="L4577" s="265" t="s">
        <v>1937</v>
      </c>
      <c r="M4577" s="265" t="s">
        <v>1941</v>
      </c>
      <c r="N4577" s="258" t="s">
        <v>3027</v>
      </c>
      <c r="O4577" s="258" t="s">
        <v>3040</v>
      </c>
      <c r="P4577" s="261"/>
      <c r="Q4577" s="261"/>
      <c r="R4577" s="261"/>
      <c r="S4577" s="265" t="s">
        <v>3116</v>
      </c>
      <c r="U4577" s="250" t="s">
        <v>2517</v>
      </c>
      <c r="V4577">
        <v>12570.5238917674</v>
      </c>
      <c r="Z4577">
        <v>5.2046632124352303</v>
      </c>
      <c r="AD4577" s="188">
        <f t="shared" si="140"/>
        <v>9.4391099786606922</v>
      </c>
    </row>
    <row r="4578" spans="1:31" hidden="1" x14ac:dyDescent="0.35">
      <c r="A4578" s="11" t="s">
        <v>2921</v>
      </c>
      <c r="B4578" s="11" t="s">
        <v>2516</v>
      </c>
      <c r="C4578" s="11" t="s">
        <v>2506</v>
      </c>
      <c r="D4578" s="188" t="s">
        <v>3022</v>
      </c>
      <c r="G4578" s="11" t="s">
        <v>2937</v>
      </c>
      <c r="H4578" s="11" t="s">
        <v>2939</v>
      </c>
      <c r="J4578" s="258" t="s">
        <v>2561</v>
      </c>
      <c r="K4578" s="258" t="s">
        <v>3017</v>
      </c>
      <c r="L4578" s="265" t="s">
        <v>1937</v>
      </c>
      <c r="M4578" s="265" t="s">
        <v>1941</v>
      </c>
      <c r="N4578" s="258" t="s">
        <v>3027</v>
      </c>
      <c r="O4578" s="258" t="s">
        <v>3040</v>
      </c>
      <c r="P4578" s="261"/>
      <c r="Q4578" s="261"/>
      <c r="R4578" s="261"/>
      <c r="S4578" s="265" t="s">
        <v>3116</v>
      </c>
      <c r="U4578" s="250" t="s">
        <v>2517</v>
      </c>
      <c r="V4578">
        <v>15558.4340817501</v>
      </c>
      <c r="Z4578">
        <v>5.04145077720207</v>
      </c>
      <c r="AD4578" s="188">
        <f t="shared" si="140"/>
        <v>9.6523581552484377</v>
      </c>
    </row>
    <row r="4579" spans="1:31" hidden="1" x14ac:dyDescent="0.35">
      <c r="A4579" s="11" t="s">
        <v>2921</v>
      </c>
      <c r="B4579" s="11" t="s">
        <v>2516</v>
      </c>
      <c r="C4579" s="11" t="s">
        <v>2506</v>
      </c>
      <c r="D4579" s="188" t="s">
        <v>3022</v>
      </c>
      <c r="G4579" s="11" t="s">
        <v>2937</v>
      </c>
      <c r="H4579" s="11" t="s">
        <v>2939</v>
      </c>
      <c r="J4579" s="258" t="s">
        <v>2561</v>
      </c>
      <c r="K4579" s="258" t="s">
        <v>3017</v>
      </c>
      <c r="L4579" s="265" t="s">
        <v>1937</v>
      </c>
      <c r="M4579" s="265" t="s">
        <v>1941</v>
      </c>
      <c r="N4579" s="258" t="s">
        <v>3027</v>
      </c>
      <c r="O4579" s="258" t="s">
        <v>3040</v>
      </c>
      <c r="P4579" s="261"/>
      <c r="Q4579" s="261"/>
      <c r="R4579" s="261"/>
      <c r="S4579" s="265" t="s">
        <v>3116</v>
      </c>
      <c r="U4579" s="250" t="s">
        <v>2517</v>
      </c>
      <c r="V4579">
        <v>16576.2809441565</v>
      </c>
      <c r="Z4579">
        <v>5.2823834196891104</v>
      </c>
      <c r="AD4579" s="188">
        <f t="shared" si="140"/>
        <v>9.7157280937667192</v>
      </c>
    </row>
    <row r="4580" spans="1:31" hidden="1" x14ac:dyDescent="0.35">
      <c r="A4580" s="11" t="s">
        <v>2921</v>
      </c>
      <c r="B4580" s="11" t="s">
        <v>2516</v>
      </c>
      <c r="C4580" s="11" t="s">
        <v>2506</v>
      </c>
      <c r="D4580" s="188" t="s">
        <v>3022</v>
      </c>
      <c r="G4580" s="11" t="s">
        <v>2937</v>
      </c>
      <c r="H4580" s="11" t="s">
        <v>2939</v>
      </c>
      <c r="J4580" s="258" t="s">
        <v>2561</v>
      </c>
      <c r="K4580" s="258" t="s">
        <v>3017</v>
      </c>
      <c r="L4580" s="265" t="s">
        <v>1937</v>
      </c>
      <c r="M4580" s="265" t="s">
        <v>1941</v>
      </c>
      <c r="N4580" s="258" t="s">
        <v>3027</v>
      </c>
      <c r="O4580" s="258" t="s">
        <v>3040</v>
      </c>
      <c r="P4580" s="261"/>
      <c r="Q4580" s="261"/>
      <c r="R4580" s="261"/>
      <c r="S4580" s="265" t="s">
        <v>3116</v>
      </c>
      <c r="U4580" s="250" t="s">
        <v>2517</v>
      </c>
      <c r="V4580">
        <v>18010.938399539398</v>
      </c>
      <c r="Z4580">
        <v>5.1502590673575099</v>
      </c>
      <c r="AD4580" s="188">
        <f t="shared" si="140"/>
        <v>9.7987345411734932</v>
      </c>
    </row>
    <row r="4581" spans="1:31" hidden="1" x14ac:dyDescent="0.35">
      <c r="A4581" s="11" t="s">
        <v>2921</v>
      </c>
      <c r="B4581" s="11" t="s">
        <v>2516</v>
      </c>
      <c r="C4581" s="11" t="s">
        <v>2506</v>
      </c>
      <c r="D4581" s="188" t="s">
        <v>3022</v>
      </c>
      <c r="G4581" s="11" t="s">
        <v>2937</v>
      </c>
      <c r="H4581" s="11" t="s">
        <v>2939</v>
      </c>
      <c r="J4581" s="258" t="s">
        <v>2561</v>
      </c>
      <c r="K4581" s="258" t="s">
        <v>3017</v>
      </c>
      <c r="L4581" s="265" t="s">
        <v>1937</v>
      </c>
      <c r="M4581" s="265" t="s">
        <v>1941</v>
      </c>
      <c r="N4581" s="258" t="s">
        <v>3027</v>
      </c>
      <c r="O4581" s="258" t="s">
        <v>3040</v>
      </c>
      <c r="P4581" s="261"/>
      <c r="Q4581" s="261"/>
      <c r="R4581" s="261"/>
      <c r="S4581" s="265" t="s">
        <v>3116</v>
      </c>
      <c r="U4581" s="250" t="s">
        <v>2517</v>
      </c>
      <c r="V4581">
        <v>22625.2158894645</v>
      </c>
      <c r="Z4581">
        <v>5.9430051813471501</v>
      </c>
      <c r="AD4581" s="188">
        <f t="shared" si="140"/>
        <v>10.02682031059838</v>
      </c>
    </row>
    <row r="4582" spans="1:31" hidden="1" x14ac:dyDescent="0.35">
      <c r="A4582" s="11" t="s">
        <v>2921</v>
      </c>
      <c r="B4582" s="11" t="s">
        <v>2516</v>
      </c>
      <c r="C4582" s="11" t="s">
        <v>2506</v>
      </c>
      <c r="D4582" s="188" t="s">
        <v>3022</v>
      </c>
      <c r="G4582" s="11" t="s">
        <v>2937</v>
      </c>
      <c r="H4582" s="11" t="s">
        <v>2939</v>
      </c>
      <c r="J4582" s="258" t="s">
        <v>2561</v>
      </c>
      <c r="K4582" s="258" t="s">
        <v>3017</v>
      </c>
      <c r="L4582" s="265" t="s">
        <v>1937</v>
      </c>
      <c r="M4582" s="265" t="s">
        <v>1941</v>
      </c>
      <c r="N4582" s="258" t="s">
        <v>3027</v>
      </c>
      <c r="O4582" s="258" t="s">
        <v>3040</v>
      </c>
      <c r="P4582" s="261"/>
      <c r="Q4582" s="261"/>
      <c r="R4582" s="261"/>
      <c r="S4582" s="265" t="s">
        <v>3116</v>
      </c>
      <c r="U4582" s="250" t="s">
        <v>2517</v>
      </c>
      <c r="V4582">
        <v>23004.029936672399</v>
      </c>
      <c r="Z4582">
        <v>5.0569948186528402</v>
      </c>
      <c r="AD4582" s="188">
        <f t="shared" si="140"/>
        <v>10.043424694200926</v>
      </c>
    </row>
    <row r="4583" spans="1:31" hidden="1" x14ac:dyDescent="0.35">
      <c r="A4583" s="11" t="s">
        <v>2921</v>
      </c>
      <c r="B4583" s="11" t="s">
        <v>2516</v>
      </c>
      <c r="C4583" s="11" t="s">
        <v>2506</v>
      </c>
      <c r="D4583" s="188" t="s">
        <v>3022</v>
      </c>
      <c r="G4583" s="11" t="s">
        <v>2937</v>
      </c>
      <c r="H4583" s="11" t="s">
        <v>2939</v>
      </c>
      <c r="J4583" s="258" t="s">
        <v>2561</v>
      </c>
      <c r="K4583" s="258" t="s">
        <v>3017</v>
      </c>
      <c r="L4583" s="265" t="s">
        <v>1937</v>
      </c>
      <c r="M4583" s="265" t="s">
        <v>1941</v>
      </c>
      <c r="N4583" s="258" t="s">
        <v>3027</v>
      </c>
      <c r="O4583" s="258" t="s">
        <v>3040</v>
      </c>
      <c r="P4583" s="261"/>
      <c r="Q4583" s="261"/>
      <c r="R4583" s="261"/>
      <c r="S4583" s="265" t="s">
        <v>3116</v>
      </c>
      <c r="U4583" s="250" t="s">
        <v>2517</v>
      </c>
      <c r="V4583">
        <v>28347.725964306199</v>
      </c>
      <c r="Z4583">
        <v>5.1968911917098399</v>
      </c>
      <c r="AD4583" s="188">
        <f t="shared" si="140"/>
        <v>10.25230209303942</v>
      </c>
    </row>
    <row r="4584" spans="1:31" hidden="1" x14ac:dyDescent="0.35">
      <c r="A4584" s="11" t="s">
        <v>2921</v>
      </c>
      <c r="B4584" s="11" t="s">
        <v>2516</v>
      </c>
      <c r="C4584" s="11" t="s">
        <v>2506</v>
      </c>
      <c r="D4584" s="188" t="s">
        <v>3022</v>
      </c>
      <c r="G4584" s="11" t="s">
        <v>2937</v>
      </c>
      <c r="H4584" s="11" t="s">
        <v>2939</v>
      </c>
      <c r="J4584" s="258" t="s">
        <v>2561</v>
      </c>
      <c r="K4584" s="258" t="s">
        <v>3017</v>
      </c>
      <c r="L4584" s="265" t="s">
        <v>1937</v>
      </c>
      <c r="M4584" s="265" t="s">
        <v>1941</v>
      </c>
      <c r="N4584" s="258" t="s">
        <v>3027</v>
      </c>
      <c r="O4584" s="258" t="s">
        <v>3040</v>
      </c>
      <c r="P4584" s="261"/>
      <c r="Q4584" s="261"/>
      <c r="R4584" s="261"/>
      <c r="S4584" s="265" t="s">
        <v>3116</v>
      </c>
      <c r="U4584" s="250" t="s">
        <v>2517</v>
      </c>
      <c r="V4584">
        <v>31560.736902705801</v>
      </c>
      <c r="Z4584">
        <v>5.0725388601036201</v>
      </c>
      <c r="AD4584" s="188">
        <f t="shared" si="140"/>
        <v>10.359669123949129</v>
      </c>
    </row>
    <row r="4585" spans="1:31" hidden="1" x14ac:dyDescent="0.35">
      <c r="A4585" s="11" t="s">
        <v>2921</v>
      </c>
      <c r="B4585" s="11" t="s">
        <v>2516</v>
      </c>
      <c r="C4585" s="11" t="s">
        <v>2506</v>
      </c>
      <c r="D4585" s="188" t="s">
        <v>3022</v>
      </c>
      <c r="G4585" s="11" t="s">
        <v>2937</v>
      </c>
      <c r="H4585" s="11" t="s">
        <v>2939</v>
      </c>
      <c r="J4585" s="258" t="s">
        <v>2561</v>
      </c>
      <c r="K4585" s="258" t="s">
        <v>3017</v>
      </c>
      <c r="L4585" s="265" t="s">
        <v>1937</v>
      </c>
      <c r="M4585" s="265" t="s">
        <v>1941</v>
      </c>
      <c r="N4585" s="258" t="s">
        <v>3027</v>
      </c>
      <c r="O4585" s="258" t="s">
        <v>3040</v>
      </c>
      <c r="P4585" s="261"/>
      <c r="Q4585" s="261"/>
      <c r="R4585" s="261"/>
      <c r="S4585" s="265" t="s">
        <v>3116</v>
      </c>
      <c r="U4585" s="250" t="s">
        <v>2517</v>
      </c>
      <c r="V4585">
        <v>33781.232009211199</v>
      </c>
      <c r="Z4585">
        <v>5.0492227979274604</v>
      </c>
      <c r="AD4585" s="188">
        <f t="shared" si="140"/>
        <v>10.427660661254185</v>
      </c>
    </row>
    <row r="4586" spans="1:31" hidden="1" x14ac:dyDescent="0.35">
      <c r="A4586" s="11" t="s">
        <v>2921</v>
      </c>
      <c r="B4586" s="11" t="s">
        <v>2516</v>
      </c>
      <c r="C4586" s="11" t="s">
        <v>2506</v>
      </c>
      <c r="D4586" s="188" t="s">
        <v>3022</v>
      </c>
      <c r="G4586" s="11" t="s">
        <v>2937</v>
      </c>
      <c r="H4586" s="11" t="s">
        <v>2939</v>
      </c>
      <c r="J4586" s="258" t="s">
        <v>2561</v>
      </c>
      <c r="K4586" s="258" t="s">
        <v>3017</v>
      </c>
      <c r="L4586" s="265" t="s">
        <v>1937</v>
      </c>
      <c r="M4586" s="265" t="s">
        <v>1941</v>
      </c>
      <c r="N4586" s="258" t="s">
        <v>3027</v>
      </c>
      <c r="O4586" s="258" t="s">
        <v>3040</v>
      </c>
      <c r="P4586" s="261"/>
      <c r="Q4586" s="261"/>
      <c r="R4586" s="261"/>
      <c r="S4586" s="265" t="s">
        <v>3116</v>
      </c>
      <c r="U4586" s="250" t="s">
        <v>2517</v>
      </c>
      <c r="V4586">
        <v>56280.368451352901</v>
      </c>
      <c r="Z4586">
        <v>5.7875647668393704</v>
      </c>
      <c r="AD4586" s="188">
        <f t="shared" si="140"/>
        <v>10.938101057961568</v>
      </c>
    </row>
    <row r="4587" spans="1:31" hidden="1" x14ac:dyDescent="0.35">
      <c r="A4587" s="11" t="s">
        <v>2921</v>
      </c>
      <c r="B4587" s="11" t="s">
        <v>2516</v>
      </c>
      <c r="C4587" s="11" t="s">
        <v>2506</v>
      </c>
      <c r="D4587" s="188" t="s">
        <v>3022</v>
      </c>
      <c r="G4587" s="11" t="s">
        <v>2937</v>
      </c>
      <c r="H4587" s="11" t="s">
        <v>2939</v>
      </c>
      <c r="J4587" s="258" t="s">
        <v>2561</v>
      </c>
      <c r="K4587" s="258" t="s">
        <v>3017</v>
      </c>
      <c r="L4587" s="265" t="s">
        <v>1937</v>
      </c>
      <c r="M4587" s="265" t="s">
        <v>1941</v>
      </c>
      <c r="N4587" s="258" t="s">
        <v>3027</v>
      </c>
      <c r="O4587" s="258" t="s">
        <v>3040</v>
      </c>
      <c r="P4587" s="261"/>
      <c r="Q4587" s="261"/>
      <c r="R4587" s="261"/>
      <c r="S4587" s="265" t="s">
        <v>3116</v>
      </c>
      <c r="U4587" s="250" t="s">
        <v>2517</v>
      </c>
      <c r="V4587">
        <v>58926.309729418499</v>
      </c>
      <c r="Z4587">
        <v>5.5077720207253797</v>
      </c>
      <c r="AD4587" s="188">
        <f t="shared" si="140"/>
        <v>10.984042954615752</v>
      </c>
    </row>
    <row r="4588" spans="1:31" hidden="1" x14ac:dyDescent="0.35">
      <c r="A4588" s="11" t="s">
        <v>2921</v>
      </c>
      <c r="B4588" s="11" t="s">
        <v>2516</v>
      </c>
      <c r="C4588" s="11" t="s">
        <v>2506</v>
      </c>
      <c r="D4588" s="188" t="s">
        <v>3022</v>
      </c>
      <c r="G4588" s="11" t="s">
        <v>2937</v>
      </c>
      <c r="H4588" s="11" t="s">
        <v>2939</v>
      </c>
      <c r="J4588" s="258" t="s">
        <v>2561</v>
      </c>
      <c r="K4588" s="258" t="s">
        <v>3017</v>
      </c>
      <c r="L4588" s="265" t="s">
        <v>1937</v>
      </c>
      <c r="M4588" s="265" t="s">
        <v>1941</v>
      </c>
      <c r="N4588" s="258" t="s">
        <v>3027</v>
      </c>
      <c r="O4588" s="258" t="s">
        <v>3040</v>
      </c>
      <c r="P4588" s="261"/>
      <c r="Q4588" s="261"/>
      <c r="R4588" s="261"/>
      <c r="S4588" s="265" t="s">
        <v>3116</v>
      </c>
      <c r="U4588" s="250" t="s">
        <v>2517</v>
      </c>
      <c r="V4588">
        <v>71261.945883707507</v>
      </c>
      <c r="Z4588">
        <v>5.5388601036269396</v>
      </c>
      <c r="AD4588" s="188">
        <f t="shared" si="140"/>
        <v>11.174117745602993</v>
      </c>
    </row>
    <row r="4589" spans="1:31" x14ac:dyDescent="0.35">
      <c r="A4589" s="11" t="s">
        <v>2944</v>
      </c>
      <c r="B4589" s="11" t="s">
        <v>2516</v>
      </c>
      <c r="C4589" s="11" t="s">
        <v>2958</v>
      </c>
      <c r="D4589" s="188" t="s">
        <v>3022</v>
      </c>
      <c r="G4589" s="11" t="s">
        <v>2959</v>
      </c>
      <c r="H4589" s="11" t="s">
        <v>1936</v>
      </c>
      <c r="I4589" s="11" t="s">
        <v>2960</v>
      </c>
      <c r="J4589" s="188" t="s">
        <v>2561</v>
      </c>
      <c r="K4589" s="261" t="s">
        <v>3059</v>
      </c>
      <c r="L4589" s="265" t="s">
        <v>1937</v>
      </c>
      <c r="M4589" s="265" t="s">
        <v>1937</v>
      </c>
      <c r="N4589" s="258" t="s">
        <v>3023</v>
      </c>
      <c r="P4589" s="265" t="s">
        <v>3108</v>
      </c>
      <c r="Q4589" s="265" t="s">
        <v>3079</v>
      </c>
      <c r="R4589" s="265" t="s">
        <v>2120</v>
      </c>
      <c r="S4589" s="265" t="s">
        <v>3116</v>
      </c>
      <c r="T4589" s="11" t="s">
        <v>2762</v>
      </c>
      <c r="U4589" s="250" t="s">
        <v>2517</v>
      </c>
      <c r="V4589">
        <v>-0.39114553184694301</v>
      </c>
      <c r="Z4589">
        <v>1.75771971496437</v>
      </c>
      <c r="AD4589" s="188">
        <f>LN(10^V4589)</f>
        <v>-0.90064587082199865</v>
      </c>
      <c r="AE4589" s="188">
        <f>LN(10^Z4589)</f>
        <v>4.047299213338702</v>
      </c>
    </row>
    <row r="4590" spans="1:31" x14ac:dyDescent="0.35">
      <c r="A4590" s="11" t="s">
        <v>2944</v>
      </c>
      <c r="B4590" s="11" t="s">
        <v>2516</v>
      </c>
      <c r="C4590" s="11" t="s">
        <v>2958</v>
      </c>
      <c r="D4590" s="188" t="s">
        <v>3022</v>
      </c>
      <c r="G4590" s="11" t="s">
        <v>2959</v>
      </c>
      <c r="H4590" s="11" t="s">
        <v>1936</v>
      </c>
      <c r="I4590" s="11" t="s">
        <v>2960</v>
      </c>
      <c r="J4590" s="188" t="s">
        <v>2561</v>
      </c>
      <c r="K4590" s="261" t="s">
        <v>3059</v>
      </c>
      <c r="L4590" s="265" t="s">
        <v>1937</v>
      </c>
      <c r="M4590" s="265" t="s">
        <v>1937</v>
      </c>
      <c r="N4590" s="258" t="s">
        <v>3023</v>
      </c>
      <c r="P4590" s="265" t="s">
        <v>3108</v>
      </c>
      <c r="Q4590" s="265" t="s">
        <v>3079</v>
      </c>
      <c r="R4590" s="265" t="s">
        <v>2120</v>
      </c>
      <c r="S4590" s="265" t="s">
        <v>3116</v>
      </c>
      <c r="T4590" s="11" t="s">
        <v>2762</v>
      </c>
      <c r="U4590" s="250" t="s">
        <v>2517</v>
      </c>
      <c r="V4590">
        <v>-0.135302101838359</v>
      </c>
      <c r="Z4590">
        <v>0.86698337292161498</v>
      </c>
      <c r="AD4590" s="188">
        <f t="shared" ref="AD4590:AD4653" si="141">LN(10^V4590)</f>
        <v>-0.31154460274376772</v>
      </c>
      <c r="AE4590" s="188">
        <f t="shared" ref="AE4590:AE4653" si="142">LN(10^Z4590)</f>
        <v>1.9963029903630085</v>
      </c>
    </row>
    <row r="4591" spans="1:31" x14ac:dyDescent="0.35">
      <c r="A4591" s="11" t="s">
        <v>2944</v>
      </c>
      <c r="B4591" s="11" t="s">
        <v>2516</v>
      </c>
      <c r="C4591" s="11" t="s">
        <v>2958</v>
      </c>
      <c r="D4591" s="188" t="s">
        <v>3022</v>
      </c>
      <c r="G4591" s="11" t="s">
        <v>2959</v>
      </c>
      <c r="H4591" s="11" t="s">
        <v>1936</v>
      </c>
      <c r="I4591" s="11" t="s">
        <v>2960</v>
      </c>
      <c r="J4591" s="188" t="s">
        <v>2561</v>
      </c>
      <c r="K4591" s="261" t="s">
        <v>3059</v>
      </c>
      <c r="L4591" s="265" t="s">
        <v>1937</v>
      </c>
      <c r="M4591" s="265" t="s">
        <v>1937</v>
      </c>
      <c r="N4591" s="258" t="s">
        <v>3023</v>
      </c>
      <c r="P4591" s="265" t="s">
        <v>3108</v>
      </c>
      <c r="Q4591" s="265" t="s">
        <v>3079</v>
      </c>
      <c r="R4591" s="265" t="s">
        <v>2120</v>
      </c>
      <c r="S4591" s="265" t="s">
        <v>3116</v>
      </c>
      <c r="T4591" s="11" t="s">
        <v>2762</v>
      </c>
      <c r="U4591" s="250" t="s">
        <v>2517</v>
      </c>
      <c r="V4591">
        <v>0.17766821693047699</v>
      </c>
      <c r="Z4591">
        <v>1.38004750593824</v>
      </c>
      <c r="AD4591" s="188">
        <f t="shared" si="141"/>
        <v>0.40909618780294865</v>
      </c>
      <c r="AE4591" s="188">
        <f t="shared" si="142"/>
        <v>3.1776768147970036</v>
      </c>
    </row>
    <row r="4592" spans="1:31" x14ac:dyDescent="0.35">
      <c r="A4592" s="11" t="s">
        <v>2944</v>
      </c>
      <c r="B4592" s="11" t="s">
        <v>2516</v>
      </c>
      <c r="C4592" s="11" t="s">
        <v>2958</v>
      </c>
      <c r="D4592" s="188" t="s">
        <v>3022</v>
      </c>
      <c r="G4592" s="11" t="s">
        <v>2959</v>
      </c>
      <c r="H4592" s="11" t="s">
        <v>1936</v>
      </c>
      <c r="I4592" s="11" t="s">
        <v>2960</v>
      </c>
      <c r="J4592" s="188" t="s">
        <v>2561</v>
      </c>
      <c r="K4592" s="261" t="s">
        <v>3059</v>
      </c>
      <c r="L4592" s="265" t="s">
        <v>1937</v>
      </c>
      <c r="M4592" s="265" t="s">
        <v>1937</v>
      </c>
      <c r="N4592" s="258" t="s">
        <v>3023</v>
      </c>
      <c r="P4592" s="265" t="s">
        <v>3108</v>
      </c>
      <c r="Q4592" s="265" t="s">
        <v>3079</v>
      </c>
      <c r="R4592" s="265" t="s">
        <v>2120</v>
      </c>
      <c r="S4592" s="265" t="s">
        <v>3116</v>
      </c>
      <c r="T4592" s="11" t="s">
        <v>2762</v>
      </c>
      <c r="U4592" s="250" t="s">
        <v>2517</v>
      </c>
      <c r="V4592">
        <v>0.58384398890197398</v>
      </c>
      <c r="Z4592">
        <v>0.71021377672208996</v>
      </c>
      <c r="AD4592" s="188">
        <f t="shared" si="141"/>
        <v>1.3443504654798664</v>
      </c>
      <c r="AE4592" s="188">
        <f t="shared" si="142"/>
        <v>1.6353276551192861</v>
      </c>
    </row>
    <row r="4593" spans="1:31" x14ac:dyDescent="0.35">
      <c r="A4593" s="11" t="s">
        <v>2944</v>
      </c>
      <c r="B4593" s="11" t="s">
        <v>2516</v>
      </c>
      <c r="C4593" s="11" t="s">
        <v>2958</v>
      </c>
      <c r="D4593" s="188" t="s">
        <v>3022</v>
      </c>
      <c r="G4593" s="11" t="s">
        <v>2959</v>
      </c>
      <c r="H4593" s="11" t="s">
        <v>1936</v>
      </c>
      <c r="I4593" s="11" t="s">
        <v>2960</v>
      </c>
      <c r="J4593" s="188" t="s">
        <v>2561</v>
      </c>
      <c r="K4593" s="261" t="s">
        <v>3059</v>
      </c>
      <c r="L4593" s="265" t="s">
        <v>1937</v>
      </c>
      <c r="M4593" s="265" t="s">
        <v>1937</v>
      </c>
      <c r="N4593" s="258" t="s">
        <v>3023</v>
      </c>
      <c r="P4593" s="265" t="s">
        <v>3108</v>
      </c>
      <c r="Q4593" s="265" t="s">
        <v>3079</v>
      </c>
      <c r="R4593" s="265" t="s">
        <v>2120</v>
      </c>
      <c r="S4593" s="265" t="s">
        <v>3116</v>
      </c>
      <c r="T4593" s="11" t="s">
        <v>2762</v>
      </c>
      <c r="U4593" s="250" t="s">
        <v>2517</v>
      </c>
      <c r="V4593">
        <v>1.36442843170522</v>
      </c>
      <c r="Z4593">
        <v>0.93111638954869302</v>
      </c>
      <c r="AD4593" s="188">
        <f t="shared" si="141"/>
        <v>3.1417125673016844</v>
      </c>
      <c r="AE4593" s="188">
        <f t="shared" si="142"/>
        <v>2.1439747184172577</v>
      </c>
    </row>
    <row r="4594" spans="1:31" x14ac:dyDescent="0.35">
      <c r="A4594" s="11" t="s">
        <v>2944</v>
      </c>
      <c r="B4594" s="11" t="s">
        <v>2516</v>
      </c>
      <c r="C4594" s="11" t="s">
        <v>2958</v>
      </c>
      <c r="D4594" s="188" t="s">
        <v>3022</v>
      </c>
      <c r="G4594" s="11" t="s">
        <v>2959</v>
      </c>
      <c r="H4594" s="11" t="s">
        <v>1936</v>
      </c>
      <c r="I4594" s="11" t="s">
        <v>2960</v>
      </c>
      <c r="J4594" s="188" t="s">
        <v>2561</v>
      </c>
      <c r="K4594" s="261" t="s">
        <v>3059</v>
      </c>
      <c r="L4594" s="265" t="s">
        <v>1937</v>
      </c>
      <c r="M4594" s="265" t="s">
        <v>1937</v>
      </c>
      <c r="N4594" s="258" t="s">
        <v>3023</v>
      </c>
      <c r="P4594" s="265" t="s">
        <v>3108</v>
      </c>
      <c r="Q4594" s="265" t="s">
        <v>3079</v>
      </c>
      <c r="R4594" s="265" t="s">
        <v>2120</v>
      </c>
      <c r="S4594" s="265" t="s">
        <v>3116</v>
      </c>
      <c r="T4594" s="11" t="s">
        <v>2762</v>
      </c>
      <c r="U4594" s="250" t="s">
        <v>2517</v>
      </c>
      <c r="V4594">
        <v>1.7428491586658399</v>
      </c>
      <c r="Z4594">
        <v>0.86698337292161498</v>
      </c>
      <c r="AD4594" s="188">
        <f t="shared" si="141"/>
        <v>4.0130584920811776</v>
      </c>
      <c r="AE4594" s="188">
        <f t="shared" si="142"/>
        <v>1.9963029903630085</v>
      </c>
    </row>
    <row r="4595" spans="1:31" x14ac:dyDescent="0.35">
      <c r="A4595" s="11" t="s">
        <v>2944</v>
      </c>
      <c r="B4595" s="11" t="s">
        <v>2516</v>
      </c>
      <c r="C4595" s="11" t="s">
        <v>2958</v>
      </c>
      <c r="D4595" s="188" t="s">
        <v>3022</v>
      </c>
      <c r="G4595" s="11" t="s">
        <v>2959</v>
      </c>
      <c r="H4595" s="11" t="s">
        <v>1936</v>
      </c>
      <c r="I4595" s="11" t="s">
        <v>2960</v>
      </c>
      <c r="J4595" s="188" t="s">
        <v>2561</v>
      </c>
      <c r="K4595" s="261" t="s">
        <v>3059</v>
      </c>
      <c r="L4595" s="265" t="s">
        <v>1937</v>
      </c>
      <c r="M4595" s="265" t="s">
        <v>1937</v>
      </c>
      <c r="N4595" s="258" t="s">
        <v>3023</v>
      </c>
      <c r="P4595" s="265" t="s">
        <v>3108</v>
      </c>
      <c r="Q4595" s="265" t="s">
        <v>3079</v>
      </c>
      <c r="R4595" s="265" t="s">
        <v>2120</v>
      </c>
      <c r="S4595" s="265" t="s">
        <v>3116</v>
      </c>
      <c r="T4595" s="11" t="s">
        <v>2762</v>
      </c>
      <c r="U4595" s="250" t="s">
        <v>2517</v>
      </c>
      <c r="V4595">
        <v>1.69144094692508</v>
      </c>
      <c r="Z4595">
        <v>1.1021377672209001</v>
      </c>
      <c r="AD4595" s="188">
        <f t="shared" si="141"/>
        <v>3.8946867100694225</v>
      </c>
      <c r="AE4595" s="188">
        <f t="shared" si="142"/>
        <v>2.5377659932285863</v>
      </c>
    </row>
    <row r="4596" spans="1:31" x14ac:dyDescent="0.35">
      <c r="A4596" s="11" t="s">
        <v>2944</v>
      </c>
      <c r="B4596" s="11" t="s">
        <v>2516</v>
      </c>
      <c r="C4596" s="11" t="s">
        <v>2958</v>
      </c>
      <c r="D4596" s="188" t="s">
        <v>3022</v>
      </c>
      <c r="G4596" s="11" t="s">
        <v>2959</v>
      </c>
      <c r="H4596" s="11" t="s">
        <v>1936</v>
      </c>
      <c r="I4596" s="11" t="s">
        <v>2960</v>
      </c>
      <c r="J4596" s="188" t="s">
        <v>2561</v>
      </c>
      <c r="K4596" s="261" t="s">
        <v>3059</v>
      </c>
      <c r="L4596" s="265" t="s">
        <v>1937</v>
      </c>
      <c r="M4596" s="265" t="s">
        <v>1937</v>
      </c>
      <c r="N4596" s="258" t="s">
        <v>3023</v>
      </c>
      <c r="P4596" s="265" t="s">
        <v>3108</v>
      </c>
      <c r="Q4596" s="265" t="s">
        <v>3079</v>
      </c>
      <c r="R4596" s="265" t="s">
        <v>2120</v>
      </c>
      <c r="S4596" s="265" t="s">
        <v>3116</v>
      </c>
      <c r="T4596" s="11" t="s">
        <v>2762</v>
      </c>
      <c r="U4596" s="250" t="s">
        <v>2517</v>
      </c>
      <c r="V4596">
        <v>1.69093195472963</v>
      </c>
      <c r="Z4596">
        <v>1.2232779097387101</v>
      </c>
      <c r="AD4596" s="188">
        <f t="shared" si="141"/>
        <v>3.8935147122277289</v>
      </c>
      <c r="AE4596" s="188">
        <f t="shared" si="142"/>
        <v>2.8167014795532697</v>
      </c>
    </row>
    <row r="4597" spans="1:31" x14ac:dyDescent="0.35">
      <c r="A4597" s="11" t="s">
        <v>2944</v>
      </c>
      <c r="B4597" s="11" t="s">
        <v>2516</v>
      </c>
      <c r="C4597" s="11" t="s">
        <v>2958</v>
      </c>
      <c r="D4597" s="188" t="s">
        <v>3022</v>
      </c>
      <c r="G4597" s="11" t="s">
        <v>2959</v>
      </c>
      <c r="H4597" s="11" t="s">
        <v>1936</v>
      </c>
      <c r="I4597" s="11" t="s">
        <v>2960</v>
      </c>
      <c r="J4597" s="188" t="s">
        <v>2561</v>
      </c>
      <c r="K4597" s="261" t="s">
        <v>3059</v>
      </c>
      <c r="L4597" s="265" t="s">
        <v>1937</v>
      </c>
      <c r="M4597" s="265" t="s">
        <v>1937</v>
      </c>
      <c r="N4597" s="258" t="s">
        <v>3023</v>
      </c>
      <c r="P4597" s="265" t="s">
        <v>3108</v>
      </c>
      <c r="Q4597" s="265" t="s">
        <v>3079</v>
      </c>
      <c r="R4597" s="265" t="s">
        <v>2120</v>
      </c>
      <c r="S4597" s="265" t="s">
        <v>3116</v>
      </c>
      <c r="T4597" s="11" t="s">
        <v>2762</v>
      </c>
      <c r="U4597" s="250" t="s">
        <v>2517</v>
      </c>
      <c r="V4597">
        <v>1.95575759995209</v>
      </c>
      <c r="Z4597">
        <v>1.19477434679334</v>
      </c>
      <c r="AD4597" s="188">
        <f t="shared" si="141"/>
        <v>4.5032982951594951</v>
      </c>
      <c r="AE4597" s="188">
        <f t="shared" si="142"/>
        <v>2.7510696004180435</v>
      </c>
    </row>
    <row r="4598" spans="1:31" x14ac:dyDescent="0.35">
      <c r="A4598" s="11" t="s">
        <v>2944</v>
      </c>
      <c r="B4598" s="11" t="s">
        <v>2516</v>
      </c>
      <c r="C4598" s="11" t="s">
        <v>2958</v>
      </c>
      <c r="D4598" s="188" t="s">
        <v>3022</v>
      </c>
      <c r="G4598" s="11" t="s">
        <v>2959</v>
      </c>
      <c r="H4598" s="11" t="s">
        <v>1936</v>
      </c>
      <c r="I4598" s="11" t="s">
        <v>2960</v>
      </c>
      <c r="J4598" s="188" t="s">
        <v>2561</v>
      </c>
      <c r="K4598" s="261" t="s">
        <v>3059</v>
      </c>
      <c r="L4598" s="265" t="s">
        <v>1937</v>
      </c>
      <c r="M4598" s="265" t="s">
        <v>1937</v>
      </c>
      <c r="N4598" s="258" t="s">
        <v>3023</v>
      </c>
      <c r="P4598" s="265" t="s">
        <v>3108</v>
      </c>
      <c r="Q4598" s="265" t="s">
        <v>3079</v>
      </c>
      <c r="R4598" s="265" t="s">
        <v>2120</v>
      </c>
      <c r="S4598" s="265" t="s">
        <v>3116</v>
      </c>
      <c r="T4598" s="11" t="s">
        <v>2762</v>
      </c>
      <c r="U4598" s="250" t="s">
        <v>2517</v>
      </c>
      <c r="V4598">
        <v>2.1827082376893698</v>
      </c>
      <c r="Z4598">
        <v>1.1805225653206599</v>
      </c>
      <c r="AD4598" s="188">
        <f t="shared" si="141"/>
        <v>5.0258714504588475</v>
      </c>
      <c r="AE4598" s="188">
        <f t="shared" si="142"/>
        <v>2.7182536608504413</v>
      </c>
    </row>
    <row r="4599" spans="1:31" x14ac:dyDescent="0.35">
      <c r="A4599" s="11" t="s">
        <v>2944</v>
      </c>
      <c r="B4599" s="11" t="s">
        <v>2516</v>
      </c>
      <c r="C4599" s="11" t="s">
        <v>2958</v>
      </c>
      <c r="D4599" s="188" t="s">
        <v>3022</v>
      </c>
      <c r="G4599" s="11" t="s">
        <v>2959</v>
      </c>
      <c r="H4599" s="11" t="s">
        <v>1936</v>
      </c>
      <c r="I4599" s="11" t="s">
        <v>2960</v>
      </c>
      <c r="J4599" s="188" t="s">
        <v>2561</v>
      </c>
      <c r="K4599" s="261" t="s">
        <v>3059</v>
      </c>
      <c r="L4599" s="265" t="s">
        <v>1937</v>
      </c>
      <c r="M4599" s="265" t="s">
        <v>1937</v>
      </c>
      <c r="N4599" s="258" t="s">
        <v>3023</v>
      </c>
      <c r="P4599" s="265" t="s">
        <v>3108</v>
      </c>
      <c r="Q4599" s="265" t="s">
        <v>3079</v>
      </c>
      <c r="R4599" s="265" t="s">
        <v>2120</v>
      </c>
      <c r="S4599" s="265" t="s">
        <v>3116</v>
      </c>
      <c r="T4599" s="11" t="s">
        <v>2762</v>
      </c>
      <c r="U4599" s="250" t="s">
        <v>2517</v>
      </c>
      <c r="V4599">
        <v>2.1096528872831701</v>
      </c>
      <c r="Z4599">
        <v>0.56769596199524897</v>
      </c>
      <c r="AD4599" s="188">
        <f t="shared" si="141"/>
        <v>4.8576552896500758</v>
      </c>
      <c r="AE4599" s="188">
        <f t="shared" si="142"/>
        <v>1.3071682594431746</v>
      </c>
    </row>
    <row r="4600" spans="1:31" x14ac:dyDescent="0.35">
      <c r="A4600" s="11" t="s">
        <v>2944</v>
      </c>
      <c r="B4600" s="11" t="s">
        <v>2516</v>
      </c>
      <c r="C4600" s="11" t="s">
        <v>2958</v>
      </c>
      <c r="D4600" s="188" t="s">
        <v>3022</v>
      </c>
      <c r="G4600" s="11" t="s">
        <v>2959</v>
      </c>
      <c r="H4600" s="11" t="s">
        <v>1936</v>
      </c>
      <c r="I4600" s="11" t="s">
        <v>2960</v>
      </c>
      <c r="J4600" s="188" t="s">
        <v>2561</v>
      </c>
      <c r="K4600" s="261" t="s">
        <v>3059</v>
      </c>
      <c r="L4600" s="265" t="s">
        <v>1937</v>
      </c>
      <c r="M4600" s="265" t="s">
        <v>1937</v>
      </c>
      <c r="N4600" s="258" t="s">
        <v>3023</v>
      </c>
      <c r="P4600" s="265" t="s">
        <v>3108</v>
      </c>
      <c r="Q4600" s="265" t="s">
        <v>3079</v>
      </c>
      <c r="R4600" s="265" t="s">
        <v>2120</v>
      </c>
      <c r="S4600" s="265" t="s">
        <v>3116</v>
      </c>
      <c r="T4600" s="11" t="s">
        <v>2762</v>
      </c>
      <c r="U4600" s="250" t="s">
        <v>2517</v>
      </c>
      <c r="V4600">
        <v>2.36378969640112</v>
      </c>
      <c r="Z4600">
        <v>8.3135391923990096E-2</v>
      </c>
      <c r="AD4600" s="188">
        <f t="shared" si="141"/>
        <v>5.4428269179061406</v>
      </c>
      <c r="AE4600" s="188">
        <f t="shared" si="142"/>
        <v>0.19142631414439712</v>
      </c>
    </row>
    <row r="4601" spans="1:31" x14ac:dyDescent="0.35">
      <c r="A4601" s="11" t="s">
        <v>2944</v>
      </c>
      <c r="B4601" s="11" t="s">
        <v>2516</v>
      </c>
      <c r="C4601" s="11" t="s">
        <v>2958</v>
      </c>
      <c r="D4601" s="188" t="s">
        <v>3022</v>
      </c>
      <c r="G4601" s="11" t="s">
        <v>2959</v>
      </c>
      <c r="H4601" s="11" t="s">
        <v>1936</v>
      </c>
      <c r="I4601" s="11" t="s">
        <v>2960</v>
      </c>
      <c r="J4601" s="188" t="s">
        <v>2561</v>
      </c>
      <c r="K4601" s="261" t="s">
        <v>3059</v>
      </c>
      <c r="L4601" s="265" t="s">
        <v>1937</v>
      </c>
      <c r="M4601" s="265" t="s">
        <v>1937</v>
      </c>
      <c r="N4601" s="258" t="s">
        <v>3023</v>
      </c>
      <c r="P4601" s="265" t="s">
        <v>3108</v>
      </c>
      <c r="Q4601" s="265" t="s">
        <v>3079</v>
      </c>
      <c r="R4601" s="265" t="s">
        <v>2120</v>
      </c>
      <c r="S4601" s="265" t="s">
        <v>3116</v>
      </c>
      <c r="T4601" s="11" t="s">
        <v>2762</v>
      </c>
      <c r="U4601" s="250" t="s">
        <v>2517</v>
      </c>
      <c r="V4601">
        <v>2.42364119044292</v>
      </c>
      <c r="Z4601">
        <v>0.83847980997624605</v>
      </c>
      <c r="AD4601" s="188">
        <f t="shared" si="141"/>
        <v>5.5806400758802113</v>
      </c>
      <c r="AE4601" s="188">
        <f t="shared" si="142"/>
        <v>1.9306711112277843</v>
      </c>
    </row>
    <row r="4602" spans="1:31" x14ac:dyDescent="0.35">
      <c r="A4602" s="11" t="s">
        <v>2944</v>
      </c>
      <c r="B4602" s="11" t="s">
        <v>2516</v>
      </c>
      <c r="C4602" s="11" t="s">
        <v>2958</v>
      </c>
      <c r="D4602" s="188" t="s">
        <v>3022</v>
      </c>
      <c r="G4602" s="11" t="s">
        <v>2959</v>
      </c>
      <c r="H4602" s="11" t="s">
        <v>1936</v>
      </c>
      <c r="I4602" s="11" t="s">
        <v>2960</v>
      </c>
      <c r="J4602" s="188" t="s">
        <v>2561</v>
      </c>
      <c r="K4602" s="261" t="s">
        <v>3059</v>
      </c>
      <c r="L4602" s="265" t="s">
        <v>1937</v>
      </c>
      <c r="M4602" s="265" t="s">
        <v>1937</v>
      </c>
      <c r="N4602" s="258" t="s">
        <v>3023</v>
      </c>
      <c r="P4602" s="265" t="s">
        <v>3108</v>
      </c>
      <c r="Q4602" s="265" t="s">
        <v>3079</v>
      </c>
      <c r="R4602" s="265" t="s">
        <v>2120</v>
      </c>
      <c r="S4602" s="265" t="s">
        <v>3116</v>
      </c>
      <c r="T4602" s="11" t="s">
        <v>2762</v>
      </c>
      <c r="U4602" s="250" t="s">
        <v>2517</v>
      </c>
      <c r="V4602">
        <v>2.8315834647398099</v>
      </c>
      <c r="Z4602">
        <v>-0.25178147268408502</v>
      </c>
      <c r="AD4602" s="188">
        <f t="shared" si="141"/>
        <v>6.5199618754783177</v>
      </c>
      <c r="AE4602" s="188">
        <f t="shared" si="142"/>
        <v>-0.5797482656944617</v>
      </c>
    </row>
    <row r="4603" spans="1:31" x14ac:dyDescent="0.35">
      <c r="A4603" s="11" t="s">
        <v>2944</v>
      </c>
      <c r="B4603" s="11" t="s">
        <v>2516</v>
      </c>
      <c r="C4603" s="11" t="s">
        <v>2958</v>
      </c>
      <c r="D4603" s="188" t="s">
        <v>3022</v>
      </c>
      <c r="G4603" s="11" t="s">
        <v>2959</v>
      </c>
      <c r="H4603" s="11" t="s">
        <v>1936</v>
      </c>
      <c r="I4603" s="11" t="s">
        <v>2960</v>
      </c>
      <c r="J4603" s="188" t="s">
        <v>2561</v>
      </c>
      <c r="K4603" s="261" t="s">
        <v>3059</v>
      </c>
      <c r="L4603" s="265" t="s">
        <v>1937</v>
      </c>
      <c r="M4603" s="265" t="s">
        <v>1937</v>
      </c>
      <c r="N4603" s="258" t="s">
        <v>3023</v>
      </c>
      <c r="P4603" s="265" t="s">
        <v>3108</v>
      </c>
      <c r="Q4603" s="265" t="s">
        <v>3079</v>
      </c>
      <c r="R4603" s="265" t="s">
        <v>2120</v>
      </c>
      <c r="S4603" s="265" t="s">
        <v>3116</v>
      </c>
      <c r="T4603" s="11" t="s">
        <v>2762</v>
      </c>
      <c r="U4603" s="250" t="s">
        <v>2517</v>
      </c>
      <c r="V4603">
        <v>2.77715124054372</v>
      </c>
      <c r="Z4603">
        <v>0.70308788598574801</v>
      </c>
      <c r="AD4603" s="188">
        <f t="shared" si="141"/>
        <v>6.3946270474658915</v>
      </c>
      <c r="AE4603" s="188">
        <f t="shared" si="142"/>
        <v>1.6189196853354808</v>
      </c>
    </row>
    <row r="4604" spans="1:31" x14ac:dyDescent="0.35">
      <c r="A4604" s="11" t="s">
        <v>2944</v>
      </c>
      <c r="B4604" s="11" t="s">
        <v>2516</v>
      </c>
      <c r="C4604" s="11" t="s">
        <v>2958</v>
      </c>
      <c r="D4604" s="188" t="s">
        <v>3022</v>
      </c>
      <c r="G4604" s="11" t="s">
        <v>2959</v>
      </c>
      <c r="H4604" s="11" t="s">
        <v>1936</v>
      </c>
      <c r="I4604" s="11" t="s">
        <v>2960</v>
      </c>
      <c r="J4604" s="188" t="s">
        <v>2561</v>
      </c>
      <c r="K4604" s="261" t="s">
        <v>3059</v>
      </c>
      <c r="L4604" s="265" t="s">
        <v>1937</v>
      </c>
      <c r="M4604" s="265" t="s">
        <v>1937</v>
      </c>
      <c r="N4604" s="258" t="s">
        <v>3023</v>
      </c>
      <c r="P4604" s="265" t="s">
        <v>3108</v>
      </c>
      <c r="Q4604" s="265" t="s">
        <v>3079</v>
      </c>
      <c r="R4604" s="265" t="s">
        <v>2120</v>
      </c>
      <c r="S4604" s="265" t="s">
        <v>3116</v>
      </c>
      <c r="T4604" s="11" t="s">
        <v>2762</v>
      </c>
      <c r="U4604" s="250" t="s">
        <v>2517</v>
      </c>
      <c r="V4604">
        <v>2.9027824906684701</v>
      </c>
      <c r="Z4604">
        <v>0.80285035629453605</v>
      </c>
      <c r="AD4604" s="188">
        <f t="shared" si="141"/>
        <v>6.6839036912173473</v>
      </c>
      <c r="AE4604" s="188">
        <f t="shared" si="142"/>
        <v>1.8486312623087571</v>
      </c>
    </row>
    <row r="4605" spans="1:31" x14ac:dyDescent="0.35">
      <c r="A4605" s="11" t="s">
        <v>2944</v>
      </c>
      <c r="B4605" s="11" t="s">
        <v>2516</v>
      </c>
      <c r="C4605" s="11" t="s">
        <v>2958</v>
      </c>
      <c r="D4605" s="188" t="s">
        <v>3022</v>
      </c>
      <c r="G4605" s="11" t="s">
        <v>2959</v>
      </c>
      <c r="H4605" s="11" t="s">
        <v>1936</v>
      </c>
      <c r="I4605" s="11" t="s">
        <v>2960</v>
      </c>
      <c r="J4605" s="188" t="s">
        <v>2561</v>
      </c>
      <c r="K4605" s="261" t="s">
        <v>3059</v>
      </c>
      <c r="L4605" s="265" t="s">
        <v>1937</v>
      </c>
      <c r="M4605" s="265" t="s">
        <v>1937</v>
      </c>
      <c r="N4605" s="258" t="s">
        <v>3023</v>
      </c>
      <c r="P4605" s="265" t="s">
        <v>3108</v>
      </c>
      <c r="Q4605" s="265" t="s">
        <v>3079</v>
      </c>
      <c r="R4605" s="265" t="s">
        <v>2120</v>
      </c>
      <c r="S4605" s="265" t="s">
        <v>3116</v>
      </c>
      <c r="T4605" s="11" t="s">
        <v>2762</v>
      </c>
      <c r="U4605" s="250" t="s">
        <v>2517</v>
      </c>
      <c r="V4605">
        <v>2.97859238707359</v>
      </c>
      <c r="Z4605">
        <v>0.76009501187648398</v>
      </c>
      <c r="AD4605" s="188">
        <f t="shared" si="141"/>
        <v>6.8584624285811993</v>
      </c>
      <c r="AE4605" s="188">
        <f t="shared" si="142"/>
        <v>1.7501834436059243</v>
      </c>
    </row>
    <row r="4606" spans="1:31" x14ac:dyDescent="0.35">
      <c r="A4606" s="11" t="s">
        <v>2944</v>
      </c>
      <c r="B4606" s="11" t="s">
        <v>2516</v>
      </c>
      <c r="C4606" s="11" t="s">
        <v>2958</v>
      </c>
      <c r="D4606" s="188" t="s">
        <v>3022</v>
      </c>
      <c r="G4606" s="11" t="s">
        <v>2959</v>
      </c>
      <c r="H4606" s="11" t="s">
        <v>1936</v>
      </c>
      <c r="I4606" s="11" t="s">
        <v>2960</v>
      </c>
      <c r="J4606" s="188" t="s">
        <v>2561</v>
      </c>
      <c r="K4606" s="261" t="s">
        <v>3059</v>
      </c>
      <c r="L4606" s="265" t="s">
        <v>1937</v>
      </c>
      <c r="M4606" s="265" t="s">
        <v>1937</v>
      </c>
      <c r="N4606" s="258" t="s">
        <v>3023</v>
      </c>
      <c r="P4606" s="265" t="s">
        <v>3108</v>
      </c>
      <c r="Q4606" s="265" t="s">
        <v>3079</v>
      </c>
      <c r="R4606" s="265" t="s">
        <v>2120</v>
      </c>
      <c r="S4606" s="265" t="s">
        <v>3116</v>
      </c>
      <c r="T4606" s="11" t="s">
        <v>2762</v>
      </c>
      <c r="U4606" s="250" t="s">
        <v>2517</v>
      </c>
      <c r="V4606">
        <v>3.1926685163376498</v>
      </c>
      <c r="Z4606">
        <v>0.809976247030878</v>
      </c>
      <c r="AD4606" s="188">
        <f t="shared" si="141"/>
        <v>7.3513909325904896</v>
      </c>
      <c r="AE4606" s="188">
        <f t="shared" si="142"/>
        <v>1.8650392320925626</v>
      </c>
    </row>
    <row r="4607" spans="1:31" x14ac:dyDescent="0.35">
      <c r="A4607" s="11" t="s">
        <v>2944</v>
      </c>
      <c r="B4607" s="11" t="s">
        <v>2516</v>
      </c>
      <c r="C4607" s="11" t="s">
        <v>2958</v>
      </c>
      <c r="D4607" s="188" t="s">
        <v>3022</v>
      </c>
      <c r="G4607" s="11" t="s">
        <v>2959</v>
      </c>
      <c r="H4607" s="11" t="s">
        <v>1936</v>
      </c>
      <c r="I4607" s="11" t="s">
        <v>2960</v>
      </c>
      <c r="J4607" s="188" t="s">
        <v>2561</v>
      </c>
      <c r="K4607" s="261" t="s">
        <v>3059</v>
      </c>
      <c r="L4607" s="265" t="s">
        <v>1937</v>
      </c>
      <c r="M4607" s="265" t="s">
        <v>1937</v>
      </c>
      <c r="N4607" s="258" t="s">
        <v>3023</v>
      </c>
      <c r="P4607" s="265" t="s">
        <v>3108</v>
      </c>
      <c r="Q4607" s="265" t="s">
        <v>3079</v>
      </c>
      <c r="R4607" s="265" t="s">
        <v>2120</v>
      </c>
      <c r="S4607" s="265" t="s">
        <v>3116</v>
      </c>
      <c r="T4607" s="11" t="s">
        <v>2762</v>
      </c>
      <c r="U4607" s="250" t="s">
        <v>2517</v>
      </c>
      <c r="V4607">
        <v>3.2182977704145701</v>
      </c>
      <c r="Z4607">
        <v>0.71021377672208996</v>
      </c>
      <c r="AD4607" s="188">
        <f t="shared" si="141"/>
        <v>7.4104044709725638</v>
      </c>
      <c r="AE4607" s="188">
        <f t="shared" si="142"/>
        <v>1.6353276551192861</v>
      </c>
    </row>
    <row r="4608" spans="1:31" x14ac:dyDescent="0.35">
      <c r="A4608" s="11" t="s">
        <v>2944</v>
      </c>
      <c r="B4608" s="11" t="s">
        <v>2516</v>
      </c>
      <c r="C4608" s="11" t="s">
        <v>2958</v>
      </c>
      <c r="D4608" s="188" t="s">
        <v>3022</v>
      </c>
      <c r="G4608" s="11" t="s">
        <v>2959</v>
      </c>
      <c r="H4608" s="11" t="s">
        <v>1936</v>
      </c>
      <c r="I4608" s="11" t="s">
        <v>2960</v>
      </c>
      <c r="J4608" s="188" t="s">
        <v>2561</v>
      </c>
      <c r="K4608" s="261" t="s">
        <v>3059</v>
      </c>
      <c r="L4608" s="265" t="s">
        <v>1937</v>
      </c>
      <c r="M4608" s="265" t="s">
        <v>1937</v>
      </c>
      <c r="N4608" s="258" t="s">
        <v>3023</v>
      </c>
      <c r="P4608" s="265" t="s">
        <v>3108</v>
      </c>
      <c r="Q4608" s="265" t="s">
        <v>3079</v>
      </c>
      <c r="R4608" s="265" t="s">
        <v>2120</v>
      </c>
      <c r="S4608" s="265" t="s">
        <v>3116</v>
      </c>
      <c r="T4608" s="11" t="s">
        <v>2762</v>
      </c>
      <c r="U4608" s="250" t="s">
        <v>2517</v>
      </c>
      <c r="V4608">
        <v>3.1183257150841301</v>
      </c>
      <c r="Z4608">
        <v>0.50356294536817003</v>
      </c>
      <c r="AD4608" s="188">
        <f t="shared" si="141"/>
        <v>7.1802103066527163</v>
      </c>
      <c r="AE4608" s="188">
        <f t="shared" si="142"/>
        <v>1.1594965313889234</v>
      </c>
    </row>
    <row r="4609" spans="1:31" x14ac:dyDescent="0.35">
      <c r="A4609" s="11" t="s">
        <v>2944</v>
      </c>
      <c r="B4609" s="11" t="s">
        <v>2516</v>
      </c>
      <c r="C4609" s="11" t="s">
        <v>2958</v>
      </c>
      <c r="D4609" s="188" t="s">
        <v>3022</v>
      </c>
      <c r="G4609" s="11" t="s">
        <v>2959</v>
      </c>
      <c r="H4609" s="11" t="s">
        <v>1936</v>
      </c>
      <c r="I4609" s="11" t="s">
        <v>2960</v>
      </c>
      <c r="J4609" s="188" t="s">
        <v>2561</v>
      </c>
      <c r="K4609" s="261" t="s">
        <v>3059</v>
      </c>
      <c r="L4609" s="265" t="s">
        <v>1937</v>
      </c>
      <c r="M4609" s="265" t="s">
        <v>1937</v>
      </c>
      <c r="N4609" s="258" t="s">
        <v>3023</v>
      </c>
      <c r="P4609" s="265" t="s">
        <v>3108</v>
      </c>
      <c r="Q4609" s="265" t="s">
        <v>3079</v>
      </c>
      <c r="R4609" s="265" t="s">
        <v>2120</v>
      </c>
      <c r="S4609" s="265" t="s">
        <v>3116</v>
      </c>
      <c r="T4609" s="11" t="s">
        <v>2762</v>
      </c>
      <c r="U4609" s="250" t="s">
        <v>2517</v>
      </c>
      <c r="V4609">
        <v>3.00511986267191</v>
      </c>
      <c r="Z4609">
        <v>0.446555819477434</v>
      </c>
      <c r="AD4609" s="188">
        <f t="shared" si="141"/>
        <v>6.9195441984486541</v>
      </c>
      <c r="AE4609" s="188">
        <f t="shared" si="142"/>
        <v>1.0282327731184797</v>
      </c>
    </row>
    <row r="4610" spans="1:31" x14ac:dyDescent="0.35">
      <c r="A4610" s="11" t="s">
        <v>2944</v>
      </c>
      <c r="B4610" s="11" t="s">
        <v>2516</v>
      </c>
      <c r="C4610" s="11" t="s">
        <v>2958</v>
      </c>
      <c r="D4610" s="188" t="s">
        <v>3022</v>
      </c>
      <c r="G4610" s="11" t="s">
        <v>2959</v>
      </c>
      <c r="H4610" s="11" t="s">
        <v>1936</v>
      </c>
      <c r="I4610" s="11" t="s">
        <v>2960</v>
      </c>
      <c r="J4610" s="188" t="s">
        <v>2561</v>
      </c>
      <c r="K4610" s="261" t="s">
        <v>3059</v>
      </c>
      <c r="L4610" s="265" t="s">
        <v>1937</v>
      </c>
      <c r="M4610" s="265" t="s">
        <v>1937</v>
      </c>
      <c r="N4610" s="258" t="s">
        <v>3023</v>
      </c>
      <c r="P4610" s="265" t="s">
        <v>3108</v>
      </c>
      <c r="Q4610" s="265" t="s">
        <v>3079</v>
      </c>
      <c r="R4610" s="265" t="s">
        <v>2120</v>
      </c>
      <c r="S4610" s="265" t="s">
        <v>3116</v>
      </c>
      <c r="T4610" s="11" t="s">
        <v>2762</v>
      </c>
      <c r="U4610" s="250" t="s">
        <v>2517</v>
      </c>
      <c r="V4610">
        <v>3.2698856264596099</v>
      </c>
      <c r="Z4610">
        <v>0.43230403800474998</v>
      </c>
      <c r="AD4610" s="188">
        <f t="shared" si="141"/>
        <v>7.5291898992813948</v>
      </c>
      <c r="AE4610" s="188">
        <f t="shared" si="142"/>
        <v>0.99541683355086874</v>
      </c>
    </row>
    <row r="4611" spans="1:31" x14ac:dyDescent="0.35">
      <c r="A4611" s="11" t="s">
        <v>2944</v>
      </c>
      <c r="B4611" s="11" t="s">
        <v>2516</v>
      </c>
      <c r="C4611" s="11" t="s">
        <v>2958</v>
      </c>
      <c r="D4611" s="188" t="s">
        <v>3022</v>
      </c>
      <c r="G4611" s="11" t="s">
        <v>2959</v>
      </c>
      <c r="H4611" s="11" t="s">
        <v>1936</v>
      </c>
      <c r="I4611" s="11" t="s">
        <v>2960</v>
      </c>
      <c r="J4611" s="188" t="s">
        <v>2561</v>
      </c>
      <c r="K4611" s="261" t="s">
        <v>3059</v>
      </c>
      <c r="L4611" s="265" t="s">
        <v>1937</v>
      </c>
      <c r="M4611" s="265" t="s">
        <v>1937</v>
      </c>
      <c r="N4611" s="258" t="s">
        <v>3023</v>
      </c>
      <c r="P4611" s="265" t="s">
        <v>3108</v>
      </c>
      <c r="Q4611" s="265" t="s">
        <v>3079</v>
      </c>
      <c r="R4611" s="265" t="s">
        <v>2120</v>
      </c>
      <c r="S4611" s="265" t="s">
        <v>3116</v>
      </c>
      <c r="T4611" s="11" t="s">
        <v>2762</v>
      </c>
      <c r="U4611" s="250" t="s">
        <v>2517</v>
      </c>
      <c r="V4611">
        <v>3.08215732848958</v>
      </c>
      <c r="Z4611">
        <v>0.111638954869358</v>
      </c>
      <c r="AD4611" s="188">
        <f t="shared" si="141"/>
        <v>7.0969295188424599</v>
      </c>
      <c r="AE4611" s="188">
        <f t="shared" si="142"/>
        <v>0.25705819327961871</v>
      </c>
    </row>
    <row r="4612" spans="1:31" x14ac:dyDescent="0.35">
      <c r="A4612" s="11" t="s">
        <v>2944</v>
      </c>
      <c r="B4612" s="11" t="s">
        <v>2516</v>
      </c>
      <c r="C4612" s="11" t="s">
        <v>2958</v>
      </c>
      <c r="D4612" s="188" t="s">
        <v>3022</v>
      </c>
      <c r="G4612" s="11" t="s">
        <v>2959</v>
      </c>
      <c r="H4612" s="11" t="s">
        <v>1936</v>
      </c>
      <c r="I4612" s="11" t="s">
        <v>2960</v>
      </c>
      <c r="J4612" s="188" t="s">
        <v>2561</v>
      </c>
      <c r="K4612" s="261" t="s">
        <v>3059</v>
      </c>
      <c r="L4612" s="265" t="s">
        <v>1937</v>
      </c>
      <c r="M4612" s="265" t="s">
        <v>1937</v>
      </c>
      <c r="N4612" s="258" t="s">
        <v>3023</v>
      </c>
      <c r="P4612" s="265" t="s">
        <v>3108</v>
      </c>
      <c r="Q4612" s="265" t="s">
        <v>3079</v>
      </c>
      <c r="R4612" s="265" t="s">
        <v>2120</v>
      </c>
      <c r="S4612" s="265" t="s">
        <v>3116</v>
      </c>
      <c r="T4612" s="11" t="s">
        <v>2762</v>
      </c>
      <c r="U4612" s="250" t="s">
        <v>2517</v>
      </c>
      <c r="V4612">
        <v>2.99721551328369</v>
      </c>
      <c r="Z4612">
        <v>2.3277909738717302</v>
      </c>
      <c r="AD4612" s="188">
        <f t="shared" si="141"/>
        <v>6.9013437613775226</v>
      </c>
      <c r="AE4612" s="188">
        <f t="shared" si="142"/>
        <v>5.3599367960431383</v>
      </c>
    </row>
    <row r="4613" spans="1:31" x14ac:dyDescent="0.35">
      <c r="A4613" s="11" t="s">
        <v>2944</v>
      </c>
      <c r="B4613" s="11" t="s">
        <v>2516</v>
      </c>
      <c r="C4613" s="11" t="s">
        <v>2958</v>
      </c>
      <c r="D4613" s="188" t="s">
        <v>3022</v>
      </c>
      <c r="G4613" s="11" t="s">
        <v>2959</v>
      </c>
      <c r="H4613" s="11" t="s">
        <v>1936</v>
      </c>
      <c r="I4613" s="11" t="s">
        <v>2960</v>
      </c>
      <c r="J4613" s="188" t="s">
        <v>2561</v>
      </c>
      <c r="K4613" s="261" t="s">
        <v>3059</v>
      </c>
      <c r="L4613" s="265" t="s">
        <v>1937</v>
      </c>
      <c r="M4613" s="265" t="s">
        <v>1937</v>
      </c>
      <c r="N4613" s="258" t="s">
        <v>3023</v>
      </c>
      <c r="P4613" s="265" t="s">
        <v>3108</v>
      </c>
      <c r="Q4613" s="265" t="s">
        <v>3079</v>
      </c>
      <c r="R4613" s="265" t="s">
        <v>2120</v>
      </c>
      <c r="S4613" s="265" t="s">
        <v>3116</v>
      </c>
      <c r="T4613" s="11" t="s">
        <v>2762</v>
      </c>
      <c r="U4613" s="250" t="s">
        <v>2517</v>
      </c>
      <c r="V4613">
        <v>3.3302161719794801</v>
      </c>
      <c r="Z4613">
        <v>1.07363420427553</v>
      </c>
      <c r="AD4613" s="188">
        <f t="shared" si="141"/>
        <v>7.6681061140476467</v>
      </c>
      <c r="AE4613" s="188">
        <f t="shared" si="142"/>
        <v>2.4721341140933597</v>
      </c>
    </row>
    <row r="4614" spans="1:31" x14ac:dyDescent="0.35">
      <c r="A4614" s="11" t="s">
        <v>2944</v>
      </c>
      <c r="B4614" s="11" t="s">
        <v>2516</v>
      </c>
      <c r="C4614" s="11" t="s">
        <v>2958</v>
      </c>
      <c r="D4614" s="188" t="s">
        <v>3022</v>
      </c>
      <c r="G4614" s="11" t="s">
        <v>2959</v>
      </c>
      <c r="H4614" s="11" t="s">
        <v>1936</v>
      </c>
      <c r="I4614" s="11" t="s">
        <v>2960</v>
      </c>
      <c r="J4614" s="188" t="s">
        <v>2561</v>
      </c>
      <c r="K4614" s="261" t="s">
        <v>3059</v>
      </c>
      <c r="L4614" s="265" t="s">
        <v>1937</v>
      </c>
      <c r="M4614" s="265" t="s">
        <v>1937</v>
      </c>
      <c r="N4614" s="258" t="s">
        <v>3023</v>
      </c>
      <c r="P4614" s="265" t="s">
        <v>3108</v>
      </c>
      <c r="Q4614" s="265" t="s">
        <v>3079</v>
      </c>
      <c r="R4614" s="265" t="s">
        <v>2120</v>
      </c>
      <c r="S4614" s="265" t="s">
        <v>3116</v>
      </c>
      <c r="T4614" s="11" t="s">
        <v>2762</v>
      </c>
      <c r="U4614" s="250" t="s">
        <v>2517</v>
      </c>
      <c r="V4614">
        <v>3.6337252240563598</v>
      </c>
      <c r="Z4614">
        <v>0.83847980997624605</v>
      </c>
      <c r="AD4614" s="188">
        <f t="shared" si="141"/>
        <v>8.3669615329486238</v>
      </c>
      <c r="AE4614" s="188">
        <f t="shared" si="142"/>
        <v>1.9306711112277843</v>
      </c>
    </row>
    <row r="4615" spans="1:31" x14ac:dyDescent="0.35">
      <c r="A4615" s="11" t="s">
        <v>2944</v>
      </c>
      <c r="B4615" s="11" t="s">
        <v>2516</v>
      </c>
      <c r="C4615" s="11" t="s">
        <v>2958</v>
      </c>
      <c r="D4615" s="188" t="s">
        <v>3022</v>
      </c>
      <c r="G4615" s="11" t="s">
        <v>2959</v>
      </c>
      <c r="H4615" s="11" t="s">
        <v>1936</v>
      </c>
      <c r="I4615" s="11" t="s">
        <v>2960</v>
      </c>
      <c r="J4615" s="188" t="s">
        <v>2561</v>
      </c>
      <c r="K4615" s="261" t="s">
        <v>3059</v>
      </c>
      <c r="L4615" s="265" t="s">
        <v>1937</v>
      </c>
      <c r="M4615" s="265" t="s">
        <v>1937</v>
      </c>
      <c r="N4615" s="258" t="s">
        <v>3023</v>
      </c>
      <c r="P4615" s="265" t="s">
        <v>3108</v>
      </c>
      <c r="Q4615" s="265" t="s">
        <v>3079</v>
      </c>
      <c r="R4615" s="265" t="s">
        <v>2120</v>
      </c>
      <c r="S4615" s="265" t="s">
        <v>3116</v>
      </c>
      <c r="T4615" s="11" t="s">
        <v>2762</v>
      </c>
      <c r="U4615" s="250" t="s">
        <v>2517</v>
      </c>
      <c r="V4615">
        <v>3.7738477813928402</v>
      </c>
      <c r="Z4615">
        <v>0.48931116389548601</v>
      </c>
      <c r="AD4615" s="188">
        <f t="shared" si="141"/>
        <v>8.689605644663807</v>
      </c>
      <c r="AE4615" s="188">
        <f t="shared" si="142"/>
        <v>1.1266805918213125</v>
      </c>
    </row>
    <row r="4616" spans="1:31" x14ac:dyDescent="0.35">
      <c r="A4616" s="11" t="s">
        <v>2944</v>
      </c>
      <c r="B4616" s="11" t="s">
        <v>2516</v>
      </c>
      <c r="C4616" s="11" t="s">
        <v>2958</v>
      </c>
      <c r="D4616" s="188" t="s">
        <v>3022</v>
      </c>
      <c r="G4616" s="11" t="s">
        <v>2959</v>
      </c>
      <c r="H4616" s="11" t="s">
        <v>1936</v>
      </c>
      <c r="I4616" s="11" t="s">
        <v>2960</v>
      </c>
      <c r="J4616" s="188" t="s">
        <v>2561</v>
      </c>
      <c r="K4616" s="261" t="s">
        <v>3059</v>
      </c>
      <c r="L4616" s="265" t="s">
        <v>1937</v>
      </c>
      <c r="M4616" s="265" t="s">
        <v>1937</v>
      </c>
      <c r="N4616" s="258" t="s">
        <v>3023</v>
      </c>
      <c r="P4616" s="265" t="s">
        <v>3108</v>
      </c>
      <c r="Q4616" s="265" t="s">
        <v>3079</v>
      </c>
      <c r="R4616" s="265" t="s">
        <v>2120</v>
      </c>
      <c r="S4616" s="265" t="s">
        <v>3116</v>
      </c>
      <c r="T4616" s="11" t="s">
        <v>2762</v>
      </c>
      <c r="U4616" s="250" t="s">
        <v>2517</v>
      </c>
      <c r="V4616">
        <v>3.6745044811273599</v>
      </c>
      <c r="Z4616">
        <v>0.13301662707838399</v>
      </c>
      <c r="AD4616" s="188">
        <f t="shared" si="141"/>
        <v>8.4608592423836804</v>
      </c>
      <c r="AE4616" s="188">
        <f t="shared" si="142"/>
        <v>0.30628210263103506</v>
      </c>
    </row>
    <row r="4617" spans="1:31" x14ac:dyDescent="0.35">
      <c r="A4617" s="11" t="s">
        <v>2944</v>
      </c>
      <c r="B4617" s="11" t="s">
        <v>2516</v>
      </c>
      <c r="C4617" s="11" t="s">
        <v>2958</v>
      </c>
      <c r="D4617" s="188" t="s">
        <v>3022</v>
      </c>
      <c r="G4617" s="11" t="s">
        <v>2959</v>
      </c>
      <c r="H4617" s="11" t="s">
        <v>1936</v>
      </c>
      <c r="I4617" s="11" t="s">
        <v>2960</v>
      </c>
      <c r="J4617" s="188" t="s">
        <v>2561</v>
      </c>
      <c r="K4617" s="261" t="s">
        <v>3059</v>
      </c>
      <c r="L4617" s="265" t="s">
        <v>1937</v>
      </c>
      <c r="M4617" s="265" t="s">
        <v>1937</v>
      </c>
      <c r="N4617" s="258" t="s">
        <v>3023</v>
      </c>
      <c r="P4617" s="265" t="s">
        <v>3108</v>
      </c>
      <c r="Q4617" s="265" t="s">
        <v>3079</v>
      </c>
      <c r="R4617" s="265" t="s">
        <v>2120</v>
      </c>
      <c r="S4617" s="265" t="s">
        <v>3116</v>
      </c>
      <c r="T4617" s="11" t="s">
        <v>2762</v>
      </c>
      <c r="U4617" s="250" t="s">
        <v>2517</v>
      </c>
      <c r="V4617">
        <v>3.8756462204834401</v>
      </c>
      <c r="Z4617">
        <v>0.26128266033254099</v>
      </c>
      <c r="AD4617" s="188">
        <f t="shared" si="141"/>
        <v>8.9240052130038841</v>
      </c>
      <c r="AE4617" s="188">
        <f t="shared" si="142"/>
        <v>0.6016255587395356</v>
      </c>
    </row>
    <row r="4618" spans="1:31" x14ac:dyDescent="0.35">
      <c r="A4618" s="11" t="s">
        <v>2944</v>
      </c>
      <c r="B4618" s="11" t="s">
        <v>2516</v>
      </c>
      <c r="C4618" s="11" t="s">
        <v>2958</v>
      </c>
      <c r="D4618" s="188" t="s">
        <v>3022</v>
      </c>
      <c r="G4618" s="11" t="s">
        <v>2959</v>
      </c>
      <c r="H4618" s="11" t="s">
        <v>1936</v>
      </c>
      <c r="I4618" s="11" t="s">
        <v>2960</v>
      </c>
      <c r="J4618" s="188" t="s">
        <v>2561</v>
      </c>
      <c r="K4618" s="261" t="s">
        <v>3059</v>
      </c>
      <c r="L4618" s="265" t="s">
        <v>1937</v>
      </c>
      <c r="M4618" s="265" t="s">
        <v>1937</v>
      </c>
      <c r="N4618" s="258" t="s">
        <v>3023</v>
      </c>
      <c r="P4618" s="265" t="s">
        <v>3108</v>
      </c>
      <c r="Q4618" s="265" t="s">
        <v>3079</v>
      </c>
      <c r="R4618" s="265" t="s">
        <v>2120</v>
      </c>
      <c r="S4618" s="265" t="s">
        <v>3116</v>
      </c>
      <c r="T4618" s="11" t="s">
        <v>2762</v>
      </c>
      <c r="U4618" s="250" t="s">
        <v>2517</v>
      </c>
      <c r="V4618">
        <v>4.0393620631150302</v>
      </c>
      <c r="Z4618">
        <v>0.29691211401425099</v>
      </c>
      <c r="AD4618" s="188">
        <f t="shared" si="141"/>
        <v>9.3009748717343435</v>
      </c>
      <c r="AE4618" s="188">
        <f t="shared" si="142"/>
        <v>0.68366540765856287</v>
      </c>
    </row>
    <row r="4619" spans="1:31" x14ac:dyDescent="0.35">
      <c r="A4619" s="11" t="s">
        <v>2944</v>
      </c>
      <c r="B4619" s="11" t="s">
        <v>2516</v>
      </c>
      <c r="C4619" s="11" t="s">
        <v>2958</v>
      </c>
      <c r="D4619" s="188" t="s">
        <v>3022</v>
      </c>
      <c r="G4619" s="11" t="s">
        <v>2959</v>
      </c>
      <c r="H4619" s="11" t="s">
        <v>1936</v>
      </c>
      <c r="I4619" s="11" t="s">
        <v>2960</v>
      </c>
      <c r="J4619" s="188" t="s">
        <v>2561</v>
      </c>
      <c r="K4619" s="261" t="s">
        <v>3059</v>
      </c>
      <c r="L4619" s="265" t="s">
        <v>1937</v>
      </c>
      <c r="M4619" s="265" t="s">
        <v>1937</v>
      </c>
      <c r="N4619" s="258" t="s">
        <v>3023</v>
      </c>
      <c r="P4619" s="265" t="s">
        <v>3108</v>
      </c>
      <c r="Q4619" s="265" t="s">
        <v>3079</v>
      </c>
      <c r="R4619" s="265" t="s">
        <v>2120</v>
      </c>
      <c r="S4619" s="265" t="s">
        <v>3116</v>
      </c>
      <c r="T4619" s="11" t="s">
        <v>2762</v>
      </c>
      <c r="U4619" s="250" t="s">
        <v>2517</v>
      </c>
      <c r="V4619">
        <v>4.1777480588434797</v>
      </c>
      <c r="Z4619">
        <v>0.36104513064132998</v>
      </c>
      <c r="AD4619" s="188">
        <f t="shared" si="141"/>
        <v>9.6196204025778087</v>
      </c>
      <c r="AE4619" s="188">
        <f t="shared" si="142"/>
        <v>0.83133713571281409</v>
      </c>
    </row>
    <row r="4620" spans="1:31" x14ac:dyDescent="0.35">
      <c r="A4620" s="11" t="s">
        <v>2944</v>
      </c>
      <c r="B4620" s="11" t="s">
        <v>2516</v>
      </c>
      <c r="C4620" s="11" t="s">
        <v>2958</v>
      </c>
      <c r="D4620" s="188" t="s">
        <v>3022</v>
      </c>
      <c r="G4620" s="11" t="s">
        <v>2959</v>
      </c>
      <c r="H4620" s="11" t="s">
        <v>1936</v>
      </c>
      <c r="I4620" s="11" t="s">
        <v>2960</v>
      </c>
      <c r="J4620" s="188" t="s">
        <v>2561</v>
      </c>
      <c r="K4620" s="261" t="s">
        <v>3059</v>
      </c>
      <c r="L4620" s="265" t="s">
        <v>1937</v>
      </c>
      <c r="M4620" s="265" t="s">
        <v>1937</v>
      </c>
      <c r="N4620" s="258" t="s">
        <v>3023</v>
      </c>
      <c r="P4620" s="265" t="s">
        <v>3108</v>
      </c>
      <c r="Q4620" s="265" t="s">
        <v>3079</v>
      </c>
      <c r="R4620" s="265" t="s">
        <v>2120</v>
      </c>
      <c r="S4620" s="265" t="s">
        <v>3116</v>
      </c>
      <c r="T4620" s="11" t="s">
        <v>2762</v>
      </c>
      <c r="U4620" s="250" t="s">
        <v>2517</v>
      </c>
      <c r="V4620">
        <v>4.2162218806762599</v>
      </c>
      <c r="Z4620">
        <v>0.20427553444180499</v>
      </c>
      <c r="AD4620" s="188">
        <f t="shared" si="141"/>
        <v>9.7082096512004767</v>
      </c>
      <c r="AE4620" s="188">
        <f t="shared" si="142"/>
        <v>0.47036180046909204</v>
      </c>
    </row>
    <row r="4621" spans="1:31" x14ac:dyDescent="0.35">
      <c r="A4621" s="11" t="s">
        <v>2944</v>
      </c>
      <c r="B4621" s="11" t="s">
        <v>2516</v>
      </c>
      <c r="C4621" s="11" t="s">
        <v>2958</v>
      </c>
      <c r="D4621" s="188" t="s">
        <v>3022</v>
      </c>
      <c r="G4621" s="11" t="s">
        <v>2959</v>
      </c>
      <c r="H4621" s="11" t="s">
        <v>1936</v>
      </c>
      <c r="I4621" s="11" t="s">
        <v>2960</v>
      </c>
      <c r="J4621" s="188" t="s">
        <v>2561</v>
      </c>
      <c r="K4621" s="261" t="s">
        <v>3059</v>
      </c>
      <c r="L4621" s="265" t="s">
        <v>1937</v>
      </c>
      <c r="M4621" s="265" t="s">
        <v>1937</v>
      </c>
      <c r="N4621" s="258" t="s">
        <v>3023</v>
      </c>
      <c r="P4621" s="265" t="s">
        <v>3108</v>
      </c>
      <c r="Q4621" s="265" t="s">
        <v>3079</v>
      </c>
      <c r="R4621" s="265" t="s">
        <v>2120</v>
      </c>
      <c r="S4621" s="265" t="s">
        <v>3116</v>
      </c>
      <c r="T4621" s="11" t="s">
        <v>2762</v>
      </c>
      <c r="U4621" s="250" t="s">
        <v>2517</v>
      </c>
      <c r="V4621">
        <v>4.1407413321623103</v>
      </c>
      <c r="Z4621">
        <v>0.16864608076009399</v>
      </c>
      <c r="AD4621" s="188">
        <f t="shared" si="141"/>
        <v>9.5344092653812424</v>
      </c>
      <c r="AE4621" s="188">
        <f t="shared" si="142"/>
        <v>0.38832195155006233</v>
      </c>
    </row>
    <row r="4622" spans="1:31" x14ac:dyDescent="0.35">
      <c r="A4622" s="11" t="s">
        <v>2944</v>
      </c>
      <c r="B4622" s="11" t="s">
        <v>2516</v>
      </c>
      <c r="C4622" s="11" t="s">
        <v>2958</v>
      </c>
      <c r="D4622" s="188" t="s">
        <v>3022</v>
      </c>
      <c r="G4622" s="11" t="s">
        <v>2959</v>
      </c>
      <c r="H4622" s="11" t="s">
        <v>1936</v>
      </c>
      <c r="I4622" s="11" t="s">
        <v>2960</v>
      </c>
      <c r="J4622" s="188" t="s">
        <v>2561</v>
      </c>
      <c r="K4622" s="261" t="s">
        <v>3059</v>
      </c>
      <c r="L4622" s="265" t="s">
        <v>1937</v>
      </c>
      <c r="M4622" s="265" t="s">
        <v>1937</v>
      </c>
      <c r="N4622" s="258" t="s">
        <v>3023</v>
      </c>
      <c r="P4622" s="265" t="s">
        <v>3108</v>
      </c>
      <c r="Q4622" s="265" t="s">
        <v>3079</v>
      </c>
      <c r="R4622" s="265" t="s">
        <v>2120</v>
      </c>
      <c r="S4622" s="265" t="s">
        <v>3116</v>
      </c>
      <c r="T4622" s="11" t="s">
        <v>2762</v>
      </c>
      <c r="U4622" s="250" t="s">
        <v>2517</v>
      </c>
      <c r="V4622">
        <v>4.1561308608954199</v>
      </c>
      <c r="Z4622">
        <v>-0.494061757719715</v>
      </c>
      <c r="AD4622" s="188">
        <f t="shared" si="141"/>
        <v>9.5698449648303043</v>
      </c>
      <c r="AE4622" s="188">
        <f t="shared" si="142"/>
        <v>-1.1376192383438517</v>
      </c>
    </row>
    <row r="4623" spans="1:31" x14ac:dyDescent="0.35">
      <c r="A4623" s="11" t="s">
        <v>2944</v>
      </c>
      <c r="B4623" s="11" t="s">
        <v>2516</v>
      </c>
      <c r="C4623" s="11" t="s">
        <v>2958</v>
      </c>
      <c r="D4623" s="188" t="s">
        <v>3022</v>
      </c>
      <c r="G4623" s="11" t="s">
        <v>2959</v>
      </c>
      <c r="H4623" s="11" t="s">
        <v>1936</v>
      </c>
      <c r="I4623" s="11" t="s">
        <v>2960</v>
      </c>
      <c r="J4623" s="188" t="s">
        <v>2561</v>
      </c>
      <c r="K4623" s="261" t="s">
        <v>3059</v>
      </c>
      <c r="L4623" s="265" t="s">
        <v>1937</v>
      </c>
      <c r="M4623" s="265" t="s">
        <v>1937</v>
      </c>
      <c r="N4623" s="258" t="s">
        <v>3023</v>
      </c>
      <c r="P4623" s="265" t="s">
        <v>3108</v>
      </c>
      <c r="Q4623" s="265" t="s">
        <v>3079</v>
      </c>
      <c r="R4623" s="265" t="s">
        <v>2120</v>
      </c>
      <c r="S4623" s="265" t="s">
        <v>3116</v>
      </c>
      <c r="T4623" s="11" t="s">
        <v>2762</v>
      </c>
      <c r="U4623" s="250" t="s">
        <v>2517</v>
      </c>
      <c r="V4623">
        <v>4.36915906505119</v>
      </c>
      <c r="Z4623">
        <v>-0.19477434679334901</v>
      </c>
      <c r="AD4623" s="188">
        <f t="shared" si="141"/>
        <v>10.060360532106673</v>
      </c>
      <c r="AE4623" s="188">
        <f t="shared" si="142"/>
        <v>-0.44848450742401819</v>
      </c>
    </row>
    <row r="4624" spans="1:31" x14ac:dyDescent="0.35">
      <c r="A4624" s="11" t="s">
        <v>2944</v>
      </c>
      <c r="B4624" s="11" t="s">
        <v>2516</v>
      </c>
      <c r="C4624" s="11" t="s">
        <v>2958</v>
      </c>
      <c r="D4624" s="188" t="s">
        <v>3022</v>
      </c>
      <c r="G4624" s="11" t="s">
        <v>2959</v>
      </c>
      <c r="H4624" s="11" t="s">
        <v>1936</v>
      </c>
      <c r="I4624" s="11" t="s">
        <v>2960</v>
      </c>
      <c r="J4624" s="188" t="s">
        <v>2561</v>
      </c>
      <c r="K4624" s="261" t="s">
        <v>3059</v>
      </c>
      <c r="L4624" s="265" t="s">
        <v>1937</v>
      </c>
      <c r="M4624" s="265" t="s">
        <v>1937</v>
      </c>
      <c r="N4624" s="258" t="s">
        <v>3023</v>
      </c>
      <c r="P4624" s="265" t="s">
        <v>3108</v>
      </c>
      <c r="Q4624" s="265" t="s">
        <v>3079</v>
      </c>
      <c r="R4624" s="265" t="s">
        <v>2120</v>
      </c>
      <c r="S4624" s="265" t="s">
        <v>3116</v>
      </c>
      <c r="T4624" s="11" t="s">
        <v>2762</v>
      </c>
      <c r="U4624" s="250" t="s">
        <v>2517</v>
      </c>
      <c r="V4624">
        <v>4.2890975867781798</v>
      </c>
      <c r="Z4624">
        <v>0.85985748218527203</v>
      </c>
      <c r="AD4624" s="188">
        <f t="shared" si="141"/>
        <v>9.8760121657121722</v>
      </c>
      <c r="AE4624" s="188">
        <f t="shared" si="142"/>
        <v>1.9798950205792007</v>
      </c>
    </row>
    <row r="4625" spans="1:31" x14ac:dyDescent="0.35">
      <c r="A4625" s="11" t="s">
        <v>2944</v>
      </c>
      <c r="B4625" s="11" t="s">
        <v>2516</v>
      </c>
      <c r="C4625" s="11" t="s">
        <v>2958</v>
      </c>
      <c r="D4625" s="188" t="s">
        <v>3022</v>
      </c>
      <c r="G4625" s="11" t="s">
        <v>2959</v>
      </c>
      <c r="H4625" s="11" t="s">
        <v>1936</v>
      </c>
      <c r="I4625" s="11" t="s">
        <v>2960</v>
      </c>
      <c r="J4625" s="188" t="s">
        <v>2561</v>
      </c>
      <c r="K4625" s="261" t="s">
        <v>3059</v>
      </c>
      <c r="L4625" s="265" t="s">
        <v>1937</v>
      </c>
      <c r="M4625" s="265" t="s">
        <v>1937</v>
      </c>
      <c r="N4625" s="258" t="s">
        <v>3023</v>
      </c>
      <c r="P4625" s="265" t="s">
        <v>3108</v>
      </c>
      <c r="Q4625" s="265" t="s">
        <v>3079</v>
      </c>
      <c r="R4625" s="265" t="s">
        <v>2120</v>
      </c>
      <c r="S4625" s="265" t="s">
        <v>3116</v>
      </c>
      <c r="T4625" s="11" t="s">
        <v>2762</v>
      </c>
      <c r="U4625" s="250" t="s">
        <v>2517</v>
      </c>
      <c r="V4625">
        <v>4.5156589951895203</v>
      </c>
      <c r="Z4625">
        <v>0.93824228028503498</v>
      </c>
      <c r="AD4625" s="188">
        <f t="shared" si="141"/>
        <v>10.397689087367862</v>
      </c>
      <c r="AE4625" s="188">
        <f t="shared" si="142"/>
        <v>2.1603826882010631</v>
      </c>
    </row>
    <row r="4626" spans="1:31" x14ac:dyDescent="0.35">
      <c r="A4626" s="11" t="s">
        <v>2944</v>
      </c>
      <c r="B4626" s="11" t="s">
        <v>2516</v>
      </c>
      <c r="C4626" s="11" t="s">
        <v>2958</v>
      </c>
      <c r="D4626" s="188" t="s">
        <v>3022</v>
      </c>
      <c r="G4626" s="11" t="s">
        <v>2959</v>
      </c>
      <c r="H4626" s="11" t="s">
        <v>1936</v>
      </c>
      <c r="I4626" s="11" t="s">
        <v>2960</v>
      </c>
      <c r="J4626" s="188" t="s">
        <v>2561</v>
      </c>
      <c r="K4626" s="261" t="s">
        <v>3059</v>
      </c>
      <c r="L4626" s="265" t="s">
        <v>1937</v>
      </c>
      <c r="M4626" s="265" t="s">
        <v>1937</v>
      </c>
      <c r="N4626" s="258" t="s">
        <v>3023</v>
      </c>
      <c r="P4626" s="265" t="s">
        <v>3108</v>
      </c>
      <c r="Q4626" s="265" t="s">
        <v>3079</v>
      </c>
      <c r="R4626" s="265" t="s">
        <v>2120</v>
      </c>
      <c r="S4626" s="265" t="s">
        <v>3116</v>
      </c>
      <c r="T4626" s="11" t="s">
        <v>2762</v>
      </c>
      <c r="U4626" s="250" t="s">
        <v>2517</v>
      </c>
      <c r="V4626">
        <v>4.7688975827860798</v>
      </c>
      <c r="Z4626">
        <v>0.66745843230403701</v>
      </c>
      <c r="AD4626" s="188">
        <f t="shared" si="141"/>
        <v>10.980792484138567</v>
      </c>
      <c r="AE4626" s="188">
        <f t="shared" si="142"/>
        <v>1.5368798364164511</v>
      </c>
    </row>
    <row r="4627" spans="1:31" x14ac:dyDescent="0.35">
      <c r="A4627" s="11" t="s">
        <v>2944</v>
      </c>
      <c r="B4627" s="11" t="s">
        <v>2516</v>
      </c>
      <c r="C4627" s="11" t="s">
        <v>2958</v>
      </c>
      <c r="D4627" s="188" t="s">
        <v>3022</v>
      </c>
      <c r="G4627" s="11" t="s">
        <v>2959</v>
      </c>
      <c r="H4627" s="11" t="s">
        <v>1936</v>
      </c>
      <c r="I4627" s="11" t="s">
        <v>2960</v>
      </c>
      <c r="J4627" s="188" t="s">
        <v>2561</v>
      </c>
      <c r="K4627" s="261" t="s">
        <v>3059</v>
      </c>
      <c r="L4627" s="265" t="s">
        <v>1937</v>
      </c>
      <c r="M4627" s="265" t="s">
        <v>1937</v>
      </c>
      <c r="N4627" s="258" t="s">
        <v>3023</v>
      </c>
      <c r="P4627" s="265" t="s">
        <v>3108</v>
      </c>
      <c r="Q4627" s="265" t="s">
        <v>3079</v>
      </c>
      <c r="R4627" s="265" t="s">
        <v>2120</v>
      </c>
      <c r="S4627" s="265" t="s">
        <v>3116</v>
      </c>
      <c r="T4627" s="11" t="s">
        <v>2762</v>
      </c>
      <c r="U4627" s="250" t="s">
        <v>2517</v>
      </c>
      <c r="V4627">
        <v>4.49332322002435</v>
      </c>
      <c r="Z4627">
        <v>0.25415676959619898</v>
      </c>
      <c r="AD4627" s="188">
        <f t="shared" si="141"/>
        <v>10.346259064432074</v>
      </c>
      <c r="AE4627" s="188">
        <f t="shared" si="142"/>
        <v>0.58521758895573017</v>
      </c>
    </row>
    <row r="4628" spans="1:31" x14ac:dyDescent="0.35">
      <c r="A4628" s="11" t="s">
        <v>2944</v>
      </c>
      <c r="B4628" s="11" t="s">
        <v>2516</v>
      </c>
      <c r="C4628" s="11" t="s">
        <v>2958</v>
      </c>
      <c r="D4628" s="188" t="s">
        <v>3022</v>
      </c>
      <c r="G4628" s="11" t="s">
        <v>2959</v>
      </c>
      <c r="H4628" s="11" t="s">
        <v>1936</v>
      </c>
      <c r="I4628" s="11" t="s">
        <v>2960</v>
      </c>
      <c r="J4628" s="188" t="s">
        <v>2561</v>
      </c>
      <c r="K4628" s="261" t="s">
        <v>3059</v>
      </c>
      <c r="L4628" s="265" t="s">
        <v>1937</v>
      </c>
      <c r="M4628" s="265" t="s">
        <v>1937</v>
      </c>
      <c r="N4628" s="258" t="s">
        <v>3023</v>
      </c>
      <c r="P4628" s="265" t="s">
        <v>3108</v>
      </c>
      <c r="Q4628" s="265" t="s">
        <v>3079</v>
      </c>
      <c r="R4628" s="265" t="s">
        <v>2120</v>
      </c>
      <c r="S4628" s="265" t="s">
        <v>3116</v>
      </c>
      <c r="T4628" s="11" t="s">
        <v>2762</v>
      </c>
      <c r="U4628" s="250" t="s">
        <v>2517</v>
      </c>
      <c r="V4628">
        <v>4.7460528154254504</v>
      </c>
      <c r="Z4628">
        <v>0.104513064133016</v>
      </c>
      <c r="AD4628" s="188">
        <f t="shared" si="141"/>
        <v>10.928190463361064</v>
      </c>
      <c r="AE4628" s="188">
        <f t="shared" si="142"/>
        <v>0.24065022349581333</v>
      </c>
    </row>
    <row r="4629" spans="1:31" x14ac:dyDescent="0.35">
      <c r="A4629" s="11" t="s">
        <v>2944</v>
      </c>
      <c r="B4629" s="11" t="s">
        <v>2516</v>
      </c>
      <c r="C4629" s="11" t="s">
        <v>2958</v>
      </c>
      <c r="D4629" s="188" t="s">
        <v>3022</v>
      </c>
      <c r="G4629" s="11" t="s">
        <v>2959</v>
      </c>
      <c r="H4629" s="11" t="s">
        <v>1936</v>
      </c>
      <c r="I4629" s="11" t="s">
        <v>2960</v>
      </c>
      <c r="J4629" s="188" t="s">
        <v>2561</v>
      </c>
      <c r="K4629" s="261" t="s">
        <v>3059</v>
      </c>
      <c r="L4629" s="265" t="s">
        <v>1937</v>
      </c>
      <c r="M4629" s="265" t="s">
        <v>1937</v>
      </c>
      <c r="N4629" s="258" t="s">
        <v>3023</v>
      </c>
      <c r="P4629" s="265" t="s">
        <v>3108</v>
      </c>
      <c r="Q4629" s="265" t="s">
        <v>3079</v>
      </c>
      <c r="R4629" s="265" t="s">
        <v>2120</v>
      </c>
      <c r="S4629" s="265" t="s">
        <v>3116</v>
      </c>
      <c r="T4629" s="11" t="s">
        <v>2762</v>
      </c>
      <c r="U4629" s="250" t="s">
        <v>2517</v>
      </c>
      <c r="V4629">
        <v>4.7835086528673196</v>
      </c>
      <c r="Z4629">
        <v>0.19002375296912</v>
      </c>
      <c r="AD4629" s="188">
        <f t="shared" si="141"/>
        <v>11.014435716300321</v>
      </c>
      <c r="AE4629" s="188">
        <f t="shared" si="142"/>
        <v>0.43754586090147873</v>
      </c>
    </row>
    <row r="4630" spans="1:31" x14ac:dyDescent="0.35">
      <c r="A4630" s="11" t="s">
        <v>2944</v>
      </c>
      <c r="B4630" s="11" t="s">
        <v>2516</v>
      </c>
      <c r="C4630" s="11" t="s">
        <v>2958</v>
      </c>
      <c r="D4630" s="188" t="s">
        <v>3022</v>
      </c>
      <c r="G4630" s="11" t="s">
        <v>2959</v>
      </c>
      <c r="H4630" s="11" t="s">
        <v>1936</v>
      </c>
      <c r="I4630" s="11" t="s">
        <v>2960</v>
      </c>
      <c r="J4630" s="188" t="s">
        <v>2561</v>
      </c>
      <c r="K4630" s="261" t="s">
        <v>3059</v>
      </c>
      <c r="L4630" s="265" t="s">
        <v>1937</v>
      </c>
      <c r="M4630" s="265" t="s">
        <v>1937</v>
      </c>
      <c r="N4630" s="258" t="s">
        <v>3023</v>
      </c>
      <c r="P4630" s="265" t="s">
        <v>3108</v>
      </c>
      <c r="Q4630" s="265" t="s">
        <v>3079</v>
      </c>
      <c r="R4630" s="265" t="s">
        <v>2120</v>
      </c>
      <c r="S4630" s="265" t="s">
        <v>3116</v>
      </c>
      <c r="T4630" s="11" t="s">
        <v>2762</v>
      </c>
      <c r="U4630" s="250" t="s">
        <v>2517</v>
      </c>
      <c r="V4630">
        <v>4.8733008642886997</v>
      </c>
      <c r="Z4630">
        <v>-0.18052256532066499</v>
      </c>
      <c r="AD4630" s="188">
        <f t="shared" si="141"/>
        <v>11.221189923786159</v>
      </c>
      <c r="AE4630" s="188">
        <f t="shared" si="142"/>
        <v>-0.41566856785640705</v>
      </c>
    </row>
    <row r="4631" spans="1:31" x14ac:dyDescent="0.35">
      <c r="A4631" s="11" t="s">
        <v>2944</v>
      </c>
      <c r="B4631" s="11" t="s">
        <v>2516</v>
      </c>
      <c r="C4631" s="11" t="s">
        <v>2958</v>
      </c>
      <c r="D4631" s="188" t="s">
        <v>3022</v>
      </c>
      <c r="G4631" s="11" t="s">
        <v>2959</v>
      </c>
      <c r="H4631" s="11" t="s">
        <v>1936</v>
      </c>
      <c r="I4631" s="11" t="s">
        <v>2960</v>
      </c>
      <c r="J4631" s="188" t="s">
        <v>2561</v>
      </c>
      <c r="K4631" s="261" t="s">
        <v>3059</v>
      </c>
      <c r="L4631" s="265" t="s">
        <v>1937</v>
      </c>
      <c r="M4631" s="265" t="s">
        <v>1937</v>
      </c>
      <c r="N4631" s="258" t="s">
        <v>3023</v>
      </c>
      <c r="P4631" s="265" t="s">
        <v>3108</v>
      </c>
      <c r="Q4631" s="265" t="s">
        <v>3079</v>
      </c>
      <c r="R4631" s="265" t="s">
        <v>2120</v>
      </c>
      <c r="S4631" s="265" t="s">
        <v>3116</v>
      </c>
      <c r="T4631" s="11" t="s">
        <v>2762</v>
      </c>
      <c r="U4631" s="250" t="s">
        <v>2517</v>
      </c>
      <c r="V4631">
        <v>5.2889379029521502</v>
      </c>
      <c r="Z4631">
        <v>-0.102137767220902</v>
      </c>
      <c r="AD4631" s="188">
        <f t="shared" si="141"/>
        <v>12.17822957310881</v>
      </c>
      <c r="AE4631" s="188">
        <f t="shared" si="142"/>
        <v>-0.23518090023454488</v>
      </c>
    </row>
    <row r="4632" spans="1:31" x14ac:dyDescent="0.35">
      <c r="A4632" s="11" t="s">
        <v>2944</v>
      </c>
      <c r="B4632" s="11" t="s">
        <v>2516</v>
      </c>
      <c r="C4632" s="11" t="s">
        <v>2958</v>
      </c>
      <c r="D4632" s="188" t="s">
        <v>3022</v>
      </c>
      <c r="G4632" s="11" t="s">
        <v>2959</v>
      </c>
      <c r="H4632" s="11" t="s">
        <v>1936</v>
      </c>
      <c r="I4632" s="11" t="s">
        <v>2960</v>
      </c>
      <c r="J4632" s="188" t="s">
        <v>2561</v>
      </c>
      <c r="K4632" s="261" t="s">
        <v>3059</v>
      </c>
      <c r="L4632" s="265" t="s">
        <v>1937</v>
      </c>
      <c r="M4632" s="265" t="s">
        <v>1937</v>
      </c>
      <c r="N4632" s="258" t="s">
        <v>3023</v>
      </c>
      <c r="P4632" s="265" t="s">
        <v>3108</v>
      </c>
      <c r="Q4632" s="265" t="s">
        <v>3079</v>
      </c>
      <c r="R4632" s="265" t="s">
        <v>2120</v>
      </c>
      <c r="S4632" s="265" t="s">
        <v>3116</v>
      </c>
      <c r="T4632" s="11" t="s">
        <v>2762</v>
      </c>
      <c r="U4632" s="250" t="s">
        <v>2517</v>
      </c>
      <c r="V4632">
        <v>5.7671510409389404</v>
      </c>
      <c r="Z4632">
        <v>8.3135391923990096E-2</v>
      </c>
      <c r="AD4632" s="188">
        <f t="shared" si="141"/>
        <v>13.279356015911098</v>
      </c>
      <c r="AE4632" s="188">
        <f t="shared" si="142"/>
        <v>0.19142631414439712</v>
      </c>
    </row>
    <row r="4633" spans="1:31" x14ac:dyDescent="0.35">
      <c r="A4633" s="11" t="s">
        <v>2944</v>
      </c>
      <c r="B4633" s="11" t="s">
        <v>2516</v>
      </c>
      <c r="C4633" s="11" t="s">
        <v>2958</v>
      </c>
      <c r="D4633" s="188" t="s">
        <v>3022</v>
      </c>
      <c r="G4633" s="11" t="s">
        <v>2959</v>
      </c>
      <c r="H4633" s="11" t="s">
        <v>1936</v>
      </c>
      <c r="I4633" s="11" t="s">
        <v>2960</v>
      </c>
      <c r="J4633" s="188" t="s">
        <v>2561</v>
      </c>
      <c r="K4633" s="261" t="s">
        <v>3059</v>
      </c>
      <c r="L4633" s="265" t="s">
        <v>1937</v>
      </c>
      <c r="M4633" s="265" t="s">
        <v>1937</v>
      </c>
      <c r="N4633" s="258" t="s">
        <v>3023</v>
      </c>
      <c r="P4633" s="265" t="s">
        <v>3108</v>
      </c>
      <c r="Q4633" s="265" t="s">
        <v>3079</v>
      </c>
      <c r="R4633" s="265" t="s">
        <v>2120</v>
      </c>
      <c r="S4633" s="265" t="s">
        <v>3116</v>
      </c>
      <c r="T4633" s="11" t="s">
        <v>2762</v>
      </c>
      <c r="U4633" s="250" t="s">
        <v>2517</v>
      </c>
      <c r="V4633">
        <v>6.0462584083514601</v>
      </c>
      <c r="Z4633">
        <v>-0.34441805225653199</v>
      </c>
      <c r="AD4633" s="188">
        <f t="shared" si="141"/>
        <v>13.922024479459978</v>
      </c>
      <c r="AE4633" s="188">
        <f t="shared" si="142"/>
        <v>-0.79305187288393475</v>
      </c>
    </row>
    <row r="4634" spans="1:31" x14ac:dyDescent="0.35">
      <c r="A4634" s="11" t="s">
        <v>2944</v>
      </c>
      <c r="B4634" s="11" t="s">
        <v>2516</v>
      </c>
      <c r="C4634" s="11" t="s">
        <v>2958</v>
      </c>
      <c r="D4634" s="188" t="s">
        <v>3022</v>
      </c>
      <c r="G4634" s="11" t="s">
        <v>2959</v>
      </c>
      <c r="H4634" s="11" t="s">
        <v>1936</v>
      </c>
      <c r="I4634" s="11" t="s">
        <v>2960</v>
      </c>
      <c r="J4634" s="188" t="s">
        <v>2561</v>
      </c>
      <c r="K4634" s="261" t="s">
        <v>3059</v>
      </c>
      <c r="L4634" s="265" t="s">
        <v>1937</v>
      </c>
      <c r="M4634" s="265" t="s">
        <v>1937</v>
      </c>
      <c r="N4634" s="258" t="s">
        <v>3023</v>
      </c>
      <c r="P4634" s="265" t="s">
        <v>3108</v>
      </c>
      <c r="Q4634" s="265" t="s">
        <v>3079</v>
      </c>
      <c r="R4634" s="265" t="s">
        <v>2120</v>
      </c>
      <c r="S4634" s="265" t="s">
        <v>3116</v>
      </c>
      <c r="T4634" s="11" t="s">
        <v>2762</v>
      </c>
      <c r="U4634" s="250" t="s">
        <v>2517</v>
      </c>
      <c r="V4634">
        <v>6.89253278508553</v>
      </c>
      <c r="Z4634">
        <v>-0.75771971496436996</v>
      </c>
      <c r="AD4634" s="188">
        <f t="shared" si="141"/>
        <v>15.870643243910676</v>
      </c>
      <c r="AE4634" s="188">
        <f t="shared" si="142"/>
        <v>-1.7447141203446557</v>
      </c>
    </row>
    <row r="4635" spans="1:31" x14ac:dyDescent="0.35">
      <c r="A4635" s="11" t="s">
        <v>2944</v>
      </c>
      <c r="B4635" s="11" t="s">
        <v>2516</v>
      </c>
      <c r="C4635" s="11" t="s">
        <v>2958</v>
      </c>
      <c r="D4635" s="188" t="s">
        <v>3022</v>
      </c>
      <c r="G4635" s="11" t="s">
        <v>2959</v>
      </c>
      <c r="H4635" s="11" t="s">
        <v>1936</v>
      </c>
      <c r="I4635" s="11" t="s">
        <v>2960</v>
      </c>
      <c r="J4635" s="188" t="s">
        <v>2561</v>
      </c>
      <c r="K4635" s="261" t="s">
        <v>3059</v>
      </c>
      <c r="L4635" s="265" t="s">
        <v>1937</v>
      </c>
      <c r="M4635" s="265" t="s">
        <v>1937</v>
      </c>
      <c r="N4635" s="258" t="s">
        <v>3023</v>
      </c>
      <c r="P4635" s="265" t="s">
        <v>3108</v>
      </c>
      <c r="Q4635" s="265" t="s">
        <v>3079</v>
      </c>
      <c r="R4635" s="265" t="s">
        <v>2120</v>
      </c>
      <c r="S4635" s="265" t="s">
        <v>3116</v>
      </c>
      <c r="T4635" s="11" t="s">
        <v>2762</v>
      </c>
      <c r="U4635" s="250" t="s">
        <v>2517</v>
      </c>
      <c r="V4635">
        <v>7.2092756342441904</v>
      </c>
      <c r="Z4635">
        <v>-1.14251781472684</v>
      </c>
      <c r="AD4635" s="188">
        <f t="shared" si="141"/>
        <v>16.599970606695869</v>
      </c>
      <c r="AE4635" s="188">
        <f t="shared" si="142"/>
        <v>-2.630744488670155</v>
      </c>
    </row>
    <row r="4636" spans="1:31" x14ac:dyDescent="0.35">
      <c r="A4636" s="11" t="s">
        <v>2944</v>
      </c>
      <c r="B4636" s="11" t="s">
        <v>2516</v>
      </c>
      <c r="C4636" s="11" t="s">
        <v>2958</v>
      </c>
      <c r="D4636" s="188" t="s">
        <v>3022</v>
      </c>
      <c r="G4636" s="11" t="s">
        <v>2959</v>
      </c>
      <c r="H4636" s="11" t="s">
        <v>1936</v>
      </c>
      <c r="I4636" s="11" t="s">
        <v>2961</v>
      </c>
      <c r="J4636" s="188" t="s">
        <v>2561</v>
      </c>
      <c r="K4636" s="261" t="s">
        <v>3059</v>
      </c>
      <c r="L4636" s="265" t="s">
        <v>1937</v>
      </c>
      <c r="M4636" s="265" t="s">
        <v>1937</v>
      </c>
      <c r="N4636" s="258" t="s">
        <v>3023</v>
      </c>
      <c r="P4636" s="265" t="s">
        <v>3108</v>
      </c>
      <c r="Q4636" s="265" t="s">
        <v>3079</v>
      </c>
      <c r="R4636" s="265" t="s">
        <v>2120</v>
      </c>
      <c r="S4636" s="265" t="s">
        <v>3120</v>
      </c>
      <c r="T4636" s="11" t="s">
        <v>2762</v>
      </c>
      <c r="U4636" s="250" t="s">
        <v>2517</v>
      </c>
      <c r="V4636">
        <v>0.56201720593225302</v>
      </c>
      <c r="Z4636">
        <v>-9.5011876484560803E-2</v>
      </c>
      <c r="AD4636" s="188">
        <f t="shared" si="141"/>
        <v>1.2940924403857708</v>
      </c>
      <c r="AE4636" s="188">
        <f t="shared" si="142"/>
        <v>-0.2187729304507412</v>
      </c>
    </row>
    <row r="4637" spans="1:31" x14ac:dyDescent="0.35">
      <c r="A4637" s="11" t="s">
        <v>2944</v>
      </c>
      <c r="B4637" s="11" t="s">
        <v>2516</v>
      </c>
      <c r="C4637" s="11" t="s">
        <v>2958</v>
      </c>
      <c r="D4637" s="188" t="s">
        <v>3022</v>
      </c>
      <c r="G4637" s="11" t="s">
        <v>2959</v>
      </c>
      <c r="H4637" s="11" t="s">
        <v>1936</v>
      </c>
      <c r="I4637" s="11" t="s">
        <v>2961</v>
      </c>
      <c r="J4637" s="188" t="s">
        <v>2561</v>
      </c>
      <c r="K4637" s="261" t="s">
        <v>3059</v>
      </c>
      <c r="L4637" s="265" t="s">
        <v>1937</v>
      </c>
      <c r="M4637" s="265" t="s">
        <v>1937</v>
      </c>
      <c r="N4637" s="258" t="s">
        <v>3023</v>
      </c>
      <c r="P4637" s="265" t="s">
        <v>3108</v>
      </c>
      <c r="Q4637" s="265" t="s">
        <v>3079</v>
      </c>
      <c r="R4637" s="265" t="s">
        <v>2120</v>
      </c>
      <c r="S4637" s="265" t="s">
        <v>3120</v>
      </c>
      <c r="T4637" s="11" t="s">
        <v>2762</v>
      </c>
      <c r="U4637" s="250" t="s">
        <v>2517</v>
      </c>
      <c r="V4637">
        <v>0.76106309507175796</v>
      </c>
      <c r="Z4637">
        <v>0.53206650831353897</v>
      </c>
      <c r="AD4637" s="188">
        <f t="shared" si="141"/>
        <v>1.7524125375401403</v>
      </c>
      <c r="AE4637" s="188">
        <f t="shared" si="142"/>
        <v>1.2251284105241473</v>
      </c>
    </row>
    <row r="4638" spans="1:31" x14ac:dyDescent="0.35">
      <c r="A4638" s="11" t="s">
        <v>2944</v>
      </c>
      <c r="B4638" s="11" t="s">
        <v>2516</v>
      </c>
      <c r="C4638" s="11" t="s">
        <v>2958</v>
      </c>
      <c r="D4638" s="188" t="s">
        <v>3022</v>
      </c>
      <c r="G4638" s="11" t="s">
        <v>2959</v>
      </c>
      <c r="H4638" s="11" t="s">
        <v>1936</v>
      </c>
      <c r="I4638" s="11" t="s">
        <v>2961</v>
      </c>
      <c r="J4638" s="188" t="s">
        <v>2561</v>
      </c>
      <c r="K4638" s="261" t="s">
        <v>3059</v>
      </c>
      <c r="L4638" s="265" t="s">
        <v>1937</v>
      </c>
      <c r="M4638" s="265" t="s">
        <v>1937</v>
      </c>
      <c r="N4638" s="258" t="s">
        <v>3023</v>
      </c>
      <c r="P4638" s="265" t="s">
        <v>3108</v>
      </c>
      <c r="Q4638" s="265" t="s">
        <v>3079</v>
      </c>
      <c r="R4638" s="265" t="s">
        <v>2120</v>
      </c>
      <c r="S4638" s="265" t="s">
        <v>3120</v>
      </c>
      <c r="T4638" s="11" t="s">
        <v>2762</v>
      </c>
      <c r="U4638" s="250" t="s">
        <v>2517</v>
      </c>
      <c r="V4638">
        <v>0.94471945547815195</v>
      </c>
      <c r="Z4638">
        <v>-1.1781472684085501</v>
      </c>
      <c r="AD4638" s="188">
        <f t="shared" si="141"/>
        <v>2.175296935245445</v>
      </c>
      <c r="AE4638" s="188">
        <f t="shared" si="142"/>
        <v>-2.7127843375891825</v>
      </c>
    </row>
    <row r="4639" spans="1:31" x14ac:dyDescent="0.35">
      <c r="A4639" s="11" t="s">
        <v>2944</v>
      </c>
      <c r="B4639" s="11" t="s">
        <v>2516</v>
      </c>
      <c r="C4639" s="11" t="s">
        <v>2958</v>
      </c>
      <c r="D4639" s="188" t="s">
        <v>3022</v>
      </c>
      <c r="G4639" s="11" t="s">
        <v>2959</v>
      </c>
      <c r="H4639" s="11" t="s">
        <v>1936</v>
      </c>
      <c r="I4639" s="11" t="s">
        <v>2961</v>
      </c>
      <c r="J4639" s="188" t="s">
        <v>2561</v>
      </c>
      <c r="K4639" s="261" t="s">
        <v>3059</v>
      </c>
      <c r="L4639" s="265" t="s">
        <v>1937</v>
      </c>
      <c r="M4639" s="265" t="s">
        <v>1937</v>
      </c>
      <c r="N4639" s="258" t="s">
        <v>3023</v>
      </c>
      <c r="P4639" s="265" t="s">
        <v>3108</v>
      </c>
      <c r="Q4639" s="265" t="s">
        <v>3079</v>
      </c>
      <c r="R4639" s="265" t="s">
        <v>2120</v>
      </c>
      <c r="S4639" s="265" t="s">
        <v>3120</v>
      </c>
      <c r="T4639" s="11" t="s">
        <v>2762</v>
      </c>
      <c r="U4639" s="250" t="s">
        <v>2517</v>
      </c>
      <c r="V4639">
        <v>0.87196351224575297</v>
      </c>
      <c r="Z4639">
        <v>1.13776722090261</v>
      </c>
      <c r="AD4639" s="188">
        <f t="shared" si="141"/>
        <v>2.0077701849318021</v>
      </c>
      <c r="AE4639" s="188">
        <f t="shared" si="142"/>
        <v>2.6198058421476134</v>
      </c>
    </row>
    <row r="4640" spans="1:31" x14ac:dyDescent="0.35">
      <c r="A4640" s="11" t="s">
        <v>2944</v>
      </c>
      <c r="B4640" s="11" t="s">
        <v>2516</v>
      </c>
      <c r="C4640" s="11" t="s">
        <v>2958</v>
      </c>
      <c r="D4640" s="188" t="s">
        <v>3022</v>
      </c>
      <c r="G4640" s="11" t="s">
        <v>2959</v>
      </c>
      <c r="H4640" s="11" t="s">
        <v>1936</v>
      </c>
      <c r="I4640" s="11" t="s">
        <v>2961</v>
      </c>
      <c r="J4640" s="188" t="s">
        <v>2561</v>
      </c>
      <c r="K4640" s="261" t="s">
        <v>3059</v>
      </c>
      <c r="L4640" s="265" t="s">
        <v>1937</v>
      </c>
      <c r="M4640" s="265" t="s">
        <v>1937</v>
      </c>
      <c r="N4640" s="258" t="s">
        <v>3023</v>
      </c>
      <c r="P4640" s="265" t="s">
        <v>3108</v>
      </c>
      <c r="Q4640" s="265" t="s">
        <v>3079</v>
      </c>
      <c r="R4640" s="265" t="s">
        <v>2120</v>
      </c>
      <c r="S4640" s="265" t="s">
        <v>3120</v>
      </c>
      <c r="T4640" s="11" t="s">
        <v>2762</v>
      </c>
      <c r="U4640" s="250" t="s">
        <v>2517</v>
      </c>
      <c r="V4640">
        <v>1.06705722669115</v>
      </c>
      <c r="Z4640">
        <v>-0.29453681710213703</v>
      </c>
      <c r="AD4640" s="188">
        <f t="shared" si="141"/>
        <v>2.4569900635506103</v>
      </c>
      <c r="AE4640" s="188">
        <f t="shared" si="142"/>
        <v>-0.6781960843972944</v>
      </c>
    </row>
    <row r="4641" spans="1:31" x14ac:dyDescent="0.35">
      <c r="A4641" s="11" t="s">
        <v>2944</v>
      </c>
      <c r="B4641" s="11" t="s">
        <v>2516</v>
      </c>
      <c r="C4641" s="11" t="s">
        <v>2958</v>
      </c>
      <c r="D4641" s="188" t="s">
        <v>3022</v>
      </c>
      <c r="G4641" s="11" t="s">
        <v>2959</v>
      </c>
      <c r="H4641" s="11" t="s">
        <v>1936</v>
      </c>
      <c r="I4641" s="11" t="s">
        <v>2961</v>
      </c>
      <c r="J4641" s="188" t="s">
        <v>2561</v>
      </c>
      <c r="K4641" s="261" t="s">
        <v>3059</v>
      </c>
      <c r="L4641" s="265" t="s">
        <v>1937</v>
      </c>
      <c r="M4641" s="265" t="s">
        <v>1937</v>
      </c>
      <c r="N4641" s="258" t="s">
        <v>3023</v>
      </c>
      <c r="P4641" s="265" t="s">
        <v>3108</v>
      </c>
      <c r="Q4641" s="265" t="s">
        <v>3079</v>
      </c>
      <c r="R4641" s="265" t="s">
        <v>2120</v>
      </c>
      <c r="S4641" s="265" t="s">
        <v>3120</v>
      </c>
      <c r="T4641" s="11" t="s">
        <v>2762</v>
      </c>
      <c r="U4641" s="250" t="s">
        <v>2517</v>
      </c>
      <c r="V4641">
        <v>1.2921814806682701</v>
      </c>
      <c r="Z4641">
        <v>0.12589073634204201</v>
      </c>
      <c r="AD4641" s="188">
        <f t="shared" si="141"/>
        <v>2.9753578148297328</v>
      </c>
      <c r="AE4641" s="188">
        <f t="shared" si="142"/>
        <v>0.28987413284722968</v>
      </c>
    </row>
    <row r="4642" spans="1:31" x14ac:dyDescent="0.35">
      <c r="A4642" s="11" t="s">
        <v>2944</v>
      </c>
      <c r="B4642" s="11" t="s">
        <v>2516</v>
      </c>
      <c r="C4642" s="11" t="s">
        <v>2958</v>
      </c>
      <c r="D4642" s="188" t="s">
        <v>3022</v>
      </c>
      <c r="G4642" s="11" t="s">
        <v>2959</v>
      </c>
      <c r="H4642" s="11" t="s">
        <v>1936</v>
      </c>
      <c r="I4642" s="11" t="s">
        <v>2961</v>
      </c>
      <c r="J4642" s="188" t="s">
        <v>2561</v>
      </c>
      <c r="K4642" s="261" t="s">
        <v>3059</v>
      </c>
      <c r="L4642" s="265" t="s">
        <v>1937</v>
      </c>
      <c r="M4642" s="265" t="s">
        <v>1937</v>
      </c>
      <c r="N4642" s="258" t="s">
        <v>3023</v>
      </c>
      <c r="P4642" s="265" t="s">
        <v>3108</v>
      </c>
      <c r="Q4642" s="265" t="s">
        <v>3079</v>
      </c>
      <c r="R4642" s="265" t="s">
        <v>2120</v>
      </c>
      <c r="S4642" s="265" t="s">
        <v>3120</v>
      </c>
      <c r="T4642" s="11" t="s">
        <v>2762</v>
      </c>
      <c r="U4642" s="250" t="s">
        <v>2517</v>
      </c>
      <c r="V4642">
        <v>1.4945507894369101</v>
      </c>
      <c r="Z4642">
        <v>-3.8004750593824299E-2</v>
      </c>
      <c r="AD4642" s="188">
        <f t="shared" si="141"/>
        <v>3.4413303684799126</v>
      </c>
      <c r="AE4642" s="188">
        <f t="shared" si="142"/>
        <v>-8.7509172180296468E-2</v>
      </c>
    </row>
    <row r="4643" spans="1:31" x14ac:dyDescent="0.35">
      <c r="A4643" s="11" t="s">
        <v>2944</v>
      </c>
      <c r="B4643" s="11" t="s">
        <v>2516</v>
      </c>
      <c r="C4643" s="11" t="s">
        <v>2958</v>
      </c>
      <c r="D4643" s="188" t="s">
        <v>3022</v>
      </c>
      <c r="G4643" s="11" t="s">
        <v>2959</v>
      </c>
      <c r="H4643" s="11" t="s">
        <v>1936</v>
      </c>
      <c r="I4643" s="11" t="s">
        <v>2961</v>
      </c>
      <c r="J4643" s="188" t="s">
        <v>2561</v>
      </c>
      <c r="K4643" s="261" t="s">
        <v>3059</v>
      </c>
      <c r="L4643" s="265" t="s">
        <v>1937</v>
      </c>
      <c r="M4643" s="265" t="s">
        <v>1937</v>
      </c>
      <c r="N4643" s="258" t="s">
        <v>3023</v>
      </c>
      <c r="P4643" s="265" t="s">
        <v>3108</v>
      </c>
      <c r="Q4643" s="265" t="s">
        <v>3079</v>
      </c>
      <c r="R4643" s="265" t="s">
        <v>2120</v>
      </c>
      <c r="S4643" s="265" t="s">
        <v>3120</v>
      </c>
      <c r="T4643" s="11" t="s">
        <v>2762</v>
      </c>
      <c r="U4643" s="250" t="s">
        <v>2517</v>
      </c>
      <c r="V4643">
        <v>1.3111938362043101</v>
      </c>
      <c r="Z4643">
        <v>1.6009501187648401</v>
      </c>
      <c r="AD4643" s="188">
        <f t="shared" si="141"/>
        <v>3.019135381269721</v>
      </c>
      <c r="AE4643" s="188">
        <f t="shared" si="142"/>
        <v>3.6863238780949681</v>
      </c>
    </row>
    <row r="4644" spans="1:31" x14ac:dyDescent="0.35">
      <c r="A4644" s="11" t="s">
        <v>2944</v>
      </c>
      <c r="B4644" s="11" t="s">
        <v>2516</v>
      </c>
      <c r="C4644" s="11" t="s">
        <v>2958</v>
      </c>
      <c r="D4644" s="188" t="s">
        <v>3022</v>
      </c>
      <c r="G4644" s="11" t="s">
        <v>2959</v>
      </c>
      <c r="H4644" s="11" t="s">
        <v>1936</v>
      </c>
      <c r="I4644" s="11" t="s">
        <v>2961</v>
      </c>
      <c r="J4644" s="188" t="s">
        <v>2561</v>
      </c>
      <c r="K4644" s="261" t="s">
        <v>3059</v>
      </c>
      <c r="L4644" s="265" t="s">
        <v>1937</v>
      </c>
      <c r="M4644" s="265" t="s">
        <v>1937</v>
      </c>
      <c r="N4644" s="258" t="s">
        <v>3023</v>
      </c>
      <c r="P4644" s="265" t="s">
        <v>3108</v>
      </c>
      <c r="Q4644" s="265" t="s">
        <v>3079</v>
      </c>
      <c r="R4644" s="265" t="s">
        <v>2120</v>
      </c>
      <c r="S4644" s="265" t="s">
        <v>3120</v>
      </c>
      <c r="T4644" s="11" t="s">
        <v>2762</v>
      </c>
      <c r="U4644" s="250" t="s">
        <v>2517</v>
      </c>
      <c r="V4644">
        <v>1.37493762350545</v>
      </c>
      <c r="Z4644">
        <v>1.42992874109263</v>
      </c>
      <c r="AD4644" s="188">
        <f t="shared" si="141"/>
        <v>3.1659108756803089</v>
      </c>
      <c r="AE4644" s="188">
        <f t="shared" si="142"/>
        <v>3.2925326032836324</v>
      </c>
    </row>
    <row r="4645" spans="1:31" x14ac:dyDescent="0.35">
      <c r="A4645" s="11" t="s">
        <v>2944</v>
      </c>
      <c r="B4645" s="11" t="s">
        <v>2516</v>
      </c>
      <c r="C4645" s="11" t="s">
        <v>2958</v>
      </c>
      <c r="D4645" s="188" t="s">
        <v>3022</v>
      </c>
      <c r="G4645" s="11" t="s">
        <v>2959</v>
      </c>
      <c r="H4645" s="11" t="s">
        <v>1936</v>
      </c>
      <c r="I4645" s="11" t="s">
        <v>2961</v>
      </c>
      <c r="J4645" s="188" t="s">
        <v>2561</v>
      </c>
      <c r="K4645" s="261" t="s">
        <v>3059</v>
      </c>
      <c r="L4645" s="265" t="s">
        <v>1937</v>
      </c>
      <c r="M4645" s="265" t="s">
        <v>1937</v>
      </c>
      <c r="N4645" s="258" t="s">
        <v>3023</v>
      </c>
      <c r="P4645" s="265" t="s">
        <v>3108</v>
      </c>
      <c r="Q4645" s="265" t="s">
        <v>3079</v>
      </c>
      <c r="R4645" s="265" t="s">
        <v>2120</v>
      </c>
      <c r="S4645" s="265" t="s">
        <v>3120</v>
      </c>
      <c r="T4645" s="11" t="s">
        <v>2762</v>
      </c>
      <c r="U4645" s="250" t="s">
        <v>2517</v>
      </c>
      <c r="V4645">
        <v>1.6268288788199301</v>
      </c>
      <c r="Z4645">
        <v>1.47980997624703</v>
      </c>
      <c r="AD4645" s="188">
        <f t="shared" si="141"/>
        <v>3.745911925222988</v>
      </c>
      <c r="AE4645" s="188">
        <f t="shared" si="142"/>
        <v>3.4073883917702843</v>
      </c>
    </row>
    <row r="4646" spans="1:31" x14ac:dyDescent="0.35">
      <c r="A4646" s="11" t="s">
        <v>2944</v>
      </c>
      <c r="B4646" s="11" t="s">
        <v>2516</v>
      </c>
      <c r="C4646" s="11" t="s">
        <v>2958</v>
      </c>
      <c r="D4646" s="188" t="s">
        <v>3022</v>
      </c>
      <c r="G4646" s="11" t="s">
        <v>2959</v>
      </c>
      <c r="H4646" s="11" t="s">
        <v>1936</v>
      </c>
      <c r="I4646" s="11" t="s">
        <v>2961</v>
      </c>
      <c r="J4646" s="188" t="s">
        <v>2561</v>
      </c>
      <c r="K4646" s="261" t="s">
        <v>3059</v>
      </c>
      <c r="L4646" s="265" t="s">
        <v>1937</v>
      </c>
      <c r="M4646" s="265" t="s">
        <v>1937</v>
      </c>
      <c r="N4646" s="258" t="s">
        <v>3023</v>
      </c>
      <c r="P4646" s="265" t="s">
        <v>3108</v>
      </c>
      <c r="Q4646" s="265" t="s">
        <v>3079</v>
      </c>
      <c r="R4646" s="265" t="s">
        <v>2120</v>
      </c>
      <c r="S4646" s="265" t="s">
        <v>3120</v>
      </c>
      <c r="T4646" s="11" t="s">
        <v>2762</v>
      </c>
      <c r="U4646" s="250" t="s">
        <v>2517</v>
      </c>
      <c r="V4646">
        <v>1.79018543284297</v>
      </c>
      <c r="Z4646">
        <v>1.6009501187648401</v>
      </c>
      <c r="AD4646" s="188">
        <f t="shared" si="141"/>
        <v>4.1220542913593166</v>
      </c>
      <c r="AE4646" s="188">
        <f t="shared" si="142"/>
        <v>3.6863238780949681</v>
      </c>
    </row>
    <row r="4647" spans="1:31" x14ac:dyDescent="0.35">
      <c r="A4647" s="11" t="s">
        <v>2944</v>
      </c>
      <c r="B4647" s="11" t="s">
        <v>2516</v>
      </c>
      <c r="C4647" s="11" t="s">
        <v>2958</v>
      </c>
      <c r="D4647" s="188" t="s">
        <v>3022</v>
      </c>
      <c r="G4647" s="11" t="s">
        <v>2959</v>
      </c>
      <c r="H4647" s="11" t="s">
        <v>1936</v>
      </c>
      <c r="I4647" s="11" t="s">
        <v>2961</v>
      </c>
      <c r="J4647" s="188" t="s">
        <v>2561</v>
      </c>
      <c r="K4647" s="261" t="s">
        <v>3059</v>
      </c>
      <c r="L4647" s="265" t="s">
        <v>1937</v>
      </c>
      <c r="M4647" s="265" t="s">
        <v>1937</v>
      </c>
      <c r="N4647" s="258" t="s">
        <v>3023</v>
      </c>
      <c r="P4647" s="265" t="s">
        <v>3108</v>
      </c>
      <c r="Q4647" s="265" t="s">
        <v>3079</v>
      </c>
      <c r="R4647" s="265" t="s">
        <v>2120</v>
      </c>
      <c r="S4647" s="265" t="s">
        <v>3120</v>
      </c>
      <c r="T4647" s="11" t="s">
        <v>2762</v>
      </c>
      <c r="U4647" s="250" t="s">
        <v>2517</v>
      </c>
      <c r="V4647">
        <v>1.9670153096868199</v>
      </c>
      <c r="Z4647">
        <v>1.5154394299287399</v>
      </c>
      <c r="AD4647" s="188">
        <f t="shared" si="141"/>
        <v>4.529220129775938</v>
      </c>
      <c r="AE4647" s="188">
        <f t="shared" si="142"/>
        <v>3.4894282406893113</v>
      </c>
    </row>
    <row r="4648" spans="1:31" x14ac:dyDescent="0.35">
      <c r="A4648" s="11" t="s">
        <v>2944</v>
      </c>
      <c r="B4648" s="11" t="s">
        <v>2516</v>
      </c>
      <c r="C4648" s="11" t="s">
        <v>2958</v>
      </c>
      <c r="D4648" s="188" t="s">
        <v>3022</v>
      </c>
      <c r="G4648" s="11" t="s">
        <v>2959</v>
      </c>
      <c r="H4648" s="11" t="s">
        <v>1936</v>
      </c>
      <c r="I4648" s="11" t="s">
        <v>2961</v>
      </c>
      <c r="J4648" s="188" t="s">
        <v>2561</v>
      </c>
      <c r="K4648" s="261" t="s">
        <v>3059</v>
      </c>
      <c r="L4648" s="265" t="s">
        <v>1937</v>
      </c>
      <c r="M4648" s="265" t="s">
        <v>1937</v>
      </c>
      <c r="N4648" s="258" t="s">
        <v>3023</v>
      </c>
      <c r="P4648" s="265" t="s">
        <v>3108</v>
      </c>
      <c r="Q4648" s="265" t="s">
        <v>3079</v>
      </c>
      <c r="R4648" s="265" t="s">
        <v>2120</v>
      </c>
      <c r="S4648" s="265" t="s">
        <v>3120</v>
      </c>
      <c r="T4648" s="11" t="s">
        <v>2762</v>
      </c>
      <c r="U4648" s="250" t="s">
        <v>2517</v>
      </c>
      <c r="V4648">
        <v>1.7636878979620301</v>
      </c>
      <c r="Z4648">
        <v>1.90736342042755</v>
      </c>
      <c r="AD4648" s="188">
        <f t="shared" si="141"/>
        <v>4.0610414625413744</v>
      </c>
      <c r="AE4648" s="188">
        <f t="shared" si="142"/>
        <v>4.391866578798612</v>
      </c>
    </row>
    <row r="4649" spans="1:31" x14ac:dyDescent="0.35">
      <c r="A4649" s="11" t="s">
        <v>2944</v>
      </c>
      <c r="B4649" s="11" t="s">
        <v>2516</v>
      </c>
      <c r="C4649" s="11" t="s">
        <v>2958</v>
      </c>
      <c r="D4649" s="188" t="s">
        <v>3022</v>
      </c>
      <c r="G4649" s="11" t="s">
        <v>2959</v>
      </c>
      <c r="H4649" s="11" t="s">
        <v>1936</v>
      </c>
      <c r="I4649" s="11" t="s">
        <v>2961</v>
      </c>
      <c r="J4649" s="188" t="s">
        <v>2561</v>
      </c>
      <c r="K4649" s="261" t="s">
        <v>3059</v>
      </c>
      <c r="L4649" s="265" t="s">
        <v>1937</v>
      </c>
      <c r="M4649" s="265" t="s">
        <v>1937</v>
      </c>
      <c r="N4649" s="258" t="s">
        <v>3023</v>
      </c>
      <c r="P4649" s="265" t="s">
        <v>3108</v>
      </c>
      <c r="Q4649" s="265" t="s">
        <v>3079</v>
      </c>
      <c r="R4649" s="265" t="s">
        <v>2120</v>
      </c>
      <c r="S4649" s="265" t="s">
        <v>3120</v>
      </c>
      <c r="T4649" s="11" t="s">
        <v>2762</v>
      </c>
      <c r="U4649" s="250" t="s">
        <v>2517</v>
      </c>
      <c r="V4649">
        <v>1.8641090640531699</v>
      </c>
      <c r="Z4649">
        <v>2.0071258907363401</v>
      </c>
      <c r="AD4649" s="188">
        <f t="shared" si="141"/>
        <v>4.2922697426039118</v>
      </c>
      <c r="AE4649" s="188">
        <f t="shared" si="142"/>
        <v>4.6215781557718927</v>
      </c>
    </row>
    <row r="4650" spans="1:31" x14ac:dyDescent="0.35">
      <c r="A4650" s="11" t="s">
        <v>2944</v>
      </c>
      <c r="B4650" s="11" t="s">
        <v>2516</v>
      </c>
      <c r="C4650" s="11" t="s">
        <v>2958</v>
      </c>
      <c r="D4650" s="188" t="s">
        <v>3022</v>
      </c>
      <c r="G4650" s="11" t="s">
        <v>2959</v>
      </c>
      <c r="H4650" s="11" t="s">
        <v>1936</v>
      </c>
      <c r="I4650" s="11" t="s">
        <v>2961</v>
      </c>
      <c r="J4650" s="188" t="s">
        <v>2561</v>
      </c>
      <c r="K4650" s="261" t="s">
        <v>3059</v>
      </c>
      <c r="L4650" s="265" t="s">
        <v>1937</v>
      </c>
      <c r="M4650" s="265" t="s">
        <v>1937</v>
      </c>
      <c r="N4650" s="258" t="s">
        <v>3023</v>
      </c>
      <c r="P4650" s="265" t="s">
        <v>3108</v>
      </c>
      <c r="Q4650" s="265" t="s">
        <v>3079</v>
      </c>
      <c r="R4650" s="265" t="s">
        <v>2120</v>
      </c>
      <c r="S4650" s="265" t="s">
        <v>3120</v>
      </c>
      <c r="T4650" s="11" t="s">
        <v>2762</v>
      </c>
      <c r="U4650" s="250" t="s">
        <v>2517</v>
      </c>
      <c r="V4650">
        <v>2.1666300724565302</v>
      </c>
      <c r="Z4650">
        <v>2.0071258907363401</v>
      </c>
      <c r="AD4650" s="188">
        <f t="shared" si="141"/>
        <v>4.9888501068710163</v>
      </c>
      <c r="AE4650" s="188">
        <f t="shared" si="142"/>
        <v>4.6215781557718927</v>
      </c>
    </row>
    <row r="4651" spans="1:31" x14ac:dyDescent="0.35">
      <c r="A4651" s="11" t="s">
        <v>2944</v>
      </c>
      <c r="B4651" s="11" t="s">
        <v>2516</v>
      </c>
      <c r="C4651" s="11" t="s">
        <v>2958</v>
      </c>
      <c r="D4651" s="188" t="s">
        <v>3022</v>
      </c>
      <c r="G4651" s="11" t="s">
        <v>2959</v>
      </c>
      <c r="H4651" s="11" t="s">
        <v>1936</v>
      </c>
      <c r="I4651" s="11" t="s">
        <v>2961</v>
      </c>
      <c r="J4651" s="188" t="s">
        <v>2561</v>
      </c>
      <c r="K4651" s="261" t="s">
        <v>3059</v>
      </c>
      <c r="L4651" s="265" t="s">
        <v>1937</v>
      </c>
      <c r="M4651" s="265" t="s">
        <v>1937</v>
      </c>
      <c r="N4651" s="258" t="s">
        <v>3023</v>
      </c>
      <c r="P4651" s="265" t="s">
        <v>3108</v>
      </c>
      <c r="Q4651" s="265" t="s">
        <v>3079</v>
      </c>
      <c r="R4651" s="265" t="s">
        <v>2120</v>
      </c>
      <c r="S4651" s="265" t="s">
        <v>3120</v>
      </c>
      <c r="T4651" s="11" t="s">
        <v>2762</v>
      </c>
      <c r="U4651" s="250" t="s">
        <v>2517</v>
      </c>
      <c r="V4651">
        <v>1.60497215513283</v>
      </c>
      <c r="Z4651">
        <v>0.68171021377672103</v>
      </c>
      <c r="AD4651" s="188">
        <f t="shared" si="141"/>
        <v>3.6955849590793814</v>
      </c>
      <c r="AE4651" s="188">
        <f t="shared" si="142"/>
        <v>1.5696957759840622</v>
      </c>
    </row>
    <row r="4652" spans="1:31" x14ac:dyDescent="0.35">
      <c r="A4652" s="11" t="s">
        <v>2944</v>
      </c>
      <c r="B4652" s="11" t="s">
        <v>2516</v>
      </c>
      <c r="C4652" s="11" t="s">
        <v>2958</v>
      </c>
      <c r="D4652" s="188" t="s">
        <v>3022</v>
      </c>
      <c r="G4652" s="11" t="s">
        <v>2959</v>
      </c>
      <c r="H4652" s="11" t="s">
        <v>1936</v>
      </c>
      <c r="I4652" s="11" t="s">
        <v>2961</v>
      </c>
      <c r="J4652" s="188" t="s">
        <v>2561</v>
      </c>
      <c r="K4652" s="261" t="s">
        <v>3059</v>
      </c>
      <c r="L4652" s="265" t="s">
        <v>1937</v>
      </c>
      <c r="M4652" s="265" t="s">
        <v>1937</v>
      </c>
      <c r="N4652" s="258" t="s">
        <v>3023</v>
      </c>
      <c r="P4652" s="265" t="s">
        <v>3108</v>
      </c>
      <c r="Q4652" s="265" t="s">
        <v>3079</v>
      </c>
      <c r="R4652" s="265" t="s">
        <v>2120</v>
      </c>
      <c r="S4652" s="265" t="s">
        <v>3120</v>
      </c>
      <c r="T4652" s="11" t="s">
        <v>2762</v>
      </c>
      <c r="U4652" s="250" t="s">
        <v>2517</v>
      </c>
      <c r="V4652">
        <v>1.46598734505678</v>
      </c>
      <c r="Z4652">
        <v>0.76009501187648398</v>
      </c>
      <c r="AD4652" s="188">
        <f t="shared" si="141"/>
        <v>3.3755606072456601</v>
      </c>
      <c r="AE4652" s="188">
        <f t="shared" si="142"/>
        <v>1.7501834436059243</v>
      </c>
    </row>
    <row r="4653" spans="1:31" x14ac:dyDescent="0.35">
      <c r="A4653" s="11" t="s">
        <v>2944</v>
      </c>
      <c r="B4653" s="11" t="s">
        <v>2516</v>
      </c>
      <c r="C4653" s="11" t="s">
        <v>2958</v>
      </c>
      <c r="D4653" s="188" t="s">
        <v>3022</v>
      </c>
      <c r="G4653" s="11" t="s">
        <v>2959</v>
      </c>
      <c r="H4653" s="11" t="s">
        <v>1936</v>
      </c>
      <c r="I4653" s="11" t="s">
        <v>2961</v>
      </c>
      <c r="J4653" s="188" t="s">
        <v>2561</v>
      </c>
      <c r="K4653" s="261" t="s">
        <v>3059</v>
      </c>
      <c r="L4653" s="265" t="s">
        <v>1937</v>
      </c>
      <c r="M4653" s="265" t="s">
        <v>1937</v>
      </c>
      <c r="N4653" s="258" t="s">
        <v>3023</v>
      </c>
      <c r="P4653" s="265" t="s">
        <v>3108</v>
      </c>
      <c r="Q4653" s="265" t="s">
        <v>3079</v>
      </c>
      <c r="R4653" s="265" t="s">
        <v>2120</v>
      </c>
      <c r="S4653" s="265" t="s">
        <v>3120</v>
      </c>
      <c r="T4653" s="11" t="s">
        <v>2762</v>
      </c>
      <c r="U4653" s="250" t="s">
        <v>2517</v>
      </c>
      <c r="V4653">
        <v>1.6423082297051801</v>
      </c>
      <c r="Z4653">
        <v>0.79572446555819498</v>
      </c>
      <c r="AD4653" s="188">
        <f t="shared" si="141"/>
        <v>3.7815544478205889</v>
      </c>
      <c r="AE4653" s="188">
        <f t="shared" si="142"/>
        <v>1.832223292524954</v>
      </c>
    </row>
    <row r="4654" spans="1:31" x14ac:dyDescent="0.35">
      <c r="A4654" s="11" t="s">
        <v>2944</v>
      </c>
      <c r="B4654" s="11" t="s">
        <v>2516</v>
      </c>
      <c r="C4654" s="11" t="s">
        <v>2958</v>
      </c>
      <c r="D4654" s="188" t="s">
        <v>3022</v>
      </c>
      <c r="G4654" s="11" t="s">
        <v>2959</v>
      </c>
      <c r="H4654" s="11" t="s">
        <v>1936</v>
      </c>
      <c r="I4654" s="11" t="s">
        <v>2961</v>
      </c>
      <c r="J4654" s="188" t="s">
        <v>2561</v>
      </c>
      <c r="K4654" s="261" t="s">
        <v>3059</v>
      </c>
      <c r="L4654" s="265" t="s">
        <v>1937</v>
      </c>
      <c r="M4654" s="265" t="s">
        <v>1937</v>
      </c>
      <c r="N4654" s="258" t="s">
        <v>3023</v>
      </c>
      <c r="P4654" s="265" t="s">
        <v>3108</v>
      </c>
      <c r="Q4654" s="265" t="s">
        <v>3079</v>
      </c>
      <c r="R4654" s="265" t="s">
        <v>2120</v>
      </c>
      <c r="S4654" s="265" t="s">
        <v>3120</v>
      </c>
      <c r="T4654" s="11" t="s">
        <v>2762</v>
      </c>
      <c r="U4654" s="250" t="s">
        <v>2517</v>
      </c>
      <c r="V4654">
        <v>1.4907782590470799</v>
      </c>
      <c r="Z4654">
        <v>0.85985748218527203</v>
      </c>
      <c r="AD4654" s="188">
        <f t="shared" ref="AD4654:AD4717" si="143">LN(10^V4654)</f>
        <v>3.4326437962414222</v>
      </c>
      <c r="AE4654" s="188">
        <f t="shared" ref="AE4654:AE4717" si="144">LN(10^Z4654)</f>
        <v>1.9798950205792007</v>
      </c>
    </row>
    <row r="4655" spans="1:31" x14ac:dyDescent="0.35">
      <c r="A4655" s="11" t="s">
        <v>2944</v>
      </c>
      <c r="B4655" s="11" t="s">
        <v>2516</v>
      </c>
      <c r="C4655" s="11" t="s">
        <v>2958</v>
      </c>
      <c r="D4655" s="188" t="s">
        <v>3022</v>
      </c>
      <c r="G4655" s="11" t="s">
        <v>2959</v>
      </c>
      <c r="H4655" s="11" t="s">
        <v>1936</v>
      </c>
      <c r="I4655" s="11" t="s">
        <v>2961</v>
      </c>
      <c r="J4655" s="188" t="s">
        <v>2561</v>
      </c>
      <c r="K4655" s="261" t="s">
        <v>3059</v>
      </c>
      <c r="L4655" s="265" t="s">
        <v>1937</v>
      </c>
      <c r="M4655" s="265" t="s">
        <v>1937</v>
      </c>
      <c r="N4655" s="258" t="s">
        <v>3023</v>
      </c>
      <c r="P4655" s="265" t="s">
        <v>3108</v>
      </c>
      <c r="Q4655" s="265" t="s">
        <v>3079</v>
      </c>
      <c r="R4655" s="265" t="s">
        <v>2120</v>
      </c>
      <c r="S4655" s="265" t="s">
        <v>3120</v>
      </c>
      <c r="T4655" s="11" t="s">
        <v>2762</v>
      </c>
      <c r="U4655" s="250" t="s">
        <v>2517</v>
      </c>
      <c r="V4655">
        <v>1.51535958801572</v>
      </c>
      <c r="Z4655">
        <v>1.0095011876484501</v>
      </c>
      <c r="AD4655" s="188">
        <f t="shared" si="143"/>
        <v>3.4892443978905958</v>
      </c>
      <c r="AE4655" s="188">
        <f t="shared" si="144"/>
        <v>2.324462386039106</v>
      </c>
    </row>
    <row r="4656" spans="1:31" x14ac:dyDescent="0.35">
      <c r="A4656" s="11" t="s">
        <v>2944</v>
      </c>
      <c r="B4656" s="11" t="s">
        <v>2516</v>
      </c>
      <c r="C4656" s="11" t="s">
        <v>2958</v>
      </c>
      <c r="D4656" s="188" t="s">
        <v>3022</v>
      </c>
      <c r="G4656" s="11" t="s">
        <v>2959</v>
      </c>
      <c r="H4656" s="11" t="s">
        <v>1936</v>
      </c>
      <c r="I4656" s="11" t="s">
        <v>2961</v>
      </c>
      <c r="J4656" s="188" t="s">
        <v>2561</v>
      </c>
      <c r="K4656" s="261" t="s">
        <v>3059</v>
      </c>
      <c r="L4656" s="265" t="s">
        <v>1937</v>
      </c>
      <c r="M4656" s="265" t="s">
        <v>1937</v>
      </c>
      <c r="N4656" s="258" t="s">
        <v>3023</v>
      </c>
      <c r="P4656" s="265" t="s">
        <v>3108</v>
      </c>
      <c r="Q4656" s="265" t="s">
        <v>3079</v>
      </c>
      <c r="R4656" s="265" t="s">
        <v>2120</v>
      </c>
      <c r="S4656" s="265" t="s">
        <v>3120</v>
      </c>
      <c r="T4656" s="11" t="s">
        <v>2762</v>
      </c>
      <c r="U4656" s="250" t="s">
        <v>2517</v>
      </c>
      <c r="V4656">
        <v>1.9571648136689299</v>
      </c>
      <c r="Z4656">
        <v>0.85985748218527203</v>
      </c>
      <c r="AD4656" s="188">
        <f t="shared" si="143"/>
        <v>4.5065385244865475</v>
      </c>
      <c r="AE4656" s="188">
        <f t="shared" si="144"/>
        <v>1.9798950205792007</v>
      </c>
    </row>
    <row r="4657" spans="1:31" x14ac:dyDescent="0.35">
      <c r="A4657" s="11" t="s">
        <v>2944</v>
      </c>
      <c r="B4657" s="11" t="s">
        <v>2516</v>
      </c>
      <c r="C4657" s="11" t="s">
        <v>2958</v>
      </c>
      <c r="D4657" s="188" t="s">
        <v>3022</v>
      </c>
      <c r="G4657" s="11" t="s">
        <v>2959</v>
      </c>
      <c r="H4657" s="11" t="s">
        <v>1936</v>
      </c>
      <c r="I4657" s="11" t="s">
        <v>2961</v>
      </c>
      <c r="J4657" s="188" t="s">
        <v>2561</v>
      </c>
      <c r="K4657" s="261" t="s">
        <v>3059</v>
      </c>
      <c r="L4657" s="265" t="s">
        <v>1937</v>
      </c>
      <c r="M4657" s="265" t="s">
        <v>1937</v>
      </c>
      <c r="N4657" s="258" t="s">
        <v>3023</v>
      </c>
      <c r="P4657" s="265" t="s">
        <v>3108</v>
      </c>
      <c r="Q4657" s="265" t="s">
        <v>3079</v>
      </c>
      <c r="R4657" s="265" t="s">
        <v>2120</v>
      </c>
      <c r="S4657" s="265" t="s">
        <v>3120</v>
      </c>
      <c r="T4657" s="11" t="s">
        <v>2762</v>
      </c>
      <c r="U4657" s="250" t="s">
        <v>2517</v>
      </c>
      <c r="V4657">
        <v>1.93240384039601</v>
      </c>
      <c r="Z4657">
        <v>0.75296912114014203</v>
      </c>
      <c r="AD4657" s="188">
        <f t="shared" si="143"/>
        <v>4.4495242765402985</v>
      </c>
      <c r="AE4657" s="188">
        <f t="shared" si="144"/>
        <v>1.7337754738221189</v>
      </c>
    </row>
    <row r="4658" spans="1:31" x14ac:dyDescent="0.35">
      <c r="A4658" s="11" t="s">
        <v>2944</v>
      </c>
      <c r="B4658" s="11" t="s">
        <v>2516</v>
      </c>
      <c r="C4658" s="11" t="s">
        <v>2958</v>
      </c>
      <c r="D4658" s="188" t="s">
        <v>3022</v>
      </c>
      <c r="G4658" s="11" t="s">
        <v>2959</v>
      </c>
      <c r="H4658" s="11" t="s">
        <v>1936</v>
      </c>
      <c r="I4658" s="11" t="s">
        <v>2961</v>
      </c>
      <c r="J4658" s="188" t="s">
        <v>2561</v>
      </c>
      <c r="K4658" s="261" t="s">
        <v>3059</v>
      </c>
      <c r="L4658" s="265" t="s">
        <v>1937</v>
      </c>
      <c r="M4658" s="265" t="s">
        <v>1937</v>
      </c>
      <c r="N4658" s="258" t="s">
        <v>3023</v>
      </c>
      <c r="P4658" s="265" t="s">
        <v>3108</v>
      </c>
      <c r="Q4658" s="265" t="s">
        <v>3079</v>
      </c>
      <c r="R4658" s="265" t="s">
        <v>2120</v>
      </c>
      <c r="S4658" s="265" t="s">
        <v>3120</v>
      </c>
      <c r="T4658" s="11" t="s">
        <v>2762</v>
      </c>
      <c r="U4658" s="250" t="s">
        <v>2517</v>
      </c>
      <c r="V4658">
        <v>2.0941435956805501</v>
      </c>
      <c r="Z4658">
        <v>1.25890736342042</v>
      </c>
      <c r="AD4658" s="188">
        <f t="shared" si="143"/>
        <v>4.8219438260029852</v>
      </c>
      <c r="AE4658" s="188">
        <f t="shared" si="144"/>
        <v>2.8987413284722967</v>
      </c>
    </row>
    <row r="4659" spans="1:31" x14ac:dyDescent="0.35">
      <c r="A4659" s="11" t="s">
        <v>2944</v>
      </c>
      <c r="B4659" s="11" t="s">
        <v>2516</v>
      </c>
      <c r="C4659" s="11" t="s">
        <v>2958</v>
      </c>
      <c r="D4659" s="188" t="s">
        <v>3022</v>
      </c>
      <c r="G4659" s="11" t="s">
        <v>2959</v>
      </c>
      <c r="H4659" s="11" t="s">
        <v>1936</v>
      </c>
      <c r="I4659" s="11" t="s">
        <v>2961</v>
      </c>
      <c r="J4659" s="188" t="s">
        <v>2561</v>
      </c>
      <c r="K4659" s="261" t="s">
        <v>3059</v>
      </c>
      <c r="L4659" s="265" t="s">
        <v>1937</v>
      </c>
      <c r="M4659" s="265" t="s">
        <v>1937</v>
      </c>
      <c r="N4659" s="258" t="s">
        <v>3023</v>
      </c>
      <c r="P4659" s="265" t="s">
        <v>3108</v>
      </c>
      <c r="Q4659" s="265" t="s">
        <v>3079</v>
      </c>
      <c r="R4659" s="265" t="s">
        <v>2120</v>
      </c>
      <c r="S4659" s="265" t="s">
        <v>3120</v>
      </c>
      <c r="T4659" s="11" t="s">
        <v>2762</v>
      </c>
      <c r="U4659" s="250" t="s">
        <v>2517</v>
      </c>
      <c r="V4659">
        <v>1.61892452943172</v>
      </c>
      <c r="Z4659">
        <v>0.36104513064132998</v>
      </c>
      <c r="AD4659" s="188">
        <f t="shared" si="143"/>
        <v>3.7277114881518791</v>
      </c>
      <c r="AE4659" s="188">
        <f t="shared" si="144"/>
        <v>0.83133713571281409</v>
      </c>
    </row>
    <row r="4660" spans="1:31" x14ac:dyDescent="0.35">
      <c r="A4660" s="11" t="s">
        <v>2944</v>
      </c>
      <c r="B4660" s="11" t="s">
        <v>2516</v>
      </c>
      <c r="C4660" s="11" t="s">
        <v>2958</v>
      </c>
      <c r="D4660" s="188" t="s">
        <v>3022</v>
      </c>
      <c r="G4660" s="11" t="s">
        <v>2959</v>
      </c>
      <c r="H4660" s="11" t="s">
        <v>1936</v>
      </c>
      <c r="I4660" s="11" t="s">
        <v>2961</v>
      </c>
      <c r="J4660" s="188" t="s">
        <v>2561</v>
      </c>
      <c r="K4660" s="261" t="s">
        <v>3059</v>
      </c>
      <c r="L4660" s="265" t="s">
        <v>1937</v>
      </c>
      <c r="M4660" s="265" t="s">
        <v>1937</v>
      </c>
      <c r="N4660" s="258" t="s">
        <v>3023</v>
      </c>
      <c r="P4660" s="265" t="s">
        <v>3108</v>
      </c>
      <c r="Q4660" s="265" t="s">
        <v>3079</v>
      </c>
      <c r="R4660" s="265" t="s">
        <v>2120</v>
      </c>
      <c r="S4660" s="265" t="s">
        <v>3120</v>
      </c>
      <c r="T4660" s="11" t="s">
        <v>2762</v>
      </c>
      <c r="U4660" s="250" t="s">
        <v>2517</v>
      </c>
      <c r="V4660">
        <v>1.77021497435078</v>
      </c>
      <c r="Z4660">
        <v>0.35391923990498803</v>
      </c>
      <c r="AD4660" s="188">
        <f t="shared" si="143"/>
        <v>4.0760706113349432</v>
      </c>
      <c r="AE4660" s="188">
        <f t="shared" si="144"/>
        <v>0.81492916592900877</v>
      </c>
    </row>
    <row r="4661" spans="1:31" x14ac:dyDescent="0.35">
      <c r="A4661" s="11" t="s">
        <v>2944</v>
      </c>
      <c r="B4661" s="11" t="s">
        <v>2516</v>
      </c>
      <c r="C4661" s="11" t="s">
        <v>2958</v>
      </c>
      <c r="D4661" s="188" t="s">
        <v>3022</v>
      </c>
      <c r="G4661" s="11" t="s">
        <v>2959</v>
      </c>
      <c r="H4661" s="11" t="s">
        <v>1936</v>
      </c>
      <c r="I4661" s="11" t="s">
        <v>2961</v>
      </c>
      <c r="J4661" s="188" t="s">
        <v>2561</v>
      </c>
      <c r="K4661" s="261" t="s">
        <v>3059</v>
      </c>
      <c r="L4661" s="265" t="s">
        <v>1937</v>
      </c>
      <c r="M4661" s="265" t="s">
        <v>1937</v>
      </c>
      <c r="N4661" s="258" t="s">
        <v>3023</v>
      </c>
      <c r="P4661" s="265" t="s">
        <v>3108</v>
      </c>
      <c r="Q4661" s="265" t="s">
        <v>3079</v>
      </c>
      <c r="R4661" s="265" t="s">
        <v>2120</v>
      </c>
      <c r="S4661" s="265" t="s">
        <v>3120</v>
      </c>
      <c r="T4661" s="11" t="s">
        <v>2762</v>
      </c>
      <c r="U4661" s="250" t="s">
        <v>2517</v>
      </c>
      <c r="V4661">
        <v>1.8587796163596</v>
      </c>
      <c r="Z4661">
        <v>0.27553444180522502</v>
      </c>
      <c r="AD4661" s="188">
        <f t="shared" si="143"/>
        <v>4.2799982357908064</v>
      </c>
      <c r="AE4661" s="188">
        <f t="shared" si="144"/>
        <v>0.63444149830714658</v>
      </c>
    </row>
    <row r="4662" spans="1:31" x14ac:dyDescent="0.35">
      <c r="A4662" s="11" t="s">
        <v>2944</v>
      </c>
      <c r="B4662" s="11" t="s">
        <v>2516</v>
      </c>
      <c r="C4662" s="11" t="s">
        <v>2958</v>
      </c>
      <c r="D4662" s="188" t="s">
        <v>3022</v>
      </c>
      <c r="G4662" s="11" t="s">
        <v>2959</v>
      </c>
      <c r="H4662" s="11" t="s">
        <v>1936</v>
      </c>
      <c r="I4662" s="11" t="s">
        <v>2961</v>
      </c>
      <c r="J4662" s="188" t="s">
        <v>2561</v>
      </c>
      <c r="K4662" s="261" t="s">
        <v>3059</v>
      </c>
      <c r="L4662" s="265" t="s">
        <v>1937</v>
      </c>
      <c r="M4662" s="265" t="s">
        <v>1937</v>
      </c>
      <c r="N4662" s="258" t="s">
        <v>3023</v>
      </c>
      <c r="P4662" s="265" t="s">
        <v>3108</v>
      </c>
      <c r="Q4662" s="265" t="s">
        <v>3079</v>
      </c>
      <c r="R4662" s="265" t="s">
        <v>2120</v>
      </c>
      <c r="S4662" s="265" t="s">
        <v>3120</v>
      </c>
      <c r="T4662" s="11" t="s">
        <v>2762</v>
      </c>
      <c r="U4662" s="250" t="s">
        <v>2517</v>
      </c>
      <c r="V4662">
        <v>1.9850695622667101</v>
      </c>
      <c r="Z4662">
        <v>0.21852731591448901</v>
      </c>
      <c r="AD4662" s="188">
        <f t="shared" si="143"/>
        <v>4.5707915826315428</v>
      </c>
      <c r="AE4662" s="188">
        <f t="shared" si="144"/>
        <v>0.5031777400367029</v>
      </c>
    </row>
    <row r="4663" spans="1:31" x14ac:dyDescent="0.35">
      <c r="A4663" s="11" t="s">
        <v>2944</v>
      </c>
      <c r="B4663" s="11" t="s">
        <v>2516</v>
      </c>
      <c r="C4663" s="11" t="s">
        <v>2958</v>
      </c>
      <c r="D4663" s="188" t="s">
        <v>3022</v>
      </c>
      <c r="G4663" s="11" t="s">
        <v>2959</v>
      </c>
      <c r="H4663" s="11" t="s">
        <v>1936</v>
      </c>
      <c r="I4663" s="11" t="s">
        <v>2961</v>
      </c>
      <c r="J4663" s="188" t="s">
        <v>2561</v>
      </c>
      <c r="K4663" s="261" t="s">
        <v>3059</v>
      </c>
      <c r="L4663" s="265" t="s">
        <v>1937</v>
      </c>
      <c r="M4663" s="265" t="s">
        <v>1937</v>
      </c>
      <c r="N4663" s="258" t="s">
        <v>3023</v>
      </c>
      <c r="P4663" s="265" t="s">
        <v>3108</v>
      </c>
      <c r="Q4663" s="265" t="s">
        <v>3079</v>
      </c>
      <c r="R4663" s="265" t="s">
        <v>2120</v>
      </c>
      <c r="S4663" s="265" t="s">
        <v>3120</v>
      </c>
      <c r="T4663" s="11" t="s">
        <v>2762</v>
      </c>
      <c r="U4663" s="250" t="s">
        <v>2517</v>
      </c>
      <c r="V4663">
        <v>2.1239645501906201</v>
      </c>
      <c r="Z4663">
        <v>0.16152019002375201</v>
      </c>
      <c r="AD4663" s="188">
        <f t="shared" si="143"/>
        <v>4.890609111316726</v>
      </c>
      <c r="AE4663" s="188">
        <f t="shared" si="144"/>
        <v>0.37191398176625695</v>
      </c>
    </row>
    <row r="4664" spans="1:31" x14ac:dyDescent="0.35">
      <c r="A4664" s="11" t="s">
        <v>2944</v>
      </c>
      <c r="B4664" s="11" t="s">
        <v>2516</v>
      </c>
      <c r="C4664" s="11" t="s">
        <v>2958</v>
      </c>
      <c r="D4664" s="188" t="s">
        <v>3022</v>
      </c>
      <c r="G4664" s="11" t="s">
        <v>2959</v>
      </c>
      <c r="H4664" s="11" t="s">
        <v>1936</v>
      </c>
      <c r="I4664" s="11" t="s">
        <v>2961</v>
      </c>
      <c r="J4664" s="188" t="s">
        <v>2561</v>
      </c>
      <c r="K4664" s="261" t="s">
        <v>3059</v>
      </c>
      <c r="L4664" s="265" t="s">
        <v>1937</v>
      </c>
      <c r="M4664" s="265" t="s">
        <v>1937</v>
      </c>
      <c r="N4664" s="258" t="s">
        <v>3023</v>
      </c>
      <c r="P4664" s="265" t="s">
        <v>3108</v>
      </c>
      <c r="Q4664" s="265" t="s">
        <v>3079</v>
      </c>
      <c r="R4664" s="265" t="s">
        <v>2120</v>
      </c>
      <c r="S4664" s="265" t="s">
        <v>3120</v>
      </c>
      <c r="T4664" s="11" t="s">
        <v>2762</v>
      </c>
      <c r="U4664" s="250" t="s">
        <v>2517</v>
      </c>
      <c r="V4664">
        <v>2.51588854068943</v>
      </c>
      <c r="Z4664">
        <v>-0.116389548693587</v>
      </c>
      <c r="AD4664" s="188">
        <f t="shared" si="143"/>
        <v>5.7930474494260258</v>
      </c>
      <c r="AE4664" s="188">
        <f t="shared" si="144"/>
        <v>-0.26799683980215805</v>
      </c>
    </row>
    <row r="4665" spans="1:31" x14ac:dyDescent="0.35">
      <c r="A4665" s="11" t="s">
        <v>2944</v>
      </c>
      <c r="B4665" s="11" t="s">
        <v>2516</v>
      </c>
      <c r="C4665" s="11" t="s">
        <v>2958</v>
      </c>
      <c r="D4665" s="188" t="s">
        <v>3022</v>
      </c>
      <c r="G4665" s="11" t="s">
        <v>2959</v>
      </c>
      <c r="H4665" s="11" t="s">
        <v>1936</v>
      </c>
      <c r="I4665" s="11" t="s">
        <v>2961</v>
      </c>
      <c r="J4665" s="188" t="s">
        <v>2561</v>
      </c>
      <c r="K4665" s="261" t="s">
        <v>3059</v>
      </c>
      <c r="L4665" s="265" t="s">
        <v>1937</v>
      </c>
      <c r="M4665" s="265" t="s">
        <v>1937</v>
      </c>
      <c r="N4665" s="258" t="s">
        <v>3023</v>
      </c>
      <c r="P4665" s="265" t="s">
        <v>3108</v>
      </c>
      <c r="Q4665" s="265" t="s">
        <v>3079</v>
      </c>
      <c r="R4665" s="265" t="s">
        <v>2120</v>
      </c>
      <c r="S4665" s="265" t="s">
        <v>3120</v>
      </c>
      <c r="T4665" s="11" t="s">
        <v>2762</v>
      </c>
      <c r="U4665" s="250" t="s">
        <v>2517</v>
      </c>
      <c r="V4665">
        <v>2.4005868380606299</v>
      </c>
      <c r="Z4665">
        <v>0.32541567695961898</v>
      </c>
      <c r="AD4665" s="188">
        <f t="shared" si="143"/>
        <v>5.5275554677561178</v>
      </c>
      <c r="AE4665" s="188">
        <f t="shared" si="144"/>
        <v>0.74929728679378471</v>
      </c>
    </row>
    <row r="4666" spans="1:31" x14ac:dyDescent="0.35">
      <c r="A4666" s="11" t="s">
        <v>2944</v>
      </c>
      <c r="B4666" s="11" t="s">
        <v>2516</v>
      </c>
      <c r="C4666" s="11" t="s">
        <v>2958</v>
      </c>
      <c r="D4666" s="188" t="s">
        <v>3022</v>
      </c>
      <c r="G4666" s="11" t="s">
        <v>2959</v>
      </c>
      <c r="H4666" s="11" t="s">
        <v>1936</v>
      </c>
      <c r="I4666" s="11" t="s">
        <v>2961</v>
      </c>
      <c r="J4666" s="188" t="s">
        <v>2561</v>
      </c>
      <c r="K4666" s="261" t="s">
        <v>3059</v>
      </c>
      <c r="L4666" s="265" t="s">
        <v>1937</v>
      </c>
      <c r="M4666" s="265" t="s">
        <v>1937</v>
      </c>
      <c r="N4666" s="258" t="s">
        <v>3023</v>
      </c>
      <c r="P4666" s="265" t="s">
        <v>3108</v>
      </c>
      <c r="Q4666" s="265" t="s">
        <v>3079</v>
      </c>
      <c r="R4666" s="265" t="s">
        <v>2120</v>
      </c>
      <c r="S4666" s="265" t="s">
        <v>3120</v>
      </c>
      <c r="T4666" s="11" t="s">
        <v>2762</v>
      </c>
      <c r="U4666" s="250" t="s">
        <v>2517</v>
      </c>
      <c r="V4666">
        <v>2.7167907543064702</v>
      </c>
      <c r="Z4666">
        <v>6.8883610451305893E-2</v>
      </c>
      <c r="AD4666" s="188">
        <f t="shared" si="143"/>
        <v>6.2556418916501277</v>
      </c>
      <c r="AE4666" s="188">
        <f t="shared" si="144"/>
        <v>0.15861037457678587</v>
      </c>
    </row>
    <row r="4667" spans="1:31" x14ac:dyDescent="0.35">
      <c r="A4667" s="11" t="s">
        <v>2944</v>
      </c>
      <c r="B4667" s="11" t="s">
        <v>2516</v>
      </c>
      <c r="C4667" s="11" t="s">
        <v>2958</v>
      </c>
      <c r="D4667" s="188" t="s">
        <v>3022</v>
      </c>
      <c r="G4667" s="11" t="s">
        <v>2959</v>
      </c>
      <c r="H4667" s="11" t="s">
        <v>1936</v>
      </c>
      <c r="I4667" s="11" t="s">
        <v>2961</v>
      </c>
      <c r="J4667" s="188" t="s">
        <v>2561</v>
      </c>
      <c r="K4667" s="261" t="s">
        <v>3059</v>
      </c>
      <c r="L4667" s="265" t="s">
        <v>1937</v>
      </c>
      <c r="M4667" s="265" t="s">
        <v>1937</v>
      </c>
      <c r="N4667" s="258" t="s">
        <v>3023</v>
      </c>
      <c r="P4667" s="265" t="s">
        <v>3108</v>
      </c>
      <c r="Q4667" s="265" t="s">
        <v>3079</v>
      </c>
      <c r="R4667" s="265" t="s">
        <v>2120</v>
      </c>
      <c r="S4667" s="265" t="s">
        <v>3120</v>
      </c>
      <c r="T4667" s="11" t="s">
        <v>2762</v>
      </c>
      <c r="U4667" s="250" t="s">
        <v>2517</v>
      </c>
      <c r="V4667">
        <v>2.27306932274097</v>
      </c>
      <c r="Z4667">
        <v>0.67458432304037996</v>
      </c>
      <c r="AD4667" s="188">
        <f t="shared" si="143"/>
        <v>5.2339355378854293</v>
      </c>
      <c r="AE4667" s="188">
        <f t="shared" si="144"/>
        <v>1.5532878062002589</v>
      </c>
    </row>
    <row r="4668" spans="1:31" x14ac:dyDescent="0.35">
      <c r="A4668" s="11" t="s">
        <v>2944</v>
      </c>
      <c r="B4668" s="11" t="s">
        <v>2516</v>
      </c>
      <c r="C4668" s="11" t="s">
        <v>2958</v>
      </c>
      <c r="D4668" s="188" t="s">
        <v>3022</v>
      </c>
      <c r="G4668" s="11" t="s">
        <v>2959</v>
      </c>
      <c r="H4668" s="11" t="s">
        <v>1936</v>
      </c>
      <c r="I4668" s="11" t="s">
        <v>2961</v>
      </c>
      <c r="J4668" s="188" t="s">
        <v>2561</v>
      </c>
      <c r="K4668" s="261" t="s">
        <v>3059</v>
      </c>
      <c r="L4668" s="265" t="s">
        <v>1937</v>
      </c>
      <c r="M4668" s="265" t="s">
        <v>1937</v>
      </c>
      <c r="N4668" s="258" t="s">
        <v>3023</v>
      </c>
      <c r="P4668" s="265" t="s">
        <v>3108</v>
      </c>
      <c r="Q4668" s="265" t="s">
        <v>3079</v>
      </c>
      <c r="R4668" s="265" t="s">
        <v>2120</v>
      </c>
      <c r="S4668" s="265" t="s">
        <v>3120</v>
      </c>
      <c r="T4668" s="11" t="s">
        <v>2762</v>
      </c>
      <c r="U4668" s="250" t="s">
        <v>2517</v>
      </c>
      <c r="V4668">
        <v>2.4209465258787501</v>
      </c>
      <c r="Z4668">
        <v>1.47980997624703</v>
      </c>
      <c r="AD4668" s="188">
        <f t="shared" si="143"/>
        <v>5.5744353814241343</v>
      </c>
      <c r="AE4668" s="188">
        <f t="shared" si="144"/>
        <v>3.4073883917702843</v>
      </c>
    </row>
    <row r="4669" spans="1:31" x14ac:dyDescent="0.35">
      <c r="A4669" s="11" t="s">
        <v>2944</v>
      </c>
      <c r="B4669" s="11" t="s">
        <v>2516</v>
      </c>
      <c r="C4669" s="11" t="s">
        <v>2958</v>
      </c>
      <c r="D4669" s="188" t="s">
        <v>3022</v>
      </c>
      <c r="G4669" s="11" t="s">
        <v>2959</v>
      </c>
      <c r="H4669" s="11" t="s">
        <v>1936</v>
      </c>
      <c r="I4669" s="11" t="s">
        <v>2961</v>
      </c>
      <c r="J4669" s="188" t="s">
        <v>2561</v>
      </c>
      <c r="K4669" s="261" t="s">
        <v>3059</v>
      </c>
      <c r="L4669" s="265" t="s">
        <v>1937</v>
      </c>
      <c r="M4669" s="265" t="s">
        <v>1937</v>
      </c>
      <c r="N4669" s="258" t="s">
        <v>3023</v>
      </c>
      <c r="P4669" s="265" t="s">
        <v>3108</v>
      </c>
      <c r="Q4669" s="265" t="s">
        <v>3079</v>
      </c>
      <c r="R4669" s="265" t="s">
        <v>2120</v>
      </c>
      <c r="S4669" s="265" t="s">
        <v>3120</v>
      </c>
      <c r="T4669" s="11" t="s">
        <v>2762</v>
      </c>
      <c r="U4669" s="250" t="s">
        <v>2517</v>
      </c>
      <c r="V4669">
        <v>2.52127786981776</v>
      </c>
      <c r="Z4669">
        <v>1.6009501187648401</v>
      </c>
      <c r="AD4669" s="188">
        <f t="shared" si="143"/>
        <v>5.8054568383381566</v>
      </c>
      <c r="AE4669" s="188">
        <f t="shared" si="144"/>
        <v>3.6863238780949681</v>
      </c>
    </row>
    <row r="4670" spans="1:31" x14ac:dyDescent="0.35">
      <c r="A4670" s="11" t="s">
        <v>2944</v>
      </c>
      <c r="B4670" s="11" t="s">
        <v>2516</v>
      </c>
      <c r="C4670" s="11" t="s">
        <v>2958</v>
      </c>
      <c r="D4670" s="188" t="s">
        <v>3022</v>
      </c>
      <c r="G4670" s="11" t="s">
        <v>2959</v>
      </c>
      <c r="H4670" s="11" t="s">
        <v>1936</v>
      </c>
      <c r="I4670" s="11" t="s">
        <v>2961</v>
      </c>
      <c r="J4670" s="188" t="s">
        <v>2561</v>
      </c>
      <c r="K4670" s="261" t="s">
        <v>3059</v>
      </c>
      <c r="L4670" s="265" t="s">
        <v>1937</v>
      </c>
      <c r="M4670" s="265" t="s">
        <v>1937</v>
      </c>
      <c r="N4670" s="258" t="s">
        <v>3023</v>
      </c>
      <c r="P4670" s="265" t="s">
        <v>3108</v>
      </c>
      <c r="Q4670" s="265" t="s">
        <v>3079</v>
      </c>
      <c r="R4670" s="265" t="s">
        <v>2120</v>
      </c>
      <c r="S4670" s="265" t="s">
        <v>3120</v>
      </c>
      <c r="T4670" s="11" t="s">
        <v>2762</v>
      </c>
      <c r="U4670" s="250" t="s">
        <v>2517</v>
      </c>
      <c r="V4670">
        <v>2.5847222499450999</v>
      </c>
      <c r="Z4670">
        <v>1.50118764845605</v>
      </c>
      <c r="AD4670" s="188">
        <f t="shared" si="143"/>
        <v>5.9515429222536174</v>
      </c>
      <c r="AE4670" s="188">
        <f t="shared" si="144"/>
        <v>3.4566123011216869</v>
      </c>
    </row>
    <row r="4671" spans="1:31" x14ac:dyDescent="0.35">
      <c r="A4671" s="11" t="s">
        <v>2944</v>
      </c>
      <c r="B4671" s="11" t="s">
        <v>2516</v>
      </c>
      <c r="C4671" s="11" t="s">
        <v>2958</v>
      </c>
      <c r="D4671" s="188" t="s">
        <v>3022</v>
      </c>
      <c r="G4671" s="11" t="s">
        <v>2959</v>
      </c>
      <c r="H4671" s="11" t="s">
        <v>1936</v>
      </c>
      <c r="I4671" s="11" t="s">
        <v>2961</v>
      </c>
      <c r="J4671" s="188" t="s">
        <v>2561</v>
      </c>
      <c r="K4671" s="261" t="s">
        <v>3059</v>
      </c>
      <c r="L4671" s="265" t="s">
        <v>1937</v>
      </c>
      <c r="M4671" s="265" t="s">
        <v>1937</v>
      </c>
      <c r="N4671" s="258" t="s">
        <v>3023</v>
      </c>
      <c r="P4671" s="265" t="s">
        <v>3108</v>
      </c>
      <c r="Q4671" s="265" t="s">
        <v>3079</v>
      </c>
      <c r="R4671" s="265" t="s">
        <v>2120</v>
      </c>
      <c r="S4671" s="265" t="s">
        <v>3120</v>
      </c>
      <c r="T4671" s="11" t="s">
        <v>2762</v>
      </c>
      <c r="U4671" s="250" t="s">
        <v>2517</v>
      </c>
      <c r="V4671">
        <v>2.5851114792710401</v>
      </c>
      <c r="Z4671">
        <v>1.40855106888361</v>
      </c>
      <c r="AD4671" s="188">
        <f t="shared" si="143"/>
        <v>5.9524391558972836</v>
      </c>
      <c r="AE4671" s="188">
        <f t="shared" si="144"/>
        <v>3.2433086939322298</v>
      </c>
    </row>
    <row r="4672" spans="1:31" x14ac:dyDescent="0.35">
      <c r="A4672" s="11" t="s">
        <v>2944</v>
      </c>
      <c r="B4672" s="11" t="s">
        <v>2516</v>
      </c>
      <c r="C4672" s="11" t="s">
        <v>2958</v>
      </c>
      <c r="D4672" s="188" t="s">
        <v>3022</v>
      </c>
      <c r="G4672" s="11" t="s">
        <v>2959</v>
      </c>
      <c r="H4672" s="11" t="s">
        <v>1936</v>
      </c>
      <c r="I4672" s="11" t="s">
        <v>2961</v>
      </c>
      <c r="J4672" s="188" t="s">
        <v>2561</v>
      </c>
      <c r="K4672" s="261" t="s">
        <v>3059</v>
      </c>
      <c r="L4672" s="265" t="s">
        <v>1937</v>
      </c>
      <c r="M4672" s="265" t="s">
        <v>1937</v>
      </c>
      <c r="N4672" s="258" t="s">
        <v>3023</v>
      </c>
      <c r="P4672" s="265" t="s">
        <v>3108</v>
      </c>
      <c r="Q4672" s="265" t="s">
        <v>3079</v>
      </c>
      <c r="R4672" s="265" t="s">
        <v>2120</v>
      </c>
      <c r="S4672" s="265" t="s">
        <v>3120</v>
      </c>
      <c r="T4672" s="11" t="s">
        <v>2762</v>
      </c>
      <c r="U4672" s="250" t="s">
        <v>2517</v>
      </c>
      <c r="V4672">
        <v>2.7005030040519702</v>
      </c>
      <c r="Z4672">
        <v>0.94536817102137705</v>
      </c>
      <c r="AD4672" s="188">
        <f t="shared" si="143"/>
        <v>6.2181379607157057</v>
      </c>
      <c r="AE4672" s="188">
        <f t="shared" si="144"/>
        <v>2.1767906579848684</v>
      </c>
    </row>
    <row r="4673" spans="1:31" x14ac:dyDescent="0.35">
      <c r="A4673" s="11" t="s">
        <v>2944</v>
      </c>
      <c r="B4673" s="11" t="s">
        <v>2516</v>
      </c>
      <c r="C4673" s="11" t="s">
        <v>2958</v>
      </c>
      <c r="D4673" s="188" t="s">
        <v>3022</v>
      </c>
      <c r="G4673" s="11" t="s">
        <v>2959</v>
      </c>
      <c r="H4673" s="11" t="s">
        <v>1936</v>
      </c>
      <c r="I4673" s="11" t="s">
        <v>2961</v>
      </c>
      <c r="J4673" s="188" t="s">
        <v>2561</v>
      </c>
      <c r="K4673" s="261" t="s">
        <v>3059</v>
      </c>
      <c r="L4673" s="265" t="s">
        <v>1937</v>
      </c>
      <c r="M4673" s="265" t="s">
        <v>1937</v>
      </c>
      <c r="N4673" s="258" t="s">
        <v>3023</v>
      </c>
      <c r="P4673" s="265" t="s">
        <v>3108</v>
      </c>
      <c r="Q4673" s="265" t="s">
        <v>3079</v>
      </c>
      <c r="R4673" s="265" t="s">
        <v>2120</v>
      </c>
      <c r="S4673" s="265" t="s">
        <v>3120</v>
      </c>
      <c r="T4673" s="11" t="s">
        <v>2762</v>
      </c>
      <c r="U4673" s="250" t="s">
        <v>2517</v>
      </c>
      <c r="V4673">
        <v>2.7623006447234402</v>
      </c>
      <c r="Z4673">
        <v>1.2375296912114</v>
      </c>
      <c r="AD4673" s="188">
        <f t="shared" si="143"/>
        <v>6.3604322869080354</v>
      </c>
      <c r="AE4673" s="188">
        <f t="shared" si="144"/>
        <v>2.8495174191208945</v>
      </c>
    </row>
    <row r="4674" spans="1:31" x14ac:dyDescent="0.35">
      <c r="A4674" s="11" t="s">
        <v>2944</v>
      </c>
      <c r="B4674" s="11" t="s">
        <v>2516</v>
      </c>
      <c r="C4674" s="11" t="s">
        <v>2958</v>
      </c>
      <c r="D4674" s="188" t="s">
        <v>3022</v>
      </c>
      <c r="G4674" s="11" t="s">
        <v>2959</v>
      </c>
      <c r="H4674" s="11" t="s">
        <v>1936</v>
      </c>
      <c r="I4674" s="11" t="s">
        <v>2961</v>
      </c>
      <c r="J4674" s="188" t="s">
        <v>2561</v>
      </c>
      <c r="K4674" s="261" t="s">
        <v>3059</v>
      </c>
      <c r="L4674" s="265" t="s">
        <v>1937</v>
      </c>
      <c r="M4674" s="265" t="s">
        <v>1937</v>
      </c>
      <c r="N4674" s="258" t="s">
        <v>3023</v>
      </c>
      <c r="P4674" s="265" t="s">
        <v>3108</v>
      </c>
      <c r="Q4674" s="265" t="s">
        <v>3079</v>
      </c>
      <c r="R4674" s="265" t="s">
        <v>2120</v>
      </c>
      <c r="S4674" s="265" t="s">
        <v>3120</v>
      </c>
      <c r="T4674" s="11" t="s">
        <v>2762</v>
      </c>
      <c r="U4674" s="250" t="s">
        <v>2517</v>
      </c>
      <c r="V4674">
        <v>3.1526677179185199</v>
      </c>
      <c r="Z4674">
        <v>1.33016627078384</v>
      </c>
      <c r="AD4674" s="188">
        <f t="shared" si="143"/>
        <v>7.2592856904427414</v>
      </c>
      <c r="AE4674" s="188">
        <f t="shared" si="144"/>
        <v>3.0628210263103512</v>
      </c>
    </row>
    <row r="4675" spans="1:31" x14ac:dyDescent="0.35">
      <c r="A4675" s="11" t="s">
        <v>2944</v>
      </c>
      <c r="B4675" s="11" t="s">
        <v>2516</v>
      </c>
      <c r="C4675" s="11" t="s">
        <v>2958</v>
      </c>
      <c r="D4675" s="188" t="s">
        <v>3022</v>
      </c>
      <c r="G4675" s="11" t="s">
        <v>2959</v>
      </c>
      <c r="H4675" s="11" t="s">
        <v>1936</v>
      </c>
      <c r="I4675" s="11" t="s">
        <v>2961</v>
      </c>
      <c r="J4675" s="188" t="s">
        <v>2561</v>
      </c>
      <c r="K4675" s="261" t="s">
        <v>3059</v>
      </c>
      <c r="L4675" s="265" t="s">
        <v>1937</v>
      </c>
      <c r="M4675" s="265" t="s">
        <v>1937</v>
      </c>
      <c r="N4675" s="258" t="s">
        <v>3023</v>
      </c>
      <c r="P4675" s="265" t="s">
        <v>3108</v>
      </c>
      <c r="Q4675" s="265" t="s">
        <v>3079</v>
      </c>
      <c r="R4675" s="265" t="s">
        <v>2120</v>
      </c>
      <c r="S4675" s="265" t="s">
        <v>3120</v>
      </c>
      <c r="T4675" s="11" t="s">
        <v>2762</v>
      </c>
      <c r="U4675" s="250" t="s">
        <v>2517</v>
      </c>
      <c r="V4675">
        <v>3.3666240843130599</v>
      </c>
      <c r="Z4675">
        <v>1.40855106888361</v>
      </c>
      <c r="AD4675" s="188">
        <f t="shared" si="143"/>
        <v>7.7519384302539818</v>
      </c>
      <c r="AE4675" s="188">
        <f t="shared" si="144"/>
        <v>3.2433086939322298</v>
      </c>
    </row>
    <row r="4676" spans="1:31" x14ac:dyDescent="0.35">
      <c r="A4676" s="11" t="s">
        <v>2944</v>
      </c>
      <c r="B4676" s="11" t="s">
        <v>2516</v>
      </c>
      <c r="C4676" s="11" t="s">
        <v>2958</v>
      </c>
      <c r="D4676" s="188" t="s">
        <v>3022</v>
      </c>
      <c r="G4676" s="11" t="s">
        <v>2959</v>
      </c>
      <c r="H4676" s="11" t="s">
        <v>1936</v>
      </c>
      <c r="I4676" s="11" t="s">
        <v>2961</v>
      </c>
      <c r="J4676" s="188" t="s">
        <v>2561</v>
      </c>
      <c r="K4676" s="261" t="s">
        <v>3059</v>
      </c>
      <c r="L4676" s="265" t="s">
        <v>1937</v>
      </c>
      <c r="M4676" s="265" t="s">
        <v>1937</v>
      </c>
      <c r="N4676" s="258" t="s">
        <v>3023</v>
      </c>
      <c r="P4676" s="265" t="s">
        <v>3108</v>
      </c>
      <c r="Q4676" s="265" t="s">
        <v>3079</v>
      </c>
      <c r="R4676" s="265" t="s">
        <v>2120</v>
      </c>
      <c r="S4676" s="265" t="s">
        <v>3120</v>
      </c>
      <c r="T4676" s="11" t="s">
        <v>2762</v>
      </c>
      <c r="U4676" s="250" t="s">
        <v>2517</v>
      </c>
      <c r="V4676">
        <v>3.1510509191800198</v>
      </c>
      <c r="Z4676">
        <v>1.71496437054631</v>
      </c>
      <c r="AD4676" s="188">
        <f t="shared" si="143"/>
        <v>7.2555628737691</v>
      </c>
      <c r="AE4676" s="188">
        <f t="shared" si="144"/>
        <v>3.9488513946358506</v>
      </c>
    </row>
    <row r="4677" spans="1:31" x14ac:dyDescent="0.35">
      <c r="A4677" s="11" t="s">
        <v>2944</v>
      </c>
      <c r="B4677" s="11" t="s">
        <v>2516</v>
      </c>
      <c r="C4677" s="11" t="s">
        <v>2958</v>
      </c>
      <c r="D4677" s="188" t="s">
        <v>3022</v>
      </c>
      <c r="G4677" s="11" t="s">
        <v>2959</v>
      </c>
      <c r="H4677" s="11" t="s">
        <v>1936</v>
      </c>
      <c r="I4677" s="11" t="s">
        <v>2961</v>
      </c>
      <c r="J4677" s="188" t="s">
        <v>2561</v>
      </c>
      <c r="K4677" s="261" t="s">
        <v>3059</v>
      </c>
      <c r="L4677" s="265" t="s">
        <v>1937</v>
      </c>
      <c r="M4677" s="265" t="s">
        <v>1937</v>
      </c>
      <c r="N4677" s="258" t="s">
        <v>3023</v>
      </c>
      <c r="P4677" s="265" t="s">
        <v>3108</v>
      </c>
      <c r="Q4677" s="265" t="s">
        <v>3079</v>
      </c>
      <c r="R4677" s="265" t="s">
        <v>2120</v>
      </c>
      <c r="S4677" s="265" t="s">
        <v>3120</v>
      </c>
      <c r="T4677" s="11" t="s">
        <v>2762</v>
      </c>
      <c r="U4677" s="250" t="s">
        <v>2517</v>
      </c>
      <c r="V4677">
        <v>3.25120261881474</v>
      </c>
      <c r="Z4677">
        <v>1.87885985748218</v>
      </c>
      <c r="AD4677" s="188">
        <f t="shared" si="143"/>
        <v>7.4861706843860238</v>
      </c>
      <c r="AE4677" s="188">
        <f t="shared" si="144"/>
        <v>4.3262346996633854</v>
      </c>
    </row>
    <row r="4678" spans="1:31" x14ac:dyDescent="0.35">
      <c r="A4678" s="11" t="s">
        <v>2944</v>
      </c>
      <c r="B4678" s="11" t="s">
        <v>2516</v>
      </c>
      <c r="C4678" s="11" t="s">
        <v>2958</v>
      </c>
      <c r="D4678" s="188" t="s">
        <v>3022</v>
      </c>
      <c r="G4678" s="11" t="s">
        <v>2959</v>
      </c>
      <c r="H4678" s="11" t="s">
        <v>1936</v>
      </c>
      <c r="I4678" s="11" t="s">
        <v>2961</v>
      </c>
      <c r="J4678" s="188" t="s">
        <v>2561</v>
      </c>
      <c r="K4678" s="261" t="s">
        <v>3059</v>
      </c>
      <c r="L4678" s="265" t="s">
        <v>1937</v>
      </c>
      <c r="M4678" s="265" t="s">
        <v>1937</v>
      </c>
      <c r="N4678" s="258" t="s">
        <v>3023</v>
      </c>
      <c r="P4678" s="265" t="s">
        <v>3108</v>
      </c>
      <c r="Q4678" s="265" t="s">
        <v>3079</v>
      </c>
      <c r="R4678" s="265" t="s">
        <v>2120</v>
      </c>
      <c r="S4678" s="265" t="s">
        <v>3120</v>
      </c>
      <c r="T4678" s="11" t="s">
        <v>2762</v>
      </c>
      <c r="U4678" s="250" t="s">
        <v>2517</v>
      </c>
      <c r="V4678">
        <v>3.4158765644024802</v>
      </c>
      <c r="Z4678">
        <v>1.68646080760095</v>
      </c>
      <c r="AD4678" s="188">
        <f t="shared" si="143"/>
        <v>7.8653464567008671</v>
      </c>
      <c r="AE4678" s="188">
        <f t="shared" si="144"/>
        <v>3.883219515500647</v>
      </c>
    </row>
    <row r="4679" spans="1:31" x14ac:dyDescent="0.35">
      <c r="A4679" s="11" t="s">
        <v>2944</v>
      </c>
      <c r="B4679" s="11" t="s">
        <v>2516</v>
      </c>
      <c r="C4679" s="11" t="s">
        <v>2958</v>
      </c>
      <c r="D4679" s="188" t="s">
        <v>3022</v>
      </c>
      <c r="G4679" s="11" t="s">
        <v>2959</v>
      </c>
      <c r="H4679" s="11" t="s">
        <v>1936</v>
      </c>
      <c r="I4679" s="11" t="s">
        <v>2961</v>
      </c>
      <c r="J4679" s="188" t="s">
        <v>2561</v>
      </c>
      <c r="K4679" s="261" t="s">
        <v>3059</v>
      </c>
      <c r="L4679" s="265" t="s">
        <v>1937</v>
      </c>
      <c r="M4679" s="265" t="s">
        <v>1937</v>
      </c>
      <c r="N4679" s="258" t="s">
        <v>3023</v>
      </c>
      <c r="P4679" s="265" t="s">
        <v>3108</v>
      </c>
      <c r="Q4679" s="265" t="s">
        <v>3079</v>
      </c>
      <c r="R4679" s="265" t="s">
        <v>2120</v>
      </c>
      <c r="S4679" s="265" t="s">
        <v>3120</v>
      </c>
      <c r="T4679" s="11" t="s">
        <v>2762</v>
      </c>
      <c r="U4679" s="250" t="s">
        <v>2517</v>
      </c>
      <c r="V4679">
        <v>3.57968222918621</v>
      </c>
      <c r="Z4679">
        <v>1.7007125890736301</v>
      </c>
      <c r="AD4679" s="188">
        <f t="shared" si="143"/>
        <v>8.2425229385798637</v>
      </c>
      <c r="AE4679" s="188">
        <f t="shared" si="144"/>
        <v>3.9160354550682492</v>
      </c>
    </row>
    <row r="4680" spans="1:31" x14ac:dyDescent="0.35">
      <c r="A4680" s="11" t="s">
        <v>2944</v>
      </c>
      <c r="B4680" s="11" t="s">
        <v>2516</v>
      </c>
      <c r="C4680" s="11" t="s">
        <v>2958</v>
      </c>
      <c r="D4680" s="188" t="s">
        <v>3022</v>
      </c>
      <c r="G4680" s="11" t="s">
        <v>2959</v>
      </c>
      <c r="H4680" s="11" t="s">
        <v>1936</v>
      </c>
      <c r="I4680" s="11" t="s">
        <v>2961</v>
      </c>
      <c r="J4680" s="188" t="s">
        <v>2561</v>
      </c>
      <c r="K4680" s="261" t="s">
        <v>3059</v>
      </c>
      <c r="L4680" s="265" t="s">
        <v>1937</v>
      </c>
      <c r="M4680" s="265" t="s">
        <v>1937</v>
      </c>
      <c r="N4680" s="258" t="s">
        <v>3023</v>
      </c>
      <c r="P4680" s="265" t="s">
        <v>3108</v>
      </c>
      <c r="Q4680" s="265" t="s">
        <v>3079</v>
      </c>
      <c r="R4680" s="265" t="s">
        <v>2120</v>
      </c>
      <c r="S4680" s="265" t="s">
        <v>3120</v>
      </c>
      <c r="T4680" s="11" t="s">
        <v>2762</v>
      </c>
      <c r="U4680" s="250" t="s">
        <v>2517</v>
      </c>
      <c r="V4680">
        <v>3.88109543104652</v>
      </c>
      <c r="Z4680">
        <v>1.9643705463182899</v>
      </c>
      <c r="AD4680" s="188">
        <f t="shared" si="143"/>
        <v>8.9365524840150172</v>
      </c>
      <c r="AE4680" s="188">
        <f t="shared" si="144"/>
        <v>4.5231303370690643</v>
      </c>
    </row>
    <row r="4681" spans="1:31" x14ac:dyDescent="0.35">
      <c r="A4681" s="11" t="s">
        <v>2944</v>
      </c>
      <c r="B4681" s="11" t="s">
        <v>2516</v>
      </c>
      <c r="C4681" s="11" t="s">
        <v>2958</v>
      </c>
      <c r="D4681" s="188" t="s">
        <v>3022</v>
      </c>
      <c r="G4681" s="11" t="s">
        <v>2959</v>
      </c>
      <c r="H4681" s="11" t="s">
        <v>1936</v>
      </c>
      <c r="I4681" s="11" t="s">
        <v>2961</v>
      </c>
      <c r="J4681" s="188" t="s">
        <v>2561</v>
      </c>
      <c r="K4681" s="261" t="s">
        <v>3059</v>
      </c>
      <c r="L4681" s="265" t="s">
        <v>1937</v>
      </c>
      <c r="M4681" s="265" t="s">
        <v>1937</v>
      </c>
      <c r="N4681" s="258" t="s">
        <v>3023</v>
      </c>
      <c r="P4681" s="265" t="s">
        <v>3108</v>
      </c>
      <c r="Q4681" s="265" t="s">
        <v>3079</v>
      </c>
      <c r="R4681" s="265" t="s">
        <v>2120</v>
      </c>
      <c r="S4681" s="265" t="s">
        <v>3120</v>
      </c>
      <c r="T4681" s="11" t="s">
        <v>2762</v>
      </c>
      <c r="U4681" s="250" t="s">
        <v>2517</v>
      </c>
      <c r="V4681">
        <v>4.4105071957524</v>
      </c>
      <c r="Z4681">
        <v>1.9643705463182899</v>
      </c>
      <c r="AD4681" s="188">
        <f t="shared" si="143"/>
        <v>10.155568121482448</v>
      </c>
      <c r="AE4681" s="188">
        <f t="shared" si="144"/>
        <v>4.5231303370690643</v>
      </c>
    </row>
    <row r="4682" spans="1:31" x14ac:dyDescent="0.35">
      <c r="A4682" s="11" t="s">
        <v>2944</v>
      </c>
      <c r="B4682" s="11" t="s">
        <v>2516</v>
      </c>
      <c r="C4682" s="11" t="s">
        <v>2958</v>
      </c>
      <c r="D4682" s="188" t="s">
        <v>3022</v>
      </c>
      <c r="G4682" s="11" t="s">
        <v>2959</v>
      </c>
      <c r="H4682" s="11" t="s">
        <v>1936</v>
      </c>
      <c r="I4682" s="11" t="s">
        <v>2961</v>
      </c>
      <c r="J4682" s="188" t="s">
        <v>2561</v>
      </c>
      <c r="K4682" s="261" t="s">
        <v>3059</v>
      </c>
      <c r="L4682" s="265" t="s">
        <v>1937</v>
      </c>
      <c r="M4682" s="265" t="s">
        <v>1937</v>
      </c>
      <c r="N4682" s="258" t="s">
        <v>3023</v>
      </c>
      <c r="P4682" s="265" t="s">
        <v>3108</v>
      </c>
      <c r="Q4682" s="265" t="s">
        <v>3079</v>
      </c>
      <c r="R4682" s="265" t="s">
        <v>2120</v>
      </c>
      <c r="S4682" s="265" t="s">
        <v>3120</v>
      </c>
      <c r="T4682" s="11" t="s">
        <v>2762</v>
      </c>
      <c r="U4682" s="250" t="s">
        <v>2517</v>
      </c>
      <c r="V4682">
        <v>3.1036547635681302</v>
      </c>
      <c r="Z4682">
        <v>0.99524940617577196</v>
      </c>
      <c r="AD4682" s="188">
        <f t="shared" si="143"/>
        <v>7.1464291923919365</v>
      </c>
      <c r="AE4682" s="188">
        <f t="shared" si="144"/>
        <v>2.2916464464715087</v>
      </c>
    </row>
    <row r="4683" spans="1:31" x14ac:dyDescent="0.35">
      <c r="A4683" s="11" t="s">
        <v>2944</v>
      </c>
      <c r="B4683" s="11" t="s">
        <v>2516</v>
      </c>
      <c r="C4683" s="11" t="s">
        <v>2958</v>
      </c>
      <c r="D4683" s="188" t="s">
        <v>3022</v>
      </c>
      <c r="G4683" s="11" t="s">
        <v>2959</v>
      </c>
      <c r="H4683" s="11" t="s">
        <v>1936</v>
      </c>
      <c r="I4683" s="11" t="s">
        <v>2961</v>
      </c>
      <c r="J4683" s="188" t="s">
        <v>2561</v>
      </c>
      <c r="K4683" s="261" t="s">
        <v>3059</v>
      </c>
      <c r="L4683" s="265" t="s">
        <v>1937</v>
      </c>
      <c r="M4683" s="265" t="s">
        <v>1937</v>
      </c>
      <c r="N4683" s="258" t="s">
        <v>3023</v>
      </c>
      <c r="P4683" s="265" t="s">
        <v>3108</v>
      </c>
      <c r="Q4683" s="265" t="s">
        <v>3079</v>
      </c>
      <c r="R4683" s="265" t="s">
        <v>2120</v>
      </c>
      <c r="S4683" s="265" t="s">
        <v>3120</v>
      </c>
      <c r="T4683" s="11" t="s">
        <v>2762</v>
      </c>
      <c r="U4683" s="250" t="s">
        <v>2517</v>
      </c>
      <c r="V4683">
        <v>3.6202818419529299</v>
      </c>
      <c r="Z4683">
        <v>1.0380047505938199</v>
      </c>
      <c r="AD4683" s="188">
        <f t="shared" si="143"/>
        <v>8.3360070017178423</v>
      </c>
      <c r="AE4683" s="188">
        <f t="shared" si="144"/>
        <v>2.3900942651743322</v>
      </c>
    </row>
    <row r="4684" spans="1:31" x14ac:dyDescent="0.35">
      <c r="A4684" s="11" t="s">
        <v>2944</v>
      </c>
      <c r="B4684" s="11" t="s">
        <v>2516</v>
      </c>
      <c r="C4684" s="11" t="s">
        <v>2958</v>
      </c>
      <c r="D4684" s="188" t="s">
        <v>3022</v>
      </c>
      <c r="G4684" s="11" t="s">
        <v>2959</v>
      </c>
      <c r="H4684" s="11" t="s">
        <v>1936</v>
      </c>
      <c r="I4684" s="11" t="s">
        <v>2961</v>
      </c>
      <c r="J4684" s="188" t="s">
        <v>2561</v>
      </c>
      <c r="K4684" s="261" t="s">
        <v>3059</v>
      </c>
      <c r="L4684" s="265" t="s">
        <v>1937</v>
      </c>
      <c r="M4684" s="265" t="s">
        <v>1937</v>
      </c>
      <c r="N4684" s="258" t="s">
        <v>3023</v>
      </c>
      <c r="P4684" s="265" t="s">
        <v>3108</v>
      </c>
      <c r="Q4684" s="265" t="s">
        <v>3079</v>
      </c>
      <c r="R4684" s="265" t="s">
        <v>2120</v>
      </c>
      <c r="S4684" s="265" t="s">
        <v>3120</v>
      </c>
      <c r="T4684" s="11" t="s">
        <v>2762</v>
      </c>
      <c r="U4684" s="250" t="s">
        <v>2517</v>
      </c>
      <c r="V4684">
        <v>3.48270424559372</v>
      </c>
      <c r="Z4684">
        <v>0.78147268408550996</v>
      </c>
      <c r="AD4684" s="188">
        <f t="shared" si="143"/>
        <v>8.0192228792111742</v>
      </c>
      <c r="AE4684" s="188">
        <f t="shared" si="144"/>
        <v>1.7994073529573407</v>
      </c>
    </row>
    <row r="4685" spans="1:31" x14ac:dyDescent="0.35">
      <c r="A4685" s="11" t="s">
        <v>2944</v>
      </c>
      <c r="B4685" s="11" t="s">
        <v>2516</v>
      </c>
      <c r="C4685" s="11" t="s">
        <v>2958</v>
      </c>
      <c r="D4685" s="188" t="s">
        <v>3022</v>
      </c>
      <c r="G4685" s="11" t="s">
        <v>2959</v>
      </c>
      <c r="H4685" s="11" t="s">
        <v>1936</v>
      </c>
      <c r="I4685" s="11" t="s">
        <v>2961</v>
      </c>
      <c r="J4685" s="188" t="s">
        <v>2561</v>
      </c>
      <c r="K4685" s="261" t="s">
        <v>3059</v>
      </c>
      <c r="L4685" s="265" t="s">
        <v>1937</v>
      </c>
      <c r="M4685" s="265" t="s">
        <v>1937</v>
      </c>
      <c r="N4685" s="258" t="s">
        <v>3023</v>
      </c>
      <c r="P4685" s="265" t="s">
        <v>3108</v>
      </c>
      <c r="Q4685" s="265" t="s">
        <v>3079</v>
      </c>
      <c r="R4685" s="265" t="s">
        <v>2120</v>
      </c>
      <c r="S4685" s="265" t="s">
        <v>3120</v>
      </c>
      <c r="T4685" s="11" t="s">
        <v>2762</v>
      </c>
      <c r="U4685" s="250" t="s">
        <v>2517</v>
      </c>
      <c r="V4685">
        <v>3.6733667338669398</v>
      </c>
      <c r="Z4685">
        <v>0.40380047505938199</v>
      </c>
      <c r="AD4685" s="188">
        <f t="shared" si="143"/>
        <v>8.4582394825022416</v>
      </c>
      <c r="AE4685" s="188">
        <f t="shared" si="144"/>
        <v>0.9297849544156469</v>
      </c>
    </row>
    <row r="4686" spans="1:31" x14ac:dyDescent="0.35">
      <c r="A4686" s="11" t="s">
        <v>2944</v>
      </c>
      <c r="B4686" s="11" t="s">
        <v>2516</v>
      </c>
      <c r="C4686" s="11" t="s">
        <v>2958</v>
      </c>
      <c r="D4686" s="188" t="s">
        <v>3022</v>
      </c>
      <c r="G4686" s="11" t="s">
        <v>2959</v>
      </c>
      <c r="H4686" s="11" t="s">
        <v>1936</v>
      </c>
      <c r="I4686" s="11" t="s">
        <v>2961</v>
      </c>
      <c r="J4686" s="188" t="s">
        <v>2561</v>
      </c>
      <c r="K4686" s="261" t="s">
        <v>3059</v>
      </c>
      <c r="L4686" s="265" t="s">
        <v>1937</v>
      </c>
      <c r="M4686" s="265" t="s">
        <v>1937</v>
      </c>
      <c r="N4686" s="258" t="s">
        <v>3023</v>
      </c>
      <c r="P4686" s="265" t="s">
        <v>3108</v>
      </c>
      <c r="Q4686" s="265" t="s">
        <v>3079</v>
      </c>
      <c r="R4686" s="265" t="s">
        <v>2120</v>
      </c>
      <c r="S4686" s="265" t="s">
        <v>3120</v>
      </c>
      <c r="T4686" s="11" t="s">
        <v>2762</v>
      </c>
      <c r="U4686" s="250" t="s">
        <v>2517</v>
      </c>
      <c r="V4686">
        <v>4.5287131479670197</v>
      </c>
      <c r="Z4686">
        <v>0.83135391923990398</v>
      </c>
      <c r="AD4686" s="188">
        <f t="shared" si="143"/>
        <v>10.427747384954998</v>
      </c>
      <c r="AE4686" s="188">
        <f t="shared" si="144"/>
        <v>1.9142631414439788</v>
      </c>
    </row>
    <row r="4687" spans="1:31" x14ac:dyDescent="0.35">
      <c r="A4687" s="11" t="s">
        <v>2945</v>
      </c>
      <c r="B4687" s="11" t="s">
        <v>2516</v>
      </c>
      <c r="C4687" s="11" t="s">
        <v>2958</v>
      </c>
      <c r="D4687" s="188" t="s">
        <v>3022</v>
      </c>
      <c r="G4687" s="11" t="s">
        <v>2962</v>
      </c>
      <c r="H4687" s="11" t="s">
        <v>1936</v>
      </c>
      <c r="I4687" s="11" t="s">
        <v>2960</v>
      </c>
      <c r="J4687" s="188" t="s">
        <v>2561</v>
      </c>
      <c r="K4687" s="261" t="s">
        <v>3060</v>
      </c>
      <c r="L4687" s="265" t="s">
        <v>1937</v>
      </c>
      <c r="M4687" s="265" t="s">
        <v>1937</v>
      </c>
      <c r="N4687" s="258" t="s">
        <v>3023</v>
      </c>
      <c r="P4687" s="265" t="s">
        <v>3109</v>
      </c>
      <c r="Q4687" s="265" t="s">
        <v>3079</v>
      </c>
      <c r="R4687" s="265" t="s">
        <v>2120</v>
      </c>
      <c r="S4687" s="265" t="s">
        <v>3116</v>
      </c>
      <c r="T4687" s="11" t="s">
        <v>2762</v>
      </c>
      <c r="U4687" s="250" t="s">
        <v>2517</v>
      </c>
      <c r="V4687">
        <v>-0.36099585062240602</v>
      </c>
      <c r="Z4687">
        <v>3.0560859188544098</v>
      </c>
      <c r="AD4687" s="188">
        <f t="shared" si="143"/>
        <v>-0.83122366427585748</v>
      </c>
      <c r="AE4687" s="188">
        <f t="shared" si="144"/>
        <v>7.0368978796631758</v>
      </c>
    </row>
    <row r="4688" spans="1:31" x14ac:dyDescent="0.35">
      <c r="A4688" s="11" t="s">
        <v>2945</v>
      </c>
      <c r="B4688" s="11" t="s">
        <v>2516</v>
      </c>
      <c r="C4688" s="11" t="s">
        <v>2958</v>
      </c>
      <c r="D4688" s="188" t="s">
        <v>3022</v>
      </c>
      <c r="G4688" s="11" t="s">
        <v>2962</v>
      </c>
      <c r="H4688" s="11" t="s">
        <v>1936</v>
      </c>
      <c r="I4688" s="11" t="s">
        <v>2960</v>
      </c>
      <c r="J4688" s="188" t="s">
        <v>2561</v>
      </c>
      <c r="K4688" s="261" t="s">
        <v>3060</v>
      </c>
      <c r="L4688" s="265" t="s">
        <v>1937</v>
      </c>
      <c r="M4688" s="265" t="s">
        <v>1937</v>
      </c>
      <c r="N4688" s="258" t="s">
        <v>3023</v>
      </c>
      <c r="P4688" s="265" t="s">
        <v>3109</v>
      </c>
      <c r="Q4688" s="265" t="s">
        <v>3079</v>
      </c>
      <c r="R4688" s="265" t="s">
        <v>2120</v>
      </c>
      <c r="S4688" s="265" t="s">
        <v>3116</v>
      </c>
      <c r="T4688" s="11" t="s">
        <v>2762</v>
      </c>
      <c r="U4688" s="250" t="s">
        <v>2517</v>
      </c>
      <c r="V4688">
        <v>-8.7136929460580603E-2</v>
      </c>
      <c r="Z4688">
        <v>3.3066825775656299</v>
      </c>
      <c r="AD4688" s="188">
        <f t="shared" si="143"/>
        <v>-0.20064019482520662</v>
      </c>
      <c r="AE4688" s="188">
        <f t="shared" si="144"/>
        <v>7.6139180103657473</v>
      </c>
    </row>
    <row r="4689" spans="1:31" x14ac:dyDescent="0.35">
      <c r="A4689" s="11" t="s">
        <v>2945</v>
      </c>
      <c r="B4689" s="11" t="s">
        <v>2516</v>
      </c>
      <c r="C4689" s="11" t="s">
        <v>2958</v>
      </c>
      <c r="D4689" s="188" t="s">
        <v>3022</v>
      </c>
      <c r="G4689" s="11" t="s">
        <v>2962</v>
      </c>
      <c r="H4689" s="11" t="s">
        <v>1936</v>
      </c>
      <c r="I4689" s="11" t="s">
        <v>2960</v>
      </c>
      <c r="J4689" s="188" t="s">
        <v>2561</v>
      </c>
      <c r="K4689" s="261" t="s">
        <v>3060</v>
      </c>
      <c r="L4689" s="265" t="s">
        <v>1937</v>
      </c>
      <c r="M4689" s="265" t="s">
        <v>1937</v>
      </c>
      <c r="N4689" s="258" t="s">
        <v>3023</v>
      </c>
      <c r="P4689" s="265" t="s">
        <v>3109</v>
      </c>
      <c r="Q4689" s="265" t="s">
        <v>3079</v>
      </c>
      <c r="R4689" s="265" t="s">
        <v>2120</v>
      </c>
      <c r="S4689" s="265" t="s">
        <v>3116</v>
      </c>
      <c r="T4689" s="11" t="s">
        <v>2762</v>
      </c>
      <c r="U4689" s="250" t="s">
        <v>2517</v>
      </c>
      <c r="V4689">
        <v>0.22406639004149301</v>
      </c>
      <c r="Z4689">
        <v>2.8699284009546502</v>
      </c>
      <c r="AD4689" s="188">
        <f t="shared" si="143"/>
        <v>0.51593192955053135</v>
      </c>
      <c r="AE4689" s="188">
        <f t="shared" si="144"/>
        <v>6.6082543539984169</v>
      </c>
    </row>
    <row r="4690" spans="1:31" x14ac:dyDescent="0.35">
      <c r="A4690" s="11" t="s">
        <v>2945</v>
      </c>
      <c r="B4690" s="11" t="s">
        <v>2516</v>
      </c>
      <c r="C4690" s="11" t="s">
        <v>2958</v>
      </c>
      <c r="D4690" s="188" t="s">
        <v>3022</v>
      </c>
      <c r="G4690" s="11" t="s">
        <v>2962</v>
      </c>
      <c r="H4690" s="11" t="s">
        <v>1936</v>
      </c>
      <c r="I4690" s="11" t="s">
        <v>2960</v>
      </c>
      <c r="J4690" s="188" t="s">
        <v>2561</v>
      </c>
      <c r="K4690" s="261" t="s">
        <v>3060</v>
      </c>
      <c r="L4690" s="265" t="s">
        <v>1937</v>
      </c>
      <c r="M4690" s="265" t="s">
        <v>1937</v>
      </c>
      <c r="N4690" s="258" t="s">
        <v>3023</v>
      </c>
      <c r="P4690" s="265" t="s">
        <v>3109</v>
      </c>
      <c r="Q4690" s="265" t="s">
        <v>3079</v>
      </c>
      <c r="R4690" s="265" t="s">
        <v>2120</v>
      </c>
      <c r="S4690" s="265" t="s">
        <v>3116</v>
      </c>
      <c r="T4690" s="11" t="s">
        <v>2762</v>
      </c>
      <c r="U4690" s="250" t="s">
        <v>2517</v>
      </c>
      <c r="V4690">
        <v>0.609958506224066</v>
      </c>
      <c r="Z4690">
        <v>3.09904534606205</v>
      </c>
      <c r="AD4690" s="188">
        <f t="shared" si="143"/>
        <v>1.4044813637764504</v>
      </c>
      <c r="AE4690" s="188">
        <f t="shared" si="144"/>
        <v>7.1358156163550506</v>
      </c>
    </row>
    <row r="4691" spans="1:31" x14ac:dyDescent="0.35">
      <c r="A4691" s="11" t="s">
        <v>2945</v>
      </c>
      <c r="B4691" s="11" t="s">
        <v>2516</v>
      </c>
      <c r="C4691" s="11" t="s">
        <v>2958</v>
      </c>
      <c r="D4691" s="188" t="s">
        <v>3022</v>
      </c>
      <c r="G4691" s="11" t="s">
        <v>2962</v>
      </c>
      <c r="H4691" s="11" t="s">
        <v>1936</v>
      </c>
      <c r="I4691" s="11" t="s">
        <v>2960</v>
      </c>
      <c r="J4691" s="188" t="s">
        <v>2561</v>
      </c>
      <c r="K4691" s="261" t="s">
        <v>3060</v>
      </c>
      <c r="L4691" s="265" t="s">
        <v>1937</v>
      </c>
      <c r="M4691" s="265" t="s">
        <v>1937</v>
      </c>
      <c r="N4691" s="258" t="s">
        <v>3023</v>
      </c>
      <c r="P4691" s="265" t="s">
        <v>3109</v>
      </c>
      <c r="Q4691" s="265" t="s">
        <v>3079</v>
      </c>
      <c r="R4691" s="265" t="s">
        <v>2120</v>
      </c>
      <c r="S4691" s="265" t="s">
        <v>3116</v>
      </c>
      <c r="T4691" s="11" t="s">
        <v>2762</v>
      </c>
      <c r="U4691" s="250" t="s">
        <v>2517</v>
      </c>
      <c r="V4691">
        <v>1.36929460580912</v>
      </c>
      <c r="Z4691">
        <v>2.73389021479713</v>
      </c>
      <c r="AD4691" s="188">
        <f t="shared" si="143"/>
        <v>3.1529173472532381</v>
      </c>
      <c r="AE4691" s="188">
        <f t="shared" si="144"/>
        <v>6.2950148544741618</v>
      </c>
    </row>
    <row r="4692" spans="1:31" x14ac:dyDescent="0.35">
      <c r="A4692" s="11" t="s">
        <v>2945</v>
      </c>
      <c r="B4692" s="11" t="s">
        <v>2516</v>
      </c>
      <c r="C4692" s="11" t="s">
        <v>2958</v>
      </c>
      <c r="D4692" s="188" t="s">
        <v>3022</v>
      </c>
      <c r="G4692" s="11" t="s">
        <v>2962</v>
      </c>
      <c r="H4692" s="11" t="s">
        <v>1936</v>
      </c>
      <c r="I4692" s="11" t="s">
        <v>2960</v>
      </c>
      <c r="J4692" s="188" t="s">
        <v>2561</v>
      </c>
      <c r="K4692" s="261" t="s">
        <v>3060</v>
      </c>
      <c r="L4692" s="265" t="s">
        <v>1937</v>
      </c>
      <c r="M4692" s="265" t="s">
        <v>1937</v>
      </c>
      <c r="N4692" s="258" t="s">
        <v>3023</v>
      </c>
      <c r="P4692" s="265" t="s">
        <v>3109</v>
      </c>
      <c r="Q4692" s="265" t="s">
        <v>3079</v>
      </c>
      <c r="R4692" s="265" t="s">
        <v>2120</v>
      </c>
      <c r="S4692" s="265" t="s">
        <v>3116</v>
      </c>
      <c r="T4692" s="11" t="s">
        <v>2762</v>
      </c>
      <c r="U4692" s="250" t="s">
        <v>2517</v>
      </c>
      <c r="V4692">
        <v>1.73029045643153</v>
      </c>
      <c r="Z4692">
        <v>2.89140811455847</v>
      </c>
      <c r="AD4692" s="188">
        <f t="shared" si="143"/>
        <v>3.9841410115291045</v>
      </c>
      <c r="AE4692" s="188">
        <f t="shared" si="144"/>
        <v>6.6577132223443538</v>
      </c>
    </row>
    <row r="4693" spans="1:31" x14ac:dyDescent="0.35">
      <c r="A4693" s="11" t="s">
        <v>2945</v>
      </c>
      <c r="B4693" s="11" t="s">
        <v>2516</v>
      </c>
      <c r="C4693" s="11" t="s">
        <v>2958</v>
      </c>
      <c r="D4693" s="188" t="s">
        <v>3022</v>
      </c>
      <c r="G4693" s="11" t="s">
        <v>2962</v>
      </c>
      <c r="H4693" s="11" t="s">
        <v>1936</v>
      </c>
      <c r="I4693" s="11" t="s">
        <v>2960</v>
      </c>
      <c r="J4693" s="188" t="s">
        <v>2561</v>
      </c>
      <c r="K4693" s="261" t="s">
        <v>3060</v>
      </c>
      <c r="L4693" s="265" t="s">
        <v>1937</v>
      </c>
      <c r="M4693" s="265" t="s">
        <v>1937</v>
      </c>
      <c r="N4693" s="258" t="s">
        <v>3023</v>
      </c>
      <c r="P4693" s="265" t="s">
        <v>3109</v>
      </c>
      <c r="Q4693" s="265" t="s">
        <v>3079</v>
      </c>
      <c r="R4693" s="265" t="s">
        <v>2120</v>
      </c>
      <c r="S4693" s="265" t="s">
        <v>3116</v>
      </c>
      <c r="T4693" s="11" t="s">
        <v>2762</v>
      </c>
      <c r="U4693" s="250" t="s">
        <v>2517</v>
      </c>
      <c r="V4693">
        <v>1.6804979253112</v>
      </c>
      <c r="Z4693">
        <v>2.2684964200477298</v>
      </c>
      <c r="AD4693" s="188">
        <f t="shared" si="143"/>
        <v>3.8694894716289907</v>
      </c>
      <c r="AE4693" s="188">
        <f t="shared" si="144"/>
        <v>5.2234060403122617</v>
      </c>
    </row>
    <row r="4694" spans="1:31" x14ac:dyDescent="0.35">
      <c r="A4694" s="11" t="s">
        <v>2945</v>
      </c>
      <c r="B4694" s="11" t="s">
        <v>2516</v>
      </c>
      <c r="C4694" s="11" t="s">
        <v>2958</v>
      </c>
      <c r="D4694" s="188" t="s">
        <v>3022</v>
      </c>
      <c r="G4694" s="11" t="s">
        <v>2962</v>
      </c>
      <c r="H4694" s="11" t="s">
        <v>1936</v>
      </c>
      <c r="I4694" s="11" t="s">
        <v>2960</v>
      </c>
      <c r="J4694" s="188" t="s">
        <v>2561</v>
      </c>
      <c r="K4694" s="261" t="s">
        <v>3060</v>
      </c>
      <c r="L4694" s="265" t="s">
        <v>1937</v>
      </c>
      <c r="M4694" s="265" t="s">
        <v>1937</v>
      </c>
      <c r="N4694" s="258" t="s">
        <v>3023</v>
      </c>
      <c r="P4694" s="265" t="s">
        <v>3109</v>
      </c>
      <c r="Q4694" s="265" t="s">
        <v>3079</v>
      </c>
      <c r="R4694" s="265" t="s">
        <v>2120</v>
      </c>
      <c r="S4694" s="265" t="s">
        <v>3116</v>
      </c>
      <c r="T4694" s="11" t="s">
        <v>2762</v>
      </c>
      <c r="U4694" s="250" t="s">
        <v>2517</v>
      </c>
      <c r="V4694">
        <v>1.6804979253112</v>
      </c>
      <c r="Z4694">
        <v>2.10381861575179</v>
      </c>
      <c r="AD4694" s="188">
        <f t="shared" si="143"/>
        <v>3.8694894716289907</v>
      </c>
      <c r="AE4694" s="188">
        <f t="shared" si="144"/>
        <v>4.8442213829934406</v>
      </c>
    </row>
    <row r="4695" spans="1:31" x14ac:dyDescent="0.35">
      <c r="A4695" s="11" t="s">
        <v>2945</v>
      </c>
      <c r="B4695" s="11" t="s">
        <v>2516</v>
      </c>
      <c r="C4695" s="11" t="s">
        <v>2958</v>
      </c>
      <c r="D4695" s="188" t="s">
        <v>3022</v>
      </c>
      <c r="G4695" s="11" t="s">
        <v>2962</v>
      </c>
      <c r="H4695" s="11" t="s">
        <v>1936</v>
      </c>
      <c r="I4695" s="11" t="s">
        <v>2960</v>
      </c>
      <c r="J4695" s="188" t="s">
        <v>2561</v>
      </c>
      <c r="K4695" s="261" t="s">
        <v>3060</v>
      </c>
      <c r="L4695" s="265" t="s">
        <v>1937</v>
      </c>
      <c r="M4695" s="265" t="s">
        <v>1937</v>
      </c>
      <c r="N4695" s="258" t="s">
        <v>3023</v>
      </c>
      <c r="P4695" s="265" t="s">
        <v>3109</v>
      </c>
      <c r="Q4695" s="265" t="s">
        <v>3079</v>
      </c>
      <c r="R4695" s="265" t="s">
        <v>2120</v>
      </c>
      <c r="S4695" s="265" t="s">
        <v>3116</v>
      </c>
      <c r="T4695" s="11" t="s">
        <v>2762</v>
      </c>
      <c r="U4695" s="250" t="s">
        <v>2517</v>
      </c>
      <c r="V4695">
        <v>1.82987551867219</v>
      </c>
      <c r="Z4695">
        <v>2.6193317422434301</v>
      </c>
      <c r="AD4695" s="188">
        <f t="shared" si="143"/>
        <v>4.2134440913293325</v>
      </c>
      <c r="AE4695" s="188">
        <f t="shared" si="144"/>
        <v>6.0312342232958445</v>
      </c>
    </row>
    <row r="4696" spans="1:31" x14ac:dyDescent="0.35">
      <c r="A4696" s="11" t="s">
        <v>2945</v>
      </c>
      <c r="B4696" s="11" t="s">
        <v>2516</v>
      </c>
      <c r="C4696" s="11" t="s">
        <v>2958</v>
      </c>
      <c r="D4696" s="188" t="s">
        <v>3022</v>
      </c>
      <c r="G4696" s="11" t="s">
        <v>2962</v>
      </c>
      <c r="H4696" s="11" t="s">
        <v>1936</v>
      </c>
      <c r="I4696" s="11" t="s">
        <v>2960</v>
      </c>
      <c r="J4696" s="188" t="s">
        <v>2561</v>
      </c>
      <c r="K4696" s="261" t="s">
        <v>3060</v>
      </c>
      <c r="L4696" s="265" t="s">
        <v>1937</v>
      </c>
      <c r="M4696" s="265" t="s">
        <v>1937</v>
      </c>
      <c r="N4696" s="258" t="s">
        <v>3023</v>
      </c>
      <c r="P4696" s="265" t="s">
        <v>3109</v>
      </c>
      <c r="Q4696" s="265" t="s">
        <v>3079</v>
      </c>
      <c r="R4696" s="265" t="s">
        <v>2120</v>
      </c>
      <c r="S4696" s="265" t="s">
        <v>3116</v>
      </c>
      <c r="T4696" s="11" t="s">
        <v>2762</v>
      </c>
      <c r="U4696" s="250" t="s">
        <v>2517</v>
      </c>
      <c r="V4696">
        <v>2.0041493775933601</v>
      </c>
      <c r="Z4696">
        <v>2.7195704057279202</v>
      </c>
      <c r="AD4696" s="188">
        <f t="shared" si="143"/>
        <v>4.6147244809797661</v>
      </c>
      <c r="AE4696" s="188">
        <f t="shared" si="144"/>
        <v>6.2620422755768779</v>
      </c>
    </row>
    <row r="4697" spans="1:31" x14ac:dyDescent="0.35">
      <c r="A4697" s="11" t="s">
        <v>2945</v>
      </c>
      <c r="B4697" s="11" t="s">
        <v>2516</v>
      </c>
      <c r="C4697" s="11" t="s">
        <v>2958</v>
      </c>
      <c r="D4697" s="188" t="s">
        <v>3022</v>
      </c>
      <c r="G4697" s="11" t="s">
        <v>2962</v>
      </c>
      <c r="H4697" s="11" t="s">
        <v>1936</v>
      </c>
      <c r="I4697" s="11" t="s">
        <v>2960</v>
      </c>
      <c r="J4697" s="188" t="s">
        <v>2561</v>
      </c>
      <c r="K4697" s="261" t="s">
        <v>3060</v>
      </c>
      <c r="L4697" s="265" t="s">
        <v>1937</v>
      </c>
      <c r="M4697" s="265" t="s">
        <v>1937</v>
      </c>
      <c r="N4697" s="258" t="s">
        <v>3023</v>
      </c>
      <c r="P4697" s="265" t="s">
        <v>3109</v>
      </c>
      <c r="Q4697" s="265" t="s">
        <v>3079</v>
      </c>
      <c r="R4697" s="265" t="s">
        <v>2120</v>
      </c>
      <c r="S4697" s="265" t="s">
        <v>3116</v>
      </c>
      <c r="T4697" s="11" t="s">
        <v>2762</v>
      </c>
      <c r="U4697" s="250" t="s">
        <v>2517</v>
      </c>
      <c r="V4697">
        <v>2.1161825726140999</v>
      </c>
      <c r="Z4697">
        <v>2.5334128878281601</v>
      </c>
      <c r="AD4697" s="188">
        <f t="shared" si="143"/>
        <v>4.8726904457550164</v>
      </c>
      <c r="AE4697" s="188">
        <f t="shared" si="144"/>
        <v>5.833398749912118</v>
      </c>
    </row>
    <row r="4698" spans="1:31" x14ac:dyDescent="0.35">
      <c r="A4698" s="11" t="s">
        <v>2945</v>
      </c>
      <c r="B4698" s="11" t="s">
        <v>2516</v>
      </c>
      <c r="C4698" s="11" t="s">
        <v>2958</v>
      </c>
      <c r="D4698" s="188" t="s">
        <v>3022</v>
      </c>
      <c r="G4698" s="11" t="s">
        <v>2962</v>
      </c>
      <c r="H4698" s="11" t="s">
        <v>1936</v>
      </c>
      <c r="I4698" s="11" t="s">
        <v>2960</v>
      </c>
      <c r="J4698" s="188" t="s">
        <v>2561</v>
      </c>
      <c r="K4698" s="261" t="s">
        <v>3060</v>
      </c>
      <c r="L4698" s="265" t="s">
        <v>1937</v>
      </c>
      <c r="M4698" s="265" t="s">
        <v>1937</v>
      </c>
      <c r="N4698" s="258" t="s">
        <v>3023</v>
      </c>
      <c r="P4698" s="265" t="s">
        <v>3109</v>
      </c>
      <c r="Q4698" s="265" t="s">
        <v>3079</v>
      </c>
      <c r="R4698" s="265" t="s">
        <v>2120</v>
      </c>
      <c r="S4698" s="265" t="s">
        <v>3116</v>
      </c>
      <c r="T4698" s="11" t="s">
        <v>2762</v>
      </c>
      <c r="U4698" s="250" t="s">
        <v>2517</v>
      </c>
      <c r="V4698">
        <v>2.3526970954356798</v>
      </c>
      <c r="Z4698">
        <v>2.8770883054892602</v>
      </c>
      <c r="AD4698" s="188">
        <f t="shared" si="143"/>
        <v>5.417285260280587</v>
      </c>
      <c r="AE4698" s="188">
        <f t="shared" si="144"/>
        <v>6.6247406434470699</v>
      </c>
    </row>
    <row r="4699" spans="1:31" x14ac:dyDescent="0.35">
      <c r="A4699" s="11" t="s">
        <v>2945</v>
      </c>
      <c r="B4699" s="11" t="s">
        <v>2516</v>
      </c>
      <c r="C4699" s="11" t="s">
        <v>2958</v>
      </c>
      <c r="D4699" s="188" t="s">
        <v>3022</v>
      </c>
      <c r="G4699" s="11" t="s">
        <v>2962</v>
      </c>
      <c r="H4699" s="11" t="s">
        <v>1936</v>
      </c>
      <c r="I4699" s="11" t="s">
        <v>2960</v>
      </c>
      <c r="J4699" s="188" t="s">
        <v>2561</v>
      </c>
      <c r="K4699" s="261" t="s">
        <v>3060</v>
      </c>
      <c r="L4699" s="265" t="s">
        <v>1937</v>
      </c>
      <c r="M4699" s="265" t="s">
        <v>1937</v>
      </c>
      <c r="N4699" s="258" t="s">
        <v>3023</v>
      </c>
      <c r="P4699" s="265" t="s">
        <v>3109</v>
      </c>
      <c r="Q4699" s="265" t="s">
        <v>3079</v>
      </c>
      <c r="R4699" s="265" t="s">
        <v>2120</v>
      </c>
      <c r="S4699" s="265" t="s">
        <v>3116</v>
      </c>
      <c r="T4699" s="11" t="s">
        <v>2762</v>
      </c>
      <c r="U4699" s="250" t="s">
        <v>2517</v>
      </c>
      <c r="V4699">
        <v>2.3526970954356798</v>
      </c>
      <c r="Z4699">
        <v>2.7768496420047701</v>
      </c>
      <c r="AD4699" s="188">
        <f t="shared" si="143"/>
        <v>5.417285260280587</v>
      </c>
      <c r="AE4699" s="188">
        <f t="shared" si="144"/>
        <v>6.3939325911660365</v>
      </c>
    </row>
    <row r="4700" spans="1:31" x14ac:dyDescent="0.35">
      <c r="A4700" s="11" t="s">
        <v>2945</v>
      </c>
      <c r="B4700" s="11" t="s">
        <v>2516</v>
      </c>
      <c r="C4700" s="11" t="s">
        <v>2958</v>
      </c>
      <c r="D4700" s="188" t="s">
        <v>3022</v>
      </c>
      <c r="G4700" s="11" t="s">
        <v>2962</v>
      </c>
      <c r="H4700" s="11" t="s">
        <v>1936</v>
      </c>
      <c r="I4700" s="11" t="s">
        <v>2960</v>
      </c>
      <c r="J4700" s="188" t="s">
        <v>2561</v>
      </c>
      <c r="K4700" s="261" t="s">
        <v>3060</v>
      </c>
      <c r="L4700" s="265" t="s">
        <v>1937</v>
      </c>
      <c r="M4700" s="265" t="s">
        <v>1937</v>
      </c>
      <c r="N4700" s="258" t="s">
        <v>3023</v>
      </c>
      <c r="P4700" s="265" t="s">
        <v>3109</v>
      </c>
      <c r="Q4700" s="265" t="s">
        <v>3079</v>
      </c>
      <c r="R4700" s="265" t="s">
        <v>2120</v>
      </c>
      <c r="S4700" s="265" t="s">
        <v>3116</v>
      </c>
      <c r="T4700" s="11" t="s">
        <v>2762</v>
      </c>
      <c r="U4700" s="250" t="s">
        <v>2517</v>
      </c>
      <c r="V4700">
        <v>2.27800829875518</v>
      </c>
      <c r="Z4700">
        <v>2.2398568019092999</v>
      </c>
      <c r="AD4700" s="188">
        <f t="shared" si="143"/>
        <v>5.2453079504304041</v>
      </c>
      <c r="AE4700" s="188">
        <f t="shared" si="144"/>
        <v>5.1574608825176718</v>
      </c>
    </row>
    <row r="4701" spans="1:31" x14ac:dyDescent="0.35">
      <c r="A4701" s="11" t="s">
        <v>2945</v>
      </c>
      <c r="B4701" s="11" t="s">
        <v>2516</v>
      </c>
      <c r="C4701" s="11" t="s">
        <v>2958</v>
      </c>
      <c r="D4701" s="188" t="s">
        <v>3022</v>
      </c>
      <c r="G4701" s="11" t="s">
        <v>2962</v>
      </c>
      <c r="H4701" s="11" t="s">
        <v>1936</v>
      </c>
      <c r="I4701" s="11" t="s">
        <v>2960</v>
      </c>
      <c r="J4701" s="188" t="s">
        <v>2561</v>
      </c>
      <c r="K4701" s="261" t="s">
        <v>3060</v>
      </c>
      <c r="L4701" s="265" t="s">
        <v>1937</v>
      </c>
      <c r="M4701" s="265" t="s">
        <v>1937</v>
      </c>
      <c r="N4701" s="258" t="s">
        <v>3023</v>
      </c>
      <c r="P4701" s="265" t="s">
        <v>3109</v>
      </c>
      <c r="Q4701" s="265" t="s">
        <v>3079</v>
      </c>
      <c r="R4701" s="265" t="s">
        <v>2120</v>
      </c>
      <c r="S4701" s="265" t="s">
        <v>3116</v>
      </c>
      <c r="T4701" s="11" t="s">
        <v>2762</v>
      </c>
      <c r="U4701" s="250" t="s">
        <v>2517</v>
      </c>
      <c r="V4701">
        <v>2.4647302904564299</v>
      </c>
      <c r="Z4701">
        <v>2.3544152744629998</v>
      </c>
      <c r="AD4701" s="188">
        <f t="shared" si="143"/>
        <v>5.6752512250558604</v>
      </c>
      <c r="AE4701" s="188">
        <f t="shared" si="144"/>
        <v>5.4212415136959882</v>
      </c>
    </row>
    <row r="4702" spans="1:31" x14ac:dyDescent="0.35">
      <c r="A4702" s="11" t="s">
        <v>2945</v>
      </c>
      <c r="B4702" s="11" t="s">
        <v>2516</v>
      </c>
      <c r="C4702" s="11" t="s">
        <v>2958</v>
      </c>
      <c r="D4702" s="188" t="s">
        <v>3022</v>
      </c>
      <c r="G4702" s="11" t="s">
        <v>2962</v>
      </c>
      <c r="H4702" s="11" t="s">
        <v>1936</v>
      </c>
      <c r="I4702" s="11" t="s">
        <v>2960</v>
      </c>
      <c r="J4702" s="188" t="s">
        <v>2561</v>
      </c>
      <c r="K4702" s="261" t="s">
        <v>3060</v>
      </c>
      <c r="L4702" s="265" t="s">
        <v>1937</v>
      </c>
      <c r="M4702" s="265" t="s">
        <v>1937</v>
      </c>
      <c r="N4702" s="258" t="s">
        <v>3023</v>
      </c>
      <c r="P4702" s="265" t="s">
        <v>3109</v>
      </c>
      <c r="Q4702" s="265" t="s">
        <v>3079</v>
      </c>
      <c r="R4702" s="265" t="s">
        <v>2120</v>
      </c>
      <c r="S4702" s="265" t="s">
        <v>3116</v>
      </c>
      <c r="T4702" s="11" t="s">
        <v>2762</v>
      </c>
      <c r="U4702" s="250" t="s">
        <v>2517</v>
      </c>
      <c r="V4702">
        <v>2.4522821576763398</v>
      </c>
      <c r="Z4702">
        <v>2.2326968973747001</v>
      </c>
      <c r="AD4702" s="188">
        <f t="shared" si="143"/>
        <v>5.6465883400808146</v>
      </c>
      <c r="AE4702" s="188">
        <f t="shared" si="144"/>
        <v>5.1409745930690418</v>
      </c>
    </row>
    <row r="4703" spans="1:31" x14ac:dyDescent="0.35">
      <c r="A4703" s="11" t="s">
        <v>2945</v>
      </c>
      <c r="B4703" s="11" t="s">
        <v>2516</v>
      </c>
      <c r="C4703" s="11" t="s">
        <v>2958</v>
      </c>
      <c r="D4703" s="188" t="s">
        <v>3022</v>
      </c>
      <c r="G4703" s="11" t="s">
        <v>2962</v>
      </c>
      <c r="H4703" s="11" t="s">
        <v>1936</v>
      </c>
      <c r="I4703" s="11" t="s">
        <v>2960</v>
      </c>
      <c r="J4703" s="188" t="s">
        <v>2561</v>
      </c>
      <c r="K4703" s="261" t="s">
        <v>3060</v>
      </c>
      <c r="L4703" s="265" t="s">
        <v>1937</v>
      </c>
      <c r="M4703" s="265" t="s">
        <v>1937</v>
      </c>
      <c r="N4703" s="258" t="s">
        <v>3023</v>
      </c>
      <c r="P4703" s="265" t="s">
        <v>3109</v>
      </c>
      <c r="Q4703" s="265" t="s">
        <v>3079</v>
      </c>
      <c r="R4703" s="265" t="s">
        <v>2120</v>
      </c>
      <c r="S4703" s="265" t="s">
        <v>3116</v>
      </c>
      <c r="T4703" s="11" t="s">
        <v>2762</v>
      </c>
      <c r="U4703" s="250" t="s">
        <v>2517</v>
      </c>
      <c r="V4703">
        <v>2.1659751037344401</v>
      </c>
      <c r="Z4703">
        <v>1.9391408114558399</v>
      </c>
      <c r="AD4703" s="188">
        <f t="shared" si="143"/>
        <v>4.9873419856551537</v>
      </c>
      <c r="AE4703" s="188">
        <f t="shared" si="144"/>
        <v>4.4650367256745946</v>
      </c>
    </row>
    <row r="4704" spans="1:31" x14ac:dyDescent="0.35">
      <c r="A4704" s="11" t="s">
        <v>2945</v>
      </c>
      <c r="B4704" s="11" t="s">
        <v>2516</v>
      </c>
      <c r="C4704" s="11" t="s">
        <v>2958</v>
      </c>
      <c r="D4704" s="188" t="s">
        <v>3022</v>
      </c>
      <c r="G4704" s="11" t="s">
        <v>2962</v>
      </c>
      <c r="H4704" s="11" t="s">
        <v>1936</v>
      </c>
      <c r="I4704" s="11" t="s">
        <v>2960</v>
      </c>
      <c r="J4704" s="188" t="s">
        <v>2561</v>
      </c>
      <c r="K4704" s="261" t="s">
        <v>3060</v>
      </c>
      <c r="L4704" s="265" t="s">
        <v>1937</v>
      </c>
      <c r="M4704" s="265" t="s">
        <v>1937</v>
      </c>
      <c r="N4704" s="258" t="s">
        <v>3023</v>
      </c>
      <c r="P4704" s="265" t="s">
        <v>3109</v>
      </c>
      <c r="Q4704" s="265" t="s">
        <v>3079</v>
      </c>
      <c r="R4704" s="265" t="s">
        <v>2120</v>
      </c>
      <c r="S4704" s="265" t="s">
        <v>3116</v>
      </c>
      <c r="T4704" s="11" t="s">
        <v>2762</v>
      </c>
      <c r="U4704" s="250" t="s">
        <v>2517</v>
      </c>
      <c r="V4704">
        <v>2.78838174273859</v>
      </c>
      <c r="Z4704">
        <v>2.1181384248209998</v>
      </c>
      <c r="AD4704" s="188">
        <f t="shared" si="143"/>
        <v>6.4204862344066358</v>
      </c>
      <c r="AE4704" s="188">
        <f t="shared" si="144"/>
        <v>4.8771939618907236</v>
      </c>
    </row>
    <row r="4705" spans="1:31" x14ac:dyDescent="0.35">
      <c r="A4705" s="11" t="s">
        <v>2945</v>
      </c>
      <c r="B4705" s="11" t="s">
        <v>2516</v>
      </c>
      <c r="C4705" s="11" t="s">
        <v>2958</v>
      </c>
      <c r="D4705" s="188" t="s">
        <v>3022</v>
      </c>
      <c r="G4705" s="11" t="s">
        <v>2962</v>
      </c>
      <c r="H4705" s="11" t="s">
        <v>1936</v>
      </c>
      <c r="I4705" s="11" t="s">
        <v>2960</v>
      </c>
      <c r="J4705" s="188" t="s">
        <v>2561</v>
      </c>
      <c r="K4705" s="261" t="s">
        <v>3060</v>
      </c>
      <c r="L4705" s="265" t="s">
        <v>1937</v>
      </c>
      <c r="M4705" s="265" t="s">
        <v>1937</v>
      </c>
      <c r="N4705" s="258" t="s">
        <v>3023</v>
      </c>
      <c r="P4705" s="265" t="s">
        <v>3109</v>
      </c>
      <c r="Q4705" s="265" t="s">
        <v>3079</v>
      </c>
      <c r="R4705" s="265" t="s">
        <v>2120</v>
      </c>
      <c r="S4705" s="265" t="s">
        <v>3116</v>
      </c>
      <c r="T4705" s="11" t="s">
        <v>2762</v>
      </c>
      <c r="U4705" s="250" t="s">
        <v>2517</v>
      </c>
      <c r="V4705">
        <v>2.2157676348547701</v>
      </c>
      <c r="Z4705">
        <v>1.10859188544152</v>
      </c>
      <c r="AD4705" s="188">
        <f t="shared" si="143"/>
        <v>5.101993525555268</v>
      </c>
      <c r="AE4705" s="188">
        <f t="shared" si="144"/>
        <v>2.5526271496318071</v>
      </c>
    </row>
    <row r="4706" spans="1:31" x14ac:dyDescent="0.35">
      <c r="A4706" s="11" t="s">
        <v>2945</v>
      </c>
      <c r="B4706" s="11" t="s">
        <v>2516</v>
      </c>
      <c r="C4706" s="11" t="s">
        <v>2958</v>
      </c>
      <c r="D4706" s="188" t="s">
        <v>3022</v>
      </c>
      <c r="G4706" s="11" t="s">
        <v>2962</v>
      </c>
      <c r="H4706" s="11" t="s">
        <v>1936</v>
      </c>
      <c r="I4706" s="11" t="s">
        <v>2960</v>
      </c>
      <c r="J4706" s="188" t="s">
        <v>2561</v>
      </c>
      <c r="K4706" s="261" t="s">
        <v>3060</v>
      </c>
      <c r="L4706" s="265" t="s">
        <v>1937</v>
      </c>
      <c r="M4706" s="265" t="s">
        <v>1937</v>
      </c>
      <c r="N4706" s="258" t="s">
        <v>3023</v>
      </c>
      <c r="P4706" s="265" t="s">
        <v>3109</v>
      </c>
      <c r="Q4706" s="265" t="s">
        <v>3079</v>
      </c>
      <c r="R4706" s="265" t="s">
        <v>2120</v>
      </c>
      <c r="S4706" s="265" t="s">
        <v>3116</v>
      </c>
      <c r="T4706" s="11" t="s">
        <v>2762</v>
      </c>
      <c r="U4706" s="250" t="s">
        <v>2517</v>
      </c>
      <c r="V4706">
        <v>2.83817427385892</v>
      </c>
      <c r="Z4706">
        <v>1.57398568019093</v>
      </c>
      <c r="AD4706" s="188">
        <f t="shared" si="143"/>
        <v>6.53513777430675</v>
      </c>
      <c r="AE4706" s="188">
        <f t="shared" si="144"/>
        <v>3.6242359637937289</v>
      </c>
    </row>
    <row r="4707" spans="1:31" x14ac:dyDescent="0.35">
      <c r="A4707" s="11" t="s">
        <v>2945</v>
      </c>
      <c r="B4707" s="11" t="s">
        <v>2516</v>
      </c>
      <c r="C4707" s="11" t="s">
        <v>2958</v>
      </c>
      <c r="D4707" s="188" t="s">
        <v>3022</v>
      </c>
      <c r="G4707" s="11" t="s">
        <v>2962</v>
      </c>
      <c r="H4707" s="11" t="s">
        <v>1936</v>
      </c>
      <c r="I4707" s="11" t="s">
        <v>2960</v>
      </c>
      <c r="J4707" s="188" t="s">
        <v>2561</v>
      </c>
      <c r="K4707" s="261" t="s">
        <v>3060</v>
      </c>
      <c r="L4707" s="265" t="s">
        <v>1937</v>
      </c>
      <c r="M4707" s="265" t="s">
        <v>1937</v>
      </c>
      <c r="N4707" s="258" t="s">
        <v>3023</v>
      </c>
      <c r="P4707" s="265" t="s">
        <v>3109</v>
      </c>
      <c r="Q4707" s="265" t="s">
        <v>3079</v>
      </c>
      <c r="R4707" s="265" t="s">
        <v>2120</v>
      </c>
      <c r="S4707" s="265" t="s">
        <v>3116</v>
      </c>
      <c r="T4707" s="11" t="s">
        <v>2762</v>
      </c>
      <c r="U4707" s="250" t="s">
        <v>2517</v>
      </c>
      <c r="V4707">
        <v>2.93775933609958</v>
      </c>
      <c r="Z4707">
        <v>1.2947494033412801</v>
      </c>
      <c r="AD4707" s="188">
        <f t="shared" si="143"/>
        <v>6.7644408541069776</v>
      </c>
      <c r="AE4707" s="188">
        <f t="shared" si="144"/>
        <v>2.981270675296567</v>
      </c>
    </row>
    <row r="4708" spans="1:31" x14ac:dyDescent="0.35">
      <c r="A4708" s="11" t="s">
        <v>2945</v>
      </c>
      <c r="B4708" s="11" t="s">
        <v>2516</v>
      </c>
      <c r="C4708" s="11" t="s">
        <v>2958</v>
      </c>
      <c r="D4708" s="188" t="s">
        <v>3022</v>
      </c>
      <c r="G4708" s="11" t="s">
        <v>2962</v>
      </c>
      <c r="H4708" s="11" t="s">
        <v>1936</v>
      </c>
      <c r="I4708" s="11" t="s">
        <v>2960</v>
      </c>
      <c r="J4708" s="188" t="s">
        <v>2561</v>
      </c>
      <c r="K4708" s="261" t="s">
        <v>3060</v>
      </c>
      <c r="L4708" s="265" t="s">
        <v>1937</v>
      </c>
      <c r="M4708" s="265" t="s">
        <v>1937</v>
      </c>
      <c r="N4708" s="258" t="s">
        <v>3023</v>
      </c>
      <c r="P4708" s="265" t="s">
        <v>3109</v>
      </c>
      <c r="Q4708" s="265" t="s">
        <v>3079</v>
      </c>
      <c r="R4708" s="265" t="s">
        <v>2120</v>
      </c>
      <c r="S4708" s="265" t="s">
        <v>3116</v>
      </c>
      <c r="T4708" s="11" t="s">
        <v>2762</v>
      </c>
      <c r="U4708" s="250" t="s">
        <v>2517</v>
      </c>
      <c r="V4708">
        <v>3.09958506224066</v>
      </c>
      <c r="Z4708">
        <v>0.90811455847255396</v>
      </c>
      <c r="AD4708" s="188">
        <f t="shared" si="143"/>
        <v>7.1370583587823653</v>
      </c>
      <c r="AE4708" s="188">
        <f t="shared" si="144"/>
        <v>2.0910110450697728</v>
      </c>
    </row>
    <row r="4709" spans="1:31" x14ac:dyDescent="0.35">
      <c r="A4709" s="11" t="s">
        <v>2945</v>
      </c>
      <c r="B4709" s="11" t="s">
        <v>2516</v>
      </c>
      <c r="C4709" s="11" t="s">
        <v>2958</v>
      </c>
      <c r="D4709" s="188" t="s">
        <v>3022</v>
      </c>
      <c r="G4709" s="11" t="s">
        <v>2962</v>
      </c>
      <c r="H4709" s="11" t="s">
        <v>1936</v>
      </c>
      <c r="I4709" s="11" t="s">
        <v>2960</v>
      </c>
      <c r="J4709" s="188" t="s">
        <v>2561</v>
      </c>
      <c r="K4709" s="261" t="s">
        <v>3060</v>
      </c>
      <c r="L4709" s="265" t="s">
        <v>1937</v>
      </c>
      <c r="M4709" s="265" t="s">
        <v>1937</v>
      </c>
      <c r="N4709" s="258" t="s">
        <v>3023</v>
      </c>
      <c r="P4709" s="265" t="s">
        <v>3109</v>
      </c>
      <c r="Q4709" s="265" t="s">
        <v>3079</v>
      </c>
      <c r="R4709" s="265" t="s">
        <v>2120</v>
      </c>
      <c r="S4709" s="265" t="s">
        <v>3116</v>
      </c>
      <c r="T4709" s="11" t="s">
        <v>2762</v>
      </c>
      <c r="U4709" s="250" t="s">
        <v>2517</v>
      </c>
      <c r="V4709">
        <v>3.24896265560165</v>
      </c>
      <c r="Z4709">
        <v>1.10859188544152</v>
      </c>
      <c r="AD4709" s="188">
        <f t="shared" si="143"/>
        <v>7.481012978482708</v>
      </c>
      <c r="AE4709" s="188">
        <f t="shared" si="144"/>
        <v>2.5526271496318071</v>
      </c>
    </row>
    <row r="4710" spans="1:31" x14ac:dyDescent="0.35">
      <c r="A4710" s="11" t="s">
        <v>2945</v>
      </c>
      <c r="B4710" s="11" t="s">
        <v>2516</v>
      </c>
      <c r="C4710" s="11" t="s">
        <v>2958</v>
      </c>
      <c r="D4710" s="188" t="s">
        <v>3022</v>
      </c>
      <c r="G4710" s="11" t="s">
        <v>2962</v>
      </c>
      <c r="H4710" s="11" t="s">
        <v>1936</v>
      </c>
      <c r="I4710" s="11" t="s">
        <v>2960</v>
      </c>
      <c r="J4710" s="188" t="s">
        <v>2561</v>
      </c>
      <c r="K4710" s="261" t="s">
        <v>3060</v>
      </c>
      <c r="L4710" s="265" t="s">
        <v>1937</v>
      </c>
      <c r="M4710" s="265" t="s">
        <v>1937</v>
      </c>
      <c r="N4710" s="258" t="s">
        <v>3023</v>
      </c>
      <c r="P4710" s="265" t="s">
        <v>3109</v>
      </c>
      <c r="Q4710" s="265" t="s">
        <v>3079</v>
      </c>
      <c r="R4710" s="265" t="s">
        <v>2120</v>
      </c>
      <c r="S4710" s="265" t="s">
        <v>3116</v>
      </c>
      <c r="T4710" s="11" t="s">
        <v>2762</v>
      </c>
      <c r="U4710" s="250" t="s">
        <v>2517</v>
      </c>
      <c r="V4710">
        <v>3.0373443983402399</v>
      </c>
      <c r="Z4710">
        <v>1.73150357995226</v>
      </c>
      <c r="AD4710" s="188">
        <f t="shared" si="143"/>
        <v>6.9937439339072061</v>
      </c>
      <c r="AE4710" s="188">
        <f t="shared" si="144"/>
        <v>3.9869343316638979</v>
      </c>
    </row>
    <row r="4711" spans="1:31" x14ac:dyDescent="0.35">
      <c r="A4711" s="11" t="s">
        <v>2945</v>
      </c>
      <c r="B4711" s="11" t="s">
        <v>2516</v>
      </c>
      <c r="C4711" s="11" t="s">
        <v>2958</v>
      </c>
      <c r="D4711" s="188" t="s">
        <v>3022</v>
      </c>
      <c r="G4711" s="11" t="s">
        <v>2962</v>
      </c>
      <c r="H4711" s="11" t="s">
        <v>1936</v>
      </c>
      <c r="I4711" s="11" t="s">
        <v>2960</v>
      </c>
      <c r="J4711" s="188" t="s">
        <v>2561</v>
      </c>
      <c r="K4711" s="261" t="s">
        <v>3060</v>
      </c>
      <c r="L4711" s="265" t="s">
        <v>1937</v>
      </c>
      <c r="M4711" s="265" t="s">
        <v>1937</v>
      </c>
      <c r="N4711" s="258" t="s">
        <v>3023</v>
      </c>
      <c r="P4711" s="265" t="s">
        <v>3109</v>
      </c>
      <c r="Q4711" s="265" t="s">
        <v>3079</v>
      </c>
      <c r="R4711" s="265" t="s">
        <v>2120</v>
      </c>
      <c r="S4711" s="265" t="s">
        <v>3116</v>
      </c>
      <c r="T4711" s="11" t="s">
        <v>2762</v>
      </c>
      <c r="U4711" s="250" t="s">
        <v>2517</v>
      </c>
      <c r="V4711">
        <v>3.09958506224066</v>
      </c>
      <c r="Z4711">
        <v>1.8389021479713601</v>
      </c>
      <c r="AD4711" s="188">
        <f t="shared" si="143"/>
        <v>7.1370583587823653</v>
      </c>
      <c r="AE4711" s="188">
        <f t="shared" si="144"/>
        <v>4.2342286733935852</v>
      </c>
    </row>
    <row r="4712" spans="1:31" x14ac:dyDescent="0.35">
      <c r="A4712" s="11" t="s">
        <v>2945</v>
      </c>
      <c r="B4712" s="11" t="s">
        <v>2516</v>
      </c>
      <c r="C4712" s="11" t="s">
        <v>2958</v>
      </c>
      <c r="D4712" s="188" t="s">
        <v>3022</v>
      </c>
      <c r="G4712" s="11" t="s">
        <v>2962</v>
      </c>
      <c r="H4712" s="11" t="s">
        <v>1936</v>
      </c>
      <c r="I4712" s="11" t="s">
        <v>2960</v>
      </c>
      <c r="J4712" s="188" t="s">
        <v>2561</v>
      </c>
      <c r="K4712" s="261" t="s">
        <v>3060</v>
      </c>
      <c r="L4712" s="265" t="s">
        <v>1937</v>
      </c>
      <c r="M4712" s="265" t="s">
        <v>1937</v>
      </c>
      <c r="N4712" s="258" t="s">
        <v>3023</v>
      </c>
      <c r="P4712" s="265" t="s">
        <v>3109</v>
      </c>
      <c r="Q4712" s="265" t="s">
        <v>3079</v>
      </c>
      <c r="R4712" s="265" t="s">
        <v>2120</v>
      </c>
      <c r="S4712" s="265" t="s">
        <v>3116</v>
      </c>
      <c r="T4712" s="11" t="s">
        <v>2762</v>
      </c>
      <c r="U4712" s="250" t="s">
        <v>2517</v>
      </c>
      <c r="V4712">
        <v>3.0124481327800798</v>
      </c>
      <c r="Z4712">
        <v>2.6193317422434301</v>
      </c>
      <c r="AD4712" s="188">
        <f t="shared" si="143"/>
        <v>6.9364181639571605</v>
      </c>
      <c r="AE4712" s="188">
        <f t="shared" si="144"/>
        <v>6.0312342232958445</v>
      </c>
    </row>
    <row r="4713" spans="1:31" x14ac:dyDescent="0.35">
      <c r="A4713" s="11" t="s">
        <v>2945</v>
      </c>
      <c r="B4713" s="11" t="s">
        <v>2516</v>
      </c>
      <c r="C4713" s="11" t="s">
        <v>2958</v>
      </c>
      <c r="D4713" s="188" t="s">
        <v>3022</v>
      </c>
      <c r="G4713" s="11" t="s">
        <v>2962</v>
      </c>
      <c r="H4713" s="11" t="s">
        <v>1936</v>
      </c>
      <c r="I4713" s="11" t="s">
        <v>2960</v>
      </c>
      <c r="J4713" s="188" t="s">
        <v>2561</v>
      </c>
      <c r="K4713" s="261" t="s">
        <v>3060</v>
      </c>
      <c r="L4713" s="265" t="s">
        <v>1937</v>
      </c>
      <c r="M4713" s="265" t="s">
        <v>1937</v>
      </c>
      <c r="N4713" s="258" t="s">
        <v>3023</v>
      </c>
      <c r="P4713" s="265" t="s">
        <v>3109</v>
      </c>
      <c r="Q4713" s="265" t="s">
        <v>3079</v>
      </c>
      <c r="R4713" s="265" t="s">
        <v>2120</v>
      </c>
      <c r="S4713" s="265" t="s">
        <v>3116</v>
      </c>
      <c r="T4713" s="11" t="s">
        <v>2762</v>
      </c>
      <c r="U4713" s="250" t="s">
        <v>2517</v>
      </c>
      <c r="V4713">
        <v>3.2365145228215702</v>
      </c>
      <c r="Z4713">
        <v>2.4618138424820999</v>
      </c>
      <c r="AD4713" s="188">
        <f t="shared" si="143"/>
        <v>7.4523500935076852</v>
      </c>
      <c r="AE4713" s="188">
        <f t="shared" si="144"/>
        <v>5.6685358554256755</v>
      </c>
    </row>
    <row r="4714" spans="1:31" x14ac:dyDescent="0.35">
      <c r="A4714" s="11" t="s">
        <v>2945</v>
      </c>
      <c r="B4714" s="11" t="s">
        <v>2516</v>
      </c>
      <c r="C4714" s="11" t="s">
        <v>2958</v>
      </c>
      <c r="D4714" s="188" t="s">
        <v>3022</v>
      </c>
      <c r="G4714" s="11" t="s">
        <v>2962</v>
      </c>
      <c r="H4714" s="11" t="s">
        <v>1936</v>
      </c>
      <c r="I4714" s="11" t="s">
        <v>2960</v>
      </c>
      <c r="J4714" s="188" t="s">
        <v>2561</v>
      </c>
      <c r="K4714" s="261" t="s">
        <v>3060</v>
      </c>
      <c r="L4714" s="265" t="s">
        <v>1937</v>
      </c>
      <c r="M4714" s="265" t="s">
        <v>1937</v>
      </c>
      <c r="N4714" s="258" t="s">
        <v>3023</v>
      </c>
      <c r="P4714" s="265" t="s">
        <v>3109</v>
      </c>
      <c r="Q4714" s="265" t="s">
        <v>3079</v>
      </c>
      <c r="R4714" s="265" t="s">
        <v>2120</v>
      </c>
      <c r="S4714" s="265" t="s">
        <v>3116</v>
      </c>
      <c r="T4714" s="11" t="s">
        <v>2762</v>
      </c>
      <c r="U4714" s="250" t="s">
        <v>2517</v>
      </c>
      <c r="V4714">
        <v>3.2863070539419001</v>
      </c>
      <c r="Z4714">
        <v>2.28281622911694</v>
      </c>
      <c r="AD4714" s="188">
        <f t="shared" si="143"/>
        <v>7.5670016334077994</v>
      </c>
      <c r="AE4714" s="188">
        <f t="shared" si="144"/>
        <v>5.2563786192095465</v>
      </c>
    </row>
    <row r="4715" spans="1:31" x14ac:dyDescent="0.35">
      <c r="A4715" s="11" t="s">
        <v>2945</v>
      </c>
      <c r="B4715" s="11" t="s">
        <v>2516</v>
      </c>
      <c r="C4715" s="11" t="s">
        <v>2958</v>
      </c>
      <c r="D4715" s="188" t="s">
        <v>3022</v>
      </c>
      <c r="G4715" s="11" t="s">
        <v>2962</v>
      </c>
      <c r="H4715" s="11" t="s">
        <v>1936</v>
      </c>
      <c r="I4715" s="11" t="s">
        <v>2960</v>
      </c>
      <c r="J4715" s="188" t="s">
        <v>2561</v>
      </c>
      <c r="K4715" s="261" t="s">
        <v>3060</v>
      </c>
      <c r="L4715" s="265" t="s">
        <v>1937</v>
      </c>
      <c r="M4715" s="265" t="s">
        <v>1937</v>
      </c>
      <c r="N4715" s="258" t="s">
        <v>3023</v>
      </c>
      <c r="P4715" s="265" t="s">
        <v>3109</v>
      </c>
      <c r="Q4715" s="265" t="s">
        <v>3079</v>
      </c>
      <c r="R4715" s="265" t="s">
        <v>2120</v>
      </c>
      <c r="S4715" s="265" t="s">
        <v>3116</v>
      </c>
      <c r="T4715" s="11" t="s">
        <v>2762</v>
      </c>
      <c r="U4715" s="250" t="s">
        <v>2517</v>
      </c>
      <c r="V4715">
        <v>3.6721991701244798</v>
      </c>
      <c r="Z4715">
        <v>0.82219570405727904</v>
      </c>
      <c r="AD4715" s="188">
        <f t="shared" si="143"/>
        <v>8.4555510676337331</v>
      </c>
      <c r="AE4715" s="188">
        <f t="shared" si="144"/>
        <v>1.893175571686035</v>
      </c>
    </row>
    <row r="4716" spans="1:31" x14ac:dyDescent="0.35">
      <c r="A4716" s="11" t="s">
        <v>2945</v>
      </c>
      <c r="B4716" s="11" t="s">
        <v>2516</v>
      </c>
      <c r="C4716" s="11" t="s">
        <v>2958</v>
      </c>
      <c r="D4716" s="188" t="s">
        <v>3022</v>
      </c>
      <c r="G4716" s="11" t="s">
        <v>2962</v>
      </c>
      <c r="H4716" s="11" t="s">
        <v>1936</v>
      </c>
      <c r="I4716" s="11" t="s">
        <v>2960</v>
      </c>
      <c r="J4716" s="188" t="s">
        <v>2561</v>
      </c>
      <c r="K4716" s="261" t="s">
        <v>3060</v>
      </c>
      <c r="L4716" s="265" t="s">
        <v>1937</v>
      </c>
      <c r="M4716" s="265" t="s">
        <v>1937</v>
      </c>
      <c r="N4716" s="258" t="s">
        <v>3023</v>
      </c>
      <c r="P4716" s="265" t="s">
        <v>3109</v>
      </c>
      <c r="Q4716" s="265" t="s">
        <v>3079</v>
      </c>
      <c r="R4716" s="265" t="s">
        <v>2120</v>
      </c>
      <c r="S4716" s="265" t="s">
        <v>3116</v>
      </c>
      <c r="T4716" s="11" t="s">
        <v>2762</v>
      </c>
      <c r="U4716" s="250" t="s">
        <v>2517</v>
      </c>
      <c r="V4716">
        <v>3.1867219917012402</v>
      </c>
      <c r="Z4716">
        <v>0.41408114558472597</v>
      </c>
      <c r="AD4716" s="188">
        <f t="shared" si="143"/>
        <v>7.337698553607571</v>
      </c>
      <c r="AE4716" s="188">
        <f t="shared" si="144"/>
        <v>0.95345707311328731</v>
      </c>
    </row>
    <row r="4717" spans="1:31" x14ac:dyDescent="0.35">
      <c r="A4717" s="11" t="s">
        <v>2945</v>
      </c>
      <c r="B4717" s="11" t="s">
        <v>2516</v>
      </c>
      <c r="C4717" s="11" t="s">
        <v>2958</v>
      </c>
      <c r="D4717" s="188" t="s">
        <v>3022</v>
      </c>
      <c r="G4717" s="11" t="s">
        <v>2962</v>
      </c>
      <c r="H4717" s="11" t="s">
        <v>1936</v>
      </c>
      <c r="I4717" s="11" t="s">
        <v>2960</v>
      </c>
      <c r="J4717" s="188" t="s">
        <v>2561</v>
      </c>
      <c r="K4717" s="261" t="s">
        <v>3060</v>
      </c>
      <c r="L4717" s="265" t="s">
        <v>1937</v>
      </c>
      <c r="M4717" s="265" t="s">
        <v>1937</v>
      </c>
      <c r="N4717" s="258" t="s">
        <v>3023</v>
      </c>
      <c r="P4717" s="265" t="s">
        <v>3109</v>
      </c>
      <c r="Q4717" s="265" t="s">
        <v>3079</v>
      </c>
      <c r="R4717" s="265" t="s">
        <v>2120</v>
      </c>
      <c r="S4717" s="265" t="s">
        <v>3116</v>
      </c>
      <c r="T4717" s="11" t="s">
        <v>2762</v>
      </c>
      <c r="U4717" s="250" t="s">
        <v>2517</v>
      </c>
      <c r="V4717">
        <v>3.7842323651452201</v>
      </c>
      <c r="Z4717">
        <v>1.5310262529832901</v>
      </c>
      <c r="AD4717" s="188">
        <f t="shared" si="143"/>
        <v>8.7135170324089852</v>
      </c>
      <c r="AE4717" s="188">
        <f t="shared" si="144"/>
        <v>3.5253182271018546</v>
      </c>
    </row>
    <row r="4718" spans="1:31" x14ac:dyDescent="0.35">
      <c r="A4718" s="11" t="s">
        <v>2945</v>
      </c>
      <c r="B4718" s="11" t="s">
        <v>2516</v>
      </c>
      <c r="C4718" s="11" t="s">
        <v>2958</v>
      </c>
      <c r="D4718" s="188" t="s">
        <v>3022</v>
      </c>
      <c r="G4718" s="11" t="s">
        <v>2962</v>
      </c>
      <c r="H4718" s="11" t="s">
        <v>1936</v>
      </c>
      <c r="I4718" s="11" t="s">
        <v>2960</v>
      </c>
      <c r="J4718" s="188" t="s">
        <v>2561</v>
      </c>
      <c r="K4718" s="261" t="s">
        <v>3060</v>
      </c>
      <c r="L4718" s="265" t="s">
        <v>1937</v>
      </c>
      <c r="M4718" s="265" t="s">
        <v>1937</v>
      </c>
      <c r="N4718" s="258" t="s">
        <v>3023</v>
      </c>
      <c r="P4718" s="265" t="s">
        <v>3109</v>
      </c>
      <c r="Q4718" s="265" t="s">
        <v>3079</v>
      </c>
      <c r="R4718" s="265" t="s">
        <v>2120</v>
      </c>
      <c r="S4718" s="265" t="s">
        <v>3116</v>
      </c>
      <c r="T4718" s="11" t="s">
        <v>2762</v>
      </c>
      <c r="U4718" s="250" t="s">
        <v>2517</v>
      </c>
      <c r="V4718">
        <v>3.7966804979253101</v>
      </c>
      <c r="Z4718">
        <v>1.66706443914081</v>
      </c>
      <c r="AD4718" s="188">
        <f t="shared" ref="AD4718:AD4781" si="145">LN(10^V4718)</f>
        <v>8.7421799173840302</v>
      </c>
      <c r="AE4718" s="188">
        <f t="shared" ref="AE4718:AE4781" si="146">LN(10^Z4718)</f>
        <v>3.8385577266261093</v>
      </c>
    </row>
    <row r="4719" spans="1:31" x14ac:dyDescent="0.35">
      <c r="A4719" s="11" t="s">
        <v>2945</v>
      </c>
      <c r="B4719" s="11" t="s">
        <v>2516</v>
      </c>
      <c r="C4719" s="11" t="s">
        <v>2958</v>
      </c>
      <c r="D4719" s="188" t="s">
        <v>3022</v>
      </c>
      <c r="G4719" s="11" t="s">
        <v>2962</v>
      </c>
      <c r="H4719" s="11" t="s">
        <v>1936</v>
      </c>
      <c r="I4719" s="11" t="s">
        <v>2960</v>
      </c>
      <c r="J4719" s="188" t="s">
        <v>2561</v>
      </c>
      <c r="K4719" s="261" t="s">
        <v>3060</v>
      </c>
      <c r="L4719" s="265" t="s">
        <v>1937</v>
      </c>
      <c r="M4719" s="265" t="s">
        <v>1937</v>
      </c>
      <c r="N4719" s="258" t="s">
        <v>3023</v>
      </c>
      <c r="P4719" s="265" t="s">
        <v>3109</v>
      </c>
      <c r="Q4719" s="265" t="s">
        <v>3079</v>
      </c>
      <c r="R4719" s="265" t="s">
        <v>2120</v>
      </c>
      <c r="S4719" s="265" t="s">
        <v>3116</v>
      </c>
      <c r="T4719" s="11" t="s">
        <v>2762</v>
      </c>
      <c r="U4719" s="250" t="s">
        <v>2517</v>
      </c>
      <c r="V4719">
        <v>3.92116182572614</v>
      </c>
      <c r="Z4719">
        <v>1.66706443914081</v>
      </c>
      <c r="AD4719" s="188">
        <f t="shared" si="145"/>
        <v>9.0288087671343273</v>
      </c>
      <c r="AE4719" s="188">
        <f t="shared" si="146"/>
        <v>3.8385577266261093</v>
      </c>
    </row>
    <row r="4720" spans="1:31" x14ac:dyDescent="0.35">
      <c r="A4720" s="11" t="s">
        <v>2945</v>
      </c>
      <c r="B4720" s="11" t="s">
        <v>2516</v>
      </c>
      <c r="C4720" s="11" t="s">
        <v>2958</v>
      </c>
      <c r="D4720" s="188" t="s">
        <v>3022</v>
      </c>
      <c r="G4720" s="11" t="s">
        <v>2962</v>
      </c>
      <c r="H4720" s="11" t="s">
        <v>1936</v>
      </c>
      <c r="I4720" s="11" t="s">
        <v>2960</v>
      </c>
      <c r="J4720" s="188" t="s">
        <v>2561</v>
      </c>
      <c r="K4720" s="261" t="s">
        <v>3060</v>
      </c>
      <c r="L4720" s="265" t="s">
        <v>1937</v>
      </c>
      <c r="M4720" s="265" t="s">
        <v>1937</v>
      </c>
      <c r="N4720" s="258" t="s">
        <v>3023</v>
      </c>
      <c r="P4720" s="265" t="s">
        <v>3109</v>
      </c>
      <c r="Q4720" s="265" t="s">
        <v>3079</v>
      </c>
      <c r="R4720" s="265" t="s">
        <v>2120</v>
      </c>
      <c r="S4720" s="265" t="s">
        <v>3116</v>
      </c>
      <c r="T4720" s="11" t="s">
        <v>2762</v>
      </c>
      <c r="U4720" s="250" t="s">
        <v>2517</v>
      </c>
      <c r="V4720">
        <v>4.1327800829875496</v>
      </c>
      <c r="Z4720">
        <v>1.96778042959427</v>
      </c>
      <c r="AD4720" s="188">
        <f t="shared" si="145"/>
        <v>9.5160778117098275</v>
      </c>
      <c r="AE4720" s="188">
        <f t="shared" si="146"/>
        <v>4.5309818834691855</v>
      </c>
    </row>
    <row r="4721" spans="1:31" x14ac:dyDescent="0.35">
      <c r="A4721" s="11" t="s">
        <v>2945</v>
      </c>
      <c r="B4721" s="11" t="s">
        <v>2516</v>
      </c>
      <c r="C4721" s="11" t="s">
        <v>2958</v>
      </c>
      <c r="D4721" s="188" t="s">
        <v>3022</v>
      </c>
      <c r="G4721" s="11" t="s">
        <v>2962</v>
      </c>
      <c r="H4721" s="11" t="s">
        <v>1936</v>
      </c>
      <c r="I4721" s="11" t="s">
        <v>2960</v>
      </c>
      <c r="J4721" s="188" t="s">
        <v>2561</v>
      </c>
      <c r="K4721" s="261" t="s">
        <v>3060</v>
      </c>
      <c r="L4721" s="265" t="s">
        <v>1937</v>
      </c>
      <c r="M4721" s="265" t="s">
        <v>1937</v>
      </c>
      <c r="N4721" s="258" t="s">
        <v>3023</v>
      </c>
      <c r="P4721" s="265" t="s">
        <v>3109</v>
      </c>
      <c r="Q4721" s="265" t="s">
        <v>3079</v>
      </c>
      <c r="R4721" s="265" t="s">
        <v>2120</v>
      </c>
      <c r="S4721" s="265" t="s">
        <v>3116</v>
      </c>
      <c r="T4721" s="11" t="s">
        <v>2762</v>
      </c>
      <c r="U4721" s="250" t="s">
        <v>2517</v>
      </c>
      <c r="V4721">
        <v>4.2697095435684602</v>
      </c>
      <c r="Z4721">
        <v>1.7529832935560801</v>
      </c>
      <c r="AD4721" s="188">
        <f t="shared" si="145"/>
        <v>9.8313695464351483</v>
      </c>
      <c r="AE4721" s="188">
        <f t="shared" si="146"/>
        <v>4.0363932000098357</v>
      </c>
    </row>
    <row r="4722" spans="1:31" x14ac:dyDescent="0.35">
      <c r="A4722" s="11" t="s">
        <v>2945</v>
      </c>
      <c r="B4722" s="11" t="s">
        <v>2516</v>
      </c>
      <c r="C4722" s="11" t="s">
        <v>2958</v>
      </c>
      <c r="D4722" s="188" t="s">
        <v>3022</v>
      </c>
      <c r="G4722" s="11" t="s">
        <v>2962</v>
      </c>
      <c r="H4722" s="11" t="s">
        <v>1936</v>
      </c>
      <c r="I4722" s="11" t="s">
        <v>2960</v>
      </c>
      <c r="J4722" s="188" t="s">
        <v>2561</v>
      </c>
      <c r="K4722" s="261" t="s">
        <v>3060</v>
      </c>
      <c r="L4722" s="265" t="s">
        <v>1937</v>
      </c>
      <c r="M4722" s="265" t="s">
        <v>1937</v>
      </c>
      <c r="N4722" s="258" t="s">
        <v>3023</v>
      </c>
      <c r="P4722" s="265" t="s">
        <v>3109</v>
      </c>
      <c r="Q4722" s="265" t="s">
        <v>3079</v>
      </c>
      <c r="R4722" s="265" t="s">
        <v>2120</v>
      </c>
      <c r="S4722" s="265" t="s">
        <v>3116</v>
      </c>
      <c r="T4722" s="11" t="s">
        <v>2762</v>
      </c>
      <c r="U4722" s="250" t="s">
        <v>2517</v>
      </c>
      <c r="V4722">
        <v>4.1203319502074596</v>
      </c>
      <c r="Z4722">
        <v>1.56682577565632</v>
      </c>
      <c r="AD4722" s="188">
        <f t="shared" si="145"/>
        <v>9.4874149267347825</v>
      </c>
      <c r="AE4722" s="188">
        <f t="shared" si="146"/>
        <v>3.6077496743450754</v>
      </c>
    </row>
    <row r="4723" spans="1:31" x14ac:dyDescent="0.35">
      <c r="A4723" s="11" t="s">
        <v>2945</v>
      </c>
      <c r="B4723" s="11" t="s">
        <v>2516</v>
      </c>
      <c r="C4723" s="11" t="s">
        <v>2958</v>
      </c>
      <c r="D4723" s="188" t="s">
        <v>3022</v>
      </c>
      <c r="G4723" s="11" t="s">
        <v>2962</v>
      </c>
      <c r="H4723" s="11" t="s">
        <v>1936</v>
      </c>
      <c r="I4723" s="11" t="s">
        <v>2960</v>
      </c>
      <c r="J4723" s="188" t="s">
        <v>2561</v>
      </c>
      <c r="K4723" s="261" t="s">
        <v>3060</v>
      </c>
      <c r="L4723" s="265" t="s">
        <v>1937</v>
      </c>
      <c r="M4723" s="265" t="s">
        <v>1937</v>
      </c>
      <c r="N4723" s="258" t="s">
        <v>3023</v>
      </c>
      <c r="P4723" s="265" t="s">
        <v>3109</v>
      </c>
      <c r="Q4723" s="265" t="s">
        <v>3079</v>
      </c>
      <c r="R4723" s="265" t="s">
        <v>2120</v>
      </c>
      <c r="S4723" s="265" t="s">
        <v>3116</v>
      </c>
      <c r="T4723" s="11" t="s">
        <v>2762</v>
      </c>
      <c r="U4723" s="250" t="s">
        <v>2517</v>
      </c>
      <c r="V4723">
        <v>4.2074688796680499</v>
      </c>
      <c r="Z4723">
        <v>1.4665871121718299</v>
      </c>
      <c r="AD4723" s="188">
        <f t="shared" si="145"/>
        <v>9.6880551215600104</v>
      </c>
      <c r="AE4723" s="188">
        <f t="shared" si="146"/>
        <v>3.376941622064042</v>
      </c>
    </row>
    <row r="4724" spans="1:31" x14ac:dyDescent="0.35">
      <c r="A4724" s="11" t="s">
        <v>2945</v>
      </c>
      <c r="B4724" s="11" t="s">
        <v>2516</v>
      </c>
      <c r="C4724" s="11" t="s">
        <v>2958</v>
      </c>
      <c r="D4724" s="188" t="s">
        <v>3022</v>
      </c>
      <c r="G4724" s="11" t="s">
        <v>2962</v>
      </c>
      <c r="H4724" s="11" t="s">
        <v>1936</v>
      </c>
      <c r="I4724" s="11" t="s">
        <v>2960</v>
      </c>
      <c r="J4724" s="188" t="s">
        <v>2561</v>
      </c>
      <c r="K4724" s="261" t="s">
        <v>3060</v>
      </c>
      <c r="L4724" s="265" t="s">
        <v>1937</v>
      </c>
      <c r="M4724" s="265" t="s">
        <v>1937</v>
      </c>
      <c r="N4724" s="258" t="s">
        <v>3023</v>
      </c>
      <c r="P4724" s="265" t="s">
        <v>3109</v>
      </c>
      <c r="Q4724" s="265" t="s">
        <v>3079</v>
      </c>
      <c r="R4724" s="265" t="s">
        <v>2120</v>
      </c>
      <c r="S4724" s="265" t="s">
        <v>3116</v>
      </c>
      <c r="T4724" s="11" t="s">
        <v>2762</v>
      </c>
      <c r="U4724" s="250" t="s">
        <v>2517</v>
      </c>
      <c r="V4724">
        <v>4.0705394190871296</v>
      </c>
      <c r="Z4724">
        <v>0.96539379474940401</v>
      </c>
      <c r="AD4724" s="188">
        <f t="shared" si="145"/>
        <v>9.3727633868346683</v>
      </c>
      <c r="AE4724" s="188">
        <f t="shared" si="146"/>
        <v>2.2229013606589314</v>
      </c>
    </row>
    <row r="4725" spans="1:31" x14ac:dyDescent="0.35">
      <c r="A4725" s="11" t="s">
        <v>2945</v>
      </c>
      <c r="B4725" s="11" t="s">
        <v>2516</v>
      </c>
      <c r="C4725" s="11" t="s">
        <v>2958</v>
      </c>
      <c r="D4725" s="188" t="s">
        <v>3022</v>
      </c>
      <c r="G4725" s="11" t="s">
        <v>2962</v>
      </c>
      <c r="H4725" s="11" t="s">
        <v>1936</v>
      </c>
      <c r="I4725" s="11" t="s">
        <v>2960</v>
      </c>
      <c r="J4725" s="188" t="s">
        <v>2561</v>
      </c>
      <c r="K4725" s="261" t="s">
        <v>3060</v>
      </c>
      <c r="L4725" s="265" t="s">
        <v>1937</v>
      </c>
      <c r="M4725" s="265" t="s">
        <v>1937</v>
      </c>
      <c r="N4725" s="258" t="s">
        <v>3023</v>
      </c>
      <c r="P4725" s="265" t="s">
        <v>3109</v>
      </c>
      <c r="Q4725" s="265" t="s">
        <v>3079</v>
      </c>
      <c r="R4725" s="265" t="s">
        <v>2120</v>
      </c>
      <c r="S4725" s="265" t="s">
        <v>3116</v>
      </c>
      <c r="T4725" s="11" t="s">
        <v>2762</v>
      </c>
      <c r="U4725" s="250" t="s">
        <v>2517</v>
      </c>
      <c r="V4725">
        <v>4.3692946058091202</v>
      </c>
      <c r="Z4725">
        <v>0.249403341288783</v>
      </c>
      <c r="AD4725" s="188">
        <f t="shared" si="145"/>
        <v>10.060672626235377</v>
      </c>
      <c r="AE4725" s="188">
        <f t="shared" si="146"/>
        <v>0.57427241579445809</v>
      </c>
    </row>
    <row r="4726" spans="1:31" x14ac:dyDescent="0.35">
      <c r="A4726" s="11" t="s">
        <v>2945</v>
      </c>
      <c r="B4726" s="11" t="s">
        <v>2516</v>
      </c>
      <c r="C4726" s="11" t="s">
        <v>2958</v>
      </c>
      <c r="D4726" s="188" t="s">
        <v>3022</v>
      </c>
      <c r="G4726" s="11" t="s">
        <v>2962</v>
      </c>
      <c r="H4726" s="11" t="s">
        <v>1936</v>
      </c>
      <c r="I4726" s="11" t="s">
        <v>2960</v>
      </c>
      <c r="J4726" s="188" t="s">
        <v>2561</v>
      </c>
      <c r="K4726" s="261" t="s">
        <v>3060</v>
      </c>
      <c r="L4726" s="265" t="s">
        <v>1937</v>
      </c>
      <c r="M4726" s="265" t="s">
        <v>1937</v>
      </c>
      <c r="N4726" s="258" t="s">
        <v>3023</v>
      </c>
      <c r="P4726" s="265" t="s">
        <v>3109</v>
      </c>
      <c r="Q4726" s="265" t="s">
        <v>3079</v>
      </c>
      <c r="R4726" s="265" t="s">
        <v>2120</v>
      </c>
      <c r="S4726" s="265" t="s">
        <v>3116</v>
      </c>
      <c r="T4726" s="11" t="s">
        <v>2762</v>
      </c>
      <c r="U4726" s="250" t="s">
        <v>2517</v>
      </c>
      <c r="V4726">
        <v>4.2821576763485396</v>
      </c>
      <c r="Z4726">
        <v>1.2303102625298299</v>
      </c>
      <c r="AD4726" s="188">
        <f t="shared" si="145"/>
        <v>9.8600324314101702</v>
      </c>
      <c r="AE4726" s="188">
        <f t="shared" si="146"/>
        <v>2.8328940702587775</v>
      </c>
    </row>
    <row r="4727" spans="1:31" x14ac:dyDescent="0.35">
      <c r="A4727" s="11" t="s">
        <v>2945</v>
      </c>
      <c r="B4727" s="11" t="s">
        <v>2516</v>
      </c>
      <c r="C4727" s="11" t="s">
        <v>2958</v>
      </c>
      <c r="D4727" s="188" t="s">
        <v>3022</v>
      </c>
      <c r="G4727" s="11" t="s">
        <v>2962</v>
      </c>
      <c r="H4727" s="11" t="s">
        <v>1936</v>
      </c>
      <c r="I4727" s="11" t="s">
        <v>2960</v>
      </c>
      <c r="J4727" s="188" t="s">
        <v>2561</v>
      </c>
      <c r="K4727" s="261" t="s">
        <v>3060</v>
      </c>
      <c r="L4727" s="265" t="s">
        <v>1937</v>
      </c>
      <c r="M4727" s="265" t="s">
        <v>1937</v>
      </c>
      <c r="N4727" s="258" t="s">
        <v>3023</v>
      </c>
      <c r="P4727" s="265" t="s">
        <v>3109</v>
      </c>
      <c r="Q4727" s="265" t="s">
        <v>3079</v>
      </c>
      <c r="R4727" s="265" t="s">
        <v>2120</v>
      </c>
      <c r="S4727" s="265" t="s">
        <v>3116</v>
      </c>
      <c r="T4727" s="11" t="s">
        <v>2762</v>
      </c>
      <c r="U4727" s="250" t="s">
        <v>2517</v>
      </c>
      <c r="V4727">
        <v>4.3319502074688696</v>
      </c>
      <c r="Z4727">
        <v>1.12291169451074</v>
      </c>
      <c r="AD4727" s="188">
        <f t="shared" si="145"/>
        <v>9.9746839713102844</v>
      </c>
      <c r="AE4727" s="188">
        <f t="shared" si="146"/>
        <v>2.5855997285291141</v>
      </c>
    </row>
    <row r="4728" spans="1:31" x14ac:dyDescent="0.35">
      <c r="A4728" s="11" t="s">
        <v>2945</v>
      </c>
      <c r="B4728" s="11" t="s">
        <v>2516</v>
      </c>
      <c r="C4728" s="11" t="s">
        <v>2958</v>
      </c>
      <c r="D4728" s="188" t="s">
        <v>3022</v>
      </c>
      <c r="G4728" s="11" t="s">
        <v>2962</v>
      </c>
      <c r="H4728" s="11" t="s">
        <v>1936</v>
      </c>
      <c r="I4728" s="11" t="s">
        <v>2960</v>
      </c>
      <c r="J4728" s="188" t="s">
        <v>2561</v>
      </c>
      <c r="K4728" s="261" t="s">
        <v>3060</v>
      </c>
      <c r="L4728" s="265" t="s">
        <v>1937</v>
      </c>
      <c r="M4728" s="265" t="s">
        <v>1937</v>
      </c>
      <c r="N4728" s="258" t="s">
        <v>3023</v>
      </c>
      <c r="P4728" s="265" t="s">
        <v>3109</v>
      </c>
      <c r="Q4728" s="265" t="s">
        <v>3079</v>
      </c>
      <c r="R4728" s="265" t="s">
        <v>2120</v>
      </c>
      <c r="S4728" s="265" t="s">
        <v>3116</v>
      </c>
      <c r="T4728" s="11" t="s">
        <v>2762</v>
      </c>
      <c r="U4728" s="250" t="s">
        <v>2517</v>
      </c>
      <c r="V4728">
        <v>4.5062240663900397</v>
      </c>
      <c r="Z4728">
        <v>1.3090692124104999</v>
      </c>
      <c r="AD4728" s="188">
        <f t="shared" si="145"/>
        <v>10.375964360960717</v>
      </c>
      <c r="AE4728" s="188">
        <f t="shared" si="146"/>
        <v>3.0142432541938735</v>
      </c>
    </row>
    <row r="4729" spans="1:31" x14ac:dyDescent="0.35">
      <c r="A4729" s="11" t="s">
        <v>2945</v>
      </c>
      <c r="B4729" s="11" t="s">
        <v>2516</v>
      </c>
      <c r="C4729" s="11" t="s">
        <v>2958</v>
      </c>
      <c r="D4729" s="188" t="s">
        <v>3022</v>
      </c>
      <c r="G4729" s="11" t="s">
        <v>2962</v>
      </c>
      <c r="H4729" s="11" t="s">
        <v>1936</v>
      </c>
      <c r="I4729" s="11" t="s">
        <v>2960</v>
      </c>
      <c r="J4729" s="188" t="s">
        <v>2561</v>
      </c>
      <c r="K4729" s="261" t="s">
        <v>3060</v>
      </c>
      <c r="L4729" s="265" t="s">
        <v>1937</v>
      </c>
      <c r="M4729" s="265" t="s">
        <v>1937</v>
      </c>
      <c r="N4729" s="258" t="s">
        <v>3023</v>
      </c>
      <c r="P4729" s="265" t="s">
        <v>3109</v>
      </c>
      <c r="Q4729" s="265" t="s">
        <v>3079</v>
      </c>
      <c r="R4729" s="265" t="s">
        <v>2120</v>
      </c>
      <c r="S4729" s="265" t="s">
        <v>3116</v>
      </c>
      <c r="T4729" s="11" t="s">
        <v>2762</v>
      </c>
      <c r="U4729" s="250" t="s">
        <v>2517</v>
      </c>
      <c r="V4729">
        <v>4.5435684647302903</v>
      </c>
      <c r="Z4729">
        <v>1.1730310262529799</v>
      </c>
      <c r="AD4729" s="188">
        <f t="shared" si="145"/>
        <v>10.461953015885809</v>
      </c>
      <c r="AE4729" s="188">
        <f t="shared" si="146"/>
        <v>2.7010037546696188</v>
      </c>
    </row>
    <row r="4730" spans="1:31" x14ac:dyDescent="0.35">
      <c r="A4730" s="11" t="s">
        <v>2945</v>
      </c>
      <c r="B4730" s="11" t="s">
        <v>2516</v>
      </c>
      <c r="C4730" s="11" t="s">
        <v>2958</v>
      </c>
      <c r="D4730" s="188" t="s">
        <v>3022</v>
      </c>
      <c r="G4730" s="11" t="s">
        <v>2962</v>
      </c>
      <c r="H4730" s="11" t="s">
        <v>1936</v>
      </c>
      <c r="I4730" s="11" t="s">
        <v>2960</v>
      </c>
      <c r="J4730" s="188" t="s">
        <v>2561</v>
      </c>
      <c r="K4730" s="261" t="s">
        <v>3060</v>
      </c>
      <c r="L4730" s="265" t="s">
        <v>1937</v>
      </c>
      <c r="M4730" s="265" t="s">
        <v>1937</v>
      </c>
      <c r="N4730" s="258" t="s">
        <v>3023</v>
      </c>
      <c r="P4730" s="265" t="s">
        <v>3109</v>
      </c>
      <c r="Q4730" s="265" t="s">
        <v>3079</v>
      </c>
      <c r="R4730" s="265" t="s">
        <v>2120</v>
      </c>
      <c r="S4730" s="265" t="s">
        <v>3116</v>
      </c>
      <c r="T4730" s="11" t="s">
        <v>2762</v>
      </c>
      <c r="U4730" s="250" t="s">
        <v>2517</v>
      </c>
      <c r="V4730">
        <v>4.7427385892116103</v>
      </c>
      <c r="Z4730">
        <v>1.10143198090692</v>
      </c>
      <c r="AD4730" s="188">
        <f t="shared" si="145"/>
        <v>10.920559175486266</v>
      </c>
      <c r="AE4730" s="188">
        <f t="shared" si="146"/>
        <v>2.5361408601831763</v>
      </c>
    </row>
    <row r="4731" spans="1:31" x14ac:dyDescent="0.35">
      <c r="A4731" s="11" t="s">
        <v>2945</v>
      </c>
      <c r="B4731" s="11" t="s">
        <v>2516</v>
      </c>
      <c r="C4731" s="11" t="s">
        <v>2958</v>
      </c>
      <c r="D4731" s="188" t="s">
        <v>3022</v>
      </c>
      <c r="G4731" s="11" t="s">
        <v>2962</v>
      </c>
      <c r="H4731" s="11" t="s">
        <v>1936</v>
      </c>
      <c r="I4731" s="11" t="s">
        <v>2960</v>
      </c>
      <c r="J4731" s="188" t="s">
        <v>2561</v>
      </c>
      <c r="K4731" s="261" t="s">
        <v>3060</v>
      </c>
      <c r="L4731" s="265" t="s">
        <v>1937</v>
      </c>
      <c r="M4731" s="265" t="s">
        <v>1937</v>
      </c>
      <c r="N4731" s="258" t="s">
        <v>3023</v>
      </c>
      <c r="P4731" s="265" t="s">
        <v>3109</v>
      </c>
      <c r="Q4731" s="265" t="s">
        <v>3079</v>
      </c>
      <c r="R4731" s="265" t="s">
        <v>2120</v>
      </c>
      <c r="S4731" s="265" t="s">
        <v>3116</v>
      </c>
      <c r="T4731" s="11" t="s">
        <v>2762</v>
      </c>
      <c r="U4731" s="250" t="s">
        <v>2517</v>
      </c>
      <c r="V4731">
        <v>4.8049792531120303</v>
      </c>
      <c r="Z4731">
        <v>1.26610978520286</v>
      </c>
      <c r="AD4731" s="188">
        <f t="shared" si="145"/>
        <v>11.063873600361426</v>
      </c>
      <c r="AE4731" s="188">
        <f t="shared" si="146"/>
        <v>2.9153255175019988</v>
      </c>
    </row>
    <row r="4732" spans="1:31" x14ac:dyDescent="0.35">
      <c r="A4732" s="11" t="s">
        <v>2945</v>
      </c>
      <c r="B4732" s="11" t="s">
        <v>2516</v>
      </c>
      <c r="C4732" s="11" t="s">
        <v>2958</v>
      </c>
      <c r="D4732" s="188" t="s">
        <v>3022</v>
      </c>
      <c r="G4732" s="11" t="s">
        <v>2962</v>
      </c>
      <c r="H4732" s="11" t="s">
        <v>1936</v>
      </c>
      <c r="I4732" s="11" t="s">
        <v>2960</v>
      </c>
      <c r="J4732" s="188" t="s">
        <v>2561</v>
      </c>
      <c r="K4732" s="261" t="s">
        <v>3060</v>
      </c>
      <c r="L4732" s="265" t="s">
        <v>1937</v>
      </c>
      <c r="M4732" s="265" t="s">
        <v>1937</v>
      </c>
      <c r="N4732" s="258" t="s">
        <v>3023</v>
      </c>
      <c r="P4732" s="265" t="s">
        <v>3109</v>
      </c>
      <c r="Q4732" s="265" t="s">
        <v>3079</v>
      </c>
      <c r="R4732" s="265" t="s">
        <v>2120</v>
      </c>
      <c r="S4732" s="265" t="s">
        <v>3116</v>
      </c>
      <c r="T4732" s="11" t="s">
        <v>2762</v>
      </c>
      <c r="U4732" s="250" t="s">
        <v>2517</v>
      </c>
      <c r="V4732">
        <v>4.7427385892116103</v>
      </c>
      <c r="Z4732">
        <v>1.3806682577565601</v>
      </c>
      <c r="AD4732" s="188">
        <f t="shared" si="145"/>
        <v>10.920559175486266</v>
      </c>
      <c r="AE4732" s="188">
        <f t="shared" si="146"/>
        <v>3.1791061486803165</v>
      </c>
    </row>
    <row r="4733" spans="1:31" x14ac:dyDescent="0.35">
      <c r="A4733" s="11" t="s">
        <v>2945</v>
      </c>
      <c r="B4733" s="11" t="s">
        <v>2516</v>
      </c>
      <c r="C4733" s="11" t="s">
        <v>2958</v>
      </c>
      <c r="D4733" s="188" t="s">
        <v>3022</v>
      </c>
      <c r="G4733" s="11" t="s">
        <v>2962</v>
      </c>
      <c r="H4733" s="11" t="s">
        <v>1936</v>
      </c>
      <c r="I4733" s="11" t="s">
        <v>2960</v>
      </c>
      <c r="J4733" s="188" t="s">
        <v>2561</v>
      </c>
      <c r="K4733" s="261" t="s">
        <v>3060</v>
      </c>
      <c r="L4733" s="265" t="s">
        <v>1937</v>
      </c>
      <c r="M4733" s="265" t="s">
        <v>1937</v>
      </c>
      <c r="N4733" s="258" t="s">
        <v>3023</v>
      </c>
      <c r="P4733" s="265" t="s">
        <v>3109</v>
      </c>
      <c r="Q4733" s="265" t="s">
        <v>3079</v>
      </c>
      <c r="R4733" s="265" t="s">
        <v>2120</v>
      </c>
      <c r="S4733" s="265" t="s">
        <v>3116</v>
      </c>
      <c r="T4733" s="11" t="s">
        <v>2762</v>
      </c>
      <c r="U4733" s="250" t="s">
        <v>2517</v>
      </c>
      <c r="V4733">
        <v>4.8547717842323603</v>
      </c>
      <c r="Z4733">
        <v>0.74343675417661104</v>
      </c>
      <c r="AD4733" s="188">
        <f t="shared" si="145"/>
        <v>11.17852514026154</v>
      </c>
      <c r="AE4733" s="188">
        <f t="shared" si="146"/>
        <v>1.7118263877509436</v>
      </c>
    </row>
    <row r="4734" spans="1:31" x14ac:dyDescent="0.35">
      <c r="A4734" s="11" t="s">
        <v>2945</v>
      </c>
      <c r="B4734" s="11" t="s">
        <v>2516</v>
      </c>
      <c r="C4734" s="11" t="s">
        <v>2958</v>
      </c>
      <c r="D4734" s="188" t="s">
        <v>3022</v>
      </c>
      <c r="G4734" s="11" t="s">
        <v>2962</v>
      </c>
      <c r="H4734" s="11" t="s">
        <v>1936</v>
      </c>
      <c r="I4734" s="11" t="s">
        <v>2960</v>
      </c>
      <c r="J4734" s="188" t="s">
        <v>2561</v>
      </c>
      <c r="K4734" s="261" t="s">
        <v>3060</v>
      </c>
      <c r="L4734" s="265" t="s">
        <v>1937</v>
      </c>
      <c r="M4734" s="265" t="s">
        <v>1937</v>
      </c>
      <c r="N4734" s="258" t="s">
        <v>3023</v>
      </c>
      <c r="P4734" s="265" t="s">
        <v>3109</v>
      </c>
      <c r="Q4734" s="265" t="s">
        <v>3079</v>
      </c>
      <c r="R4734" s="265" t="s">
        <v>2120</v>
      </c>
      <c r="S4734" s="265" t="s">
        <v>3116</v>
      </c>
      <c r="T4734" s="11" t="s">
        <v>2762</v>
      </c>
      <c r="U4734" s="250" t="s">
        <v>2517</v>
      </c>
      <c r="V4734">
        <v>5.2655601659751001</v>
      </c>
      <c r="Z4734">
        <v>1.4307875894988</v>
      </c>
      <c r="AD4734" s="188">
        <f t="shared" si="145"/>
        <v>12.12440034443752</v>
      </c>
      <c r="AE4734" s="188">
        <f t="shared" si="146"/>
        <v>3.2945101748208212</v>
      </c>
    </row>
    <row r="4735" spans="1:31" x14ac:dyDescent="0.35">
      <c r="A4735" s="11" t="s">
        <v>2945</v>
      </c>
      <c r="B4735" s="11" t="s">
        <v>2516</v>
      </c>
      <c r="C4735" s="11" t="s">
        <v>2958</v>
      </c>
      <c r="D4735" s="188" t="s">
        <v>3022</v>
      </c>
      <c r="G4735" s="11" t="s">
        <v>2962</v>
      </c>
      <c r="H4735" s="11" t="s">
        <v>1936</v>
      </c>
      <c r="I4735" s="11" t="s">
        <v>2960</v>
      </c>
      <c r="J4735" s="188" t="s">
        <v>2561</v>
      </c>
      <c r="K4735" s="261" t="s">
        <v>3060</v>
      </c>
      <c r="L4735" s="265" t="s">
        <v>1937</v>
      </c>
      <c r="M4735" s="265" t="s">
        <v>1937</v>
      </c>
      <c r="N4735" s="258" t="s">
        <v>3023</v>
      </c>
      <c r="P4735" s="265" t="s">
        <v>3109</v>
      </c>
      <c r="Q4735" s="265" t="s">
        <v>3079</v>
      </c>
      <c r="R4735" s="265" t="s">
        <v>2120</v>
      </c>
      <c r="S4735" s="265" t="s">
        <v>3116</v>
      </c>
      <c r="T4735" s="11" t="s">
        <v>2762</v>
      </c>
      <c r="U4735" s="250" t="s">
        <v>2517</v>
      </c>
      <c r="V4735">
        <v>5.7759336099584999</v>
      </c>
      <c r="Z4735">
        <v>0.85799522673031003</v>
      </c>
      <c r="AD4735" s="188">
        <f t="shared" si="145"/>
        <v>13.299578628413729</v>
      </c>
      <c r="AE4735" s="188">
        <f t="shared" si="146"/>
        <v>1.9756070189292585</v>
      </c>
    </row>
    <row r="4736" spans="1:31" x14ac:dyDescent="0.35">
      <c r="A4736" s="11" t="s">
        <v>2945</v>
      </c>
      <c r="B4736" s="11" t="s">
        <v>2516</v>
      </c>
      <c r="C4736" s="11" t="s">
        <v>2958</v>
      </c>
      <c r="D4736" s="188" t="s">
        <v>3022</v>
      </c>
      <c r="G4736" s="11" t="s">
        <v>2962</v>
      </c>
      <c r="H4736" s="11" t="s">
        <v>1936</v>
      </c>
      <c r="I4736" s="11" t="s">
        <v>2960</v>
      </c>
      <c r="J4736" s="188" t="s">
        <v>2561</v>
      </c>
      <c r="K4736" s="261" t="s">
        <v>3060</v>
      </c>
      <c r="L4736" s="265" t="s">
        <v>1937</v>
      </c>
      <c r="M4736" s="265" t="s">
        <v>1937</v>
      </c>
      <c r="N4736" s="258" t="s">
        <v>3023</v>
      </c>
      <c r="P4736" s="265" t="s">
        <v>3109</v>
      </c>
      <c r="Q4736" s="265" t="s">
        <v>3079</v>
      </c>
      <c r="R4736" s="265" t="s">
        <v>2120</v>
      </c>
      <c r="S4736" s="265" t="s">
        <v>3116</v>
      </c>
      <c r="T4736" s="11" t="s">
        <v>2762</v>
      </c>
      <c r="U4736" s="250" t="s">
        <v>2517</v>
      </c>
      <c r="V4736">
        <v>6.04979253112033</v>
      </c>
      <c r="Z4736">
        <v>0.93675417661097904</v>
      </c>
      <c r="AD4736" s="188">
        <f t="shared" si="145"/>
        <v>13.93016209786439</v>
      </c>
      <c r="AE4736" s="188">
        <f t="shared" si="146"/>
        <v>2.1569562028643521</v>
      </c>
    </row>
    <row r="4737" spans="1:31" x14ac:dyDescent="0.35">
      <c r="A4737" s="11" t="s">
        <v>2945</v>
      </c>
      <c r="B4737" s="11" t="s">
        <v>2516</v>
      </c>
      <c r="C4737" s="11" t="s">
        <v>2958</v>
      </c>
      <c r="D4737" s="188" t="s">
        <v>3022</v>
      </c>
      <c r="G4737" s="11" t="s">
        <v>2962</v>
      </c>
      <c r="H4737" s="11" t="s">
        <v>1936</v>
      </c>
      <c r="I4737" s="11" t="s">
        <v>2960</v>
      </c>
      <c r="J4737" s="188" t="s">
        <v>2561</v>
      </c>
      <c r="K4737" s="261" t="s">
        <v>3060</v>
      </c>
      <c r="L4737" s="265" t="s">
        <v>1937</v>
      </c>
      <c r="M4737" s="265" t="s">
        <v>1937</v>
      </c>
      <c r="N4737" s="258" t="s">
        <v>3023</v>
      </c>
      <c r="P4737" s="265" t="s">
        <v>3109</v>
      </c>
      <c r="Q4737" s="265" t="s">
        <v>3079</v>
      </c>
      <c r="R4737" s="265" t="s">
        <v>2120</v>
      </c>
      <c r="S4737" s="265" t="s">
        <v>3116</v>
      </c>
      <c r="T4737" s="11" t="s">
        <v>2762</v>
      </c>
      <c r="U4737" s="250" t="s">
        <v>2517</v>
      </c>
      <c r="V4737">
        <v>6.9211618257261396</v>
      </c>
      <c r="Z4737">
        <v>1.2374701670644299</v>
      </c>
      <c r="AD4737" s="188">
        <f t="shared" si="145"/>
        <v>15.936564046116464</v>
      </c>
      <c r="AE4737" s="188">
        <f t="shared" si="146"/>
        <v>2.8493803597074079</v>
      </c>
    </row>
    <row r="4738" spans="1:31" x14ac:dyDescent="0.35">
      <c r="A4738" s="11" t="s">
        <v>2945</v>
      </c>
      <c r="B4738" s="11" t="s">
        <v>2516</v>
      </c>
      <c r="C4738" s="11" t="s">
        <v>2958</v>
      </c>
      <c r="D4738" s="188" t="s">
        <v>3022</v>
      </c>
      <c r="G4738" s="11" t="s">
        <v>2962</v>
      </c>
      <c r="H4738" s="11" t="s">
        <v>1936</v>
      </c>
      <c r="I4738" s="11" t="s">
        <v>2960</v>
      </c>
      <c r="J4738" s="188" t="s">
        <v>2561</v>
      </c>
      <c r="K4738" s="261" t="s">
        <v>3060</v>
      </c>
      <c r="L4738" s="265" t="s">
        <v>1937</v>
      </c>
      <c r="M4738" s="265" t="s">
        <v>1937</v>
      </c>
      <c r="N4738" s="258" t="s">
        <v>3023</v>
      </c>
      <c r="P4738" s="265" t="s">
        <v>3109</v>
      </c>
      <c r="Q4738" s="265" t="s">
        <v>3079</v>
      </c>
      <c r="R4738" s="265" t="s">
        <v>2120</v>
      </c>
      <c r="S4738" s="265" t="s">
        <v>3116</v>
      </c>
      <c r="T4738" s="11" t="s">
        <v>2762</v>
      </c>
      <c r="U4738" s="250" t="s">
        <v>2517</v>
      </c>
      <c r="V4738">
        <v>7.1950207468879599</v>
      </c>
      <c r="Z4738">
        <v>2.3186157517899701</v>
      </c>
      <c r="AD4738" s="188">
        <f t="shared" si="145"/>
        <v>16.567147515567104</v>
      </c>
      <c r="AE4738" s="188">
        <f t="shared" si="146"/>
        <v>5.3388100664527682</v>
      </c>
    </row>
    <row r="4739" spans="1:31" x14ac:dyDescent="0.35">
      <c r="A4739" s="11" t="s">
        <v>2945</v>
      </c>
      <c r="B4739" s="11" t="s">
        <v>2516</v>
      </c>
      <c r="C4739" s="11" t="s">
        <v>2958</v>
      </c>
      <c r="D4739" s="188" t="s">
        <v>3022</v>
      </c>
      <c r="G4739" s="11" t="s">
        <v>2962</v>
      </c>
      <c r="H4739" s="11" t="s">
        <v>1936</v>
      </c>
      <c r="I4739" s="11" t="s">
        <v>2961</v>
      </c>
      <c r="J4739" s="188" t="s">
        <v>2561</v>
      </c>
      <c r="K4739" s="261" t="s">
        <v>3060</v>
      </c>
      <c r="L4739" s="265" t="s">
        <v>1937</v>
      </c>
      <c r="M4739" s="265" t="s">
        <v>1937</v>
      </c>
      <c r="N4739" s="258" t="s">
        <v>3023</v>
      </c>
      <c r="P4739" s="265" t="s">
        <v>3109</v>
      </c>
      <c r="Q4739" s="265" t="s">
        <v>3079</v>
      </c>
      <c r="R4739" s="265" t="s">
        <v>2120</v>
      </c>
      <c r="S4739" s="265" t="s">
        <v>3120</v>
      </c>
      <c r="T4739" s="11" t="s">
        <v>2762</v>
      </c>
      <c r="U4739" s="250" t="s">
        <v>2517</v>
      </c>
      <c r="V4739">
        <v>0.57261410788381695</v>
      </c>
      <c r="Z4739">
        <v>2.3830548926014301</v>
      </c>
      <c r="AD4739" s="188">
        <f t="shared" si="145"/>
        <v>1.3184927088513614</v>
      </c>
      <c r="AE4739" s="188">
        <f t="shared" si="146"/>
        <v>5.4871866714905799</v>
      </c>
    </row>
    <row r="4740" spans="1:31" x14ac:dyDescent="0.35">
      <c r="A4740" s="11" t="s">
        <v>2945</v>
      </c>
      <c r="B4740" s="11" t="s">
        <v>2516</v>
      </c>
      <c r="C4740" s="11" t="s">
        <v>2958</v>
      </c>
      <c r="D4740" s="188" t="s">
        <v>3022</v>
      </c>
      <c r="G4740" s="11" t="s">
        <v>2962</v>
      </c>
      <c r="H4740" s="11" t="s">
        <v>1936</v>
      </c>
      <c r="I4740" s="11" t="s">
        <v>2961</v>
      </c>
      <c r="J4740" s="188" t="s">
        <v>2561</v>
      </c>
      <c r="K4740" s="261" t="s">
        <v>3060</v>
      </c>
      <c r="L4740" s="265" t="s">
        <v>1937</v>
      </c>
      <c r="M4740" s="265" t="s">
        <v>1937</v>
      </c>
      <c r="N4740" s="258" t="s">
        <v>3023</v>
      </c>
      <c r="P4740" s="265" t="s">
        <v>3109</v>
      </c>
      <c r="Q4740" s="265" t="s">
        <v>3079</v>
      </c>
      <c r="R4740" s="265" t="s">
        <v>2120</v>
      </c>
      <c r="S4740" s="265" t="s">
        <v>3120</v>
      </c>
      <c r="T4740" s="11" t="s">
        <v>2762</v>
      </c>
      <c r="U4740" s="250" t="s">
        <v>2517</v>
      </c>
      <c r="V4740">
        <v>0.77178423236514504</v>
      </c>
      <c r="Z4740">
        <v>2.27565632458233</v>
      </c>
      <c r="AD4740" s="188">
        <f t="shared" si="145"/>
        <v>1.7770988684518358</v>
      </c>
      <c r="AE4740" s="188">
        <f t="shared" si="146"/>
        <v>5.2398923297608935</v>
      </c>
    </row>
    <row r="4741" spans="1:31" x14ac:dyDescent="0.35">
      <c r="A4741" s="11" t="s">
        <v>2945</v>
      </c>
      <c r="B4741" s="11" t="s">
        <v>2516</v>
      </c>
      <c r="C4741" s="11" t="s">
        <v>2958</v>
      </c>
      <c r="D4741" s="188" t="s">
        <v>3022</v>
      </c>
      <c r="G4741" s="11" t="s">
        <v>2962</v>
      </c>
      <c r="H4741" s="11" t="s">
        <v>1936</v>
      </c>
      <c r="I4741" s="11" t="s">
        <v>2961</v>
      </c>
      <c r="J4741" s="188" t="s">
        <v>2561</v>
      </c>
      <c r="K4741" s="261" t="s">
        <v>3060</v>
      </c>
      <c r="L4741" s="265" t="s">
        <v>1937</v>
      </c>
      <c r="M4741" s="265" t="s">
        <v>1937</v>
      </c>
      <c r="N4741" s="258" t="s">
        <v>3023</v>
      </c>
      <c r="P4741" s="265" t="s">
        <v>3109</v>
      </c>
      <c r="Q4741" s="265" t="s">
        <v>3079</v>
      </c>
      <c r="R4741" s="265" t="s">
        <v>2120</v>
      </c>
      <c r="S4741" s="265" t="s">
        <v>3120</v>
      </c>
      <c r="T4741" s="11" t="s">
        <v>2762</v>
      </c>
      <c r="U4741" s="250" t="s">
        <v>2517</v>
      </c>
      <c r="V4741">
        <v>0.94605809128630702</v>
      </c>
      <c r="Z4741">
        <v>3.8150357995226698</v>
      </c>
      <c r="AD4741" s="188">
        <f t="shared" si="145"/>
        <v>2.1783792581022507</v>
      </c>
      <c r="AE4741" s="188">
        <f t="shared" si="146"/>
        <v>8.7844445612195212</v>
      </c>
    </row>
    <row r="4742" spans="1:31" x14ac:dyDescent="0.35">
      <c r="A4742" s="11" t="s">
        <v>2945</v>
      </c>
      <c r="B4742" s="11" t="s">
        <v>2516</v>
      </c>
      <c r="C4742" s="11" t="s">
        <v>2958</v>
      </c>
      <c r="D4742" s="188" t="s">
        <v>3022</v>
      </c>
      <c r="G4742" s="11" t="s">
        <v>2962</v>
      </c>
      <c r="H4742" s="11" t="s">
        <v>1936</v>
      </c>
      <c r="I4742" s="11" t="s">
        <v>2961</v>
      </c>
      <c r="J4742" s="188" t="s">
        <v>2561</v>
      </c>
      <c r="K4742" s="261" t="s">
        <v>3060</v>
      </c>
      <c r="L4742" s="265" t="s">
        <v>1937</v>
      </c>
      <c r="M4742" s="265" t="s">
        <v>1937</v>
      </c>
      <c r="N4742" s="258" t="s">
        <v>3023</v>
      </c>
      <c r="P4742" s="265" t="s">
        <v>3109</v>
      </c>
      <c r="Q4742" s="265" t="s">
        <v>3079</v>
      </c>
      <c r="R4742" s="265" t="s">
        <v>2120</v>
      </c>
      <c r="S4742" s="265" t="s">
        <v>3120</v>
      </c>
      <c r="T4742" s="11" t="s">
        <v>2762</v>
      </c>
      <c r="U4742" s="250" t="s">
        <v>2517</v>
      </c>
      <c r="V4742">
        <v>0.89626556016597503</v>
      </c>
      <c r="Z4742">
        <v>1.1515513126491601</v>
      </c>
      <c r="AD4742" s="188">
        <f t="shared" si="145"/>
        <v>2.0637277182021321</v>
      </c>
      <c r="AE4742" s="188">
        <f t="shared" si="146"/>
        <v>2.6515448863236819</v>
      </c>
    </row>
    <row r="4743" spans="1:31" x14ac:dyDescent="0.35">
      <c r="A4743" s="11" t="s">
        <v>2945</v>
      </c>
      <c r="B4743" s="11" t="s">
        <v>2516</v>
      </c>
      <c r="C4743" s="11" t="s">
        <v>2958</v>
      </c>
      <c r="D4743" s="188" t="s">
        <v>3022</v>
      </c>
      <c r="G4743" s="11" t="s">
        <v>2962</v>
      </c>
      <c r="H4743" s="11" t="s">
        <v>1936</v>
      </c>
      <c r="I4743" s="11" t="s">
        <v>2961</v>
      </c>
      <c r="J4743" s="188" t="s">
        <v>2561</v>
      </c>
      <c r="K4743" s="261" t="s">
        <v>3060</v>
      </c>
      <c r="L4743" s="265" t="s">
        <v>1937</v>
      </c>
      <c r="M4743" s="265" t="s">
        <v>1937</v>
      </c>
      <c r="N4743" s="258" t="s">
        <v>3023</v>
      </c>
      <c r="P4743" s="265" t="s">
        <v>3109</v>
      </c>
      <c r="Q4743" s="265" t="s">
        <v>3079</v>
      </c>
      <c r="R4743" s="265" t="s">
        <v>2120</v>
      </c>
      <c r="S4743" s="265" t="s">
        <v>3120</v>
      </c>
      <c r="T4743" s="11" t="s">
        <v>2762</v>
      </c>
      <c r="U4743" s="250" t="s">
        <v>2517</v>
      </c>
      <c r="V4743">
        <v>1.0331950207468801</v>
      </c>
      <c r="Z4743">
        <v>2.7482100238663398</v>
      </c>
      <c r="AD4743" s="188">
        <f t="shared" si="145"/>
        <v>2.37901945292744</v>
      </c>
      <c r="AE4743" s="188">
        <f t="shared" si="146"/>
        <v>6.3279874333714456</v>
      </c>
    </row>
    <row r="4744" spans="1:31" x14ac:dyDescent="0.35">
      <c r="A4744" s="11" t="s">
        <v>2945</v>
      </c>
      <c r="B4744" s="11" t="s">
        <v>2516</v>
      </c>
      <c r="C4744" s="11" t="s">
        <v>2958</v>
      </c>
      <c r="D4744" s="188" t="s">
        <v>3022</v>
      </c>
      <c r="G4744" s="11" t="s">
        <v>2962</v>
      </c>
      <c r="H4744" s="11" t="s">
        <v>1936</v>
      </c>
      <c r="I4744" s="11" t="s">
        <v>2961</v>
      </c>
      <c r="J4744" s="188" t="s">
        <v>2561</v>
      </c>
      <c r="K4744" s="261" t="s">
        <v>3060</v>
      </c>
      <c r="L4744" s="265" t="s">
        <v>1937</v>
      </c>
      <c r="M4744" s="265" t="s">
        <v>1937</v>
      </c>
      <c r="N4744" s="258" t="s">
        <v>3023</v>
      </c>
      <c r="P4744" s="265" t="s">
        <v>3109</v>
      </c>
      <c r="Q4744" s="265" t="s">
        <v>3079</v>
      </c>
      <c r="R4744" s="265" t="s">
        <v>2120</v>
      </c>
      <c r="S4744" s="265" t="s">
        <v>3120</v>
      </c>
      <c r="T4744" s="11" t="s">
        <v>2762</v>
      </c>
      <c r="U4744" s="250" t="s">
        <v>2517</v>
      </c>
      <c r="V4744">
        <v>1.31950207468879</v>
      </c>
      <c r="Z4744">
        <v>3.1062052505966502</v>
      </c>
      <c r="AD4744" s="188">
        <f t="shared" si="145"/>
        <v>3.0382658073531239</v>
      </c>
      <c r="AE4744" s="188">
        <f t="shared" si="146"/>
        <v>7.1523019058036814</v>
      </c>
    </row>
    <row r="4745" spans="1:31" x14ac:dyDescent="0.35">
      <c r="A4745" s="11" t="s">
        <v>2945</v>
      </c>
      <c r="B4745" s="11" t="s">
        <v>2516</v>
      </c>
      <c r="C4745" s="11" t="s">
        <v>2958</v>
      </c>
      <c r="D4745" s="188" t="s">
        <v>3022</v>
      </c>
      <c r="G4745" s="11" t="s">
        <v>2962</v>
      </c>
      <c r="H4745" s="11" t="s">
        <v>1936</v>
      </c>
      <c r="I4745" s="11" t="s">
        <v>2961</v>
      </c>
      <c r="J4745" s="188" t="s">
        <v>2561</v>
      </c>
      <c r="K4745" s="261" t="s">
        <v>3060</v>
      </c>
      <c r="L4745" s="265" t="s">
        <v>1937</v>
      </c>
      <c r="M4745" s="265" t="s">
        <v>1937</v>
      </c>
      <c r="N4745" s="258" t="s">
        <v>3023</v>
      </c>
      <c r="P4745" s="265" t="s">
        <v>3109</v>
      </c>
      <c r="Q4745" s="265" t="s">
        <v>3079</v>
      </c>
      <c r="R4745" s="265" t="s">
        <v>2120</v>
      </c>
      <c r="S4745" s="265" t="s">
        <v>3120</v>
      </c>
      <c r="T4745" s="11" t="s">
        <v>2762</v>
      </c>
      <c r="U4745" s="250" t="s">
        <v>2517</v>
      </c>
      <c r="V4745">
        <v>1.33195020746888</v>
      </c>
      <c r="Z4745">
        <v>1.43794749403341</v>
      </c>
      <c r="AD4745" s="188">
        <f t="shared" si="145"/>
        <v>3.0669286923281698</v>
      </c>
      <c r="AE4745" s="188">
        <f t="shared" si="146"/>
        <v>3.3109964642694747</v>
      </c>
    </row>
    <row r="4746" spans="1:31" x14ac:dyDescent="0.35">
      <c r="A4746" s="11" t="s">
        <v>2945</v>
      </c>
      <c r="B4746" s="11" t="s">
        <v>2516</v>
      </c>
      <c r="C4746" s="11" t="s">
        <v>2958</v>
      </c>
      <c r="D4746" s="188" t="s">
        <v>3022</v>
      </c>
      <c r="G4746" s="11" t="s">
        <v>2962</v>
      </c>
      <c r="H4746" s="11" t="s">
        <v>1936</v>
      </c>
      <c r="I4746" s="11" t="s">
        <v>2961</v>
      </c>
      <c r="J4746" s="188" t="s">
        <v>2561</v>
      </c>
      <c r="K4746" s="261" t="s">
        <v>3060</v>
      </c>
      <c r="L4746" s="265" t="s">
        <v>1937</v>
      </c>
      <c r="M4746" s="265" t="s">
        <v>1937</v>
      </c>
      <c r="N4746" s="258" t="s">
        <v>3023</v>
      </c>
      <c r="P4746" s="265" t="s">
        <v>3109</v>
      </c>
      <c r="Q4746" s="265" t="s">
        <v>3079</v>
      </c>
      <c r="R4746" s="265" t="s">
        <v>2120</v>
      </c>
      <c r="S4746" s="265" t="s">
        <v>3120</v>
      </c>
      <c r="T4746" s="11" t="s">
        <v>2762</v>
      </c>
      <c r="U4746" s="250" t="s">
        <v>2517</v>
      </c>
      <c r="V4746">
        <v>1.41908713692946</v>
      </c>
      <c r="Z4746">
        <v>1.80310262529833</v>
      </c>
      <c r="AD4746" s="188">
        <f t="shared" si="145"/>
        <v>3.267568887153375</v>
      </c>
      <c r="AE4746" s="188">
        <f t="shared" si="146"/>
        <v>4.1517972261503635</v>
      </c>
    </row>
    <row r="4747" spans="1:31" x14ac:dyDescent="0.35">
      <c r="A4747" s="11" t="s">
        <v>2945</v>
      </c>
      <c r="B4747" s="11" t="s">
        <v>2516</v>
      </c>
      <c r="C4747" s="11" t="s">
        <v>2958</v>
      </c>
      <c r="D4747" s="188" t="s">
        <v>3022</v>
      </c>
      <c r="G4747" s="11" t="s">
        <v>2962</v>
      </c>
      <c r="H4747" s="11" t="s">
        <v>1936</v>
      </c>
      <c r="I4747" s="11" t="s">
        <v>2961</v>
      </c>
      <c r="J4747" s="188" t="s">
        <v>2561</v>
      </c>
      <c r="K4747" s="261" t="s">
        <v>3060</v>
      </c>
      <c r="L4747" s="265" t="s">
        <v>1937</v>
      </c>
      <c r="M4747" s="265" t="s">
        <v>1937</v>
      </c>
      <c r="N4747" s="258" t="s">
        <v>3023</v>
      </c>
      <c r="P4747" s="265" t="s">
        <v>3109</v>
      </c>
      <c r="Q4747" s="265" t="s">
        <v>3079</v>
      </c>
      <c r="R4747" s="265" t="s">
        <v>2120</v>
      </c>
      <c r="S4747" s="265" t="s">
        <v>3120</v>
      </c>
      <c r="T4747" s="11" t="s">
        <v>2762</v>
      </c>
      <c r="U4747" s="250" t="s">
        <v>2517</v>
      </c>
      <c r="V4747">
        <v>1.6431535269709501</v>
      </c>
      <c r="Z4747">
        <v>1.64558472553699</v>
      </c>
      <c r="AD4747" s="188">
        <f t="shared" si="145"/>
        <v>3.7835008167038997</v>
      </c>
      <c r="AE4747" s="188">
        <f t="shared" si="146"/>
        <v>3.7890988582801715</v>
      </c>
    </row>
    <row r="4748" spans="1:31" x14ac:dyDescent="0.35">
      <c r="A4748" s="11" t="s">
        <v>2945</v>
      </c>
      <c r="B4748" s="11" t="s">
        <v>2516</v>
      </c>
      <c r="C4748" s="11" t="s">
        <v>2958</v>
      </c>
      <c r="D4748" s="188" t="s">
        <v>3022</v>
      </c>
      <c r="G4748" s="11" t="s">
        <v>2962</v>
      </c>
      <c r="H4748" s="11" t="s">
        <v>1936</v>
      </c>
      <c r="I4748" s="11" t="s">
        <v>2961</v>
      </c>
      <c r="J4748" s="188" t="s">
        <v>2561</v>
      </c>
      <c r="K4748" s="261" t="s">
        <v>3060</v>
      </c>
      <c r="L4748" s="265" t="s">
        <v>1937</v>
      </c>
      <c r="M4748" s="265" t="s">
        <v>1937</v>
      </c>
      <c r="N4748" s="258" t="s">
        <v>3023</v>
      </c>
      <c r="P4748" s="265" t="s">
        <v>3109</v>
      </c>
      <c r="Q4748" s="265" t="s">
        <v>3079</v>
      </c>
      <c r="R4748" s="265" t="s">
        <v>2120</v>
      </c>
      <c r="S4748" s="265" t="s">
        <v>3120</v>
      </c>
      <c r="T4748" s="11" t="s">
        <v>2762</v>
      </c>
      <c r="U4748" s="250" t="s">
        <v>2517</v>
      </c>
      <c r="V4748">
        <v>1.5311203319502</v>
      </c>
      <c r="Z4748">
        <v>0.85799522673031003</v>
      </c>
      <c r="AD4748" s="188">
        <f t="shared" si="145"/>
        <v>3.5255348519286258</v>
      </c>
      <c r="AE4748" s="188">
        <f t="shared" si="146"/>
        <v>1.9756070189292585</v>
      </c>
    </row>
    <row r="4749" spans="1:31" x14ac:dyDescent="0.35">
      <c r="A4749" s="11" t="s">
        <v>2945</v>
      </c>
      <c r="B4749" s="11" t="s">
        <v>2516</v>
      </c>
      <c r="C4749" s="11" t="s">
        <v>2958</v>
      </c>
      <c r="D4749" s="188" t="s">
        <v>3022</v>
      </c>
      <c r="G4749" s="11" t="s">
        <v>2962</v>
      </c>
      <c r="H4749" s="11" t="s">
        <v>1936</v>
      </c>
      <c r="I4749" s="11" t="s">
        <v>2961</v>
      </c>
      <c r="J4749" s="188" t="s">
        <v>2561</v>
      </c>
      <c r="K4749" s="261" t="s">
        <v>3060</v>
      </c>
      <c r="L4749" s="265" t="s">
        <v>1937</v>
      </c>
      <c r="M4749" s="265" t="s">
        <v>1937</v>
      </c>
      <c r="N4749" s="258" t="s">
        <v>3023</v>
      </c>
      <c r="P4749" s="265" t="s">
        <v>3109</v>
      </c>
      <c r="Q4749" s="265" t="s">
        <v>3079</v>
      </c>
      <c r="R4749" s="265" t="s">
        <v>2120</v>
      </c>
      <c r="S4749" s="265" t="s">
        <v>3120</v>
      </c>
      <c r="T4749" s="11" t="s">
        <v>2762</v>
      </c>
      <c r="U4749" s="250" t="s">
        <v>2517</v>
      </c>
      <c r="V4749">
        <v>1.6431535269709501</v>
      </c>
      <c r="Z4749">
        <v>0.97971360381861605</v>
      </c>
      <c r="AD4749" s="188">
        <f t="shared" si="145"/>
        <v>3.7835008167038997</v>
      </c>
      <c r="AE4749" s="188">
        <f t="shared" si="146"/>
        <v>2.2558739395562197</v>
      </c>
    </row>
    <row r="4750" spans="1:31" x14ac:dyDescent="0.35">
      <c r="A4750" s="11" t="s">
        <v>2945</v>
      </c>
      <c r="B4750" s="11" t="s">
        <v>2516</v>
      </c>
      <c r="C4750" s="11" t="s">
        <v>2958</v>
      </c>
      <c r="D4750" s="188" t="s">
        <v>3022</v>
      </c>
      <c r="G4750" s="11" t="s">
        <v>2962</v>
      </c>
      <c r="H4750" s="11" t="s">
        <v>1936</v>
      </c>
      <c r="I4750" s="11" t="s">
        <v>2961</v>
      </c>
      <c r="J4750" s="188" t="s">
        <v>2561</v>
      </c>
      <c r="K4750" s="261" t="s">
        <v>3060</v>
      </c>
      <c r="L4750" s="265" t="s">
        <v>1937</v>
      </c>
      <c r="M4750" s="265" t="s">
        <v>1937</v>
      </c>
      <c r="N4750" s="258" t="s">
        <v>3023</v>
      </c>
      <c r="P4750" s="265" t="s">
        <v>3109</v>
      </c>
      <c r="Q4750" s="265" t="s">
        <v>3079</v>
      </c>
      <c r="R4750" s="265" t="s">
        <v>2120</v>
      </c>
      <c r="S4750" s="265" t="s">
        <v>3120</v>
      </c>
      <c r="T4750" s="11" t="s">
        <v>2762</v>
      </c>
      <c r="U4750" s="250" t="s">
        <v>2517</v>
      </c>
      <c r="V4750">
        <v>1.8174273858921099</v>
      </c>
      <c r="Z4750">
        <v>0.48568019093078701</v>
      </c>
      <c r="AD4750" s="188">
        <f t="shared" si="145"/>
        <v>4.1847812063543097</v>
      </c>
      <c r="AE4750" s="188">
        <f t="shared" si="146"/>
        <v>1.1183199675997322</v>
      </c>
    </row>
    <row r="4751" spans="1:31" x14ac:dyDescent="0.35">
      <c r="A4751" s="11" t="s">
        <v>2945</v>
      </c>
      <c r="B4751" s="11" t="s">
        <v>2516</v>
      </c>
      <c r="C4751" s="11" t="s">
        <v>2958</v>
      </c>
      <c r="D4751" s="188" t="s">
        <v>3022</v>
      </c>
      <c r="G4751" s="11" t="s">
        <v>2962</v>
      </c>
      <c r="H4751" s="11" t="s">
        <v>1936</v>
      </c>
      <c r="I4751" s="11" t="s">
        <v>2961</v>
      </c>
      <c r="J4751" s="188" t="s">
        <v>2561</v>
      </c>
      <c r="K4751" s="261" t="s">
        <v>3060</v>
      </c>
      <c r="L4751" s="265" t="s">
        <v>1937</v>
      </c>
      <c r="M4751" s="265" t="s">
        <v>1937</v>
      </c>
      <c r="N4751" s="258" t="s">
        <v>3023</v>
      </c>
      <c r="P4751" s="265" t="s">
        <v>3109</v>
      </c>
      <c r="Q4751" s="265" t="s">
        <v>3079</v>
      </c>
      <c r="R4751" s="265" t="s">
        <v>2120</v>
      </c>
      <c r="S4751" s="265" t="s">
        <v>3120</v>
      </c>
      <c r="T4751" s="11" t="s">
        <v>2762</v>
      </c>
      <c r="U4751" s="250" t="s">
        <v>2517</v>
      </c>
      <c r="V4751">
        <v>1.9170124481327799</v>
      </c>
      <c r="Z4751">
        <v>0.39260143198090702</v>
      </c>
      <c r="AD4751" s="188">
        <f t="shared" si="145"/>
        <v>4.4140842861545604</v>
      </c>
      <c r="AE4751" s="188">
        <f t="shared" si="146"/>
        <v>0.90399820476735238</v>
      </c>
    </row>
    <row r="4752" spans="1:31" x14ac:dyDescent="0.35">
      <c r="A4752" s="11" t="s">
        <v>2945</v>
      </c>
      <c r="B4752" s="11" t="s">
        <v>2516</v>
      </c>
      <c r="C4752" s="11" t="s">
        <v>2958</v>
      </c>
      <c r="D4752" s="188" t="s">
        <v>3022</v>
      </c>
      <c r="G4752" s="11" t="s">
        <v>2962</v>
      </c>
      <c r="H4752" s="11" t="s">
        <v>1936</v>
      </c>
      <c r="I4752" s="11" t="s">
        <v>2961</v>
      </c>
      <c r="J4752" s="188" t="s">
        <v>2561</v>
      </c>
      <c r="K4752" s="261" t="s">
        <v>3060</v>
      </c>
      <c r="L4752" s="265" t="s">
        <v>1937</v>
      </c>
      <c r="M4752" s="265" t="s">
        <v>1937</v>
      </c>
      <c r="N4752" s="258" t="s">
        <v>3023</v>
      </c>
      <c r="P4752" s="265" t="s">
        <v>3109</v>
      </c>
      <c r="Q4752" s="265" t="s">
        <v>3079</v>
      </c>
      <c r="R4752" s="265" t="s">
        <v>2120</v>
      </c>
      <c r="S4752" s="265" t="s">
        <v>3120</v>
      </c>
      <c r="T4752" s="11" t="s">
        <v>2762</v>
      </c>
      <c r="U4752" s="250" t="s">
        <v>2517</v>
      </c>
      <c r="V4752">
        <v>2.17842323651452</v>
      </c>
      <c r="Z4752">
        <v>0.66467780429594303</v>
      </c>
      <c r="AD4752" s="188">
        <f t="shared" si="145"/>
        <v>5.0160048706301765</v>
      </c>
      <c r="AE4752" s="188">
        <f t="shared" si="146"/>
        <v>1.5304772038158523</v>
      </c>
    </row>
    <row r="4753" spans="1:31" x14ac:dyDescent="0.35">
      <c r="A4753" s="11" t="s">
        <v>2945</v>
      </c>
      <c r="B4753" s="11" t="s">
        <v>2516</v>
      </c>
      <c r="C4753" s="11" t="s">
        <v>2958</v>
      </c>
      <c r="D4753" s="188" t="s">
        <v>3022</v>
      </c>
      <c r="G4753" s="11" t="s">
        <v>2962</v>
      </c>
      <c r="H4753" s="11" t="s">
        <v>1936</v>
      </c>
      <c r="I4753" s="11" t="s">
        <v>2961</v>
      </c>
      <c r="J4753" s="188" t="s">
        <v>2561</v>
      </c>
      <c r="K4753" s="261" t="s">
        <v>3060</v>
      </c>
      <c r="L4753" s="265" t="s">
        <v>1937</v>
      </c>
      <c r="M4753" s="265" t="s">
        <v>1937</v>
      </c>
      <c r="N4753" s="258" t="s">
        <v>3023</v>
      </c>
      <c r="P4753" s="265" t="s">
        <v>3109</v>
      </c>
      <c r="Q4753" s="265" t="s">
        <v>3079</v>
      </c>
      <c r="R4753" s="265" t="s">
        <v>2120</v>
      </c>
      <c r="S4753" s="265" t="s">
        <v>3120</v>
      </c>
      <c r="T4753" s="11" t="s">
        <v>2762</v>
      </c>
      <c r="U4753" s="250" t="s">
        <v>2517</v>
      </c>
      <c r="V4753">
        <v>1.8174273858921099</v>
      </c>
      <c r="Z4753">
        <v>1.33054892601432</v>
      </c>
      <c r="AD4753" s="188">
        <f t="shared" si="145"/>
        <v>4.1847812063543097</v>
      </c>
      <c r="AE4753" s="188">
        <f t="shared" si="146"/>
        <v>3.0637021225398109</v>
      </c>
    </row>
    <row r="4754" spans="1:31" x14ac:dyDescent="0.35">
      <c r="A4754" s="11" t="s">
        <v>2945</v>
      </c>
      <c r="B4754" s="11" t="s">
        <v>2516</v>
      </c>
      <c r="C4754" s="11" t="s">
        <v>2958</v>
      </c>
      <c r="D4754" s="188" t="s">
        <v>3022</v>
      </c>
      <c r="G4754" s="11" t="s">
        <v>2962</v>
      </c>
      <c r="H4754" s="11" t="s">
        <v>1936</v>
      </c>
      <c r="I4754" s="11" t="s">
        <v>2961</v>
      </c>
      <c r="J4754" s="188" t="s">
        <v>2561</v>
      </c>
      <c r="K4754" s="261" t="s">
        <v>3060</v>
      </c>
      <c r="L4754" s="265" t="s">
        <v>1937</v>
      </c>
      <c r="M4754" s="265" t="s">
        <v>1937</v>
      </c>
      <c r="N4754" s="258" t="s">
        <v>3023</v>
      </c>
      <c r="P4754" s="265" t="s">
        <v>3109</v>
      </c>
      <c r="Q4754" s="265" t="s">
        <v>3079</v>
      </c>
      <c r="R4754" s="265" t="s">
        <v>2120</v>
      </c>
      <c r="S4754" s="265" t="s">
        <v>3120</v>
      </c>
      <c r="T4754" s="11" t="s">
        <v>2762</v>
      </c>
      <c r="U4754" s="250" t="s">
        <v>2517</v>
      </c>
      <c r="V4754">
        <v>1.51867219917012</v>
      </c>
      <c r="Z4754">
        <v>2.2326968973747001</v>
      </c>
      <c r="AD4754" s="188">
        <f t="shared" si="145"/>
        <v>3.496871966953603</v>
      </c>
      <c r="AE4754" s="188">
        <f t="shared" si="146"/>
        <v>5.1409745930690418</v>
      </c>
    </row>
    <row r="4755" spans="1:31" x14ac:dyDescent="0.35">
      <c r="A4755" s="11" t="s">
        <v>2945</v>
      </c>
      <c r="B4755" s="11" t="s">
        <v>2516</v>
      </c>
      <c r="C4755" s="11" t="s">
        <v>2958</v>
      </c>
      <c r="D4755" s="188" t="s">
        <v>3022</v>
      </c>
      <c r="G4755" s="11" t="s">
        <v>2962</v>
      </c>
      <c r="H4755" s="11" t="s">
        <v>1936</v>
      </c>
      <c r="I4755" s="11" t="s">
        <v>2961</v>
      </c>
      <c r="J4755" s="188" t="s">
        <v>2561</v>
      </c>
      <c r="K4755" s="261" t="s">
        <v>3060</v>
      </c>
      <c r="L4755" s="265" t="s">
        <v>1937</v>
      </c>
      <c r="M4755" s="265" t="s">
        <v>1937</v>
      </c>
      <c r="N4755" s="258" t="s">
        <v>3023</v>
      </c>
      <c r="P4755" s="265" t="s">
        <v>3109</v>
      </c>
      <c r="Q4755" s="265" t="s">
        <v>3079</v>
      </c>
      <c r="R4755" s="265" t="s">
        <v>2120</v>
      </c>
      <c r="S4755" s="265" t="s">
        <v>3120</v>
      </c>
      <c r="T4755" s="11" t="s">
        <v>2762</v>
      </c>
      <c r="U4755" s="250" t="s">
        <v>2517</v>
      </c>
      <c r="V4755">
        <v>1.5435684647302901</v>
      </c>
      <c r="Z4755">
        <v>2.3615751789976098</v>
      </c>
      <c r="AD4755" s="188">
        <f t="shared" si="145"/>
        <v>3.5541977369036717</v>
      </c>
      <c r="AE4755" s="188">
        <f t="shared" si="146"/>
        <v>5.4377278031446421</v>
      </c>
    </row>
    <row r="4756" spans="1:31" x14ac:dyDescent="0.35">
      <c r="A4756" s="11" t="s">
        <v>2945</v>
      </c>
      <c r="B4756" s="11" t="s">
        <v>2516</v>
      </c>
      <c r="C4756" s="11" t="s">
        <v>2958</v>
      </c>
      <c r="D4756" s="188" t="s">
        <v>3022</v>
      </c>
      <c r="G4756" s="11" t="s">
        <v>2962</v>
      </c>
      <c r="H4756" s="11" t="s">
        <v>1936</v>
      </c>
      <c r="I4756" s="11" t="s">
        <v>2961</v>
      </c>
      <c r="J4756" s="188" t="s">
        <v>2561</v>
      </c>
      <c r="K4756" s="261" t="s">
        <v>3060</v>
      </c>
      <c r="L4756" s="265" t="s">
        <v>1937</v>
      </c>
      <c r="M4756" s="265" t="s">
        <v>1937</v>
      </c>
      <c r="N4756" s="258" t="s">
        <v>3023</v>
      </c>
      <c r="P4756" s="265" t="s">
        <v>3109</v>
      </c>
      <c r="Q4756" s="265" t="s">
        <v>3079</v>
      </c>
      <c r="R4756" s="265" t="s">
        <v>2120</v>
      </c>
      <c r="S4756" s="265" t="s">
        <v>3120</v>
      </c>
      <c r="T4756" s="11" t="s">
        <v>2762</v>
      </c>
      <c r="U4756" s="250" t="s">
        <v>2517</v>
      </c>
      <c r="V4756">
        <v>1.51867219917012</v>
      </c>
      <c r="Z4756">
        <v>2.5477326968973699</v>
      </c>
      <c r="AD4756" s="188">
        <f t="shared" si="145"/>
        <v>3.496871966953603</v>
      </c>
      <c r="AE4756" s="188">
        <f t="shared" si="146"/>
        <v>5.8663713288094019</v>
      </c>
    </row>
    <row r="4757" spans="1:31" x14ac:dyDescent="0.35">
      <c r="A4757" s="11" t="s">
        <v>2945</v>
      </c>
      <c r="B4757" s="11" t="s">
        <v>2516</v>
      </c>
      <c r="C4757" s="11" t="s">
        <v>2958</v>
      </c>
      <c r="D4757" s="188" t="s">
        <v>3022</v>
      </c>
      <c r="G4757" s="11" t="s">
        <v>2962</v>
      </c>
      <c r="H4757" s="11" t="s">
        <v>1936</v>
      </c>
      <c r="I4757" s="11" t="s">
        <v>2961</v>
      </c>
      <c r="J4757" s="188" t="s">
        <v>2561</v>
      </c>
      <c r="K4757" s="261" t="s">
        <v>3060</v>
      </c>
      <c r="L4757" s="265" t="s">
        <v>1937</v>
      </c>
      <c r="M4757" s="265" t="s">
        <v>1937</v>
      </c>
      <c r="N4757" s="258" t="s">
        <v>3023</v>
      </c>
      <c r="P4757" s="265" t="s">
        <v>3109</v>
      </c>
      <c r="Q4757" s="265" t="s">
        <v>3079</v>
      </c>
      <c r="R4757" s="265" t="s">
        <v>2120</v>
      </c>
      <c r="S4757" s="265" t="s">
        <v>3120</v>
      </c>
      <c r="T4757" s="11" t="s">
        <v>2762</v>
      </c>
      <c r="U4757" s="250" t="s">
        <v>2517</v>
      </c>
      <c r="V4757">
        <v>1.5560165975103699</v>
      </c>
      <c r="Z4757">
        <v>2.8198090692124098</v>
      </c>
      <c r="AD4757" s="188">
        <f t="shared" si="145"/>
        <v>3.582860621878694</v>
      </c>
      <c r="AE4757" s="188">
        <f t="shared" si="146"/>
        <v>6.4928503278579104</v>
      </c>
    </row>
    <row r="4758" spans="1:31" x14ac:dyDescent="0.35">
      <c r="A4758" s="11" t="s">
        <v>2945</v>
      </c>
      <c r="B4758" s="11" t="s">
        <v>2516</v>
      </c>
      <c r="C4758" s="11" t="s">
        <v>2958</v>
      </c>
      <c r="D4758" s="188" t="s">
        <v>3022</v>
      </c>
      <c r="G4758" s="11" t="s">
        <v>2962</v>
      </c>
      <c r="H4758" s="11" t="s">
        <v>1936</v>
      </c>
      <c r="I4758" s="11" t="s">
        <v>2961</v>
      </c>
      <c r="J4758" s="188" t="s">
        <v>2561</v>
      </c>
      <c r="K4758" s="261" t="s">
        <v>3060</v>
      </c>
      <c r="L4758" s="265" t="s">
        <v>1937</v>
      </c>
      <c r="M4758" s="265" t="s">
        <v>1937</v>
      </c>
      <c r="N4758" s="258" t="s">
        <v>3023</v>
      </c>
      <c r="P4758" s="265" t="s">
        <v>3109</v>
      </c>
      <c r="Q4758" s="265" t="s">
        <v>3079</v>
      </c>
      <c r="R4758" s="265" t="s">
        <v>2120</v>
      </c>
      <c r="S4758" s="265" t="s">
        <v>3120</v>
      </c>
      <c r="T4758" s="11" t="s">
        <v>2762</v>
      </c>
      <c r="U4758" s="250" t="s">
        <v>2517</v>
      </c>
      <c r="V4758">
        <v>1.8049792531120299</v>
      </c>
      <c r="Z4758">
        <v>3.0632458233890199</v>
      </c>
      <c r="AD4758" s="188">
        <f t="shared" si="145"/>
        <v>4.1561183213792869</v>
      </c>
      <c r="AE4758" s="188">
        <f t="shared" si="146"/>
        <v>7.0533841691118289</v>
      </c>
    </row>
    <row r="4759" spans="1:31" x14ac:dyDescent="0.35">
      <c r="A4759" s="11" t="s">
        <v>2945</v>
      </c>
      <c r="B4759" s="11" t="s">
        <v>2516</v>
      </c>
      <c r="C4759" s="11" t="s">
        <v>2958</v>
      </c>
      <c r="D4759" s="188" t="s">
        <v>3022</v>
      </c>
      <c r="G4759" s="11" t="s">
        <v>2962</v>
      </c>
      <c r="H4759" s="11" t="s">
        <v>1936</v>
      </c>
      <c r="I4759" s="11" t="s">
        <v>2961</v>
      </c>
      <c r="J4759" s="188" t="s">
        <v>2561</v>
      </c>
      <c r="K4759" s="261" t="s">
        <v>3060</v>
      </c>
      <c r="L4759" s="265" t="s">
        <v>1937</v>
      </c>
      <c r="M4759" s="265" t="s">
        <v>1937</v>
      </c>
      <c r="N4759" s="258" t="s">
        <v>3023</v>
      </c>
      <c r="P4759" s="265" t="s">
        <v>3109</v>
      </c>
      <c r="Q4759" s="265" t="s">
        <v>3079</v>
      </c>
      <c r="R4759" s="265" t="s">
        <v>2120</v>
      </c>
      <c r="S4759" s="265" t="s">
        <v>3120</v>
      </c>
      <c r="T4759" s="11" t="s">
        <v>2762</v>
      </c>
      <c r="U4759" s="250" t="s">
        <v>2517</v>
      </c>
      <c r="V4759">
        <v>2.0165975103734399</v>
      </c>
      <c r="Z4759">
        <v>3.33532219570405</v>
      </c>
      <c r="AD4759" s="188">
        <f t="shared" si="145"/>
        <v>4.6433873659547888</v>
      </c>
      <c r="AE4759" s="188">
        <f t="shared" si="146"/>
        <v>7.6798631681603151</v>
      </c>
    </row>
    <row r="4760" spans="1:31" x14ac:dyDescent="0.35">
      <c r="A4760" s="11" t="s">
        <v>2945</v>
      </c>
      <c r="B4760" s="11" t="s">
        <v>2516</v>
      </c>
      <c r="C4760" s="11" t="s">
        <v>2958</v>
      </c>
      <c r="D4760" s="188" t="s">
        <v>3022</v>
      </c>
      <c r="G4760" s="11" t="s">
        <v>2962</v>
      </c>
      <c r="H4760" s="11" t="s">
        <v>1936</v>
      </c>
      <c r="I4760" s="11" t="s">
        <v>2961</v>
      </c>
      <c r="J4760" s="188" t="s">
        <v>2561</v>
      </c>
      <c r="K4760" s="261" t="s">
        <v>3060</v>
      </c>
      <c r="L4760" s="265" t="s">
        <v>1937</v>
      </c>
      <c r="M4760" s="265" t="s">
        <v>1937</v>
      </c>
      <c r="N4760" s="258" t="s">
        <v>3023</v>
      </c>
      <c r="P4760" s="265" t="s">
        <v>3109</v>
      </c>
      <c r="Q4760" s="265" t="s">
        <v>3079</v>
      </c>
      <c r="R4760" s="265" t="s">
        <v>2120</v>
      </c>
      <c r="S4760" s="265" t="s">
        <v>3120</v>
      </c>
      <c r="T4760" s="11" t="s">
        <v>2762</v>
      </c>
      <c r="U4760" s="250" t="s">
        <v>2517</v>
      </c>
      <c r="V4760">
        <v>1.6556016597510299</v>
      </c>
      <c r="Z4760">
        <v>2.3902147971360299</v>
      </c>
      <c r="AD4760" s="188">
        <f t="shared" si="145"/>
        <v>3.812163701678922</v>
      </c>
      <c r="AE4760" s="188">
        <f t="shared" si="146"/>
        <v>5.5036729609392099</v>
      </c>
    </row>
    <row r="4761" spans="1:31" x14ac:dyDescent="0.35">
      <c r="A4761" s="11" t="s">
        <v>2945</v>
      </c>
      <c r="B4761" s="11" t="s">
        <v>2516</v>
      </c>
      <c r="C4761" s="11" t="s">
        <v>2958</v>
      </c>
      <c r="D4761" s="188" t="s">
        <v>3022</v>
      </c>
      <c r="G4761" s="11" t="s">
        <v>2962</v>
      </c>
      <c r="H4761" s="11" t="s">
        <v>1936</v>
      </c>
      <c r="I4761" s="11" t="s">
        <v>2961</v>
      </c>
      <c r="J4761" s="188" t="s">
        <v>2561</v>
      </c>
      <c r="K4761" s="261" t="s">
        <v>3060</v>
      </c>
      <c r="L4761" s="265" t="s">
        <v>1937</v>
      </c>
      <c r="M4761" s="265" t="s">
        <v>1937</v>
      </c>
      <c r="N4761" s="258" t="s">
        <v>3023</v>
      </c>
      <c r="P4761" s="265" t="s">
        <v>3109</v>
      </c>
      <c r="Q4761" s="265" t="s">
        <v>3079</v>
      </c>
      <c r="R4761" s="265" t="s">
        <v>2120</v>
      </c>
      <c r="S4761" s="265" t="s">
        <v>3120</v>
      </c>
      <c r="T4761" s="11" t="s">
        <v>2762</v>
      </c>
      <c r="U4761" s="250" t="s">
        <v>2517</v>
      </c>
      <c r="V4761">
        <v>1.8672199170124399</v>
      </c>
      <c r="Z4761">
        <v>2.1539379474940299</v>
      </c>
      <c r="AD4761" s="188">
        <f t="shared" si="145"/>
        <v>4.299432746254424</v>
      </c>
      <c r="AE4761" s="188">
        <f t="shared" si="146"/>
        <v>4.9596254091339453</v>
      </c>
    </row>
    <row r="4762" spans="1:31" x14ac:dyDescent="0.35">
      <c r="A4762" s="11" t="s">
        <v>2945</v>
      </c>
      <c r="B4762" s="11" t="s">
        <v>2516</v>
      </c>
      <c r="C4762" s="11" t="s">
        <v>2958</v>
      </c>
      <c r="D4762" s="188" t="s">
        <v>3022</v>
      </c>
      <c r="G4762" s="11" t="s">
        <v>2962</v>
      </c>
      <c r="H4762" s="11" t="s">
        <v>1936</v>
      </c>
      <c r="I4762" s="11" t="s">
        <v>2961</v>
      </c>
      <c r="J4762" s="188" t="s">
        <v>2561</v>
      </c>
      <c r="K4762" s="261" t="s">
        <v>3060</v>
      </c>
      <c r="L4762" s="265" t="s">
        <v>1937</v>
      </c>
      <c r="M4762" s="265" t="s">
        <v>1937</v>
      </c>
      <c r="N4762" s="258" t="s">
        <v>3023</v>
      </c>
      <c r="P4762" s="265" t="s">
        <v>3109</v>
      </c>
      <c r="Q4762" s="265" t="s">
        <v>3079</v>
      </c>
      <c r="R4762" s="265" t="s">
        <v>2120</v>
      </c>
      <c r="S4762" s="265" t="s">
        <v>3120</v>
      </c>
      <c r="T4762" s="11" t="s">
        <v>2762</v>
      </c>
      <c r="U4762" s="250" t="s">
        <v>2517</v>
      </c>
      <c r="V4762">
        <v>1.6804979253112</v>
      </c>
      <c r="Z4762">
        <v>1.9248210023866299</v>
      </c>
      <c r="AD4762" s="188">
        <f t="shared" si="145"/>
        <v>3.8694894716289907</v>
      </c>
      <c r="AE4762" s="188">
        <f t="shared" si="146"/>
        <v>4.4320641467773108</v>
      </c>
    </row>
    <row r="4763" spans="1:31" x14ac:dyDescent="0.35">
      <c r="A4763" s="11" t="s">
        <v>2945</v>
      </c>
      <c r="B4763" s="11" t="s">
        <v>2516</v>
      </c>
      <c r="C4763" s="11" t="s">
        <v>2958</v>
      </c>
      <c r="D4763" s="188" t="s">
        <v>3022</v>
      </c>
      <c r="G4763" s="11" t="s">
        <v>2962</v>
      </c>
      <c r="H4763" s="11" t="s">
        <v>1936</v>
      </c>
      <c r="I4763" s="11" t="s">
        <v>2961</v>
      </c>
      <c r="J4763" s="188" t="s">
        <v>2561</v>
      </c>
      <c r="K4763" s="261" t="s">
        <v>3060</v>
      </c>
      <c r="L4763" s="265" t="s">
        <v>1937</v>
      </c>
      <c r="M4763" s="265" t="s">
        <v>1937</v>
      </c>
      <c r="N4763" s="258" t="s">
        <v>3023</v>
      </c>
      <c r="P4763" s="265" t="s">
        <v>3109</v>
      </c>
      <c r="Q4763" s="265" t="s">
        <v>3079</v>
      </c>
      <c r="R4763" s="265" t="s">
        <v>2120</v>
      </c>
      <c r="S4763" s="265" t="s">
        <v>3120</v>
      </c>
      <c r="T4763" s="11" t="s">
        <v>2762</v>
      </c>
      <c r="U4763" s="250" t="s">
        <v>2517</v>
      </c>
      <c r="V4763">
        <v>1.7551867219916999</v>
      </c>
      <c r="Z4763">
        <v>1.9248210023866299</v>
      </c>
      <c r="AD4763" s="188">
        <f t="shared" si="145"/>
        <v>4.0414667814791727</v>
      </c>
      <c r="AE4763" s="188">
        <f t="shared" si="146"/>
        <v>4.4320641467773108</v>
      </c>
    </row>
    <row r="4764" spans="1:31" x14ac:dyDescent="0.35">
      <c r="A4764" s="11" t="s">
        <v>2945</v>
      </c>
      <c r="B4764" s="11" t="s">
        <v>2516</v>
      </c>
      <c r="C4764" s="11" t="s">
        <v>2958</v>
      </c>
      <c r="D4764" s="188" t="s">
        <v>3022</v>
      </c>
      <c r="G4764" s="11" t="s">
        <v>2962</v>
      </c>
      <c r="H4764" s="11" t="s">
        <v>1936</v>
      </c>
      <c r="I4764" s="11" t="s">
        <v>2961</v>
      </c>
      <c r="J4764" s="188" t="s">
        <v>2561</v>
      </c>
      <c r="K4764" s="261" t="s">
        <v>3060</v>
      </c>
      <c r="L4764" s="265" t="s">
        <v>1937</v>
      </c>
      <c r="M4764" s="265" t="s">
        <v>1937</v>
      </c>
      <c r="N4764" s="258" t="s">
        <v>3023</v>
      </c>
      <c r="P4764" s="265" t="s">
        <v>3109</v>
      </c>
      <c r="Q4764" s="265" t="s">
        <v>3079</v>
      </c>
      <c r="R4764" s="265" t="s">
        <v>2120</v>
      </c>
      <c r="S4764" s="265" t="s">
        <v>3120</v>
      </c>
      <c r="T4764" s="11" t="s">
        <v>2762</v>
      </c>
      <c r="U4764" s="250" t="s">
        <v>2517</v>
      </c>
      <c r="V4764">
        <v>1.99170124481327</v>
      </c>
      <c r="Z4764">
        <v>1.6097852028639601</v>
      </c>
      <c r="AD4764" s="188">
        <f t="shared" si="145"/>
        <v>4.5860615960047202</v>
      </c>
      <c r="AE4764" s="188">
        <f t="shared" si="146"/>
        <v>3.7066674110369506</v>
      </c>
    </row>
    <row r="4765" spans="1:31" x14ac:dyDescent="0.35">
      <c r="A4765" s="11" t="s">
        <v>2945</v>
      </c>
      <c r="B4765" s="11" t="s">
        <v>2516</v>
      </c>
      <c r="C4765" s="11" t="s">
        <v>2958</v>
      </c>
      <c r="D4765" s="188" t="s">
        <v>3022</v>
      </c>
      <c r="G4765" s="11" t="s">
        <v>2962</v>
      </c>
      <c r="H4765" s="11" t="s">
        <v>1936</v>
      </c>
      <c r="I4765" s="11" t="s">
        <v>2961</v>
      </c>
      <c r="J4765" s="188" t="s">
        <v>2561</v>
      </c>
      <c r="K4765" s="261" t="s">
        <v>3060</v>
      </c>
      <c r="L4765" s="265" t="s">
        <v>1937</v>
      </c>
      <c r="M4765" s="265" t="s">
        <v>1937</v>
      </c>
      <c r="N4765" s="258" t="s">
        <v>3023</v>
      </c>
      <c r="P4765" s="265" t="s">
        <v>3109</v>
      </c>
      <c r="Q4765" s="265" t="s">
        <v>3079</v>
      </c>
      <c r="R4765" s="265" t="s">
        <v>2120</v>
      </c>
      <c r="S4765" s="265" t="s">
        <v>3120</v>
      </c>
      <c r="T4765" s="11" t="s">
        <v>2762</v>
      </c>
      <c r="U4765" s="250" t="s">
        <v>2517</v>
      </c>
      <c r="V4765">
        <v>1.92946058091286</v>
      </c>
      <c r="Z4765">
        <v>1.6742243436754101</v>
      </c>
      <c r="AD4765" s="188">
        <f t="shared" si="145"/>
        <v>4.4427471711295832</v>
      </c>
      <c r="AE4765" s="188">
        <f t="shared" si="146"/>
        <v>3.8550440160747397</v>
      </c>
    </row>
    <row r="4766" spans="1:31" x14ac:dyDescent="0.35">
      <c r="A4766" s="11" t="s">
        <v>2945</v>
      </c>
      <c r="B4766" s="11" t="s">
        <v>2516</v>
      </c>
      <c r="C4766" s="11" t="s">
        <v>2958</v>
      </c>
      <c r="D4766" s="188" t="s">
        <v>3022</v>
      </c>
      <c r="G4766" s="11" t="s">
        <v>2962</v>
      </c>
      <c r="H4766" s="11" t="s">
        <v>1936</v>
      </c>
      <c r="I4766" s="11" t="s">
        <v>2961</v>
      </c>
      <c r="J4766" s="188" t="s">
        <v>2561</v>
      </c>
      <c r="K4766" s="261" t="s">
        <v>3060</v>
      </c>
      <c r="L4766" s="265" t="s">
        <v>1937</v>
      </c>
      <c r="M4766" s="265" t="s">
        <v>1937</v>
      </c>
      <c r="N4766" s="258" t="s">
        <v>3023</v>
      </c>
      <c r="P4766" s="265" t="s">
        <v>3109</v>
      </c>
      <c r="Q4766" s="265" t="s">
        <v>3079</v>
      </c>
      <c r="R4766" s="265" t="s">
        <v>2120</v>
      </c>
      <c r="S4766" s="265" t="s">
        <v>3120</v>
      </c>
      <c r="T4766" s="11" t="s">
        <v>2762</v>
      </c>
      <c r="U4766" s="250" t="s">
        <v>2517</v>
      </c>
      <c r="V4766">
        <v>1.9543568464730201</v>
      </c>
      <c r="Z4766">
        <v>1.81026252983293</v>
      </c>
      <c r="AD4766" s="188">
        <f t="shared" si="145"/>
        <v>4.5000729410796296</v>
      </c>
      <c r="AE4766" s="188">
        <f t="shared" si="146"/>
        <v>4.1682835155989943</v>
      </c>
    </row>
    <row r="4767" spans="1:31" x14ac:dyDescent="0.35">
      <c r="A4767" s="11" t="s">
        <v>2945</v>
      </c>
      <c r="B4767" s="11" t="s">
        <v>2516</v>
      </c>
      <c r="C4767" s="11" t="s">
        <v>2958</v>
      </c>
      <c r="D4767" s="188" t="s">
        <v>3022</v>
      </c>
      <c r="G4767" s="11" t="s">
        <v>2962</v>
      </c>
      <c r="H4767" s="11" t="s">
        <v>1936</v>
      </c>
      <c r="I4767" s="11" t="s">
        <v>2961</v>
      </c>
      <c r="J4767" s="188" t="s">
        <v>2561</v>
      </c>
      <c r="K4767" s="261" t="s">
        <v>3060</v>
      </c>
      <c r="L4767" s="265" t="s">
        <v>1937</v>
      </c>
      <c r="M4767" s="265" t="s">
        <v>1937</v>
      </c>
      <c r="N4767" s="258" t="s">
        <v>3023</v>
      </c>
      <c r="P4767" s="265" t="s">
        <v>3109</v>
      </c>
      <c r="Q4767" s="265" t="s">
        <v>3079</v>
      </c>
      <c r="R4767" s="265" t="s">
        <v>2120</v>
      </c>
      <c r="S4767" s="265" t="s">
        <v>3120</v>
      </c>
      <c r="T4767" s="11" t="s">
        <v>2762</v>
      </c>
      <c r="U4767" s="250" t="s">
        <v>2517</v>
      </c>
      <c r="V4767">
        <v>2.1037344398340201</v>
      </c>
      <c r="Z4767">
        <v>1.8245823389021401</v>
      </c>
      <c r="AD4767" s="188">
        <f t="shared" si="145"/>
        <v>4.8440275607799945</v>
      </c>
      <c r="AE4767" s="188">
        <f t="shared" si="146"/>
        <v>4.2012560944962782</v>
      </c>
    </row>
    <row r="4768" spans="1:31" x14ac:dyDescent="0.35">
      <c r="A4768" s="11" t="s">
        <v>2945</v>
      </c>
      <c r="B4768" s="11" t="s">
        <v>2516</v>
      </c>
      <c r="C4768" s="11" t="s">
        <v>2958</v>
      </c>
      <c r="D4768" s="188" t="s">
        <v>3022</v>
      </c>
      <c r="G4768" s="11" t="s">
        <v>2962</v>
      </c>
      <c r="H4768" s="11" t="s">
        <v>1936</v>
      </c>
      <c r="I4768" s="11" t="s">
        <v>2961</v>
      </c>
      <c r="J4768" s="188" t="s">
        <v>2561</v>
      </c>
      <c r="K4768" s="261" t="s">
        <v>3060</v>
      </c>
      <c r="L4768" s="265" t="s">
        <v>1937</v>
      </c>
      <c r="M4768" s="265" t="s">
        <v>1937</v>
      </c>
      <c r="N4768" s="258" t="s">
        <v>3023</v>
      </c>
      <c r="P4768" s="265" t="s">
        <v>3109</v>
      </c>
      <c r="Q4768" s="265" t="s">
        <v>3079</v>
      </c>
      <c r="R4768" s="265" t="s">
        <v>2120</v>
      </c>
      <c r="S4768" s="265" t="s">
        <v>3120</v>
      </c>
      <c r="T4768" s="11" t="s">
        <v>2762</v>
      </c>
      <c r="U4768" s="250" t="s">
        <v>2517</v>
      </c>
      <c r="V4768">
        <v>2.1037344398340201</v>
      </c>
      <c r="Z4768">
        <v>2.0608591885441498</v>
      </c>
      <c r="AD4768" s="188">
        <f t="shared" si="145"/>
        <v>4.8440275607799945</v>
      </c>
      <c r="AE4768" s="188">
        <f t="shared" si="146"/>
        <v>4.745303646301565</v>
      </c>
    </row>
    <row r="4769" spans="1:31" x14ac:dyDescent="0.35">
      <c r="A4769" s="11" t="s">
        <v>2945</v>
      </c>
      <c r="B4769" s="11" t="s">
        <v>2516</v>
      </c>
      <c r="C4769" s="11" t="s">
        <v>2958</v>
      </c>
      <c r="D4769" s="188" t="s">
        <v>3022</v>
      </c>
      <c r="G4769" s="11" t="s">
        <v>2962</v>
      </c>
      <c r="H4769" s="11" t="s">
        <v>1936</v>
      </c>
      <c r="I4769" s="11" t="s">
        <v>2961</v>
      </c>
      <c r="J4769" s="188" t="s">
        <v>2561</v>
      </c>
      <c r="K4769" s="261" t="s">
        <v>3060</v>
      </c>
      <c r="L4769" s="265" t="s">
        <v>1937</v>
      </c>
      <c r="M4769" s="265" t="s">
        <v>1937</v>
      </c>
      <c r="N4769" s="258" t="s">
        <v>3023</v>
      </c>
      <c r="P4769" s="265" t="s">
        <v>3109</v>
      </c>
      <c r="Q4769" s="265" t="s">
        <v>3079</v>
      </c>
      <c r="R4769" s="265" t="s">
        <v>2120</v>
      </c>
      <c r="S4769" s="265" t="s">
        <v>3120</v>
      </c>
      <c r="T4769" s="11" t="s">
        <v>2762</v>
      </c>
      <c r="U4769" s="250" t="s">
        <v>2517</v>
      </c>
      <c r="V4769">
        <v>2.3402489626556</v>
      </c>
      <c r="Z4769">
        <v>2.1467780429594199</v>
      </c>
      <c r="AD4769" s="188">
        <f t="shared" si="145"/>
        <v>5.3886223753055642</v>
      </c>
      <c r="AE4769" s="188">
        <f t="shared" si="146"/>
        <v>4.9431391196852914</v>
      </c>
    </row>
    <row r="4770" spans="1:31" x14ac:dyDescent="0.35">
      <c r="A4770" s="11" t="s">
        <v>2945</v>
      </c>
      <c r="B4770" s="11" t="s">
        <v>2516</v>
      </c>
      <c r="C4770" s="11" t="s">
        <v>2958</v>
      </c>
      <c r="D4770" s="188" t="s">
        <v>3022</v>
      </c>
      <c r="G4770" s="11" t="s">
        <v>2962</v>
      </c>
      <c r="H4770" s="11" t="s">
        <v>1936</v>
      </c>
      <c r="I4770" s="11" t="s">
        <v>2961</v>
      </c>
      <c r="J4770" s="188" t="s">
        <v>2561</v>
      </c>
      <c r="K4770" s="261" t="s">
        <v>3060</v>
      </c>
      <c r="L4770" s="265" t="s">
        <v>1937</v>
      </c>
      <c r="M4770" s="265" t="s">
        <v>1937</v>
      </c>
      <c r="N4770" s="258" t="s">
        <v>3023</v>
      </c>
      <c r="P4770" s="265" t="s">
        <v>3109</v>
      </c>
      <c r="Q4770" s="265" t="s">
        <v>3079</v>
      </c>
      <c r="R4770" s="265" t="s">
        <v>2120</v>
      </c>
      <c r="S4770" s="265" t="s">
        <v>3120</v>
      </c>
      <c r="T4770" s="11" t="s">
        <v>2762</v>
      </c>
      <c r="U4770" s="250" t="s">
        <v>2517</v>
      </c>
      <c r="V4770">
        <v>2.53941908713692</v>
      </c>
      <c r="Z4770">
        <v>2.64081145584725</v>
      </c>
      <c r="AD4770" s="188">
        <f t="shared" si="145"/>
        <v>5.8472285349060202</v>
      </c>
      <c r="AE4770" s="188">
        <f t="shared" si="146"/>
        <v>6.0806930916417814</v>
      </c>
    </row>
    <row r="4771" spans="1:31" x14ac:dyDescent="0.35">
      <c r="A4771" s="11" t="s">
        <v>2945</v>
      </c>
      <c r="B4771" s="11" t="s">
        <v>2516</v>
      </c>
      <c r="C4771" s="11" t="s">
        <v>2958</v>
      </c>
      <c r="D4771" s="188" t="s">
        <v>3022</v>
      </c>
      <c r="G4771" s="11" t="s">
        <v>2962</v>
      </c>
      <c r="H4771" s="11" t="s">
        <v>1936</v>
      </c>
      <c r="I4771" s="11" t="s">
        <v>2961</v>
      </c>
      <c r="J4771" s="188" t="s">
        <v>2561</v>
      </c>
      <c r="K4771" s="261" t="s">
        <v>3060</v>
      </c>
      <c r="L4771" s="265" t="s">
        <v>1937</v>
      </c>
      <c r="M4771" s="265" t="s">
        <v>1937</v>
      </c>
      <c r="N4771" s="258" t="s">
        <v>3023</v>
      </c>
      <c r="P4771" s="265" t="s">
        <v>3109</v>
      </c>
      <c r="Q4771" s="265" t="s">
        <v>3079</v>
      </c>
      <c r="R4771" s="265" t="s">
        <v>2120</v>
      </c>
      <c r="S4771" s="265" t="s">
        <v>3120</v>
      </c>
      <c r="T4771" s="11" t="s">
        <v>2762</v>
      </c>
      <c r="U4771" s="250" t="s">
        <v>2517</v>
      </c>
      <c r="V4771">
        <v>2.53941908713692</v>
      </c>
      <c r="Z4771">
        <v>2.7482100238663398</v>
      </c>
      <c r="AD4771" s="188">
        <f t="shared" si="145"/>
        <v>5.8472285349060202</v>
      </c>
      <c r="AE4771" s="188">
        <f t="shared" si="146"/>
        <v>6.3279874333714456</v>
      </c>
    </row>
    <row r="4772" spans="1:31" x14ac:dyDescent="0.35">
      <c r="A4772" s="11" t="s">
        <v>2945</v>
      </c>
      <c r="B4772" s="11" t="s">
        <v>2516</v>
      </c>
      <c r="C4772" s="11" t="s">
        <v>2958</v>
      </c>
      <c r="D4772" s="188" t="s">
        <v>3022</v>
      </c>
      <c r="G4772" s="11" t="s">
        <v>2962</v>
      </c>
      <c r="H4772" s="11" t="s">
        <v>1936</v>
      </c>
      <c r="I4772" s="11" t="s">
        <v>2961</v>
      </c>
      <c r="J4772" s="188" t="s">
        <v>2561</v>
      </c>
      <c r="K4772" s="261" t="s">
        <v>3060</v>
      </c>
      <c r="L4772" s="265" t="s">
        <v>1937</v>
      </c>
      <c r="M4772" s="265" t="s">
        <v>1937</v>
      </c>
      <c r="N4772" s="258" t="s">
        <v>3023</v>
      </c>
      <c r="P4772" s="265" t="s">
        <v>3109</v>
      </c>
      <c r="Q4772" s="265" t="s">
        <v>3079</v>
      </c>
      <c r="R4772" s="265" t="s">
        <v>2120</v>
      </c>
      <c r="S4772" s="265" t="s">
        <v>3120</v>
      </c>
      <c r="T4772" s="11" t="s">
        <v>2762</v>
      </c>
      <c r="U4772" s="250" t="s">
        <v>2517</v>
      </c>
      <c r="V4772">
        <v>2.7385892116182502</v>
      </c>
      <c r="Z4772">
        <v>2.79116945107398</v>
      </c>
      <c r="AD4772" s="188">
        <f t="shared" si="145"/>
        <v>6.3058346945064994</v>
      </c>
      <c r="AE4772" s="188">
        <f t="shared" si="146"/>
        <v>6.4269051700633204</v>
      </c>
    </row>
    <row r="4773" spans="1:31" x14ac:dyDescent="0.35">
      <c r="A4773" s="11" t="s">
        <v>2945</v>
      </c>
      <c r="B4773" s="11" t="s">
        <v>2516</v>
      </c>
      <c r="C4773" s="11" t="s">
        <v>2958</v>
      </c>
      <c r="D4773" s="188" t="s">
        <v>3022</v>
      </c>
      <c r="G4773" s="11" t="s">
        <v>2962</v>
      </c>
      <c r="H4773" s="11" t="s">
        <v>1936</v>
      </c>
      <c r="I4773" s="11" t="s">
        <v>2961</v>
      </c>
      <c r="J4773" s="188" t="s">
        <v>2561</v>
      </c>
      <c r="K4773" s="261" t="s">
        <v>3060</v>
      </c>
      <c r="L4773" s="265" t="s">
        <v>1937</v>
      </c>
      <c r="M4773" s="265" t="s">
        <v>1937</v>
      </c>
      <c r="N4773" s="258" t="s">
        <v>3023</v>
      </c>
      <c r="P4773" s="265" t="s">
        <v>3109</v>
      </c>
      <c r="Q4773" s="265" t="s">
        <v>3079</v>
      </c>
      <c r="R4773" s="265" t="s">
        <v>2120</v>
      </c>
      <c r="S4773" s="265" t="s">
        <v>3120</v>
      </c>
      <c r="T4773" s="11" t="s">
        <v>2762</v>
      </c>
      <c r="U4773" s="250" t="s">
        <v>2517</v>
      </c>
      <c r="V4773">
        <v>2.1161825726140999</v>
      </c>
      <c r="Z4773">
        <v>1.4594272076372301</v>
      </c>
      <c r="AD4773" s="188">
        <f t="shared" si="145"/>
        <v>4.8726904457550164</v>
      </c>
      <c r="AE4773" s="188">
        <f t="shared" si="146"/>
        <v>3.3604553326154121</v>
      </c>
    </row>
    <row r="4774" spans="1:31" x14ac:dyDescent="0.35">
      <c r="A4774" s="11" t="s">
        <v>2945</v>
      </c>
      <c r="B4774" s="11" t="s">
        <v>2516</v>
      </c>
      <c r="C4774" s="11" t="s">
        <v>2958</v>
      </c>
      <c r="D4774" s="188" t="s">
        <v>3022</v>
      </c>
      <c r="G4774" s="11" t="s">
        <v>2962</v>
      </c>
      <c r="H4774" s="11" t="s">
        <v>1936</v>
      </c>
      <c r="I4774" s="11" t="s">
        <v>2961</v>
      </c>
      <c r="J4774" s="188" t="s">
        <v>2561</v>
      </c>
      <c r="K4774" s="261" t="s">
        <v>3060</v>
      </c>
      <c r="L4774" s="265" t="s">
        <v>1937</v>
      </c>
      <c r="M4774" s="265" t="s">
        <v>1937</v>
      </c>
      <c r="N4774" s="258" t="s">
        <v>3023</v>
      </c>
      <c r="P4774" s="265" t="s">
        <v>3109</v>
      </c>
      <c r="Q4774" s="265" t="s">
        <v>3079</v>
      </c>
      <c r="R4774" s="265" t="s">
        <v>2120</v>
      </c>
      <c r="S4774" s="265" t="s">
        <v>3120</v>
      </c>
      <c r="T4774" s="11" t="s">
        <v>2762</v>
      </c>
      <c r="U4774" s="250" t="s">
        <v>2517</v>
      </c>
      <c r="V4774">
        <v>2.4647302904564299</v>
      </c>
      <c r="Z4774">
        <v>1.3949880668257699</v>
      </c>
      <c r="AD4774" s="188">
        <f t="shared" si="145"/>
        <v>5.6752512250558604</v>
      </c>
      <c r="AE4774" s="188">
        <f t="shared" si="146"/>
        <v>3.2120787275775999</v>
      </c>
    </row>
    <row r="4775" spans="1:31" x14ac:dyDescent="0.35">
      <c r="A4775" s="11" t="s">
        <v>2945</v>
      </c>
      <c r="B4775" s="11" t="s">
        <v>2516</v>
      </c>
      <c r="C4775" s="11" t="s">
        <v>2958</v>
      </c>
      <c r="D4775" s="188" t="s">
        <v>3022</v>
      </c>
      <c r="G4775" s="11" t="s">
        <v>2962</v>
      </c>
      <c r="H4775" s="11" t="s">
        <v>1936</v>
      </c>
      <c r="I4775" s="11" t="s">
        <v>2961</v>
      </c>
      <c r="J4775" s="188" t="s">
        <v>2561</v>
      </c>
      <c r="K4775" s="261" t="s">
        <v>3060</v>
      </c>
      <c r="L4775" s="265" t="s">
        <v>1937</v>
      </c>
      <c r="M4775" s="265" t="s">
        <v>1937</v>
      </c>
      <c r="N4775" s="258" t="s">
        <v>3023</v>
      </c>
      <c r="P4775" s="265" t="s">
        <v>3109</v>
      </c>
      <c r="Q4775" s="265" t="s">
        <v>3079</v>
      </c>
      <c r="R4775" s="265" t="s">
        <v>2120</v>
      </c>
      <c r="S4775" s="265" t="s">
        <v>3120</v>
      </c>
      <c r="T4775" s="11" t="s">
        <v>2762</v>
      </c>
      <c r="U4775" s="250" t="s">
        <v>2517</v>
      </c>
      <c r="V4775">
        <v>2.60165975103734</v>
      </c>
      <c r="Z4775">
        <v>1.3233890214797099</v>
      </c>
      <c r="AD4775" s="188">
        <f t="shared" si="145"/>
        <v>5.9905429597811803</v>
      </c>
      <c r="AE4775" s="188">
        <f t="shared" si="146"/>
        <v>3.0472158330911574</v>
      </c>
    </row>
    <row r="4776" spans="1:31" x14ac:dyDescent="0.35">
      <c r="A4776" s="11" t="s">
        <v>2945</v>
      </c>
      <c r="B4776" s="11" t="s">
        <v>2516</v>
      </c>
      <c r="C4776" s="11" t="s">
        <v>2958</v>
      </c>
      <c r="D4776" s="188" t="s">
        <v>3022</v>
      </c>
      <c r="G4776" s="11" t="s">
        <v>2962</v>
      </c>
      <c r="H4776" s="11" t="s">
        <v>1936</v>
      </c>
      <c r="I4776" s="11" t="s">
        <v>2961</v>
      </c>
      <c r="J4776" s="188" t="s">
        <v>2561</v>
      </c>
      <c r="K4776" s="261" t="s">
        <v>3060</v>
      </c>
      <c r="L4776" s="265" t="s">
        <v>1937</v>
      </c>
      <c r="M4776" s="265" t="s">
        <v>1937</v>
      </c>
      <c r="N4776" s="258" t="s">
        <v>3023</v>
      </c>
      <c r="P4776" s="265" t="s">
        <v>3109</v>
      </c>
      <c r="Q4776" s="265" t="s">
        <v>3079</v>
      </c>
      <c r="R4776" s="265" t="s">
        <v>2120</v>
      </c>
      <c r="S4776" s="265" t="s">
        <v>3120</v>
      </c>
      <c r="T4776" s="11" t="s">
        <v>2762</v>
      </c>
      <c r="U4776" s="250" t="s">
        <v>2517</v>
      </c>
      <c r="V4776">
        <v>2.4149377593360999</v>
      </c>
      <c r="Z4776">
        <v>1.6169451073985599</v>
      </c>
      <c r="AD4776" s="188">
        <f t="shared" si="145"/>
        <v>5.5605996851557462</v>
      </c>
      <c r="AE4776" s="188">
        <f t="shared" si="146"/>
        <v>3.7231537004855806</v>
      </c>
    </row>
    <row r="4777" spans="1:31" x14ac:dyDescent="0.35">
      <c r="A4777" s="11" t="s">
        <v>2945</v>
      </c>
      <c r="B4777" s="11" t="s">
        <v>2516</v>
      </c>
      <c r="C4777" s="11" t="s">
        <v>2958</v>
      </c>
      <c r="D4777" s="188" t="s">
        <v>3022</v>
      </c>
      <c r="G4777" s="11" t="s">
        <v>2962</v>
      </c>
      <c r="H4777" s="11" t="s">
        <v>1936</v>
      </c>
      <c r="I4777" s="11" t="s">
        <v>2961</v>
      </c>
      <c r="J4777" s="188" t="s">
        <v>2561</v>
      </c>
      <c r="K4777" s="261" t="s">
        <v>3060</v>
      </c>
      <c r="L4777" s="265" t="s">
        <v>1937</v>
      </c>
      <c r="M4777" s="265" t="s">
        <v>1937</v>
      </c>
      <c r="N4777" s="258" t="s">
        <v>3023</v>
      </c>
      <c r="P4777" s="265" t="s">
        <v>3109</v>
      </c>
      <c r="Q4777" s="265" t="s">
        <v>3079</v>
      </c>
      <c r="R4777" s="265" t="s">
        <v>2120</v>
      </c>
      <c r="S4777" s="265" t="s">
        <v>3120</v>
      </c>
      <c r="T4777" s="11" t="s">
        <v>2762</v>
      </c>
      <c r="U4777" s="250" t="s">
        <v>2517</v>
      </c>
      <c r="V4777">
        <v>2.48962655601659</v>
      </c>
      <c r="Z4777">
        <v>1.6312649164677799</v>
      </c>
      <c r="AD4777" s="188">
        <f t="shared" si="145"/>
        <v>5.732576995005906</v>
      </c>
      <c r="AE4777" s="188">
        <f t="shared" si="146"/>
        <v>3.7561262793828876</v>
      </c>
    </row>
    <row r="4778" spans="1:31" x14ac:dyDescent="0.35">
      <c r="A4778" s="11" t="s">
        <v>2945</v>
      </c>
      <c r="B4778" s="11" t="s">
        <v>2516</v>
      </c>
      <c r="C4778" s="11" t="s">
        <v>2958</v>
      </c>
      <c r="D4778" s="188" t="s">
        <v>3022</v>
      </c>
      <c r="G4778" s="11" t="s">
        <v>2962</v>
      </c>
      <c r="H4778" s="11" t="s">
        <v>1936</v>
      </c>
      <c r="I4778" s="11" t="s">
        <v>2961</v>
      </c>
      <c r="J4778" s="188" t="s">
        <v>2561</v>
      </c>
      <c r="K4778" s="261" t="s">
        <v>3060</v>
      </c>
      <c r="L4778" s="265" t="s">
        <v>1937</v>
      </c>
      <c r="M4778" s="265" t="s">
        <v>1937</v>
      </c>
      <c r="N4778" s="258" t="s">
        <v>3023</v>
      </c>
      <c r="P4778" s="265" t="s">
        <v>3109</v>
      </c>
      <c r="Q4778" s="265" t="s">
        <v>3079</v>
      </c>
      <c r="R4778" s="265" t="s">
        <v>2120</v>
      </c>
      <c r="S4778" s="265" t="s">
        <v>3120</v>
      </c>
      <c r="T4778" s="11" t="s">
        <v>2762</v>
      </c>
      <c r="U4778" s="250" t="s">
        <v>2517</v>
      </c>
      <c r="V4778">
        <v>2.50207468879668</v>
      </c>
      <c r="Z4778">
        <v>1.81026252983293</v>
      </c>
      <c r="AD4778" s="188">
        <f t="shared" si="145"/>
        <v>5.7612398799809519</v>
      </c>
      <c r="AE4778" s="188">
        <f t="shared" si="146"/>
        <v>4.1682835155989943</v>
      </c>
    </row>
    <row r="4779" spans="1:31" x14ac:dyDescent="0.35">
      <c r="A4779" s="11" t="s">
        <v>2945</v>
      </c>
      <c r="B4779" s="11" t="s">
        <v>2516</v>
      </c>
      <c r="C4779" s="11" t="s">
        <v>2958</v>
      </c>
      <c r="D4779" s="188" t="s">
        <v>3022</v>
      </c>
      <c r="G4779" s="11" t="s">
        <v>2962</v>
      </c>
      <c r="H4779" s="11" t="s">
        <v>1936</v>
      </c>
      <c r="I4779" s="11" t="s">
        <v>2961</v>
      </c>
      <c r="J4779" s="188" t="s">
        <v>2561</v>
      </c>
      <c r="K4779" s="261" t="s">
        <v>3060</v>
      </c>
      <c r="L4779" s="265" t="s">
        <v>1937</v>
      </c>
      <c r="M4779" s="265" t="s">
        <v>1937</v>
      </c>
      <c r="N4779" s="258" t="s">
        <v>3023</v>
      </c>
      <c r="P4779" s="265" t="s">
        <v>3109</v>
      </c>
      <c r="Q4779" s="265" t="s">
        <v>3079</v>
      </c>
      <c r="R4779" s="265" t="s">
        <v>2120</v>
      </c>
      <c r="S4779" s="265" t="s">
        <v>3120</v>
      </c>
      <c r="T4779" s="11" t="s">
        <v>2762</v>
      </c>
      <c r="U4779" s="250" t="s">
        <v>2517</v>
      </c>
      <c r="V4779">
        <v>2.6265560165975099</v>
      </c>
      <c r="Z4779">
        <v>1.8890214797136</v>
      </c>
      <c r="AD4779" s="188">
        <f t="shared" si="145"/>
        <v>6.0478687297312481</v>
      </c>
      <c r="AE4779" s="188">
        <f t="shared" si="146"/>
        <v>4.3496326995340899</v>
      </c>
    </row>
    <row r="4780" spans="1:31" x14ac:dyDescent="0.35">
      <c r="A4780" s="11" t="s">
        <v>2945</v>
      </c>
      <c r="B4780" s="11" t="s">
        <v>2516</v>
      </c>
      <c r="C4780" s="11" t="s">
        <v>2958</v>
      </c>
      <c r="D4780" s="188" t="s">
        <v>3022</v>
      </c>
      <c r="G4780" s="11" t="s">
        <v>2962</v>
      </c>
      <c r="H4780" s="11" t="s">
        <v>1936</v>
      </c>
      <c r="I4780" s="11" t="s">
        <v>2961</v>
      </c>
      <c r="J4780" s="188" t="s">
        <v>2561</v>
      </c>
      <c r="K4780" s="261" t="s">
        <v>3060</v>
      </c>
      <c r="L4780" s="265" t="s">
        <v>1937</v>
      </c>
      <c r="M4780" s="265" t="s">
        <v>1937</v>
      </c>
      <c r="N4780" s="258" t="s">
        <v>3023</v>
      </c>
      <c r="P4780" s="265" t="s">
        <v>3109</v>
      </c>
      <c r="Q4780" s="265" t="s">
        <v>3079</v>
      </c>
      <c r="R4780" s="265" t="s">
        <v>2120</v>
      </c>
      <c r="S4780" s="265" t="s">
        <v>3120</v>
      </c>
      <c r="T4780" s="11" t="s">
        <v>2762</v>
      </c>
      <c r="U4780" s="250" t="s">
        <v>2517</v>
      </c>
      <c r="V4780">
        <v>2.7510373443983398</v>
      </c>
      <c r="Z4780">
        <v>1.8460620525059599</v>
      </c>
      <c r="AD4780" s="188">
        <f t="shared" si="145"/>
        <v>6.3344975794815443</v>
      </c>
      <c r="AE4780" s="188">
        <f t="shared" si="146"/>
        <v>4.2507149628422152</v>
      </c>
    </row>
    <row r="4781" spans="1:31" x14ac:dyDescent="0.35">
      <c r="A4781" s="11" t="s">
        <v>2945</v>
      </c>
      <c r="B4781" s="11" t="s">
        <v>2516</v>
      </c>
      <c r="C4781" s="11" t="s">
        <v>2958</v>
      </c>
      <c r="D4781" s="188" t="s">
        <v>3022</v>
      </c>
      <c r="G4781" s="11" t="s">
        <v>2962</v>
      </c>
      <c r="H4781" s="11" t="s">
        <v>1936</v>
      </c>
      <c r="I4781" s="11" t="s">
        <v>2961</v>
      </c>
      <c r="J4781" s="188" t="s">
        <v>2561</v>
      </c>
      <c r="K4781" s="261" t="s">
        <v>3060</v>
      </c>
      <c r="L4781" s="265" t="s">
        <v>1937</v>
      </c>
      <c r="M4781" s="265" t="s">
        <v>1937</v>
      </c>
      <c r="N4781" s="258" t="s">
        <v>3023</v>
      </c>
      <c r="P4781" s="265" t="s">
        <v>3109</v>
      </c>
      <c r="Q4781" s="265" t="s">
        <v>3079</v>
      </c>
      <c r="R4781" s="265" t="s">
        <v>2120</v>
      </c>
      <c r="S4781" s="265" t="s">
        <v>3120</v>
      </c>
      <c r="T4781" s="11" t="s">
        <v>2762</v>
      </c>
      <c r="U4781" s="250" t="s">
        <v>2517</v>
      </c>
      <c r="V4781">
        <v>2.7510373443983398</v>
      </c>
      <c r="Z4781">
        <v>1.4594272076372301</v>
      </c>
      <c r="AD4781" s="188">
        <f t="shared" si="145"/>
        <v>6.3344975794815443</v>
      </c>
      <c r="AE4781" s="188">
        <f t="shared" si="146"/>
        <v>3.3604553326154121</v>
      </c>
    </row>
    <row r="4782" spans="1:31" x14ac:dyDescent="0.35">
      <c r="A4782" s="11" t="s">
        <v>2945</v>
      </c>
      <c r="B4782" s="11" t="s">
        <v>2516</v>
      </c>
      <c r="C4782" s="11" t="s">
        <v>2958</v>
      </c>
      <c r="D4782" s="188" t="s">
        <v>3022</v>
      </c>
      <c r="G4782" s="11" t="s">
        <v>2962</v>
      </c>
      <c r="H4782" s="11" t="s">
        <v>1936</v>
      </c>
      <c r="I4782" s="11" t="s">
        <v>2961</v>
      </c>
      <c r="J4782" s="188" t="s">
        <v>2561</v>
      </c>
      <c r="K4782" s="261" t="s">
        <v>3060</v>
      </c>
      <c r="L4782" s="265" t="s">
        <v>1937</v>
      </c>
      <c r="M4782" s="265" t="s">
        <v>1937</v>
      </c>
      <c r="N4782" s="258" t="s">
        <v>3023</v>
      </c>
      <c r="P4782" s="265" t="s">
        <v>3109</v>
      </c>
      <c r="Q4782" s="265" t="s">
        <v>3079</v>
      </c>
      <c r="R4782" s="265" t="s">
        <v>2120</v>
      </c>
      <c r="S4782" s="265" t="s">
        <v>3120</v>
      </c>
      <c r="T4782" s="11" t="s">
        <v>2762</v>
      </c>
      <c r="U4782" s="250" t="s">
        <v>2517</v>
      </c>
      <c r="V4782">
        <v>3.2738589211618199</v>
      </c>
      <c r="Z4782">
        <v>1.2159904534606201</v>
      </c>
      <c r="AD4782" s="188">
        <f t="shared" ref="AD4782:AD4793" si="147">LN(10^V4782)</f>
        <v>7.5383387484327757</v>
      </c>
      <c r="AE4782" s="188">
        <f t="shared" ref="AE4782:AE4793" si="148">LN(10^Z4782)</f>
        <v>2.799921491361494</v>
      </c>
    </row>
    <row r="4783" spans="1:31" x14ac:dyDescent="0.35">
      <c r="A4783" s="11" t="s">
        <v>2945</v>
      </c>
      <c r="B4783" s="11" t="s">
        <v>2516</v>
      </c>
      <c r="C4783" s="11" t="s">
        <v>2958</v>
      </c>
      <c r="D4783" s="188" t="s">
        <v>3022</v>
      </c>
      <c r="G4783" s="11" t="s">
        <v>2962</v>
      </c>
      <c r="H4783" s="11" t="s">
        <v>1936</v>
      </c>
      <c r="I4783" s="11" t="s">
        <v>2961</v>
      </c>
      <c r="J4783" s="188" t="s">
        <v>2561</v>
      </c>
      <c r="K4783" s="261" t="s">
        <v>3060</v>
      </c>
      <c r="L4783" s="265" t="s">
        <v>1937</v>
      </c>
      <c r="M4783" s="265" t="s">
        <v>1937</v>
      </c>
      <c r="N4783" s="258" t="s">
        <v>3023</v>
      </c>
      <c r="P4783" s="265" t="s">
        <v>3109</v>
      </c>
      <c r="Q4783" s="265" t="s">
        <v>3079</v>
      </c>
      <c r="R4783" s="265" t="s">
        <v>2120</v>
      </c>
      <c r="S4783" s="265" t="s">
        <v>3120</v>
      </c>
      <c r="T4783" s="11" t="s">
        <v>2762</v>
      </c>
      <c r="U4783" s="250" t="s">
        <v>2517</v>
      </c>
      <c r="V4783">
        <v>3.4232365145228201</v>
      </c>
      <c r="Z4783">
        <v>1.3162291169450999</v>
      </c>
      <c r="AD4783" s="188">
        <f t="shared" si="147"/>
        <v>7.8822933681331415</v>
      </c>
      <c r="AE4783" s="188">
        <f t="shared" si="148"/>
        <v>3.0307295436425039</v>
      </c>
    </row>
    <row r="4784" spans="1:31" x14ac:dyDescent="0.35">
      <c r="A4784" s="11" t="s">
        <v>2945</v>
      </c>
      <c r="B4784" s="11" t="s">
        <v>2516</v>
      </c>
      <c r="C4784" s="11" t="s">
        <v>2958</v>
      </c>
      <c r="D4784" s="188" t="s">
        <v>3022</v>
      </c>
      <c r="G4784" s="11" t="s">
        <v>2962</v>
      </c>
      <c r="H4784" s="11" t="s">
        <v>1936</v>
      </c>
      <c r="I4784" s="11" t="s">
        <v>2961</v>
      </c>
      <c r="J4784" s="188" t="s">
        <v>2561</v>
      </c>
      <c r="K4784" s="261" t="s">
        <v>3060</v>
      </c>
      <c r="L4784" s="265" t="s">
        <v>1937</v>
      </c>
      <c r="M4784" s="265" t="s">
        <v>1937</v>
      </c>
      <c r="N4784" s="258" t="s">
        <v>3023</v>
      </c>
      <c r="P4784" s="265" t="s">
        <v>3109</v>
      </c>
      <c r="Q4784" s="265" t="s">
        <v>3079</v>
      </c>
      <c r="R4784" s="265" t="s">
        <v>2120</v>
      </c>
      <c r="S4784" s="265" t="s">
        <v>3120</v>
      </c>
      <c r="T4784" s="11" t="s">
        <v>2762</v>
      </c>
      <c r="U4784" s="250" t="s">
        <v>2517</v>
      </c>
      <c r="V4784">
        <v>3.6099585062240598</v>
      </c>
      <c r="Z4784">
        <v>1.1658711217183699</v>
      </c>
      <c r="AD4784" s="188">
        <f t="shared" si="147"/>
        <v>8.3122366427585739</v>
      </c>
      <c r="AE4784" s="188">
        <f t="shared" si="148"/>
        <v>2.6845174652209653</v>
      </c>
    </row>
    <row r="4785" spans="1:31" x14ac:dyDescent="0.35">
      <c r="A4785" s="11" t="s">
        <v>2945</v>
      </c>
      <c r="B4785" s="11" t="s">
        <v>2516</v>
      </c>
      <c r="C4785" s="11" t="s">
        <v>2958</v>
      </c>
      <c r="D4785" s="188" t="s">
        <v>3022</v>
      </c>
      <c r="G4785" s="11" t="s">
        <v>2962</v>
      </c>
      <c r="H4785" s="11" t="s">
        <v>1936</v>
      </c>
      <c r="I4785" s="11" t="s">
        <v>2961</v>
      </c>
      <c r="J4785" s="188" t="s">
        <v>2561</v>
      </c>
      <c r="K4785" s="261" t="s">
        <v>3060</v>
      </c>
      <c r="L4785" s="265" t="s">
        <v>1937</v>
      </c>
      <c r="M4785" s="265" t="s">
        <v>1937</v>
      </c>
      <c r="N4785" s="258" t="s">
        <v>3023</v>
      </c>
      <c r="P4785" s="265" t="s">
        <v>3109</v>
      </c>
      <c r="Q4785" s="265" t="s">
        <v>3079</v>
      </c>
      <c r="R4785" s="265" t="s">
        <v>2120</v>
      </c>
      <c r="S4785" s="265" t="s">
        <v>3120</v>
      </c>
      <c r="T4785" s="11" t="s">
        <v>2762</v>
      </c>
      <c r="U4785" s="250" t="s">
        <v>2517</v>
      </c>
      <c r="V4785">
        <v>3.19917012448132</v>
      </c>
      <c r="Z4785">
        <v>1.3233890214797099</v>
      </c>
      <c r="AD4785" s="188">
        <f t="shared" si="147"/>
        <v>7.3663614385825937</v>
      </c>
      <c r="AE4785" s="188">
        <f t="shared" si="148"/>
        <v>3.0472158330911574</v>
      </c>
    </row>
    <row r="4786" spans="1:31" x14ac:dyDescent="0.35">
      <c r="A4786" s="11" t="s">
        <v>2945</v>
      </c>
      <c r="B4786" s="11" t="s">
        <v>2516</v>
      </c>
      <c r="C4786" s="11" t="s">
        <v>2958</v>
      </c>
      <c r="D4786" s="188" t="s">
        <v>3022</v>
      </c>
      <c r="G4786" s="11" t="s">
        <v>2962</v>
      </c>
      <c r="H4786" s="11" t="s">
        <v>1936</v>
      </c>
      <c r="I4786" s="11" t="s">
        <v>2961</v>
      </c>
      <c r="J4786" s="188" t="s">
        <v>2561</v>
      </c>
      <c r="K4786" s="261" t="s">
        <v>3060</v>
      </c>
      <c r="L4786" s="265" t="s">
        <v>1937</v>
      </c>
      <c r="M4786" s="265" t="s">
        <v>1937</v>
      </c>
      <c r="N4786" s="258" t="s">
        <v>3023</v>
      </c>
      <c r="P4786" s="265" t="s">
        <v>3109</v>
      </c>
      <c r="Q4786" s="265" t="s">
        <v>3079</v>
      </c>
      <c r="R4786" s="265" t="s">
        <v>2120</v>
      </c>
      <c r="S4786" s="265" t="s">
        <v>3120</v>
      </c>
      <c r="T4786" s="11" t="s">
        <v>2762</v>
      </c>
      <c r="U4786" s="250" t="s">
        <v>2517</v>
      </c>
      <c r="V4786">
        <v>3.31120331950207</v>
      </c>
      <c r="Z4786">
        <v>1.56682577565632</v>
      </c>
      <c r="AD4786" s="188">
        <f t="shared" si="147"/>
        <v>7.6243274033578672</v>
      </c>
      <c r="AE4786" s="188">
        <f t="shared" si="148"/>
        <v>3.6077496743450754</v>
      </c>
    </row>
    <row r="4787" spans="1:31" x14ac:dyDescent="0.35">
      <c r="A4787" s="11" t="s">
        <v>2945</v>
      </c>
      <c r="B4787" s="11" t="s">
        <v>2516</v>
      </c>
      <c r="C4787" s="11" t="s">
        <v>2958</v>
      </c>
      <c r="D4787" s="188" t="s">
        <v>3022</v>
      </c>
      <c r="G4787" s="11" t="s">
        <v>2962</v>
      </c>
      <c r="H4787" s="11" t="s">
        <v>1936</v>
      </c>
      <c r="I4787" s="11" t="s">
        <v>2961</v>
      </c>
      <c r="J4787" s="188" t="s">
        <v>2561</v>
      </c>
      <c r="K4787" s="261" t="s">
        <v>3060</v>
      </c>
      <c r="L4787" s="265" t="s">
        <v>1937</v>
      </c>
      <c r="M4787" s="265" t="s">
        <v>1937</v>
      </c>
      <c r="N4787" s="258" t="s">
        <v>3023</v>
      </c>
      <c r="P4787" s="265" t="s">
        <v>3109</v>
      </c>
      <c r="Q4787" s="265" t="s">
        <v>3079</v>
      </c>
      <c r="R4787" s="265" t="s">
        <v>2120</v>
      </c>
      <c r="S4787" s="265" t="s">
        <v>3120</v>
      </c>
      <c r="T4787" s="11" t="s">
        <v>2762</v>
      </c>
      <c r="U4787" s="250" t="s">
        <v>2517</v>
      </c>
      <c r="V4787">
        <v>3.1369294605809102</v>
      </c>
      <c r="Z4787">
        <v>2.4188544152744602</v>
      </c>
      <c r="AD4787" s="188">
        <f t="shared" si="147"/>
        <v>7.2230470137074576</v>
      </c>
      <c r="AE4787" s="188">
        <f t="shared" si="148"/>
        <v>5.5696181187338016</v>
      </c>
    </row>
    <row r="4788" spans="1:31" x14ac:dyDescent="0.35">
      <c r="A4788" s="11" t="s">
        <v>2945</v>
      </c>
      <c r="B4788" s="11" t="s">
        <v>2516</v>
      </c>
      <c r="C4788" s="11" t="s">
        <v>2958</v>
      </c>
      <c r="D4788" s="188" t="s">
        <v>3022</v>
      </c>
      <c r="G4788" s="11" t="s">
        <v>2962</v>
      </c>
      <c r="H4788" s="11" t="s">
        <v>1936</v>
      </c>
      <c r="I4788" s="11" t="s">
        <v>2961</v>
      </c>
      <c r="J4788" s="188" t="s">
        <v>2561</v>
      </c>
      <c r="K4788" s="261" t="s">
        <v>3060</v>
      </c>
      <c r="L4788" s="265" t="s">
        <v>1937</v>
      </c>
      <c r="M4788" s="265" t="s">
        <v>1937</v>
      </c>
      <c r="N4788" s="258" t="s">
        <v>3023</v>
      </c>
      <c r="P4788" s="265" t="s">
        <v>3109</v>
      </c>
      <c r="Q4788" s="265" t="s">
        <v>3079</v>
      </c>
      <c r="R4788" s="265" t="s">
        <v>2120</v>
      </c>
      <c r="S4788" s="265" t="s">
        <v>3120</v>
      </c>
      <c r="T4788" s="11" t="s">
        <v>2762</v>
      </c>
      <c r="U4788" s="250" t="s">
        <v>2517</v>
      </c>
      <c r="V4788">
        <v>3.1369294605809102</v>
      </c>
      <c r="Z4788">
        <v>2.6050119331742199</v>
      </c>
      <c r="AD4788" s="188">
        <f t="shared" si="147"/>
        <v>7.2230470137074576</v>
      </c>
      <c r="AE4788" s="188">
        <f t="shared" si="148"/>
        <v>5.9982616443985606</v>
      </c>
    </row>
    <row r="4789" spans="1:31" x14ac:dyDescent="0.35">
      <c r="A4789" s="11" t="s">
        <v>2945</v>
      </c>
      <c r="B4789" s="11" t="s">
        <v>2516</v>
      </c>
      <c r="C4789" s="11" t="s">
        <v>2958</v>
      </c>
      <c r="D4789" s="188" t="s">
        <v>3022</v>
      </c>
      <c r="G4789" s="11" t="s">
        <v>2962</v>
      </c>
      <c r="H4789" s="11" t="s">
        <v>1936</v>
      </c>
      <c r="I4789" s="11" t="s">
        <v>2961</v>
      </c>
      <c r="J4789" s="188" t="s">
        <v>2561</v>
      </c>
      <c r="K4789" s="261" t="s">
        <v>3060</v>
      </c>
      <c r="L4789" s="265" t="s">
        <v>1937</v>
      </c>
      <c r="M4789" s="265" t="s">
        <v>1937</v>
      </c>
      <c r="N4789" s="258" t="s">
        <v>3023</v>
      </c>
      <c r="P4789" s="265" t="s">
        <v>3109</v>
      </c>
      <c r="Q4789" s="265" t="s">
        <v>3079</v>
      </c>
      <c r="R4789" s="265" t="s">
        <v>2120</v>
      </c>
      <c r="S4789" s="265" t="s">
        <v>3120</v>
      </c>
      <c r="T4789" s="11" t="s">
        <v>2762</v>
      </c>
      <c r="U4789" s="250" t="s">
        <v>2517</v>
      </c>
      <c r="V4789">
        <v>3.4605809128630698</v>
      </c>
      <c r="Z4789">
        <v>2.3902147971360299</v>
      </c>
      <c r="AD4789" s="188">
        <f t="shared" si="147"/>
        <v>7.9682820230582321</v>
      </c>
      <c r="AE4789" s="188">
        <f t="shared" si="148"/>
        <v>5.5036729609392099</v>
      </c>
    </row>
    <row r="4790" spans="1:31" x14ac:dyDescent="0.35">
      <c r="A4790" s="11" t="s">
        <v>2945</v>
      </c>
      <c r="B4790" s="11" t="s">
        <v>2516</v>
      </c>
      <c r="C4790" s="11" t="s">
        <v>2958</v>
      </c>
      <c r="D4790" s="188" t="s">
        <v>3022</v>
      </c>
      <c r="G4790" s="11" t="s">
        <v>2962</v>
      </c>
      <c r="H4790" s="11" t="s">
        <v>1936</v>
      </c>
      <c r="I4790" s="11" t="s">
        <v>2961</v>
      </c>
      <c r="J4790" s="188" t="s">
        <v>2561</v>
      </c>
      <c r="K4790" s="261" t="s">
        <v>3060</v>
      </c>
      <c r="L4790" s="265" t="s">
        <v>1937</v>
      </c>
      <c r="M4790" s="265" t="s">
        <v>1937</v>
      </c>
      <c r="N4790" s="258" t="s">
        <v>3023</v>
      </c>
      <c r="P4790" s="265" t="s">
        <v>3109</v>
      </c>
      <c r="Q4790" s="265" t="s">
        <v>3079</v>
      </c>
      <c r="R4790" s="265" t="s">
        <v>2120</v>
      </c>
      <c r="S4790" s="265" t="s">
        <v>3120</v>
      </c>
      <c r="T4790" s="11" t="s">
        <v>2762</v>
      </c>
      <c r="U4790" s="250" t="s">
        <v>2517</v>
      </c>
      <c r="V4790">
        <v>3.6846473029045601</v>
      </c>
      <c r="Z4790">
        <v>2.4689737470167001</v>
      </c>
      <c r="AD4790" s="188">
        <f t="shared" si="147"/>
        <v>8.4842139526087568</v>
      </c>
      <c r="AE4790" s="188">
        <f t="shared" si="148"/>
        <v>5.6850221448743063</v>
      </c>
    </row>
    <row r="4791" spans="1:31" x14ac:dyDescent="0.35">
      <c r="A4791" s="11" t="s">
        <v>2945</v>
      </c>
      <c r="B4791" s="11" t="s">
        <v>2516</v>
      </c>
      <c r="C4791" s="11" t="s">
        <v>2958</v>
      </c>
      <c r="D4791" s="188" t="s">
        <v>3022</v>
      </c>
      <c r="G4791" s="11" t="s">
        <v>2962</v>
      </c>
      <c r="H4791" s="11" t="s">
        <v>1936</v>
      </c>
      <c r="I4791" s="11" t="s">
        <v>2961</v>
      </c>
      <c r="J4791" s="188" t="s">
        <v>2561</v>
      </c>
      <c r="K4791" s="261" t="s">
        <v>3060</v>
      </c>
      <c r="L4791" s="265" t="s">
        <v>1937</v>
      </c>
      <c r="M4791" s="265" t="s">
        <v>1937</v>
      </c>
      <c r="N4791" s="258" t="s">
        <v>3023</v>
      </c>
      <c r="P4791" s="265" t="s">
        <v>3109</v>
      </c>
      <c r="Q4791" s="265" t="s">
        <v>3079</v>
      </c>
      <c r="R4791" s="265" t="s">
        <v>2120</v>
      </c>
      <c r="S4791" s="265" t="s">
        <v>3120</v>
      </c>
      <c r="T4791" s="11" t="s">
        <v>2762</v>
      </c>
      <c r="U4791" s="250" t="s">
        <v>2517</v>
      </c>
      <c r="V4791">
        <v>3.6597510373443898</v>
      </c>
      <c r="Z4791">
        <v>2.6551312649164598</v>
      </c>
      <c r="AD4791" s="188">
        <f t="shared" si="147"/>
        <v>8.4268881826586881</v>
      </c>
      <c r="AE4791" s="188">
        <f t="shared" si="148"/>
        <v>6.1136656705390653</v>
      </c>
    </row>
    <row r="4792" spans="1:31" x14ac:dyDescent="0.35">
      <c r="A4792" s="11" t="s">
        <v>2945</v>
      </c>
      <c r="B4792" s="11" t="s">
        <v>2516</v>
      </c>
      <c r="C4792" s="11" t="s">
        <v>2958</v>
      </c>
      <c r="D4792" s="188" t="s">
        <v>3022</v>
      </c>
      <c r="G4792" s="11" t="s">
        <v>2962</v>
      </c>
      <c r="H4792" s="11" t="s">
        <v>1936</v>
      </c>
      <c r="I4792" s="11" t="s">
        <v>2961</v>
      </c>
      <c r="J4792" s="188" t="s">
        <v>2561</v>
      </c>
      <c r="K4792" s="261" t="s">
        <v>3060</v>
      </c>
      <c r="L4792" s="265" t="s">
        <v>1937</v>
      </c>
      <c r="M4792" s="265" t="s">
        <v>1937</v>
      </c>
      <c r="N4792" s="258" t="s">
        <v>3023</v>
      </c>
      <c r="P4792" s="265" t="s">
        <v>3109</v>
      </c>
      <c r="Q4792" s="265" t="s">
        <v>3079</v>
      </c>
      <c r="R4792" s="265" t="s">
        <v>2120</v>
      </c>
      <c r="S4792" s="265" t="s">
        <v>3120</v>
      </c>
      <c r="T4792" s="11" t="s">
        <v>2762</v>
      </c>
      <c r="U4792" s="250" t="s">
        <v>2517</v>
      </c>
      <c r="V4792">
        <v>3.92116182572614</v>
      </c>
      <c r="Z4792">
        <v>1.4522673031026201</v>
      </c>
      <c r="AD4792" s="188">
        <f t="shared" si="147"/>
        <v>9.0288087671343273</v>
      </c>
      <c r="AE4792" s="188">
        <f t="shared" si="148"/>
        <v>3.3439690431667586</v>
      </c>
    </row>
    <row r="4793" spans="1:31" x14ac:dyDescent="0.35">
      <c r="A4793" s="11" t="s">
        <v>2945</v>
      </c>
      <c r="B4793" s="11" t="s">
        <v>2516</v>
      </c>
      <c r="C4793" s="11" t="s">
        <v>2958</v>
      </c>
      <c r="D4793" s="188" t="s">
        <v>3022</v>
      </c>
      <c r="G4793" s="11" t="s">
        <v>2962</v>
      </c>
      <c r="H4793" s="11" t="s">
        <v>1936</v>
      </c>
      <c r="I4793" s="11" t="s">
        <v>2961</v>
      </c>
      <c r="J4793" s="188" t="s">
        <v>2561</v>
      </c>
      <c r="K4793" s="261" t="s">
        <v>3060</v>
      </c>
      <c r="L4793" s="265" t="s">
        <v>1937</v>
      </c>
      <c r="M4793" s="265" t="s">
        <v>1937</v>
      </c>
      <c r="N4793" s="258" t="s">
        <v>3023</v>
      </c>
      <c r="P4793" s="265" t="s">
        <v>3109</v>
      </c>
      <c r="Q4793" s="265" t="s">
        <v>3079</v>
      </c>
      <c r="R4793" s="265" t="s">
        <v>2120</v>
      </c>
      <c r="S4793" s="265" t="s">
        <v>3120</v>
      </c>
      <c r="T4793" s="11" t="s">
        <v>2762</v>
      </c>
      <c r="U4793" s="250" t="s">
        <v>2517</v>
      </c>
      <c r="V4793">
        <v>4.56846473029045</v>
      </c>
      <c r="Z4793">
        <v>1.9821002386634801</v>
      </c>
      <c r="AD4793" s="188">
        <f t="shared" si="147"/>
        <v>10.519278785835855</v>
      </c>
      <c r="AE4793" s="188">
        <f t="shared" si="148"/>
        <v>4.5639544623664694</v>
      </c>
    </row>
    <row r="4794" spans="1:31" x14ac:dyDescent="0.35">
      <c r="A4794" s="11" t="s">
        <v>2990</v>
      </c>
      <c r="B4794" s="11" t="s">
        <v>2516</v>
      </c>
      <c r="C4794" s="11" t="s">
        <v>2991</v>
      </c>
      <c r="D4794" s="188" t="s">
        <v>3022</v>
      </c>
      <c r="E4794" t="s">
        <v>2992</v>
      </c>
      <c r="F4794" s="215">
        <v>25</v>
      </c>
      <c r="G4794" t="s">
        <v>2994</v>
      </c>
      <c r="H4794" t="s">
        <v>2995</v>
      </c>
      <c r="I4794" t="s">
        <v>2993</v>
      </c>
      <c r="J4794" s="258" t="s">
        <v>2617</v>
      </c>
      <c r="K4794" s="265" t="s">
        <v>3101</v>
      </c>
      <c r="L4794" s="265" t="s">
        <v>1937</v>
      </c>
      <c r="M4794" s="265" t="s">
        <v>1937</v>
      </c>
      <c r="N4794" s="258" t="s">
        <v>3023</v>
      </c>
      <c r="P4794" s="188" t="s">
        <v>3100</v>
      </c>
      <c r="Q4794" s="265" t="s">
        <v>3093</v>
      </c>
      <c r="R4794" s="264" t="s">
        <v>3073</v>
      </c>
      <c r="S4794" s="265" t="s">
        <v>3116</v>
      </c>
      <c r="T4794" s="11" t="s">
        <v>2988</v>
      </c>
      <c r="V4794" s="215">
        <v>44.5</v>
      </c>
      <c r="Z4794">
        <v>21.6</v>
      </c>
      <c r="AD4794" s="188">
        <f t="shared" ref="AD4794:AD4837" si="149">LN(V4794)</f>
        <v>3.7954891891721947</v>
      </c>
      <c r="AE4794" s="188">
        <f>LN(Z4794/1000*V4794)</f>
        <v>-3.9572775119823149E-2</v>
      </c>
    </row>
    <row r="4795" spans="1:31" x14ac:dyDescent="0.35">
      <c r="A4795" s="11" t="s">
        <v>2990</v>
      </c>
      <c r="B4795" s="11" t="s">
        <v>2516</v>
      </c>
      <c r="C4795" s="11" t="s">
        <v>2991</v>
      </c>
      <c r="D4795" s="188" t="s">
        <v>3022</v>
      </c>
      <c r="E4795" t="s">
        <v>2992</v>
      </c>
      <c r="F4795" s="215">
        <v>25</v>
      </c>
      <c r="G4795" t="s">
        <v>2994</v>
      </c>
      <c r="H4795" t="s">
        <v>2995</v>
      </c>
      <c r="I4795" t="s">
        <v>2996</v>
      </c>
      <c r="J4795" s="258" t="s">
        <v>2617</v>
      </c>
      <c r="K4795" s="265" t="s">
        <v>3101</v>
      </c>
      <c r="L4795" s="265" t="s">
        <v>1937</v>
      </c>
      <c r="M4795" s="265" t="s">
        <v>1937</v>
      </c>
      <c r="N4795" s="258" t="s">
        <v>3023</v>
      </c>
      <c r="P4795" s="188" t="s">
        <v>3100</v>
      </c>
      <c r="Q4795" s="265" t="s">
        <v>3093</v>
      </c>
      <c r="R4795" s="264" t="s">
        <v>3073</v>
      </c>
      <c r="S4795" s="265" t="s">
        <v>3116</v>
      </c>
      <c r="T4795" s="11" t="s">
        <v>2988</v>
      </c>
      <c r="V4795" s="215">
        <v>55.9</v>
      </c>
      <c r="Z4795">
        <v>24.6</v>
      </c>
      <c r="AD4795" s="188">
        <f t="shared" si="149"/>
        <v>4.0235643801610532</v>
      </c>
      <c r="AE4795" s="188">
        <f t="shared" ref="AE4795:AE4829" si="150">LN(Z4795/1000*V4795)</f>
        <v>0.31855554411723358</v>
      </c>
    </row>
    <row r="4796" spans="1:31" x14ac:dyDescent="0.35">
      <c r="A4796" s="11" t="s">
        <v>2990</v>
      </c>
      <c r="B4796" s="11" t="s">
        <v>2516</v>
      </c>
      <c r="C4796" s="11" t="s">
        <v>2991</v>
      </c>
      <c r="D4796" s="188" t="s">
        <v>3022</v>
      </c>
      <c r="E4796" t="s">
        <v>2992</v>
      </c>
      <c r="F4796" s="215">
        <v>25</v>
      </c>
      <c r="G4796" t="s">
        <v>2994</v>
      </c>
      <c r="H4796" t="s">
        <v>2995</v>
      </c>
      <c r="I4796" t="s">
        <v>2997</v>
      </c>
      <c r="J4796" s="258" t="s">
        <v>3036</v>
      </c>
      <c r="K4796" s="265" t="s">
        <v>3101</v>
      </c>
      <c r="L4796" s="265" t="s">
        <v>1937</v>
      </c>
      <c r="M4796" s="265" t="s">
        <v>1937</v>
      </c>
      <c r="N4796" s="258" t="s">
        <v>3023</v>
      </c>
      <c r="P4796" s="188" t="s">
        <v>3100</v>
      </c>
      <c r="Q4796" s="265" t="s">
        <v>3093</v>
      </c>
      <c r="R4796" s="264" t="s">
        <v>3073</v>
      </c>
      <c r="S4796" s="265" t="s">
        <v>3116</v>
      </c>
      <c r="T4796" s="11" t="s">
        <v>2988</v>
      </c>
      <c r="V4796" s="215">
        <v>76.400000000000006</v>
      </c>
      <c r="Z4796">
        <v>16.2</v>
      </c>
      <c r="AD4796" s="188">
        <f t="shared" si="149"/>
        <v>4.3359826961724748</v>
      </c>
      <c r="AE4796" s="188">
        <f t="shared" si="150"/>
        <v>0.21323865942867623</v>
      </c>
    </row>
    <row r="4797" spans="1:31" x14ac:dyDescent="0.35">
      <c r="A4797" s="11" t="s">
        <v>2990</v>
      </c>
      <c r="B4797" s="11" t="s">
        <v>2516</v>
      </c>
      <c r="C4797" s="11" t="s">
        <v>2991</v>
      </c>
      <c r="D4797" s="188" t="s">
        <v>3022</v>
      </c>
      <c r="E4797" t="s">
        <v>2992</v>
      </c>
      <c r="F4797" s="215">
        <v>25</v>
      </c>
      <c r="G4797" t="s">
        <v>2994</v>
      </c>
      <c r="H4797" t="s">
        <v>2995</v>
      </c>
      <c r="I4797" t="s">
        <v>2702</v>
      </c>
      <c r="J4797" s="258" t="s">
        <v>3038</v>
      </c>
      <c r="K4797" s="265" t="s">
        <v>3101</v>
      </c>
      <c r="L4797" s="265" t="s">
        <v>1937</v>
      </c>
      <c r="M4797" s="265" t="s">
        <v>1937</v>
      </c>
      <c r="N4797" s="258" t="s">
        <v>3023</v>
      </c>
      <c r="P4797" s="188" t="s">
        <v>3100</v>
      </c>
      <c r="Q4797" s="265" t="s">
        <v>3093</v>
      </c>
      <c r="R4797" s="264" t="s">
        <v>3073</v>
      </c>
      <c r="S4797" s="265" t="s">
        <v>3116</v>
      </c>
      <c r="T4797" s="11" t="s">
        <v>2988</v>
      </c>
      <c r="V4797" s="215">
        <v>379</v>
      </c>
      <c r="Z4797">
        <v>11.3</v>
      </c>
      <c r="AD4797" s="188">
        <f t="shared" si="149"/>
        <v>5.9375362050824263</v>
      </c>
      <c r="AE4797" s="188">
        <f t="shared" si="150"/>
        <v>1.4545836518185842</v>
      </c>
    </row>
    <row r="4798" spans="1:31" x14ac:dyDescent="0.35">
      <c r="A4798" s="11" t="s">
        <v>2990</v>
      </c>
      <c r="B4798" s="11" t="s">
        <v>2516</v>
      </c>
      <c r="C4798" s="11" t="s">
        <v>2991</v>
      </c>
      <c r="D4798" s="188" t="s">
        <v>3022</v>
      </c>
      <c r="E4798" t="s">
        <v>2992</v>
      </c>
      <c r="F4798" s="215">
        <v>25</v>
      </c>
      <c r="G4798" t="s">
        <v>2994</v>
      </c>
      <c r="H4798" t="s">
        <v>2995</v>
      </c>
      <c r="I4798" t="s">
        <v>2998</v>
      </c>
      <c r="J4798" s="258" t="s">
        <v>3036</v>
      </c>
      <c r="K4798" s="265" t="s">
        <v>3101</v>
      </c>
      <c r="L4798" s="265" t="s">
        <v>1937</v>
      </c>
      <c r="M4798" s="265" t="s">
        <v>1937</v>
      </c>
      <c r="N4798" s="258" t="s">
        <v>3023</v>
      </c>
      <c r="P4798" s="188" t="s">
        <v>3100</v>
      </c>
      <c r="Q4798" s="265" t="s">
        <v>3093</v>
      </c>
      <c r="R4798" s="264" t="s">
        <v>3073</v>
      </c>
      <c r="S4798" s="265" t="s">
        <v>3116</v>
      </c>
      <c r="T4798" s="11" t="s">
        <v>2988</v>
      </c>
      <c r="V4798" s="215">
        <v>786</v>
      </c>
      <c r="Z4798">
        <v>11.5</v>
      </c>
      <c r="AD4798" s="188">
        <f t="shared" si="149"/>
        <v>6.6669567924292066</v>
      </c>
      <c r="AE4798" s="188">
        <f t="shared" si="150"/>
        <v>2.201548548816274</v>
      </c>
    </row>
    <row r="4799" spans="1:31" x14ac:dyDescent="0.35">
      <c r="A4799" s="11" t="s">
        <v>2990</v>
      </c>
      <c r="B4799" s="11" t="s">
        <v>2516</v>
      </c>
      <c r="C4799" s="11" t="s">
        <v>2991</v>
      </c>
      <c r="D4799" s="188" t="s">
        <v>3022</v>
      </c>
      <c r="E4799" t="s">
        <v>2992</v>
      </c>
      <c r="F4799" s="215">
        <v>25</v>
      </c>
      <c r="G4799" t="s">
        <v>2994</v>
      </c>
      <c r="H4799" t="s">
        <v>2995</v>
      </c>
      <c r="I4799" t="s">
        <v>2999</v>
      </c>
      <c r="J4799" s="258" t="s">
        <v>3036</v>
      </c>
      <c r="K4799" s="265" t="s">
        <v>3101</v>
      </c>
      <c r="L4799" s="265" t="s">
        <v>1937</v>
      </c>
      <c r="M4799" s="265" t="s">
        <v>1937</v>
      </c>
      <c r="N4799" s="258" t="s">
        <v>3023</v>
      </c>
      <c r="P4799" s="188" t="s">
        <v>3100</v>
      </c>
      <c r="Q4799" s="265" t="s">
        <v>3093</v>
      </c>
      <c r="R4799" s="264" t="s">
        <v>3073</v>
      </c>
      <c r="S4799" s="265" t="s">
        <v>3116</v>
      </c>
      <c r="T4799" s="11" t="s">
        <v>2988</v>
      </c>
      <c r="V4799" s="215">
        <v>185000</v>
      </c>
      <c r="Z4799">
        <v>1.98</v>
      </c>
      <c r="AD4799" s="188">
        <f t="shared" si="149"/>
        <v>12.128111104060462</v>
      </c>
      <c r="AE4799" s="188">
        <f t="shared" si="150"/>
        <v>5.9034526697847687</v>
      </c>
    </row>
    <row r="4800" spans="1:31" x14ac:dyDescent="0.35">
      <c r="A4800" s="11" t="s">
        <v>2990</v>
      </c>
      <c r="B4800" s="11" t="s">
        <v>2516</v>
      </c>
      <c r="C4800" s="11" t="s">
        <v>2991</v>
      </c>
      <c r="D4800" s="188" t="s">
        <v>3022</v>
      </c>
      <c r="E4800" t="s">
        <v>2992</v>
      </c>
      <c r="F4800" s="215">
        <v>40</v>
      </c>
      <c r="G4800" t="s">
        <v>2994</v>
      </c>
      <c r="H4800" t="s">
        <v>2995</v>
      </c>
      <c r="I4800" t="s">
        <v>2993</v>
      </c>
      <c r="J4800" s="258" t="s">
        <v>2617</v>
      </c>
      <c r="K4800" s="265" t="s">
        <v>3101</v>
      </c>
      <c r="L4800" s="265" t="s">
        <v>1937</v>
      </c>
      <c r="M4800" s="265" t="s">
        <v>1937</v>
      </c>
      <c r="N4800" s="258" t="s">
        <v>3023</v>
      </c>
      <c r="P4800" s="188" t="s">
        <v>3100</v>
      </c>
      <c r="Q4800" s="265" t="s">
        <v>3093</v>
      </c>
      <c r="R4800" s="264" t="s">
        <v>3073</v>
      </c>
      <c r="S4800" s="265" t="s">
        <v>3116</v>
      </c>
      <c r="T4800" s="11" t="s">
        <v>2988</v>
      </c>
      <c r="V4800" s="215">
        <v>41.3</v>
      </c>
      <c r="Z4800">
        <v>20.3</v>
      </c>
      <c r="AD4800" s="188">
        <f t="shared" si="149"/>
        <v>3.7208624999669868</v>
      </c>
      <c r="AE4800" s="188">
        <f t="shared" si="150"/>
        <v>-0.17627189296740825</v>
      </c>
    </row>
    <row r="4801" spans="1:31" x14ac:dyDescent="0.35">
      <c r="A4801" s="11" t="s">
        <v>2990</v>
      </c>
      <c r="B4801" s="11" t="s">
        <v>2516</v>
      </c>
      <c r="C4801" s="11" t="s">
        <v>2991</v>
      </c>
      <c r="D4801" s="188" t="s">
        <v>3022</v>
      </c>
      <c r="E4801" t="s">
        <v>2992</v>
      </c>
      <c r="F4801" s="215">
        <v>40</v>
      </c>
      <c r="G4801" t="s">
        <v>2994</v>
      </c>
      <c r="H4801" t="s">
        <v>2995</v>
      </c>
      <c r="I4801" t="s">
        <v>2996</v>
      </c>
      <c r="J4801" s="258" t="s">
        <v>2617</v>
      </c>
      <c r="K4801" s="265" t="s">
        <v>3101</v>
      </c>
      <c r="L4801" s="265" t="s">
        <v>1937</v>
      </c>
      <c r="M4801" s="265" t="s">
        <v>1937</v>
      </c>
      <c r="N4801" s="258" t="s">
        <v>3023</v>
      </c>
      <c r="P4801" s="188" t="s">
        <v>3100</v>
      </c>
      <c r="Q4801" s="265" t="s">
        <v>3093</v>
      </c>
      <c r="R4801" s="264" t="s">
        <v>3073</v>
      </c>
      <c r="S4801" s="265" t="s">
        <v>3116</v>
      </c>
      <c r="T4801" s="11" t="s">
        <v>2988</v>
      </c>
      <c r="V4801" s="215">
        <v>49.4</v>
      </c>
      <c r="Z4801">
        <v>17.3</v>
      </c>
      <c r="AD4801" s="188">
        <f t="shared" si="149"/>
        <v>3.8999504241938769</v>
      </c>
      <c r="AE4801" s="188">
        <f t="shared" si="150"/>
        <v>-0.15709835328452704</v>
      </c>
    </row>
    <row r="4802" spans="1:31" x14ac:dyDescent="0.35">
      <c r="A4802" s="11" t="s">
        <v>2990</v>
      </c>
      <c r="B4802" s="11" t="s">
        <v>2516</v>
      </c>
      <c r="C4802" s="11" t="s">
        <v>2991</v>
      </c>
      <c r="D4802" s="188" t="s">
        <v>3022</v>
      </c>
      <c r="E4802" t="s">
        <v>2992</v>
      </c>
      <c r="F4802" s="215">
        <v>40</v>
      </c>
      <c r="G4802" t="s">
        <v>2994</v>
      </c>
      <c r="H4802" t="s">
        <v>2995</v>
      </c>
      <c r="I4802" t="s">
        <v>2997</v>
      </c>
      <c r="J4802" s="258" t="s">
        <v>3036</v>
      </c>
      <c r="K4802" s="265" t="s">
        <v>3101</v>
      </c>
      <c r="L4802" s="265" t="s">
        <v>1937</v>
      </c>
      <c r="M4802" s="265" t="s">
        <v>1937</v>
      </c>
      <c r="N4802" s="258" t="s">
        <v>3023</v>
      </c>
      <c r="P4802" s="188" t="s">
        <v>3100</v>
      </c>
      <c r="Q4802" s="265" t="s">
        <v>3093</v>
      </c>
      <c r="R4802" s="264" t="s">
        <v>3073</v>
      </c>
      <c r="S4802" s="265" t="s">
        <v>3116</v>
      </c>
      <c r="T4802" s="11" t="s">
        <v>2988</v>
      </c>
      <c r="V4802" s="215">
        <v>71.900000000000006</v>
      </c>
      <c r="Z4802">
        <v>15.2</v>
      </c>
      <c r="AD4802" s="188">
        <f t="shared" si="149"/>
        <v>4.2752762647270011</v>
      </c>
      <c r="AE4802" s="188">
        <f t="shared" si="150"/>
        <v>8.8816413597094718E-2</v>
      </c>
    </row>
    <row r="4803" spans="1:31" x14ac:dyDescent="0.35">
      <c r="A4803" s="11" t="s">
        <v>2990</v>
      </c>
      <c r="B4803" s="11" t="s">
        <v>2516</v>
      </c>
      <c r="C4803" s="11" t="s">
        <v>2991</v>
      </c>
      <c r="D4803" s="188" t="s">
        <v>3022</v>
      </c>
      <c r="E4803" t="s">
        <v>2992</v>
      </c>
      <c r="F4803" s="215">
        <v>40</v>
      </c>
      <c r="G4803" t="s">
        <v>2994</v>
      </c>
      <c r="H4803" t="s">
        <v>2995</v>
      </c>
      <c r="I4803" t="s">
        <v>2702</v>
      </c>
      <c r="J4803" s="258" t="s">
        <v>3038</v>
      </c>
      <c r="K4803" s="265" t="s">
        <v>3101</v>
      </c>
      <c r="L4803" s="265" t="s">
        <v>1937</v>
      </c>
      <c r="M4803" s="265" t="s">
        <v>1937</v>
      </c>
      <c r="N4803" s="258" t="s">
        <v>3023</v>
      </c>
      <c r="P4803" s="188" t="s">
        <v>3100</v>
      </c>
      <c r="Q4803" s="265" t="s">
        <v>3093</v>
      </c>
      <c r="R4803" s="264" t="s">
        <v>3073</v>
      </c>
      <c r="S4803" s="265" t="s">
        <v>3116</v>
      </c>
      <c r="T4803" s="11" t="s">
        <v>2988</v>
      </c>
      <c r="V4803" s="215">
        <v>359</v>
      </c>
      <c r="Z4803">
        <v>12.2</v>
      </c>
      <c r="AD4803" s="188">
        <f t="shared" si="149"/>
        <v>5.8833223884882786</v>
      </c>
      <c r="AE4803" s="188">
        <f t="shared" si="150"/>
        <v>1.4770030612453526</v>
      </c>
    </row>
    <row r="4804" spans="1:31" x14ac:dyDescent="0.35">
      <c r="A4804" s="11" t="s">
        <v>2990</v>
      </c>
      <c r="B4804" s="11" t="s">
        <v>2516</v>
      </c>
      <c r="C4804" s="11" t="s">
        <v>2991</v>
      </c>
      <c r="D4804" s="188" t="s">
        <v>3022</v>
      </c>
      <c r="E4804" t="s">
        <v>2992</v>
      </c>
      <c r="F4804" s="215">
        <v>40</v>
      </c>
      <c r="G4804" t="s">
        <v>2994</v>
      </c>
      <c r="H4804" t="s">
        <v>2995</v>
      </c>
      <c r="I4804" t="s">
        <v>2998</v>
      </c>
      <c r="J4804" s="258" t="s">
        <v>3036</v>
      </c>
      <c r="K4804" s="265" t="s">
        <v>3101</v>
      </c>
      <c r="L4804" s="265" t="s">
        <v>1937</v>
      </c>
      <c r="M4804" s="265" t="s">
        <v>1937</v>
      </c>
      <c r="N4804" s="258" t="s">
        <v>3023</v>
      </c>
      <c r="P4804" s="188" t="s">
        <v>3100</v>
      </c>
      <c r="Q4804" s="265" t="s">
        <v>3093</v>
      </c>
      <c r="R4804" s="264" t="s">
        <v>3073</v>
      </c>
      <c r="S4804" s="265" t="s">
        <v>3116</v>
      </c>
      <c r="T4804" s="11" t="s">
        <v>2988</v>
      </c>
      <c r="V4804" s="215">
        <v>741</v>
      </c>
      <c r="Z4804">
        <v>10.3</v>
      </c>
      <c r="AD4804" s="188">
        <f t="shared" si="149"/>
        <v>6.6080006252960866</v>
      </c>
      <c r="AE4804" s="188">
        <f t="shared" si="150"/>
        <v>2.0323892415495397</v>
      </c>
    </row>
    <row r="4805" spans="1:31" x14ac:dyDescent="0.35">
      <c r="A4805" s="11" t="s">
        <v>2990</v>
      </c>
      <c r="B4805" s="11" t="s">
        <v>2516</v>
      </c>
      <c r="C4805" s="11" t="s">
        <v>2991</v>
      </c>
      <c r="D4805" s="188" t="s">
        <v>3022</v>
      </c>
      <c r="E4805" t="s">
        <v>2992</v>
      </c>
      <c r="F4805" s="215">
        <v>40</v>
      </c>
      <c r="G4805" t="s">
        <v>2994</v>
      </c>
      <c r="H4805" t="s">
        <v>2995</v>
      </c>
      <c r="I4805" t="s">
        <v>2999</v>
      </c>
      <c r="J4805" s="258" t="s">
        <v>3036</v>
      </c>
      <c r="K4805" s="265" t="s">
        <v>3101</v>
      </c>
      <c r="L4805" s="265" t="s">
        <v>1937</v>
      </c>
      <c r="M4805" s="265" t="s">
        <v>1937</v>
      </c>
      <c r="N4805" s="258" t="s">
        <v>3023</v>
      </c>
      <c r="P4805" s="188" t="s">
        <v>3100</v>
      </c>
      <c r="Q4805" s="265" t="s">
        <v>3093</v>
      </c>
      <c r="R4805" s="264" t="s">
        <v>3073</v>
      </c>
      <c r="S4805" s="265" t="s">
        <v>3116</v>
      </c>
      <c r="T4805" s="11" t="s">
        <v>2988</v>
      </c>
      <c r="V4805" s="215">
        <v>184000</v>
      </c>
      <c r="Z4805">
        <v>1.82</v>
      </c>
      <c r="AD4805" s="188">
        <f t="shared" si="149"/>
        <v>12.122691036591123</v>
      </c>
      <c r="AE4805" s="188">
        <f t="shared" si="150"/>
        <v>5.8137722586976892</v>
      </c>
    </row>
    <row r="4806" spans="1:31" x14ac:dyDescent="0.35">
      <c r="A4806" s="11" t="s">
        <v>2990</v>
      </c>
      <c r="B4806" s="11" t="s">
        <v>2516</v>
      </c>
      <c r="C4806" s="11" t="s">
        <v>2991</v>
      </c>
      <c r="D4806" s="188" t="s">
        <v>3022</v>
      </c>
      <c r="E4806" t="s">
        <v>2992</v>
      </c>
      <c r="F4806" s="215">
        <v>90</v>
      </c>
      <c r="G4806" t="s">
        <v>2994</v>
      </c>
      <c r="H4806" t="s">
        <v>2995</v>
      </c>
      <c r="I4806" t="s">
        <v>2993</v>
      </c>
      <c r="J4806" s="258" t="s">
        <v>2617</v>
      </c>
      <c r="K4806" s="265" t="s">
        <v>3101</v>
      </c>
      <c r="L4806" s="265" t="s">
        <v>1937</v>
      </c>
      <c r="M4806" s="265" t="s">
        <v>1937</v>
      </c>
      <c r="N4806" s="258" t="s">
        <v>3023</v>
      </c>
      <c r="P4806" s="188" t="s">
        <v>3100</v>
      </c>
      <c r="Q4806" s="265" t="s">
        <v>3093</v>
      </c>
      <c r="R4806" s="264" t="s">
        <v>3073</v>
      </c>
      <c r="S4806" s="265" t="s">
        <v>3116</v>
      </c>
      <c r="T4806" s="11" t="s">
        <v>2988</v>
      </c>
      <c r="V4806" s="215">
        <v>36.299999999999997</v>
      </c>
      <c r="Z4806">
        <v>13.9</v>
      </c>
      <c r="AD4806" s="188">
        <f t="shared" si="149"/>
        <v>3.591817741270805</v>
      </c>
      <c r="AE4806" s="188">
        <f t="shared" si="150"/>
        <v>-0.684048697574686</v>
      </c>
    </row>
    <row r="4807" spans="1:31" x14ac:dyDescent="0.35">
      <c r="A4807" s="11" t="s">
        <v>2990</v>
      </c>
      <c r="B4807" s="11" t="s">
        <v>2516</v>
      </c>
      <c r="C4807" s="11" t="s">
        <v>2991</v>
      </c>
      <c r="D4807" s="188" t="s">
        <v>3022</v>
      </c>
      <c r="E4807" t="s">
        <v>2992</v>
      </c>
      <c r="F4807" s="215">
        <v>90</v>
      </c>
      <c r="G4807" t="s">
        <v>2994</v>
      </c>
      <c r="H4807" t="s">
        <v>2995</v>
      </c>
      <c r="I4807" t="s">
        <v>2996</v>
      </c>
      <c r="J4807" s="258" t="s">
        <v>2617</v>
      </c>
      <c r="K4807" s="265" t="s">
        <v>3101</v>
      </c>
      <c r="L4807" s="265" t="s">
        <v>1937</v>
      </c>
      <c r="M4807" s="265" t="s">
        <v>1937</v>
      </c>
      <c r="N4807" s="258" t="s">
        <v>3023</v>
      </c>
      <c r="P4807" s="188" t="s">
        <v>3100</v>
      </c>
      <c r="Q4807" s="265" t="s">
        <v>3093</v>
      </c>
      <c r="R4807" s="264" t="s">
        <v>3073</v>
      </c>
      <c r="S4807" s="265" t="s">
        <v>3116</v>
      </c>
      <c r="T4807" s="11" t="s">
        <v>2988</v>
      </c>
      <c r="V4807" s="215">
        <v>45.4</v>
      </c>
      <c r="Z4807">
        <v>12.7</v>
      </c>
      <c r="AD4807" s="188">
        <f t="shared" si="149"/>
        <v>3.8155121050473024</v>
      </c>
      <c r="AE4807" s="188">
        <f t="shared" si="150"/>
        <v>-0.5506411804702892</v>
      </c>
    </row>
    <row r="4808" spans="1:31" x14ac:dyDescent="0.35">
      <c r="A4808" s="11" t="s">
        <v>2990</v>
      </c>
      <c r="B4808" s="11" t="s">
        <v>2516</v>
      </c>
      <c r="C4808" s="11" t="s">
        <v>2991</v>
      </c>
      <c r="D4808" s="188" t="s">
        <v>3022</v>
      </c>
      <c r="E4808" t="s">
        <v>2992</v>
      </c>
      <c r="F4808" s="215">
        <v>90</v>
      </c>
      <c r="G4808" t="s">
        <v>2994</v>
      </c>
      <c r="H4808" t="s">
        <v>2995</v>
      </c>
      <c r="I4808" t="s">
        <v>2997</v>
      </c>
      <c r="J4808" s="258" t="s">
        <v>3036</v>
      </c>
      <c r="K4808" s="265" t="s">
        <v>3101</v>
      </c>
      <c r="L4808" s="265" t="s">
        <v>1937</v>
      </c>
      <c r="M4808" s="265" t="s">
        <v>1937</v>
      </c>
      <c r="N4808" s="258" t="s">
        <v>3023</v>
      </c>
      <c r="P4808" s="188" t="s">
        <v>3100</v>
      </c>
      <c r="Q4808" s="265" t="s">
        <v>3093</v>
      </c>
      <c r="R4808" s="264" t="s">
        <v>3073</v>
      </c>
      <c r="S4808" s="265" t="s">
        <v>3116</v>
      </c>
      <c r="T4808" s="11" t="s">
        <v>2988</v>
      </c>
      <c r="V4808" s="215">
        <v>65.900000000000006</v>
      </c>
      <c r="Z4808">
        <v>14.9</v>
      </c>
      <c r="AD4808" s="188">
        <f t="shared" si="149"/>
        <v>4.1881384415084613</v>
      </c>
      <c r="AE4808" s="188">
        <f t="shared" si="150"/>
        <v>-1.8255624522261999E-2</v>
      </c>
    </row>
    <row r="4809" spans="1:31" x14ac:dyDescent="0.35">
      <c r="A4809" s="11" t="s">
        <v>2990</v>
      </c>
      <c r="B4809" s="11" t="s">
        <v>2516</v>
      </c>
      <c r="C4809" s="11" t="s">
        <v>2991</v>
      </c>
      <c r="D4809" s="188" t="s">
        <v>3022</v>
      </c>
      <c r="E4809" t="s">
        <v>2992</v>
      </c>
      <c r="F4809" s="215">
        <v>90</v>
      </c>
      <c r="G4809" t="s">
        <v>2994</v>
      </c>
      <c r="H4809" t="s">
        <v>2995</v>
      </c>
      <c r="I4809" t="s">
        <v>2702</v>
      </c>
      <c r="J4809" s="258" t="s">
        <v>3038</v>
      </c>
      <c r="K4809" s="265" t="s">
        <v>3101</v>
      </c>
      <c r="L4809" s="265" t="s">
        <v>1937</v>
      </c>
      <c r="M4809" s="265" t="s">
        <v>1937</v>
      </c>
      <c r="N4809" s="258" t="s">
        <v>3023</v>
      </c>
      <c r="P4809" s="188" t="s">
        <v>3100</v>
      </c>
      <c r="Q4809" s="265" t="s">
        <v>3093</v>
      </c>
      <c r="R4809" s="264" t="s">
        <v>3073</v>
      </c>
      <c r="S4809" s="265" t="s">
        <v>3116</v>
      </c>
      <c r="T4809" s="11" t="s">
        <v>2988</v>
      </c>
      <c r="V4809" s="215">
        <v>339</v>
      </c>
      <c r="Z4809">
        <v>7.43</v>
      </c>
      <c r="AD4809" s="188">
        <f t="shared" si="149"/>
        <v>5.8260001073804499</v>
      </c>
      <c r="AE4809" s="188">
        <f t="shared" si="150"/>
        <v>0.92377068712798094</v>
      </c>
    </row>
    <row r="4810" spans="1:31" x14ac:dyDescent="0.35">
      <c r="A4810" s="11" t="s">
        <v>2990</v>
      </c>
      <c r="B4810" s="11" t="s">
        <v>2516</v>
      </c>
      <c r="C4810" s="11" t="s">
        <v>2991</v>
      </c>
      <c r="D4810" s="188" t="s">
        <v>3022</v>
      </c>
      <c r="E4810" t="s">
        <v>2992</v>
      </c>
      <c r="F4810" s="215">
        <v>90</v>
      </c>
      <c r="G4810" t="s">
        <v>2994</v>
      </c>
      <c r="H4810" t="s">
        <v>2995</v>
      </c>
      <c r="I4810" t="s">
        <v>2998</v>
      </c>
      <c r="J4810" s="258" t="s">
        <v>3036</v>
      </c>
      <c r="K4810" s="265" t="s">
        <v>3101</v>
      </c>
      <c r="L4810" s="265" t="s">
        <v>1937</v>
      </c>
      <c r="M4810" s="265" t="s">
        <v>1937</v>
      </c>
      <c r="N4810" s="258" t="s">
        <v>3023</v>
      </c>
      <c r="P4810" s="188" t="s">
        <v>3100</v>
      </c>
      <c r="Q4810" s="265" t="s">
        <v>3093</v>
      </c>
      <c r="R4810" s="264" t="s">
        <v>3073</v>
      </c>
      <c r="S4810" s="265" t="s">
        <v>3116</v>
      </c>
      <c r="T4810" s="11" t="s">
        <v>2988</v>
      </c>
      <c r="V4810" s="215">
        <v>664</v>
      </c>
      <c r="Z4810">
        <v>6.22</v>
      </c>
      <c r="AD4810" s="188">
        <f t="shared" si="149"/>
        <v>6.4982821494764336</v>
      </c>
      <c r="AE4810" s="188">
        <f t="shared" si="150"/>
        <v>1.4182967772453847</v>
      </c>
    </row>
    <row r="4811" spans="1:31" x14ac:dyDescent="0.35">
      <c r="A4811" s="11" t="s">
        <v>2990</v>
      </c>
      <c r="B4811" s="11" t="s">
        <v>2516</v>
      </c>
      <c r="C4811" s="11" t="s">
        <v>2991</v>
      </c>
      <c r="D4811" s="188" t="s">
        <v>3022</v>
      </c>
      <c r="E4811" t="s">
        <v>2992</v>
      </c>
      <c r="F4811" s="215">
        <v>90</v>
      </c>
      <c r="G4811" t="s">
        <v>2994</v>
      </c>
      <c r="H4811" t="s">
        <v>2995</v>
      </c>
      <c r="I4811" t="s">
        <v>2999</v>
      </c>
      <c r="J4811" s="258" t="s">
        <v>3036</v>
      </c>
      <c r="K4811" s="265" t="s">
        <v>3101</v>
      </c>
      <c r="L4811" s="265" t="s">
        <v>1937</v>
      </c>
      <c r="M4811" s="265" t="s">
        <v>1937</v>
      </c>
      <c r="N4811" s="258" t="s">
        <v>3023</v>
      </c>
      <c r="P4811" s="188" t="s">
        <v>3100</v>
      </c>
      <c r="Q4811" s="265" t="s">
        <v>3093</v>
      </c>
      <c r="R4811" s="264" t="s">
        <v>3073</v>
      </c>
      <c r="S4811" s="265" t="s">
        <v>3116</v>
      </c>
      <c r="T4811" s="11" t="s">
        <v>2988</v>
      </c>
      <c r="V4811" s="215">
        <v>183000</v>
      </c>
      <c r="Z4811">
        <v>1.56</v>
      </c>
      <c r="AD4811" s="188">
        <f t="shared" si="149"/>
        <v>12.117241431823558</v>
      </c>
      <c r="AE4811" s="188">
        <f t="shared" si="150"/>
        <v>5.6541719741028666</v>
      </c>
    </row>
    <row r="4812" spans="1:31" x14ac:dyDescent="0.35">
      <c r="A4812" s="11" t="s">
        <v>2990</v>
      </c>
      <c r="B4812" s="11" t="s">
        <v>2516</v>
      </c>
      <c r="C4812" s="11" t="s">
        <v>2991</v>
      </c>
      <c r="D4812" s="188" t="s">
        <v>3022</v>
      </c>
      <c r="E4812" t="s">
        <v>2992</v>
      </c>
      <c r="F4812" s="215">
        <v>190</v>
      </c>
      <c r="G4812" t="s">
        <v>2994</v>
      </c>
      <c r="H4812" t="s">
        <v>2995</v>
      </c>
      <c r="I4812" t="s">
        <v>2993</v>
      </c>
      <c r="J4812" s="258" t="s">
        <v>2617</v>
      </c>
      <c r="K4812" s="265" t="s">
        <v>3101</v>
      </c>
      <c r="L4812" s="265" t="s">
        <v>1937</v>
      </c>
      <c r="M4812" s="265" t="s">
        <v>1937</v>
      </c>
      <c r="N4812" s="258" t="s">
        <v>3023</v>
      </c>
      <c r="P4812" s="188" t="s">
        <v>3100</v>
      </c>
      <c r="Q4812" s="265" t="s">
        <v>3093</v>
      </c>
      <c r="R4812" s="264" t="s">
        <v>3073</v>
      </c>
      <c r="S4812" s="265" t="s">
        <v>3116</v>
      </c>
      <c r="T4812" s="11" t="s">
        <v>2988</v>
      </c>
      <c r="V4812" s="215">
        <v>32</v>
      </c>
      <c r="Z4812">
        <v>11.8</v>
      </c>
      <c r="AD4812" s="188">
        <f t="shared" si="149"/>
        <v>3.4657359027997265</v>
      </c>
      <c r="AE4812" s="188">
        <f t="shared" si="150"/>
        <v>-0.97391984471079129</v>
      </c>
    </row>
    <row r="4813" spans="1:31" x14ac:dyDescent="0.35">
      <c r="A4813" s="11" t="s">
        <v>2990</v>
      </c>
      <c r="B4813" s="11" t="s">
        <v>2516</v>
      </c>
      <c r="C4813" s="11" t="s">
        <v>2991</v>
      </c>
      <c r="D4813" s="188" t="s">
        <v>3022</v>
      </c>
      <c r="E4813" t="s">
        <v>2992</v>
      </c>
      <c r="F4813" s="215">
        <v>190</v>
      </c>
      <c r="G4813" t="s">
        <v>2994</v>
      </c>
      <c r="H4813" t="s">
        <v>2995</v>
      </c>
      <c r="I4813" t="s">
        <v>2996</v>
      </c>
      <c r="J4813" s="258" t="s">
        <v>2617</v>
      </c>
      <c r="K4813" s="265" t="s">
        <v>3101</v>
      </c>
      <c r="L4813" s="265" t="s">
        <v>1937</v>
      </c>
      <c r="M4813" s="265" t="s">
        <v>1937</v>
      </c>
      <c r="N4813" s="258" t="s">
        <v>3023</v>
      </c>
      <c r="P4813" s="188" t="s">
        <v>3100</v>
      </c>
      <c r="Q4813" s="265" t="s">
        <v>3093</v>
      </c>
      <c r="R4813" s="264" t="s">
        <v>3073</v>
      </c>
      <c r="S4813" s="265" t="s">
        <v>3116</v>
      </c>
      <c r="T4813" s="11" t="s">
        <v>2988</v>
      </c>
      <c r="V4813" s="215">
        <v>39.200000000000003</v>
      </c>
      <c r="Z4813">
        <v>9.65</v>
      </c>
      <c r="AD4813" s="188">
        <f t="shared" si="149"/>
        <v>3.6686767467964168</v>
      </c>
      <c r="AE4813" s="188">
        <f t="shared" si="150"/>
        <v>-0.97212061683482542</v>
      </c>
    </row>
    <row r="4814" spans="1:31" x14ac:dyDescent="0.35">
      <c r="A4814" s="11" t="s">
        <v>2990</v>
      </c>
      <c r="B4814" s="11" t="s">
        <v>2516</v>
      </c>
      <c r="C4814" s="11" t="s">
        <v>2991</v>
      </c>
      <c r="D4814" s="188" t="s">
        <v>3022</v>
      </c>
      <c r="E4814" t="s">
        <v>2992</v>
      </c>
      <c r="F4814" s="215">
        <v>190</v>
      </c>
      <c r="G4814" t="s">
        <v>2994</v>
      </c>
      <c r="H4814" t="s">
        <v>2995</v>
      </c>
      <c r="I4814" t="s">
        <v>2997</v>
      </c>
      <c r="J4814" s="258" t="s">
        <v>3036</v>
      </c>
      <c r="K4814" s="265" t="s">
        <v>3101</v>
      </c>
      <c r="L4814" s="265" t="s">
        <v>1937</v>
      </c>
      <c r="M4814" s="265" t="s">
        <v>1937</v>
      </c>
      <c r="N4814" s="258" t="s">
        <v>3023</v>
      </c>
      <c r="P4814" s="188" t="s">
        <v>3100</v>
      </c>
      <c r="Q4814" s="265" t="s">
        <v>3093</v>
      </c>
      <c r="R4814" s="264" t="s">
        <v>3073</v>
      </c>
      <c r="S4814" s="265" t="s">
        <v>3116</v>
      </c>
      <c r="T4814" s="11" t="s">
        <v>2988</v>
      </c>
      <c r="V4814" s="215">
        <v>58.9</v>
      </c>
      <c r="Z4814">
        <v>11.4</v>
      </c>
      <c r="AD4814" s="188">
        <f t="shared" si="149"/>
        <v>4.0758410906575406</v>
      </c>
      <c r="AE4814" s="188">
        <f t="shared" si="150"/>
        <v>-0.39830083292414614</v>
      </c>
    </row>
    <row r="4815" spans="1:31" x14ac:dyDescent="0.35">
      <c r="A4815" s="11" t="s">
        <v>2990</v>
      </c>
      <c r="B4815" s="11" t="s">
        <v>2516</v>
      </c>
      <c r="C4815" s="11" t="s">
        <v>2991</v>
      </c>
      <c r="D4815" s="188" t="s">
        <v>3022</v>
      </c>
      <c r="E4815" t="s">
        <v>2992</v>
      </c>
      <c r="F4815" s="215">
        <v>190</v>
      </c>
      <c r="G4815" t="s">
        <v>2994</v>
      </c>
      <c r="H4815" t="s">
        <v>2995</v>
      </c>
      <c r="I4815" t="s">
        <v>2702</v>
      </c>
      <c r="J4815" s="258" t="s">
        <v>3038</v>
      </c>
      <c r="K4815" s="265" t="s">
        <v>3101</v>
      </c>
      <c r="L4815" s="265" t="s">
        <v>1937</v>
      </c>
      <c r="M4815" s="265" t="s">
        <v>1937</v>
      </c>
      <c r="N4815" s="258" t="s">
        <v>3023</v>
      </c>
      <c r="P4815" s="188" t="s">
        <v>3100</v>
      </c>
      <c r="Q4815" s="265" t="s">
        <v>3093</v>
      </c>
      <c r="R4815" s="264" t="s">
        <v>3073</v>
      </c>
      <c r="S4815" s="265" t="s">
        <v>3116</v>
      </c>
      <c r="T4815" s="11" t="s">
        <v>2988</v>
      </c>
      <c r="V4815" s="215">
        <v>261</v>
      </c>
      <c r="Z4815">
        <v>7.15</v>
      </c>
      <c r="AD4815" s="188">
        <f t="shared" si="149"/>
        <v>5.5645204073226937</v>
      </c>
      <c r="AE4815" s="188">
        <f t="shared" si="150"/>
        <v>0.62387748504647267</v>
      </c>
    </row>
    <row r="4816" spans="1:31" x14ac:dyDescent="0.35">
      <c r="A4816" s="11" t="s">
        <v>2990</v>
      </c>
      <c r="B4816" s="11" t="s">
        <v>2516</v>
      </c>
      <c r="C4816" s="11" t="s">
        <v>2991</v>
      </c>
      <c r="D4816" s="188" t="s">
        <v>3022</v>
      </c>
      <c r="E4816" t="s">
        <v>2992</v>
      </c>
      <c r="F4816" s="215">
        <v>190</v>
      </c>
      <c r="G4816" t="s">
        <v>2994</v>
      </c>
      <c r="H4816" t="s">
        <v>2995</v>
      </c>
      <c r="I4816" t="s">
        <v>2998</v>
      </c>
      <c r="J4816" s="258" t="s">
        <v>3036</v>
      </c>
      <c r="K4816" s="265" t="s">
        <v>3101</v>
      </c>
      <c r="L4816" s="265" t="s">
        <v>1937</v>
      </c>
      <c r="M4816" s="265" t="s">
        <v>1937</v>
      </c>
      <c r="N4816" s="258" t="s">
        <v>3023</v>
      </c>
      <c r="P4816" s="188" t="s">
        <v>3100</v>
      </c>
      <c r="Q4816" s="265" t="s">
        <v>3093</v>
      </c>
      <c r="R4816" s="264" t="s">
        <v>3073</v>
      </c>
      <c r="S4816" s="265" t="s">
        <v>3116</v>
      </c>
      <c r="T4816" s="11" t="s">
        <v>2988</v>
      </c>
      <c r="V4816" s="215">
        <v>691</v>
      </c>
      <c r="Z4816">
        <v>5.2</v>
      </c>
      <c r="AD4816" s="188">
        <f t="shared" si="149"/>
        <v>6.5381398237676702</v>
      </c>
      <c r="AE4816" s="188">
        <f t="shared" si="150"/>
        <v>1.2790431703729146</v>
      </c>
    </row>
    <row r="4817" spans="1:31" x14ac:dyDescent="0.35">
      <c r="A4817" s="11" t="s">
        <v>2990</v>
      </c>
      <c r="B4817" s="11" t="s">
        <v>2516</v>
      </c>
      <c r="C4817" s="11" t="s">
        <v>2991</v>
      </c>
      <c r="D4817" s="188" t="s">
        <v>3022</v>
      </c>
      <c r="E4817" t="s">
        <v>2992</v>
      </c>
      <c r="F4817" s="215">
        <v>190</v>
      </c>
      <c r="G4817" t="s">
        <v>2994</v>
      </c>
      <c r="H4817" t="s">
        <v>2995</v>
      </c>
      <c r="I4817" t="s">
        <v>2999</v>
      </c>
      <c r="J4817" s="258" t="s">
        <v>3036</v>
      </c>
      <c r="K4817" s="265" t="s">
        <v>3101</v>
      </c>
      <c r="L4817" s="265" t="s">
        <v>1937</v>
      </c>
      <c r="M4817" s="265" t="s">
        <v>1937</v>
      </c>
      <c r="N4817" s="258" t="s">
        <v>3023</v>
      </c>
      <c r="P4817" s="188" t="s">
        <v>3100</v>
      </c>
      <c r="Q4817" s="265" t="s">
        <v>3093</v>
      </c>
      <c r="R4817" s="264" t="s">
        <v>3073</v>
      </c>
      <c r="S4817" s="265" t="s">
        <v>3116</v>
      </c>
      <c r="T4817" s="11" t="s">
        <v>2988</v>
      </c>
      <c r="V4817" s="215">
        <v>180000</v>
      </c>
      <c r="Z4817">
        <v>1.33</v>
      </c>
      <c r="AD4817" s="188">
        <f t="shared" si="149"/>
        <v>12.100712129872347</v>
      </c>
      <c r="AE4817" s="188">
        <f t="shared" si="150"/>
        <v>5.4781357931238732</v>
      </c>
    </row>
    <row r="4818" spans="1:31" x14ac:dyDescent="0.35">
      <c r="A4818" s="11" t="s">
        <v>2990</v>
      </c>
      <c r="B4818" s="11" t="s">
        <v>2516</v>
      </c>
      <c r="C4818" s="11" t="s">
        <v>2991</v>
      </c>
      <c r="D4818" s="188" t="s">
        <v>3022</v>
      </c>
      <c r="E4818" t="s">
        <v>2992</v>
      </c>
      <c r="F4818" s="215">
        <v>330</v>
      </c>
      <c r="G4818" t="s">
        <v>2994</v>
      </c>
      <c r="H4818" t="s">
        <v>2995</v>
      </c>
      <c r="I4818" t="s">
        <v>2993</v>
      </c>
      <c r="J4818" s="258" t="s">
        <v>2617</v>
      </c>
      <c r="K4818" s="265" t="s">
        <v>3101</v>
      </c>
      <c r="L4818" s="265" t="s">
        <v>1937</v>
      </c>
      <c r="M4818" s="265" t="s">
        <v>1937</v>
      </c>
      <c r="N4818" s="258" t="s">
        <v>3023</v>
      </c>
      <c r="P4818" s="188" t="s">
        <v>3100</v>
      </c>
      <c r="Q4818" s="265" t="s">
        <v>3093</v>
      </c>
      <c r="R4818" s="264" t="s">
        <v>3073</v>
      </c>
      <c r="S4818" s="265" t="s">
        <v>3116</v>
      </c>
      <c r="T4818" s="11" t="s">
        <v>2988</v>
      </c>
      <c r="V4818" s="215">
        <v>34.5</v>
      </c>
      <c r="Z4818">
        <v>8.86</v>
      </c>
      <c r="AD4818" s="188">
        <f t="shared" si="149"/>
        <v>3.5409593240373143</v>
      </c>
      <c r="AE4818" s="188">
        <f t="shared" si="150"/>
        <v>-1.1852491903278335</v>
      </c>
    </row>
    <row r="4819" spans="1:31" x14ac:dyDescent="0.35">
      <c r="A4819" s="11" t="s">
        <v>2990</v>
      </c>
      <c r="B4819" s="11" t="s">
        <v>2516</v>
      </c>
      <c r="C4819" s="11" t="s">
        <v>2991</v>
      </c>
      <c r="D4819" s="188" t="s">
        <v>3022</v>
      </c>
      <c r="E4819" t="s">
        <v>2992</v>
      </c>
      <c r="F4819" s="215">
        <v>330</v>
      </c>
      <c r="G4819" t="s">
        <v>2994</v>
      </c>
      <c r="H4819" t="s">
        <v>2995</v>
      </c>
      <c r="I4819" t="s">
        <v>2996</v>
      </c>
      <c r="J4819" s="258" t="s">
        <v>2617</v>
      </c>
      <c r="K4819" s="265" t="s">
        <v>3101</v>
      </c>
      <c r="L4819" s="265" t="s">
        <v>1937</v>
      </c>
      <c r="M4819" s="265" t="s">
        <v>1937</v>
      </c>
      <c r="N4819" s="258" t="s">
        <v>3023</v>
      </c>
      <c r="P4819" s="188" t="s">
        <v>3100</v>
      </c>
      <c r="Q4819" s="265" t="s">
        <v>3093</v>
      </c>
      <c r="R4819" s="264" t="s">
        <v>3073</v>
      </c>
      <c r="S4819" s="265" t="s">
        <v>3116</v>
      </c>
      <c r="T4819" s="11" t="s">
        <v>2988</v>
      </c>
      <c r="V4819" s="215">
        <v>40.200000000000003</v>
      </c>
      <c r="Z4819">
        <v>9.74</v>
      </c>
      <c r="AD4819" s="188">
        <f t="shared" si="149"/>
        <v>3.6938669956249757</v>
      </c>
      <c r="AE4819" s="188">
        <f t="shared" si="150"/>
        <v>-0.93764716570271778</v>
      </c>
    </row>
    <row r="4820" spans="1:31" x14ac:dyDescent="0.35">
      <c r="A4820" s="11" t="s">
        <v>2990</v>
      </c>
      <c r="B4820" s="11" t="s">
        <v>2516</v>
      </c>
      <c r="C4820" s="11" t="s">
        <v>2991</v>
      </c>
      <c r="D4820" s="188" t="s">
        <v>3022</v>
      </c>
      <c r="E4820" t="s">
        <v>2992</v>
      </c>
      <c r="F4820" s="215">
        <v>330</v>
      </c>
      <c r="G4820" t="s">
        <v>2994</v>
      </c>
      <c r="H4820" t="s">
        <v>2995</v>
      </c>
      <c r="I4820" t="s">
        <v>2997</v>
      </c>
      <c r="J4820" s="258" t="s">
        <v>3036</v>
      </c>
      <c r="K4820" s="265" t="s">
        <v>3101</v>
      </c>
      <c r="L4820" s="265" t="s">
        <v>1937</v>
      </c>
      <c r="M4820" s="265" t="s">
        <v>1937</v>
      </c>
      <c r="N4820" s="258" t="s">
        <v>3023</v>
      </c>
      <c r="P4820" s="188" t="s">
        <v>3100</v>
      </c>
      <c r="Q4820" s="265" t="s">
        <v>3093</v>
      </c>
      <c r="R4820" s="264" t="s">
        <v>3073</v>
      </c>
      <c r="S4820" s="265" t="s">
        <v>3116</v>
      </c>
      <c r="T4820" s="11" t="s">
        <v>2988</v>
      </c>
      <c r="V4820" s="215">
        <v>63</v>
      </c>
      <c r="Z4820">
        <v>10.3</v>
      </c>
      <c r="AD4820" s="188">
        <f t="shared" si="149"/>
        <v>4.1431347263915326</v>
      </c>
      <c r="AE4820" s="188">
        <f t="shared" si="150"/>
        <v>-0.43247665735501423</v>
      </c>
    </row>
    <row r="4821" spans="1:31" x14ac:dyDescent="0.35">
      <c r="A4821" s="11" t="s">
        <v>2990</v>
      </c>
      <c r="B4821" s="11" t="s">
        <v>2516</v>
      </c>
      <c r="C4821" s="11" t="s">
        <v>2991</v>
      </c>
      <c r="D4821" s="188" t="s">
        <v>3022</v>
      </c>
      <c r="E4821" t="s">
        <v>2992</v>
      </c>
      <c r="F4821" s="215">
        <v>330</v>
      </c>
      <c r="G4821" t="s">
        <v>2994</v>
      </c>
      <c r="H4821" t="s">
        <v>2995</v>
      </c>
      <c r="I4821" t="s">
        <v>2702</v>
      </c>
      <c r="J4821" s="258" t="s">
        <v>3038</v>
      </c>
      <c r="K4821" s="265" t="s">
        <v>3101</v>
      </c>
      <c r="L4821" s="265" t="s">
        <v>1937</v>
      </c>
      <c r="M4821" s="265" t="s">
        <v>1937</v>
      </c>
      <c r="N4821" s="258" t="s">
        <v>3023</v>
      </c>
      <c r="P4821" s="188" t="s">
        <v>3100</v>
      </c>
      <c r="Q4821" s="265" t="s">
        <v>3093</v>
      </c>
      <c r="R4821" s="264" t="s">
        <v>3073</v>
      </c>
      <c r="S4821" s="265" t="s">
        <v>3116</v>
      </c>
      <c r="T4821" s="11" t="s">
        <v>2988</v>
      </c>
      <c r="V4821" s="215">
        <v>275</v>
      </c>
      <c r="Z4821">
        <v>6.14</v>
      </c>
      <c r="AD4821" s="188">
        <f t="shared" si="149"/>
        <v>5.6167710976665717</v>
      </c>
      <c r="AE4821" s="188">
        <f t="shared" si="150"/>
        <v>0.52384056084348529</v>
      </c>
    </row>
    <row r="4822" spans="1:31" x14ac:dyDescent="0.35">
      <c r="A4822" s="11" t="s">
        <v>2990</v>
      </c>
      <c r="B4822" s="11" t="s">
        <v>2516</v>
      </c>
      <c r="C4822" s="11" t="s">
        <v>2991</v>
      </c>
      <c r="D4822" s="188" t="s">
        <v>3022</v>
      </c>
      <c r="E4822" t="s">
        <v>2992</v>
      </c>
      <c r="F4822" s="215">
        <v>330</v>
      </c>
      <c r="G4822" t="s">
        <v>2994</v>
      </c>
      <c r="H4822" t="s">
        <v>2995</v>
      </c>
      <c r="I4822" t="s">
        <v>2998</v>
      </c>
      <c r="J4822" s="258" t="s">
        <v>3036</v>
      </c>
      <c r="K4822" s="265" t="s">
        <v>3101</v>
      </c>
      <c r="L4822" s="265" t="s">
        <v>1937</v>
      </c>
      <c r="M4822" s="265" t="s">
        <v>1937</v>
      </c>
      <c r="N4822" s="258" t="s">
        <v>3023</v>
      </c>
      <c r="P4822" s="188" t="s">
        <v>3100</v>
      </c>
      <c r="Q4822" s="265" t="s">
        <v>3093</v>
      </c>
      <c r="R4822" s="264" t="s">
        <v>3073</v>
      </c>
      <c r="S4822" s="265" t="s">
        <v>3116</v>
      </c>
      <c r="T4822" s="11" t="s">
        <v>2988</v>
      </c>
      <c r="V4822" s="215">
        <v>719</v>
      </c>
      <c r="Z4822">
        <v>4.5599999999999996</v>
      </c>
      <c r="AD4822" s="188">
        <f t="shared" si="149"/>
        <v>6.577861357721047</v>
      </c>
      <c r="AE4822" s="188">
        <f t="shared" si="150"/>
        <v>1.1874287022652044</v>
      </c>
    </row>
    <row r="4823" spans="1:31" x14ac:dyDescent="0.35">
      <c r="A4823" s="11" t="s">
        <v>2990</v>
      </c>
      <c r="B4823" s="11" t="s">
        <v>2516</v>
      </c>
      <c r="C4823" s="11" t="s">
        <v>2991</v>
      </c>
      <c r="D4823" s="188" t="s">
        <v>3022</v>
      </c>
      <c r="E4823" t="s">
        <v>2992</v>
      </c>
      <c r="F4823" s="215">
        <v>330</v>
      </c>
      <c r="G4823" t="s">
        <v>2994</v>
      </c>
      <c r="H4823" t="s">
        <v>2995</v>
      </c>
      <c r="I4823" t="s">
        <v>2999</v>
      </c>
      <c r="J4823" s="258" t="s">
        <v>3036</v>
      </c>
      <c r="K4823" s="265" t="s">
        <v>3101</v>
      </c>
      <c r="L4823" s="265" t="s">
        <v>1937</v>
      </c>
      <c r="M4823" s="265" t="s">
        <v>1937</v>
      </c>
      <c r="N4823" s="258" t="s">
        <v>3023</v>
      </c>
      <c r="P4823" s="188" t="s">
        <v>3100</v>
      </c>
      <c r="Q4823" s="265" t="s">
        <v>3093</v>
      </c>
      <c r="R4823" s="264" t="s">
        <v>3073</v>
      </c>
      <c r="S4823" s="265" t="s">
        <v>3116</v>
      </c>
      <c r="T4823" s="11" t="s">
        <v>2988</v>
      </c>
      <c r="V4823" s="215">
        <v>177000</v>
      </c>
      <c r="Z4823">
        <v>1.38</v>
      </c>
      <c r="AD4823" s="188">
        <f t="shared" si="149"/>
        <v>12.083905011555967</v>
      </c>
      <c r="AE4823" s="188">
        <f t="shared" si="150"/>
        <v>5.4982332317429421</v>
      </c>
    </row>
    <row r="4824" spans="1:31" x14ac:dyDescent="0.35">
      <c r="A4824" s="11" t="s">
        <v>2990</v>
      </c>
      <c r="B4824" s="11" t="s">
        <v>2516</v>
      </c>
      <c r="C4824" s="11" t="s">
        <v>2991</v>
      </c>
      <c r="D4824" s="188" t="s">
        <v>3022</v>
      </c>
      <c r="E4824" t="s">
        <v>2992</v>
      </c>
      <c r="F4824" s="215">
        <v>750</v>
      </c>
      <c r="G4824" t="s">
        <v>2994</v>
      </c>
      <c r="H4824" t="s">
        <v>2995</v>
      </c>
      <c r="I4824" t="s">
        <v>2993</v>
      </c>
      <c r="J4824" s="258" t="s">
        <v>2617</v>
      </c>
      <c r="K4824" s="265" t="s">
        <v>3101</v>
      </c>
      <c r="L4824" s="265" t="s">
        <v>1937</v>
      </c>
      <c r="M4824" s="265" t="s">
        <v>1937</v>
      </c>
      <c r="N4824" s="258" t="s">
        <v>3023</v>
      </c>
      <c r="P4824" s="188" t="s">
        <v>3100</v>
      </c>
      <c r="Q4824" s="265" t="s">
        <v>3093</v>
      </c>
      <c r="R4824" s="264" t="s">
        <v>3073</v>
      </c>
      <c r="S4824" s="265" t="s">
        <v>3116</v>
      </c>
      <c r="T4824" s="11" t="s">
        <v>2988</v>
      </c>
      <c r="V4824" s="215">
        <v>39.5</v>
      </c>
      <c r="Z4824">
        <v>7.85</v>
      </c>
      <c r="AD4824" s="188">
        <f t="shared" si="149"/>
        <v>3.6763006719070761</v>
      </c>
      <c r="AE4824" s="188">
        <f t="shared" si="150"/>
        <v>-1.1709410752807439</v>
      </c>
    </row>
    <row r="4825" spans="1:31" x14ac:dyDescent="0.35">
      <c r="A4825" s="11" t="s">
        <v>2990</v>
      </c>
      <c r="B4825" s="11" t="s">
        <v>2516</v>
      </c>
      <c r="C4825" s="11" t="s">
        <v>2991</v>
      </c>
      <c r="D4825" s="188" t="s">
        <v>3022</v>
      </c>
      <c r="E4825" t="s">
        <v>2992</v>
      </c>
      <c r="F4825" s="215">
        <v>750</v>
      </c>
      <c r="G4825" t="s">
        <v>2994</v>
      </c>
      <c r="H4825" t="s">
        <v>2995</v>
      </c>
      <c r="I4825" t="s">
        <v>2996</v>
      </c>
      <c r="J4825" s="258" t="s">
        <v>2617</v>
      </c>
      <c r="K4825" s="265" t="s">
        <v>3101</v>
      </c>
      <c r="L4825" s="265" t="s">
        <v>1937</v>
      </c>
      <c r="M4825" s="265" t="s">
        <v>1937</v>
      </c>
      <c r="N4825" s="258" t="s">
        <v>3023</v>
      </c>
      <c r="P4825" s="188" t="s">
        <v>3100</v>
      </c>
      <c r="Q4825" s="265" t="s">
        <v>3093</v>
      </c>
      <c r="R4825" s="264" t="s">
        <v>3073</v>
      </c>
      <c r="S4825" s="265" t="s">
        <v>3116</v>
      </c>
      <c r="T4825" s="11" t="s">
        <v>2988</v>
      </c>
      <c r="V4825" s="215">
        <v>45.6</v>
      </c>
      <c r="Z4825">
        <v>6.63</v>
      </c>
      <c r="AD4825" s="188">
        <f t="shared" si="149"/>
        <v>3.8199077165203406</v>
      </c>
      <c r="AE4825" s="188">
        <f t="shared" si="150"/>
        <v>-1.1962427582640256</v>
      </c>
    </row>
    <row r="4826" spans="1:31" x14ac:dyDescent="0.35">
      <c r="A4826" s="11" t="s">
        <v>2990</v>
      </c>
      <c r="B4826" s="11" t="s">
        <v>2516</v>
      </c>
      <c r="C4826" s="11" t="s">
        <v>2991</v>
      </c>
      <c r="D4826" s="188" t="s">
        <v>3022</v>
      </c>
      <c r="E4826" t="s">
        <v>2992</v>
      </c>
      <c r="F4826" s="215">
        <v>750</v>
      </c>
      <c r="G4826" t="s">
        <v>2994</v>
      </c>
      <c r="H4826" t="s">
        <v>2995</v>
      </c>
      <c r="I4826" t="s">
        <v>2997</v>
      </c>
      <c r="J4826" s="258" t="s">
        <v>3036</v>
      </c>
      <c r="K4826" s="265" t="s">
        <v>3101</v>
      </c>
      <c r="L4826" s="265" t="s">
        <v>1937</v>
      </c>
      <c r="M4826" s="265" t="s">
        <v>1937</v>
      </c>
      <c r="N4826" s="258" t="s">
        <v>3023</v>
      </c>
      <c r="P4826" s="188" t="s">
        <v>3100</v>
      </c>
      <c r="Q4826" s="265" t="s">
        <v>3093</v>
      </c>
      <c r="R4826" s="264" t="s">
        <v>3073</v>
      </c>
      <c r="S4826" s="265" t="s">
        <v>3116</v>
      </c>
      <c r="T4826" s="11" t="s">
        <v>2988</v>
      </c>
      <c r="V4826" s="215">
        <v>68.900000000000006</v>
      </c>
      <c r="Z4826">
        <v>5.18</v>
      </c>
      <c r="AD4826" s="188">
        <f t="shared" si="149"/>
        <v>4.2326561780196128</v>
      </c>
      <c r="AE4826" s="188">
        <f t="shared" si="150"/>
        <v>-1.0302940446911324</v>
      </c>
    </row>
    <row r="4827" spans="1:31" x14ac:dyDescent="0.35">
      <c r="A4827" s="11" t="s">
        <v>2990</v>
      </c>
      <c r="B4827" s="11" t="s">
        <v>2516</v>
      </c>
      <c r="C4827" s="11" t="s">
        <v>2991</v>
      </c>
      <c r="D4827" s="188" t="s">
        <v>3022</v>
      </c>
      <c r="E4827" t="s">
        <v>2992</v>
      </c>
      <c r="F4827" s="215">
        <v>750</v>
      </c>
      <c r="G4827" t="s">
        <v>2994</v>
      </c>
      <c r="H4827" t="s">
        <v>2995</v>
      </c>
      <c r="I4827" t="s">
        <v>2702</v>
      </c>
      <c r="J4827" s="258" t="s">
        <v>3038</v>
      </c>
      <c r="K4827" s="265" t="s">
        <v>3101</v>
      </c>
      <c r="L4827" s="265" t="s">
        <v>1937</v>
      </c>
      <c r="M4827" s="265" t="s">
        <v>1937</v>
      </c>
      <c r="N4827" s="258" t="s">
        <v>3023</v>
      </c>
      <c r="P4827" s="188" t="s">
        <v>3100</v>
      </c>
      <c r="Q4827" s="265" t="s">
        <v>3093</v>
      </c>
      <c r="R4827" s="264" t="s">
        <v>3073</v>
      </c>
      <c r="S4827" s="265" t="s">
        <v>3116</v>
      </c>
      <c r="T4827" s="11" t="s">
        <v>2988</v>
      </c>
      <c r="V4827" s="215">
        <v>326</v>
      </c>
      <c r="Z4827">
        <v>3.96</v>
      </c>
      <c r="AD4827" s="188">
        <f t="shared" si="149"/>
        <v>5.7868973813667077</v>
      </c>
      <c r="AE4827" s="188">
        <f t="shared" si="150"/>
        <v>0.25538612765095969</v>
      </c>
    </row>
    <row r="4828" spans="1:31" x14ac:dyDescent="0.35">
      <c r="A4828" s="11" t="s">
        <v>2990</v>
      </c>
      <c r="B4828" s="11" t="s">
        <v>2516</v>
      </c>
      <c r="C4828" s="11" t="s">
        <v>2991</v>
      </c>
      <c r="D4828" s="188" t="s">
        <v>3022</v>
      </c>
      <c r="E4828" t="s">
        <v>2992</v>
      </c>
      <c r="F4828" s="215">
        <v>750</v>
      </c>
      <c r="G4828" t="s">
        <v>2994</v>
      </c>
      <c r="H4828" t="s">
        <v>2995</v>
      </c>
      <c r="I4828" t="s">
        <v>2998</v>
      </c>
      <c r="J4828" s="258" t="s">
        <v>3036</v>
      </c>
      <c r="K4828" s="265" t="s">
        <v>3101</v>
      </c>
      <c r="L4828" s="265" t="s">
        <v>1937</v>
      </c>
      <c r="M4828" s="265" t="s">
        <v>1937</v>
      </c>
      <c r="N4828" s="258" t="s">
        <v>3023</v>
      </c>
      <c r="P4828" s="188" t="s">
        <v>3100</v>
      </c>
      <c r="Q4828" s="265" t="s">
        <v>3093</v>
      </c>
      <c r="R4828" s="264" t="s">
        <v>3073</v>
      </c>
      <c r="S4828" s="265" t="s">
        <v>3116</v>
      </c>
      <c r="T4828" s="11" t="s">
        <v>2988</v>
      </c>
      <c r="V4828" s="215">
        <v>749</v>
      </c>
      <c r="Z4828">
        <v>3.72</v>
      </c>
      <c r="AD4828" s="188">
        <f t="shared" si="149"/>
        <v>6.6187389835172192</v>
      </c>
      <c r="AE4828" s="188">
        <f t="shared" si="150"/>
        <v>1.0247073728201377</v>
      </c>
    </row>
    <row r="4829" spans="1:31" x14ac:dyDescent="0.35">
      <c r="A4829" s="11" t="s">
        <v>2990</v>
      </c>
      <c r="B4829" s="11" t="s">
        <v>2516</v>
      </c>
      <c r="C4829" s="11" t="s">
        <v>2991</v>
      </c>
      <c r="D4829" s="188" t="s">
        <v>3022</v>
      </c>
      <c r="E4829" t="s">
        <v>2992</v>
      </c>
      <c r="F4829" s="215">
        <v>750</v>
      </c>
      <c r="G4829" t="s">
        <v>2994</v>
      </c>
      <c r="H4829" t="s">
        <v>2995</v>
      </c>
      <c r="I4829" t="s">
        <v>2999</v>
      </c>
      <c r="J4829" s="258" t="s">
        <v>3036</v>
      </c>
      <c r="K4829" s="265" t="s">
        <v>3101</v>
      </c>
      <c r="L4829" s="265" t="s">
        <v>1937</v>
      </c>
      <c r="M4829" s="265" t="s">
        <v>1937</v>
      </c>
      <c r="N4829" s="258" t="s">
        <v>3023</v>
      </c>
      <c r="P4829" s="188" t="s">
        <v>3100</v>
      </c>
      <c r="Q4829" s="265" t="s">
        <v>3093</v>
      </c>
      <c r="R4829" s="264" t="s">
        <v>3073</v>
      </c>
      <c r="S4829" s="265" t="s">
        <v>3116</v>
      </c>
      <c r="T4829" s="11" t="s">
        <v>2988</v>
      </c>
      <c r="V4829" s="215">
        <v>174000</v>
      </c>
      <c r="Z4829">
        <v>0.79</v>
      </c>
      <c r="AD4829" s="188">
        <f t="shared" si="149"/>
        <v>12.066810578196666</v>
      </c>
      <c r="AE4829" s="188">
        <f t="shared" si="150"/>
        <v>4.9233329656934588</v>
      </c>
    </row>
    <row r="4830" spans="1:31" x14ac:dyDescent="0.35">
      <c r="A4830" s="11" t="s">
        <v>3000</v>
      </c>
      <c r="B4830" s="11" t="s">
        <v>2516</v>
      </c>
      <c r="C4830" s="11" t="s">
        <v>2506</v>
      </c>
      <c r="D4830" s="188" t="s">
        <v>3022</v>
      </c>
      <c r="G4830" t="s">
        <v>2862</v>
      </c>
      <c r="H4830" t="s">
        <v>2582</v>
      </c>
      <c r="I4830" t="s">
        <v>3001</v>
      </c>
      <c r="J4830" s="258" t="s">
        <v>3036</v>
      </c>
      <c r="K4830" s="261" t="s">
        <v>3050</v>
      </c>
      <c r="L4830" s="265" t="s">
        <v>1937</v>
      </c>
      <c r="M4830" s="265" t="s">
        <v>1937</v>
      </c>
      <c r="N4830" s="258" t="s">
        <v>3023</v>
      </c>
      <c r="P4830" s="265" t="s">
        <v>3107</v>
      </c>
      <c r="Q4830" s="265" t="s">
        <v>3079</v>
      </c>
      <c r="R4830" s="265" t="s">
        <v>2120</v>
      </c>
      <c r="S4830" s="265" t="s">
        <v>3116</v>
      </c>
      <c r="T4830" s="11" t="s">
        <v>3004</v>
      </c>
      <c r="V4830" s="215">
        <v>98</v>
      </c>
      <c r="Z4830">
        <v>9.7000000000000003E-2</v>
      </c>
      <c r="AD4830" s="188">
        <f t="shared" si="149"/>
        <v>4.5849674786705723</v>
      </c>
      <c r="AE4830" s="188">
        <f>LN(Z4830)</f>
        <v>-2.333044300478754</v>
      </c>
    </row>
    <row r="4831" spans="1:31" x14ac:dyDescent="0.35">
      <c r="A4831" s="11" t="s">
        <v>3000</v>
      </c>
      <c r="B4831" s="11" t="s">
        <v>2516</v>
      </c>
      <c r="C4831" s="11" t="s">
        <v>2506</v>
      </c>
      <c r="D4831" s="188" t="s">
        <v>3022</v>
      </c>
      <c r="G4831" t="s">
        <v>2862</v>
      </c>
      <c r="H4831" t="s">
        <v>2582</v>
      </c>
      <c r="I4831" t="s">
        <v>3002</v>
      </c>
      <c r="J4831" s="188" t="s">
        <v>3036</v>
      </c>
      <c r="K4831" s="261" t="s">
        <v>3050</v>
      </c>
      <c r="L4831" s="265" t="s">
        <v>1937</v>
      </c>
      <c r="M4831" s="265" t="s">
        <v>1937</v>
      </c>
      <c r="N4831" s="258" t="s">
        <v>3023</v>
      </c>
      <c r="P4831" s="265" t="s">
        <v>3107</v>
      </c>
      <c r="Q4831" s="265" t="s">
        <v>3079</v>
      </c>
      <c r="R4831" s="265" t="s">
        <v>2120</v>
      </c>
      <c r="S4831" s="265" t="s">
        <v>3116</v>
      </c>
      <c r="T4831" s="11" t="s">
        <v>3004</v>
      </c>
      <c r="V4831" s="215">
        <v>7474</v>
      </c>
      <c r="Z4831">
        <v>0.19</v>
      </c>
      <c r="AD4831" s="188">
        <f t="shared" si="149"/>
        <v>8.9191856100454299</v>
      </c>
      <c r="AE4831" s="188">
        <f t="shared" ref="AE4831:AE4837" si="151">LN(Z4831)</f>
        <v>-1.6607312068216509</v>
      </c>
    </row>
    <row r="4832" spans="1:31" x14ac:dyDescent="0.35">
      <c r="A4832" s="11" t="s">
        <v>3000</v>
      </c>
      <c r="B4832" s="11" t="s">
        <v>2516</v>
      </c>
      <c r="C4832" s="11" t="s">
        <v>2506</v>
      </c>
      <c r="D4832" s="188" t="s">
        <v>3022</v>
      </c>
      <c r="G4832" t="s">
        <v>2862</v>
      </c>
      <c r="H4832" t="s">
        <v>2582</v>
      </c>
      <c r="I4832" t="s">
        <v>3003</v>
      </c>
      <c r="J4832" s="188" t="s">
        <v>3036</v>
      </c>
      <c r="K4832" s="261" t="s">
        <v>3050</v>
      </c>
      <c r="L4832" s="265" t="s">
        <v>1937</v>
      </c>
      <c r="M4832" s="265" t="s">
        <v>1937</v>
      </c>
      <c r="N4832" s="258" t="s">
        <v>3023</v>
      </c>
      <c r="P4832" s="265" t="s">
        <v>3107</v>
      </c>
      <c r="Q4832" s="265" t="s">
        <v>3079</v>
      </c>
      <c r="R4832" s="265" t="s">
        <v>2120</v>
      </c>
      <c r="S4832" s="265" t="s">
        <v>3116</v>
      </c>
      <c r="T4832" s="11" t="s">
        <v>3004</v>
      </c>
      <c r="V4832" s="215">
        <v>35000</v>
      </c>
      <c r="Z4832">
        <v>0.21</v>
      </c>
      <c r="AD4832" s="188">
        <f t="shared" si="149"/>
        <v>10.46310334047155</v>
      </c>
      <c r="AE4832" s="188">
        <f t="shared" si="151"/>
        <v>-1.5606477482646683</v>
      </c>
    </row>
    <row r="4833" spans="1:31" x14ac:dyDescent="0.35">
      <c r="A4833" s="11" t="s">
        <v>3000</v>
      </c>
      <c r="B4833" s="11" t="s">
        <v>2516</v>
      </c>
      <c r="C4833" s="11" t="s">
        <v>2506</v>
      </c>
      <c r="D4833" s="188" t="s">
        <v>3022</v>
      </c>
      <c r="G4833" t="s">
        <v>2862</v>
      </c>
      <c r="H4833" t="s">
        <v>2582</v>
      </c>
      <c r="I4833" t="s">
        <v>3003</v>
      </c>
      <c r="J4833" s="188" t="s">
        <v>3036</v>
      </c>
      <c r="K4833" s="261" t="s">
        <v>3050</v>
      </c>
      <c r="L4833" s="265" t="s">
        <v>1937</v>
      </c>
      <c r="M4833" s="265" t="s">
        <v>1937</v>
      </c>
      <c r="N4833" s="258" t="s">
        <v>3023</v>
      </c>
      <c r="P4833" s="265" t="s">
        <v>3107</v>
      </c>
      <c r="Q4833" s="265" t="s">
        <v>3079</v>
      </c>
      <c r="R4833" s="265" t="s">
        <v>2120</v>
      </c>
      <c r="S4833" s="265" t="s">
        <v>3116</v>
      </c>
      <c r="T4833" s="11" t="s">
        <v>3004</v>
      </c>
      <c r="V4833" s="215">
        <v>130000</v>
      </c>
      <c r="Z4833">
        <v>0.25</v>
      </c>
      <c r="AD4833" s="188">
        <f t="shared" si="149"/>
        <v>11.77528972943772</v>
      </c>
      <c r="AE4833" s="188">
        <f t="shared" si="151"/>
        <v>-1.3862943611198906</v>
      </c>
    </row>
    <row r="4834" spans="1:31" x14ac:dyDescent="0.35">
      <c r="A4834" s="11" t="s">
        <v>3005</v>
      </c>
      <c r="B4834" s="11" t="s">
        <v>2516</v>
      </c>
      <c r="C4834" s="11" t="s">
        <v>2506</v>
      </c>
      <c r="D4834" s="188" t="s">
        <v>3022</v>
      </c>
      <c r="G4834" t="s">
        <v>2869</v>
      </c>
      <c r="H4834" t="s">
        <v>2582</v>
      </c>
      <c r="I4834" t="s">
        <v>3001</v>
      </c>
      <c r="J4834" s="188" t="s">
        <v>3036</v>
      </c>
      <c r="K4834" s="261" t="s">
        <v>3050</v>
      </c>
      <c r="L4834" s="265" t="s">
        <v>1937</v>
      </c>
      <c r="M4834" s="265" t="s">
        <v>1937</v>
      </c>
      <c r="N4834" s="258" t="s">
        <v>3023</v>
      </c>
      <c r="P4834" s="265" t="s">
        <v>3107</v>
      </c>
      <c r="Q4834" s="265" t="s">
        <v>3079</v>
      </c>
      <c r="R4834" s="265" t="s">
        <v>2120</v>
      </c>
      <c r="S4834" s="265" t="s">
        <v>3116</v>
      </c>
      <c r="T4834" s="11" t="s">
        <v>3004</v>
      </c>
      <c r="V4834" s="215">
        <v>98</v>
      </c>
      <c r="Z4834">
        <v>0.14000000000000001</v>
      </c>
      <c r="AD4834" s="188">
        <f t="shared" si="149"/>
        <v>4.5849674786705723</v>
      </c>
      <c r="AE4834" s="188">
        <f t="shared" si="151"/>
        <v>-1.9661128563728327</v>
      </c>
    </row>
    <row r="4835" spans="1:31" x14ac:dyDescent="0.35">
      <c r="A4835" s="11" t="s">
        <v>3005</v>
      </c>
      <c r="B4835" s="11" t="s">
        <v>2516</v>
      </c>
      <c r="C4835" s="11" t="s">
        <v>2506</v>
      </c>
      <c r="D4835" s="188" t="s">
        <v>3022</v>
      </c>
      <c r="G4835" t="s">
        <v>2869</v>
      </c>
      <c r="H4835" t="s">
        <v>2582</v>
      </c>
      <c r="I4835" t="s">
        <v>3002</v>
      </c>
      <c r="J4835" s="188" t="s">
        <v>3036</v>
      </c>
      <c r="K4835" s="261" t="s">
        <v>3050</v>
      </c>
      <c r="L4835" s="265" t="s">
        <v>1937</v>
      </c>
      <c r="M4835" s="265" t="s">
        <v>1937</v>
      </c>
      <c r="N4835" s="258" t="s">
        <v>3023</v>
      </c>
      <c r="P4835" s="265" t="s">
        <v>3107</v>
      </c>
      <c r="Q4835" s="265" t="s">
        <v>3079</v>
      </c>
      <c r="R4835" s="265" t="s">
        <v>2120</v>
      </c>
      <c r="S4835" s="265" t="s">
        <v>3116</v>
      </c>
      <c r="T4835" s="11" t="s">
        <v>3004</v>
      </c>
      <c r="V4835" s="215">
        <v>7474</v>
      </c>
      <c r="Z4835">
        <v>9.6000000000000002E-2</v>
      </c>
      <c r="AD4835" s="188">
        <f t="shared" si="149"/>
        <v>8.9191856100454299</v>
      </c>
      <c r="AE4835" s="188">
        <f t="shared" si="151"/>
        <v>-2.3434070875143007</v>
      </c>
    </row>
    <row r="4836" spans="1:31" x14ac:dyDescent="0.35">
      <c r="A4836" s="11" t="s">
        <v>3005</v>
      </c>
      <c r="B4836" s="11" t="s">
        <v>2516</v>
      </c>
      <c r="C4836" s="11" t="s">
        <v>2506</v>
      </c>
      <c r="D4836" s="188" t="s">
        <v>3022</v>
      </c>
      <c r="G4836" t="s">
        <v>2869</v>
      </c>
      <c r="H4836" t="s">
        <v>2582</v>
      </c>
      <c r="I4836" t="s">
        <v>3003</v>
      </c>
      <c r="J4836" s="188" t="s">
        <v>3036</v>
      </c>
      <c r="K4836" s="261" t="s">
        <v>3050</v>
      </c>
      <c r="L4836" s="265" t="s">
        <v>1937</v>
      </c>
      <c r="M4836" s="265" t="s">
        <v>1937</v>
      </c>
      <c r="N4836" s="258" t="s">
        <v>3023</v>
      </c>
      <c r="P4836" s="265" t="s">
        <v>3107</v>
      </c>
      <c r="Q4836" s="265" t="s">
        <v>3079</v>
      </c>
      <c r="R4836" s="265" t="s">
        <v>2120</v>
      </c>
      <c r="S4836" s="265" t="s">
        <v>3116</v>
      </c>
      <c r="T4836" s="11" t="s">
        <v>3004</v>
      </c>
      <c r="V4836" s="215">
        <v>30000</v>
      </c>
      <c r="Z4836">
        <v>0.28999999999999998</v>
      </c>
      <c r="AD4836" s="188">
        <f t="shared" si="149"/>
        <v>10.308952660644293</v>
      </c>
      <c r="AE4836" s="188">
        <f t="shared" si="151"/>
        <v>-1.2378743560016174</v>
      </c>
    </row>
    <row r="4837" spans="1:31" x14ac:dyDescent="0.35">
      <c r="A4837" s="11" t="s">
        <v>3005</v>
      </c>
      <c r="B4837" s="11" t="s">
        <v>2516</v>
      </c>
      <c r="C4837" s="11" t="s">
        <v>2506</v>
      </c>
      <c r="D4837" s="188" t="s">
        <v>3022</v>
      </c>
      <c r="G4837" t="s">
        <v>2869</v>
      </c>
      <c r="H4837" t="s">
        <v>2582</v>
      </c>
      <c r="I4837" t="s">
        <v>3003</v>
      </c>
      <c r="J4837" s="258" t="s">
        <v>3036</v>
      </c>
      <c r="K4837" s="261" t="s">
        <v>3050</v>
      </c>
      <c r="L4837" s="265" t="s">
        <v>1937</v>
      </c>
      <c r="M4837" s="265" t="s">
        <v>1937</v>
      </c>
      <c r="N4837" s="258" t="s">
        <v>3023</v>
      </c>
      <c r="P4837" s="265" t="s">
        <v>3107</v>
      </c>
      <c r="Q4837" s="265" t="s">
        <v>3079</v>
      </c>
      <c r="R4837" s="265" t="s">
        <v>2120</v>
      </c>
      <c r="S4837" s="265" t="s">
        <v>3116</v>
      </c>
      <c r="T4837" s="11" t="s">
        <v>3004</v>
      </c>
      <c r="V4837" s="215">
        <v>100000</v>
      </c>
      <c r="Z4837">
        <v>0.2</v>
      </c>
      <c r="AD4837" s="188">
        <f t="shared" si="149"/>
        <v>11.512925464970229</v>
      </c>
      <c r="AE4837" s="188">
        <f t="shared" si="151"/>
        <v>-1.6094379124341003</v>
      </c>
    </row>
    <row r="4839" spans="1:31" x14ac:dyDescent="0.35">
      <c r="Q4839" s="265"/>
      <c r="R4839" s="265"/>
      <c r="S4839" s="265"/>
    </row>
  </sheetData>
  <autoFilter ref="A1:AO4838">
    <filterColumn colId="12">
      <filters blank="1">
        <filter val="yes"/>
      </filters>
    </filterColumn>
  </autoFilter>
  <phoneticPr fontId="63"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savedrecs</vt:lpstr>
      <vt:lpstr>systematic review</vt:lpstr>
      <vt:lpstr>review_suitable</vt:lpstr>
      <vt:lpstr>figures_review_suitable</vt:lpstr>
      <vt:lpstr>suitable+caseID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Helmut Hillebrand</dc:creator>
  <cp:lastModifiedBy>Helmut Hillebrand</cp:lastModifiedBy>
  <dcterms:created xsi:type="dcterms:W3CDTF">2021-02-10T14:54:36Z</dcterms:created>
  <dcterms:modified xsi:type="dcterms:W3CDTF">2021-07-12T11:56:17Z</dcterms:modified>
</cp:coreProperties>
</file>