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60" windowHeight="7680" tabRatio="422" firstSheet="3" activeTab="3"/>
  </bookViews>
  <sheets>
    <sheet name="Cover Sheet" sheetId="4" r:id="rId1"/>
    <sheet name="Test Scenario" sheetId="3" r:id="rId2"/>
    <sheet name="Test Scripts (MANDATORY)" sheetId="6" r:id="rId3"/>
    <sheet name="Test Result Summary" sheetId="8" r:id="rId4"/>
    <sheet name="Version Control" sheetId="7" r:id="rId5"/>
  </sheets>
  <definedNames>
    <definedName name="_xlnm._FilterDatabase" localSheetId="1" hidden="1">'Test Scenario'!$A$3:$H$41</definedName>
    <definedName name="_xlnm._FilterDatabase" localSheetId="2" hidden="1">'Test Scripts (MANDATORY)'!$A$6:$AR$135</definedName>
    <definedName name="_xlnm.Print_Area" localSheetId="0">'Cover Sheet'!$B$2:$M$16</definedName>
    <definedName name="_xlnm.Print_Area" localSheetId="1">'Test Scenario'!$A$1:$H$41</definedName>
    <definedName name="_xlnm.Print_Area" localSheetId="2">'Test Scripts (MANDATORY)'!$A$1:$S$135</definedName>
    <definedName name="_xlnm.Print_Area" localSheetId="4">'Version Control'!$B$3:$E$19</definedName>
    <definedName name="_xlnm.Print_Titles" localSheetId="1">'Test Scenario'!$3:$3</definedName>
    <definedName name="_xlnm.Print_Titles" localSheetId="2">'Test Scripts (MANDATORY)'!$G:$G,'Test Scripts (MANDATORY)'!$6:$6</definedName>
    <definedName name="_xlnm.Print_Titles" localSheetId="4">'Version Control'!$3:$3</definedName>
  </definedNames>
  <calcPr calcId="152511"/>
</workbook>
</file>

<file path=xl/calcChain.xml><?xml version="1.0" encoding="utf-8"?>
<calcChain xmlns="http://schemas.openxmlformats.org/spreadsheetml/2006/main">
  <c r="F20" i="8" l="1"/>
  <c r="F19" i="8"/>
  <c r="E20" i="8"/>
  <c r="E19" i="8"/>
  <c r="F15" i="8"/>
  <c r="F14" i="8"/>
  <c r="F13" i="8"/>
  <c r="F12" i="8"/>
  <c r="E15" i="8"/>
  <c r="E14" i="8"/>
  <c r="E13" i="8"/>
  <c r="E12" i="8" l="1"/>
  <c r="D14" i="8"/>
  <c r="D13" i="8"/>
  <c r="D5" i="8"/>
  <c r="D8" i="8" s="1"/>
  <c r="D20" i="8" l="1"/>
  <c r="D19" i="8"/>
  <c r="D15" i="8"/>
  <c r="D12" i="8"/>
  <c r="F5" i="8"/>
  <c r="E5" i="8"/>
  <c r="E8" i="8" s="1"/>
  <c r="D16" i="8" l="1"/>
  <c r="D21" i="8" l="1"/>
  <c r="J8" i="8"/>
  <c r="H12" i="8" l="1"/>
  <c r="I12" i="8" s="1"/>
  <c r="H13" i="8"/>
  <c r="I13" i="8" s="1"/>
  <c r="F21" i="8"/>
  <c r="E21" i="8"/>
  <c r="J21" i="8" s="1"/>
  <c r="J14" i="8"/>
  <c r="J15" i="8"/>
  <c r="H15" i="8"/>
  <c r="I15" i="8" s="1"/>
  <c r="H5" i="8"/>
  <c r="G20" i="8"/>
  <c r="J12" i="8"/>
  <c r="G12" i="8"/>
  <c r="G13" i="8"/>
  <c r="H14" i="8"/>
  <c r="I14" i="8" s="1"/>
  <c r="J20" i="8"/>
  <c r="J19" i="8"/>
  <c r="E16" i="8"/>
  <c r="H19" i="8"/>
  <c r="G19" i="8"/>
  <c r="H20" i="8"/>
  <c r="J13" i="8"/>
  <c r="G15" i="8"/>
  <c r="G14" i="8"/>
  <c r="F16" i="8"/>
  <c r="G5" i="8"/>
  <c r="G8" i="8" s="1"/>
  <c r="J5" i="8"/>
  <c r="I5" i="8" l="1"/>
  <c r="H8" i="8"/>
  <c r="I8" i="8" s="1"/>
  <c r="G21" i="8"/>
  <c r="I19" i="8"/>
  <c r="H21" i="8"/>
  <c r="I21" i="8" s="1"/>
  <c r="J16" i="8"/>
  <c r="H16" i="8"/>
  <c r="I16" i="8" s="1"/>
  <c r="G16" i="8"/>
  <c r="I20" i="8"/>
  <c r="F8" i="8"/>
</calcChain>
</file>

<file path=xl/comments1.xml><?xml version="1.0" encoding="utf-8"?>
<comments xmlns="http://schemas.openxmlformats.org/spreadsheetml/2006/main">
  <authors>
    <author>Author</author>
  </authors>
  <commentList>
    <comment ref="H6" authorId="0" shapeId="0">
      <text>
        <r>
          <rPr>
            <b/>
            <sz val="9"/>
            <color indexed="81"/>
            <rFont val="Tahoma"/>
            <family val="2"/>
          </rPr>
          <t>Priority Level:
Critical</t>
        </r>
        <r>
          <rPr>
            <sz val="9"/>
            <color indexed="81"/>
            <rFont val="Tahoma"/>
            <family val="2"/>
          </rPr>
          <t xml:space="preserve"> -&gt; Main requirement 
</t>
        </r>
        <r>
          <rPr>
            <b/>
            <sz val="9"/>
            <color indexed="81"/>
            <rFont val="Tahoma"/>
            <family val="2"/>
          </rPr>
          <t>High</t>
        </r>
        <r>
          <rPr>
            <sz val="9"/>
            <color indexed="81"/>
            <rFont val="Tahoma"/>
            <family val="2"/>
          </rPr>
          <t xml:space="preserve"> -&gt; Major part of Main requirement
</t>
        </r>
        <r>
          <rPr>
            <b/>
            <sz val="9"/>
            <color indexed="81"/>
            <rFont val="Tahoma"/>
            <family val="2"/>
          </rPr>
          <t xml:space="preserve">Medium </t>
        </r>
        <r>
          <rPr>
            <sz val="9"/>
            <color indexed="81"/>
            <rFont val="Tahoma"/>
            <family val="2"/>
          </rPr>
          <t>-&gt; Optional related with the requirement</t>
        </r>
        <r>
          <rPr>
            <b/>
            <sz val="9"/>
            <color indexed="81"/>
            <rFont val="Tahoma"/>
            <family val="2"/>
          </rPr>
          <t xml:space="preserve">
Low</t>
        </r>
        <r>
          <rPr>
            <sz val="9"/>
            <color indexed="81"/>
            <rFont val="Tahoma"/>
            <family val="2"/>
          </rPr>
          <t xml:space="preserve"> -&gt; Additional test</t>
        </r>
      </text>
    </comment>
    <comment ref="I6" authorId="0" shapeId="0">
      <text>
        <r>
          <rPr>
            <b/>
            <sz val="9"/>
            <color indexed="81"/>
            <rFont val="Tahoma"/>
            <family val="2"/>
          </rPr>
          <t>Type of Testing:
Positive or Negative</t>
        </r>
        <r>
          <rPr>
            <sz val="9"/>
            <color indexed="81"/>
            <rFont val="Tahoma"/>
            <family val="2"/>
          </rPr>
          <t xml:space="preserve">
</t>
        </r>
      </text>
    </comment>
    <comment ref="J6" authorId="0" shapeId="0">
      <text>
        <r>
          <rPr>
            <b/>
            <sz val="9"/>
            <color indexed="81"/>
            <rFont val="Tahoma"/>
            <family val="2"/>
          </rPr>
          <t>Testing Category:
Testing Category Description
Functionality  Testing</t>
        </r>
        <r>
          <rPr>
            <sz val="9"/>
            <color indexed="81"/>
            <rFont val="Tahoma"/>
            <family val="2"/>
          </rPr>
          <t xml:space="preserve"> -&gt; related to the functionality, behavior of the product, main goal is to make sure the application works as expected </t>
        </r>
        <r>
          <rPr>
            <b/>
            <sz val="9"/>
            <color indexed="81"/>
            <rFont val="Tahoma"/>
            <family val="2"/>
          </rPr>
          <t xml:space="preserve">
Data </t>
        </r>
        <r>
          <rPr>
            <sz val="9"/>
            <color indexed="81"/>
            <rFont val="Tahoma"/>
            <family val="2"/>
          </rPr>
          <t xml:space="preserve">-&gt; Testing related with data, input and output combination, configuration and variation (valid / invalid) of data type (e.g. Alphabet, Numeric, Alphanumeric, Sign, etc.), data boundary (min / max, in range / out of range), data sync and availability in systems. </t>
        </r>
        <r>
          <rPr>
            <b/>
            <sz val="9"/>
            <color indexed="81"/>
            <rFont val="Tahoma"/>
            <family val="2"/>
          </rPr>
          <t xml:space="preserve">
Flow </t>
        </r>
        <r>
          <rPr>
            <sz val="9"/>
            <color indexed="81"/>
            <rFont val="Tahoma"/>
            <family val="2"/>
          </rPr>
          <t xml:space="preserve">-&gt; Testing related with flow checking to make sure the movement from current state to next state of the application menus </t>
        </r>
        <r>
          <rPr>
            <b/>
            <sz val="9"/>
            <color indexed="81"/>
            <rFont val="Tahoma"/>
            <family val="2"/>
          </rPr>
          <t xml:space="preserve">
UI </t>
        </r>
        <r>
          <rPr>
            <sz val="9"/>
            <color indexed="81"/>
            <rFont val="Tahoma"/>
            <family val="2"/>
          </rPr>
          <t xml:space="preserve">-&gt; Testing related with graphical user interface (GUI) </t>
        </r>
        <r>
          <rPr>
            <b/>
            <sz val="9"/>
            <color indexed="81"/>
            <rFont val="Tahoma"/>
            <family val="2"/>
          </rPr>
          <t xml:space="preserve">
Use Case </t>
        </r>
        <r>
          <rPr>
            <sz val="9"/>
            <color indexed="81"/>
            <rFont val="Tahoma"/>
            <family val="2"/>
          </rPr>
          <t>-&gt; Testing interactions between a role, level (Admin, client, etc.) and all system activities that have significance to the users.</t>
        </r>
        <r>
          <rPr>
            <b/>
            <sz val="9"/>
            <color indexed="81"/>
            <rFont val="Tahoma"/>
            <family val="2"/>
          </rPr>
          <t xml:space="preserve">
E2E (End to End) </t>
        </r>
        <r>
          <rPr>
            <sz val="9"/>
            <color indexed="81"/>
            <rFont val="Tahoma"/>
            <family val="2"/>
          </rPr>
          <t>-&gt; Testing of application right from start to finish to identify system dependencies and to ensure that the data integrity is maintained between various system and components</t>
        </r>
        <r>
          <rPr>
            <b/>
            <sz val="9"/>
            <color indexed="81"/>
            <rFont val="Tahoma"/>
            <family val="2"/>
          </rPr>
          <t xml:space="preserve">
</t>
        </r>
        <r>
          <rPr>
            <sz val="9"/>
            <color indexed="81"/>
            <rFont val="Tahoma"/>
            <family val="2"/>
          </rPr>
          <t xml:space="preserve">
</t>
        </r>
      </text>
    </comment>
    <comment ref="O6" authorId="0" shapeId="0">
      <text>
        <r>
          <rPr>
            <b/>
            <sz val="9"/>
            <color indexed="81"/>
            <rFont val="Tahoma"/>
            <family val="2"/>
          </rPr>
          <t>Test Result:
Pass or Fail</t>
        </r>
      </text>
    </comment>
  </commentList>
</comments>
</file>

<file path=xl/comments2.xml><?xml version="1.0" encoding="utf-8"?>
<comments xmlns="http://schemas.openxmlformats.org/spreadsheetml/2006/main">
  <authors>
    <author>Author</author>
  </authors>
  <commentList>
    <comment ref="C5" authorId="0" shapeId="0">
      <text>
        <r>
          <rPr>
            <b/>
            <sz val="9"/>
            <color indexed="81"/>
            <rFont val="Tahoma"/>
            <family val="2"/>
          </rPr>
          <t>Please update as needed based on Test Group of Module, product, etc.</t>
        </r>
        <r>
          <rPr>
            <sz val="9"/>
            <color indexed="81"/>
            <rFont val="Tahoma"/>
            <family val="2"/>
          </rPr>
          <t xml:space="preserve">
</t>
        </r>
      </text>
    </comment>
  </commentList>
</comments>
</file>

<file path=xl/sharedStrings.xml><?xml version="1.0" encoding="utf-8"?>
<sst xmlns="http://schemas.openxmlformats.org/spreadsheetml/2006/main" count="1502" uniqueCount="562">
  <si>
    <t>Definitions</t>
  </si>
  <si>
    <t xml:space="preserve">                                                                                                                                                                                                                                       </t>
  </si>
  <si>
    <t>Version</t>
  </si>
  <si>
    <t>Expected Result</t>
  </si>
  <si>
    <t>Scenario ID</t>
  </si>
  <si>
    <t>Scenario Description</t>
  </si>
  <si>
    <t>Actual Result</t>
  </si>
  <si>
    <t>Modules</t>
  </si>
  <si>
    <t>Enter the expected result of a successful execution of each step</t>
  </si>
  <si>
    <t>List any remarks if any</t>
  </si>
  <si>
    <t>Remarks</t>
  </si>
  <si>
    <t>Modules of the system that will be implemented</t>
  </si>
  <si>
    <t>A sequential number assigned to the scenario for tracking purpose</t>
  </si>
  <si>
    <t>Functional ID</t>
  </si>
  <si>
    <t>Identifier for the associated functional or technical requirements for reference</t>
  </si>
  <si>
    <t>Functional/Technical Description</t>
  </si>
  <si>
    <t>Describe briefly the functional/technical requirements</t>
  </si>
  <si>
    <t>Describe briefly the test scenario</t>
  </si>
  <si>
    <t>Revision Date</t>
  </si>
  <si>
    <t>Updated by</t>
  </si>
  <si>
    <t>Summary of Changes</t>
  </si>
  <si>
    <t>Project Code</t>
  </si>
  <si>
    <t>Project Name</t>
  </si>
  <si>
    <t>Latest Update</t>
  </si>
  <si>
    <t>:</t>
  </si>
  <si>
    <t>Project Manager</t>
  </si>
  <si>
    <t>Project/Application Name:</t>
  </si>
  <si>
    <t>Tester's Name/Designation:</t>
  </si>
  <si>
    <t>Level of Testing (Type of Testing)</t>
  </si>
  <si>
    <t>Entry Criteria (if any)</t>
  </si>
  <si>
    <t>Test Data</t>
  </si>
  <si>
    <t>Test Case Description</t>
  </si>
  <si>
    <t>Test Execution Date</t>
  </si>
  <si>
    <t>Defect ID (from bug logging Tool, if applicable)</t>
  </si>
  <si>
    <t>Reference</t>
  </si>
  <si>
    <t>Remark</t>
  </si>
  <si>
    <t>v1.0</t>
  </si>
  <si>
    <t>Initial version</t>
  </si>
  <si>
    <t>v1.1</t>
  </si>
  <si>
    <t>Updated description</t>
  </si>
  <si>
    <t>v1.2</t>
  </si>
  <si>
    <t>SIT Cases &amp; Results</t>
  </si>
  <si>
    <t>Testing Date:</t>
  </si>
  <si>
    <t>BR ID</t>
  </si>
  <si>
    <t>SIT Scenario</t>
  </si>
  <si>
    <t xml:space="preserve">Testing 
Category </t>
  </si>
  <si>
    <t>Positive</t>
  </si>
  <si>
    <t>Negative</t>
  </si>
  <si>
    <t xml:space="preserve">Functionality </t>
  </si>
  <si>
    <t>Flow</t>
  </si>
  <si>
    <t>UI</t>
  </si>
  <si>
    <t>Data</t>
  </si>
  <si>
    <t>Use Case</t>
  </si>
  <si>
    <t>E2E</t>
  </si>
  <si>
    <t>Test 
Group</t>
  </si>
  <si>
    <t>Test Scripts</t>
  </si>
  <si>
    <t>Pass</t>
  </si>
  <si>
    <t>Fail</t>
  </si>
  <si>
    <t>Not Tested</t>
  </si>
  <si>
    <t>Tested</t>
  </si>
  <si>
    <t>Test Completion(%)</t>
  </si>
  <si>
    <t>Total</t>
  </si>
  <si>
    <t>Critical</t>
  </si>
  <si>
    <t>High</t>
  </si>
  <si>
    <t>Medium</t>
  </si>
  <si>
    <t>Low</t>
  </si>
  <si>
    <t>Test
Result</t>
  </si>
  <si>
    <t>FSD ID</t>
  </si>
  <si>
    <t>Test 
Priority</t>
  </si>
  <si>
    <t>Test Progress(%)</t>
  </si>
  <si>
    <t>Test  Priority</t>
  </si>
  <si>
    <t>Type of Testing</t>
  </si>
  <si>
    <t>update, add testing summary, priority &amp; category</t>
  </si>
  <si>
    <t>Test Case ID /
Scenario ID</t>
  </si>
  <si>
    <t>v1.3</t>
  </si>
  <si>
    <t>Please update Version Control based on Project information history for creation, update of Test Scenario and Script</t>
  </si>
  <si>
    <t>Test Scenarios and Script for SIT</t>
  </si>
  <si>
    <t>Description:
Test scenarios are high-level descriptions of functional and technical areas to be tested. Scenarios can be further broken down into sub-scenarios as required, until detailed, testable conditions and expected results can be determined.
A test script details the exact steps a tester follows when executing a test (i.e., to test all the conditions), usually covering part of a test scenario. Each step of a test script has an associated test condition that can be traced back to a requirement item to provide traceability allowing the Tester to record the actual against the expected test result and provide commentary where appropriate. Test scripts will also include the data that is used for testing or reference external data files to be used. 
This Scenario &amp; Script is specifically for System Integration Test.
Role:
Test Manager</t>
  </si>
  <si>
    <t>How To</t>
  </si>
  <si>
    <t>Describe steps / Procedure of test</t>
  </si>
  <si>
    <t>RAG</t>
  </si>
  <si>
    <t>Test completion / Progress (%)</t>
  </si>
  <si>
    <t>Red</t>
  </si>
  <si>
    <t>0% until 79%</t>
  </si>
  <si>
    <t>Amber</t>
  </si>
  <si>
    <t>80 % until 99%</t>
  </si>
  <si>
    <t>Green</t>
  </si>
  <si>
    <t>Distribution Communication System</t>
  </si>
  <si>
    <t>Version: &lt;0.1&gt;</t>
  </si>
  <si>
    <t>Email</t>
  </si>
  <si>
    <t>1. Click Menu Email</t>
  </si>
  <si>
    <t>1. Making the selected text bold</t>
  </si>
  <si>
    <t>1. Italicize the selected text</t>
  </si>
  <si>
    <t>1. Underline the selected text</t>
  </si>
  <si>
    <t>1. Change the text color</t>
  </si>
  <si>
    <t>1. System display pop-up attachment
2. User can select the file to upload</t>
  </si>
  <si>
    <t xml:space="preserve">1. System display pop-up date picker
2. User can select date and time the email will be sent </t>
  </si>
  <si>
    <t>1. User can’t type body email after 2000th character</t>
  </si>
  <si>
    <t>1. System display body email list based on filter.</t>
  </si>
  <si>
    <t>1. System send the message directly.</t>
  </si>
  <si>
    <t>1. System will send the message based on the Send Later chosen date and time.</t>
  </si>
  <si>
    <t>1. There is notification "Attachment size exceeds the allowable limit"</t>
  </si>
  <si>
    <t>SMS</t>
  </si>
  <si>
    <t>1. Click Menu SMS</t>
  </si>
  <si>
    <t>PRUforce</t>
  </si>
  <si>
    <t>1. Click Menu PRUforce</t>
  </si>
  <si>
    <t>Report1</t>
  </si>
  <si>
    <t>Show Report1 - Onload</t>
  </si>
  <si>
    <t>1. System download Report1 in excel.</t>
  </si>
  <si>
    <t>1. System save the edited data to database.
2. The changing data is recorded in audit trail.</t>
  </si>
  <si>
    <t>1. System show pop-up confirmation "Are you sure to delete this data?"</t>
  </si>
  <si>
    <t>Audit Trail</t>
  </si>
  <si>
    <t>Show Audit Trail - Onload</t>
  </si>
  <si>
    <t>1. Click Menu Audit Trail</t>
  </si>
  <si>
    <t>1. System show Audit Trail list based on the chosen filter.</t>
  </si>
  <si>
    <t>S-0010</t>
  </si>
  <si>
    <t>S-0020</t>
  </si>
  <si>
    <t>S-0030</t>
  </si>
  <si>
    <t>S-0040</t>
  </si>
  <si>
    <t>S-0050</t>
  </si>
  <si>
    <t>S-0060</t>
  </si>
  <si>
    <t>S-0070</t>
  </si>
  <si>
    <t>S-0080</t>
  </si>
  <si>
    <t>S-0090</t>
  </si>
  <si>
    <t>S-0100</t>
  </si>
  <si>
    <t>S-0110</t>
  </si>
  <si>
    <t>S-0120</t>
  </si>
  <si>
    <t>S-0130</t>
  </si>
  <si>
    <t>S-0140</t>
  </si>
  <si>
    <t>S-0150</t>
  </si>
  <si>
    <t>S-0160</t>
  </si>
  <si>
    <t>S-0170</t>
  </si>
  <si>
    <t>S-0180</t>
  </si>
  <si>
    <t>S-0190</t>
  </si>
  <si>
    <t>S-0200</t>
  </si>
  <si>
    <t>S-0210</t>
  </si>
  <si>
    <t>S-0220</t>
  </si>
  <si>
    <t>S-0230</t>
  </si>
  <si>
    <t>S-0240</t>
  </si>
  <si>
    <t>S-0250</t>
  </si>
  <si>
    <t>S-0260</t>
  </si>
  <si>
    <t>S-0270</t>
  </si>
  <si>
    <t>S-0280</t>
  </si>
  <si>
    <t>S-0290</t>
  </si>
  <si>
    <t>S-0300</t>
  </si>
  <si>
    <t>S-0310</t>
  </si>
  <si>
    <t>S-0320</t>
  </si>
  <si>
    <t>S-0330</t>
  </si>
  <si>
    <t>S-0340</t>
  </si>
  <si>
    <t>S-0350</t>
  </si>
  <si>
    <t>1. System show pop-up Edit Link
2. User can input the text they want to display on [textbox] Display Text
3. Input url in [textbox] URL
3. [Button] OK enabled
4. [Button] Cancel enabled</t>
  </si>
  <si>
    <t>1. Click menu Report
2. Click submenu Report2</t>
  </si>
  <si>
    <t>1. System show Report2 form
2. [Date picker] Send Date Period enabled
3. [Dropdown] Channel enabled
4. [Button] Search enabled
5. [Button] Reset enabled
6. [Button] Export to Excel enabled</t>
  </si>
  <si>
    <t>Report2</t>
  </si>
  <si>
    <t>Show Report2 - Onload</t>
  </si>
  <si>
    <t>1. Click menu Report
2. Click submenu Report2
3. Choose [Date picker] Send Date Period
4. Click [Dropdown] Channel
5. Click [Button] Search</t>
  </si>
  <si>
    <t>System show the report based on the chosen filter</t>
  </si>
  <si>
    <t>1. System download Report2 in excel.</t>
  </si>
  <si>
    <t>1. System displays the font of the message according to the selected type font.</t>
  </si>
  <si>
    <t>1. System displays the font size of the message according to the selected type size.</t>
  </si>
  <si>
    <t>Body Email Template</t>
  </si>
  <si>
    <t>Show Body Email Template - Onload</t>
  </si>
  <si>
    <t>1. Click Menu Body Email Template</t>
  </si>
  <si>
    <t>1. Click Menu Body Email Template
2. Type textbox Subject Email
3. Type textbox Body Email
4. Click [Button] Search</t>
  </si>
  <si>
    <t>1. System show Body Email Template list based on the chosen filter.</t>
  </si>
  <si>
    <t>1. Click Menu Body Email Template
2. Click [Button] Add</t>
  </si>
  <si>
    <t>1. Click Menu Body Email Template
2. Click [Icon] Edit</t>
  </si>
  <si>
    <t>1. Click Menu Body Email Template
2. Click [Combo box] on the row that want to delete
3. Click [Button] Delete</t>
  </si>
  <si>
    <t>1. Click Menu Audit Trail
2. Choose [Dropdown] Menu
3. Choose [Date picker] Action Date Period
4. Click [Button] Search</t>
  </si>
  <si>
    <t>3.1.1.1</t>
  </si>
  <si>
    <t>3.1.1.2</t>
  </si>
  <si>
    <t>3.1.1.3</t>
  </si>
  <si>
    <t>3.1.1.7</t>
  </si>
  <si>
    <t>3.1.1.8</t>
  </si>
  <si>
    <t>3.2.1.1</t>
  </si>
  <si>
    <t>3.2.1.2</t>
  </si>
  <si>
    <t>1. System show pop up notification "Subject Email is Required"</t>
  </si>
  <si>
    <t>1. System show pop up notification "Body Email is Required"</t>
  </si>
  <si>
    <t>Show Email Page - Onload</t>
  </si>
  <si>
    <t>1. System will show email page
2. There are filters such as Subject Email and Send Date Period
3. [Button] Search enabled
4. [Button] Compose enabled</t>
  </si>
  <si>
    <t>1. Click Menu Email
2. Type textbox Subject Email
3. Pilih [datepicker] Send Date Period
4. Click [Button] Search</t>
  </si>
  <si>
    <t>1. System show Email list based on the chosen filter.</t>
  </si>
  <si>
    <t>1. Click Menu Email
2. Click [Button] Compose</t>
  </si>
  <si>
    <t>1. Align text to the left</t>
  </si>
  <si>
    <t>1. Align text to the Center</t>
  </si>
  <si>
    <t>1. Align text to both the left and right margins.</t>
  </si>
  <si>
    <t>1. Align text to the Right</t>
  </si>
  <si>
    <t>1. Change the background color</t>
  </si>
  <si>
    <t>1. Click menu Email
2. Click [Button] Compose
3. Click [Button] Search Body Email
4. Choose filter body email
5. Click [Button] Search</t>
  </si>
  <si>
    <t>1. System close compose email page and back to email list page.</t>
  </si>
  <si>
    <t>Show SMS Page - Onload</t>
  </si>
  <si>
    <t>1. System will show SMS page
2. There are filters such as Body and Send Date Period
3. [Button] Search enabled
4. [Button] Compose enabled</t>
  </si>
  <si>
    <t>1. Click Menu SMS
2. Click [Button] Compose</t>
  </si>
  <si>
    <t>1. Click Menu Email
2. Type textbox Body
3. Pilih [datepicker] Send Date Period
4. Click [Button] Search</t>
  </si>
  <si>
    <t>1. System show SMS list based on the chosen filter.</t>
  </si>
  <si>
    <t>1. System close compose SMS page and back to SMS list page.</t>
  </si>
  <si>
    <t>Show PRUforce Page - Onload</t>
  </si>
  <si>
    <t>1. System will show push notif to PRUforce page
2. There are filters such as Body and Send Date Period
3. [Button] Search enabled
4. [Button] Compose enabled</t>
  </si>
  <si>
    <t>1. Click Menu PRUforce
2. Type textbox Body
3. Pilih [datepicker] Send Date Period
4. Click [Button] Search</t>
  </si>
  <si>
    <t>1. System show PRUforce list based on the chosen filter.</t>
  </si>
  <si>
    <t xml:space="preserve">1. Click Menu PRUforce
2. Click [Button] Compose </t>
  </si>
  <si>
    <t>1. System close compose PRUforce page and back to list page.</t>
  </si>
  <si>
    <t xml:space="preserve">1. System will show compose email page.
2. [Accordion] Send To enabled
3. [Button] Search Body Email enabled
4. [Icon] Bold enabled
5. [Icon] Italic enabled
6. [Icon] Underline enabled
7. [Icon] Align Left enabled
8. [Icon] Align Center enabled
9. [Icon] Align Right enabled
10. [Icon] Align Justify enabled
11. [Icon] Insert Link enabled
12. [Dropdown] Font Type enabled
13. [Dropdown] Font Size enabled
14. [Dropdown] Font Color enabled
15. [Dropdown] Background Color enabled
16. [Button] Attachment enabled
17. [Radio Button] Send Now enabled
18. [Radio Button] Send Later enabled
19. [Date picker] Send Later enabled
20. [Button] Send enabled
21. [Button] Cancel enabled
</t>
  </si>
  <si>
    <t>1. Click Menu Email
2. Click [Button] Compose
3. Click [Accordion] Send To
4. Click [Radio Button] Find Agent Manually</t>
  </si>
  <si>
    <t>1. All the office codes are selected</t>
  </si>
  <si>
    <t>1. All selected codes become unselected</t>
  </si>
  <si>
    <t>1. Click Menu Email
2. Click [Button] Compose
3. Click [Accordion] Send To
4. Click [Radio Button] Upload Agent Codes List</t>
  </si>
  <si>
    <t>1. [Textbox] Agent enabled
2. [Dropdown] Agent Type enabled
3. [Dropdown] Office Code enabled
4. [Button] Select All enabled
5. [Button] Deselect All enabled
6. [Button] Upload Agent Code disabled</t>
  </si>
  <si>
    <t xml:space="preserve">1. [Button] Upload Agent Code enabled
2. [Textbox] Agent disabled
3. [Dropdown] Agent Type disabled
4. [Dropdown] Office Code disabled
5. [Button] Select All disabled
6. [Button] Deselect All disabled
</t>
  </si>
  <si>
    <t>1. [Datepicker] Send Later enabled</t>
  </si>
  <si>
    <t>1. Click menu Email
2. Click [Button] Compose
3. Choose receiver
4. Choose Body Email
5. Click [Radio Button] Send Now
6. Click [Button] Send</t>
  </si>
  <si>
    <t>1. Click menu Email
2. Click [Button] Compose
3. Choose receiver
4. Choose Body Email
5. Click [Radio Button] Send Later
6. Choose [Date picker] Send Later
7. Click [Button] Send</t>
  </si>
  <si>
    <t>1. There is notification "Cannot found receiver based on agent filters"</t>
  </si>
  <si>
    <t>1. There is notification "Please fill subject email"</t>
  </si>
  <si>
    <t>1. System will show compose SMS page 
2. [Accordion] Send To enabled
3. [Radio Button] Send Now enabled
4. [Radio Button] Send Later enabled
5. [Date picker] Send Later enabled
6. [Button] Cancel enabled
7. [Button] Send enabled</t>
  </si>
  <si>
    <t>1. Click Menu SMS
2. Click [Button] Compose
3. Click [Accordion] Send To
4. Click [Radio Button] Find Agent Manually</t>
  </si>
  <si>
    <t>1. Click Menu SMS
2. Click [Button] Compose
3. Click [Accordion] Send To
4. Click [Radio Button] Upload Agent Codes List</t>
  </si>
  <si>
    <t xml:space="preserve">1. System display pop-up date picker
2. User can select date and time the SMS will be sent </t>
  </si>
  <si>
    <t>1. User can’t type message after 160th character</t>
  </si>
  <si>
    <t>1. Click menu SMS
2. Click [Button] Compose
3. Choose receiver
4. Type message
5. Click [Radio Button] Send Now
6. Click [Button] Send</t>
  </si>
  <si>
    <t>1. Click menu SMS
2. Click [Button] Compose
3. Choose receiver
4. Type message
5. Click [Radio Button] Send Later
6. Choose [Date picker] Send Later
7. Click [Button] Send</t>
  </si>
  <si>
    <t>1. There is notification "Please fill body SMS"</t>
  </si>
  <si>
    <t>1. System show compose push notification for PRUforce
2. [Accordion] Send To enabled
3. [Radio Button] Send Now enabled
4. [Radio Button] Send Later enabled
5. [Datepicker] Send Later enabled
6. [Button] Send enabled
7. [Button] Cancel enabled</t>
  </si>
  <si>
    <t>1. Click Menu PRUforce
2. Click [Button] Compose
3. Click [Accordion] Send To
4. Click [Radio Button] Find Agent Manually</t>
  </si>
  <si>
    <t>1. Click Menu PRUforce
2. Click [Button] Compose
3. Click [Accordion] Send To
4. Click [Radio Button] Upload Agent Codes List</t>
  </si>
  <si>
    <t>1. Click menu PRUforce
2. Click [Button] Compose
3. Choose receiver
4. Type message
5. Click [Radio Button] Send Now
6. Click [Button] Send</t>
  </si>
  <si>
    <t>1. Click menu PRUforce
2. Click [Button] Compose
3. Choose receiver
4. Type message
5. Click [Radio Button] Send Later
6. Choose [Date picker] Send Later
7. Click [Button] Send</t>
  </si>
  <si>
    <t>1. System show add body email template page.
2. [Button] Save enabled
3. [Icon] Back enabled</t>
  </si>
  <si>
    <t>1. System show body email template list.
2. [Button] Search enabled
3. [Button] Add enabled
4. [Button] Delete enabled
5. [Icon] Edit enabled</t>
  </si>
  <si>
    <t>1. System show body email template edit page.
2. System show Body Email Template data based on the chosen body email.
3. Data that can be edited are [Textbox] Subject Email, [Richtext] Body Email
4. [Button] Save enabled
5. [Icon] Cancel enabled</t>
  </si>
  <si>
    <t>1. System show audit trail page.
2. [Dropdown] Menu enabled
3. [Date picker] Action Date Period enabled
4. [Button] Search enabled</t>
  </si>
  <si>
    <t>1. System show audit trail detail</t>
  </si>
  <si>
    <t>1. System hide audit trail detail</t>
  </si>
  <si>
    <t>1. Click menu Report1</t>
  </si>
  <si>
    <t>1. System show Report1 page
2. [Date picker] Send Date Period enabled
3. [Dropdown] Type of Channels enabled
4. [Button] Search enabled
5. [Button] Export enabled</t>
  </si>
  <si>
    <t>1. Click menu Report1
2. Choose [Date picker] Send Date Period
3. Click [Dropdown] Type of Channel
5. Click [Button] Search</t>
  </si>
  <si>
    <t>1. There is notification "Send Later cannot be back date"</t>
  </si>
  <si>
    <t>Add Body Email Template</t>
  </si>
  <si>
    <t>Search Body Email Template</t>
  </si>
  <si>
    <t>Edit Body Email Template</t>
  </si>
  <si>
    <t>Delete Body Email Template</t>
  </si>
  <si>
    <t>Search Audit Trail</t>
  </si>
  <si>
    <t>Search Audit Trail - Positive Case 1: Check [Button] Search</t>
  </si>
  <si>
    <t>Search Audit Trail - Positive Case 2: Check [Icon] Open Details</t>
  </si>
  <si>
    <t>Search Audit Trail - Positive Case 3: Check [Icon] Hide Details</t>
  </si>
  <si>
    <t>Search Audit Trail - Negative Case 1: Action Date Period From bigger than Action Date Period To</t>
  </si>
  <si>
    <t>1. Click menu Report
2. Click submenu Report1
3. Click [Date picker] Send Date Period
4. Choose [Dropdown] Type of Channel
5. Click [Button] Search
6. Click[Button] Export</t>
  </si>
  <si>
    <t>Search Report1</t>
  </si>
  <si>
    <t>Export Report1</t>
  </si>
  <si>
    <t>Search Report1 - Positive Case 1: Check [Button] Search</t>
  </si>
  <si>
    <t>Search Report1 - Negative Case 1: Send Date Period From bigger than Send Date Period To</t>
  </si>
  <si>
    <t>1. System download empty Report1 in excel.</t>
  </si>
  <si>
    <t>Search Report2</t>
  </si>
  <si>
    <t>Export Report2</t>
  </si>
  <si>
    <t>1. Click menu Report
2. Click submenu Report2
3. Click [Date picker] Send Date Period
4. Choose [Dropdown] Channel
5. Click [Button] Search
6. Click[Button] Export</t>
  </si>
  <si>
    <t>1. System show Report2 form
2. [Date picker] Send Date Period enabled
3. [Dropdown] Channel enabled
4. [Button] Search enabled
5. [Button] Export to Excel enabled</t>
  </si>
  <si>
    <t>Search Report2 - Positive Case 1: Check [Button] Search</t>
  </si>
  <si>
    <t>Export Report1 - Positive Case 1: Check [Button] Export</t>
  </si>
  <si>
    <t>Export Report1 - Negative Case 1: Click Button] Export before search data using filter</t>
  </si>
  <si>
    <t>Export Report2 - Positive Case 1: Check [Button] Export</t>
  </si>
  <si>
    <t>1. System download empty Report2 in excel.</t>
  </si>
  <si>
    <t>Search Email</t>
  </si>
  <si>
    <t>Compose Email</t>
  </si>
  <si>
    <t>Find Agent Manually</t>
  </si>
  <si>
    <t>Upload Agent Codes List</t>
  </si>
  <si>
    <t>Send Email - Send Now</t>
  </si>
  <si>
    <t>Send Email - Send Later</t>
  </si>
  <si>
    <t>Search SMS</t>
  </si>
  <si>
    <t>Compose SMS</t>
  </si>
  <si>
    <t>Send SMS - Send Now</t>
  </si>
  <si>
    <t>Send SMS - Send Later</t>
  </si>
  <si>
    <t>Search PRUforce</t>
  </si>
  <si>
    <t>Compose PRUforce</t>
  </si>
  <si>
    <t>Send PRUforce - Send Now</t>
  </si>
  <si>
    <t>Send PRUforce - Send Later</t>
  </si>
  <si>
    <t>Search Report2 - Negative Case 1: Send Date Period From bigger than Send Date Period To</t>
  </si>
  <si>
    <t>Search Email  - Positive Case 1: Check [Button] Search</t>
  </si>
  <si>
    <t>Search Email - Negative Case 1: Check [Button] Search using random (not registered) data inputted in Subject Email</t>
  </si>
  <si>
    <t>1. System didn't show email</t>
  </si>
  <si>
    <t>Search Email - Negative Case 2: Send Date Period From bigger than Send Date Period To</t>
  </si>
  <si>
    <t>Compose Email - Positive Case 1: Check [Button] Compose</t>
  </si>
  <si>
    <t>Find Agent Manually - Positive Case 1: Check [Radio Button] Find Agent Manually</t>
  </si>
  <si>
    <t>Find Agent Manually - Positive Case 2: Check [Button] Select All</t>
  </si>
  <si>
    <t>Find Agent Manually - Positive Case 3: Check [Button] Deselect All</t>
  </si>
  <si>
    <t>Upload Agent Codes List - Positive Case 1: Check [Radio Button] Upload Agent Codes List</t>
  </si>
  <si>
    <t>Send Email (Send Now) - Negative Case 1: Attachment capacity more than parameter in application properties</t>
  </si>
  <si>
    <t>Send Email (Send Now) - Positive Case 1: Check [Button] Send for Send Now</t>
  </si>
  <si>
    <t>Send Email (Send Now) - Negative Case 2: Not Choose Receiver</t>
  </si>
  <si>
    <t>Send Email (Send Now) - Negative Case 3: Subject Email is empty</t>
  </si>
  <si>
    <t>Send Email (Send Later) - Positive Case 1: Check [Button] Send for Send Later</t>
  </si>
  <si>
    <t>Send Email (Send Later) - Negative Case 2: Send Later more than 10 days</t>
  </si>
  <si>
    <t>Send Email (Send Later) - Negative Case 3: Send Later is back date</t>
  </si>
  <si>
    <t>Search SMS  - Positive Case 1: Check [Button] Search</t>
  </si>
  <si>
    <t>Compose SMS - Positive Case 2: Check [Radio Button] Send Now</t>
  </si>
  <si>
    <t>Compose Email - Negative Case 1: Body Email more than 2000 characters</t>
  </si>
  <si>
    <t>Compose Email - Positive Case 16: Check [Radio Button] Send Now</t>
  </si>
  <si>
    <t>Compose Email - Positive Case 17: Check [Radio Button] Send Later</t>
  </si>
  <si>
    <t>Compose Email - Positive Case 18: Check [Date picker] Send Later</t>
  </si>
  <si>
    <t>Compose SMS  - Positive Case 1: Check [Button] Compose</t>
  </si>
  <si>
    <t>Compose SMS - Positive Case 3: Check [Radio Button] Send Later</t>
  </si>
  <si>
    <t>Compose SMS - Positive Case 4: Check [Date picker] Send Later</t>
  </si>
  <si>
    <t>Compose SMS - Negative Case 1: Message more than 160 characters</t>
  </si>
  <si>
    <t>Send SMS (Send Now) - Negative Case 2: Message is empty</t>
  </si>
  <si>
    <t>Send SMS (Send Later) - Positive Case 1: Check [Button] Send for Send Later</t>
  </si>
  <si>
    <t>Send SMS (Send Later) - Negative Case 2: Send Later more than 10 days</t>
  </si>
  <si>
    <t>Send SMS (Send Later) - Negative Case 3: Send Later is back date</t>
  </si>
  <si>
    <t>Search PRUforce - Positive Case 1: Check [Button] Search</t>
  </si>
  <si>
    <t>Compose PRUforce - Positive Case 1: Check [Button] Compose</t>
  </si>
  <si>
    <t>Compose PRUforce - Positive Case 2: Check [Radio Button] Send Now</t>
  </si>
  <si>
    <t>Compose PRUforce - Positive Case 3: Check [Radio Button] Send Later</t>
  </si>
  <si>
    <t>Upload Agent Codes - Positive Case 1: Check [Radio Button] Upload Agent Codes List</t>
  </si>
  <si>
    <t>Send PRUforce (Send Now) - Positive Case 1: Check [Button] Send for Send Now</t>
  </si>
  <si>
    <t>Send PRUforce (Send Now) - Negative Case 2: Message is empty</t>
  </si>
  <si>
    <t>Send PRUforce (Send Later) - Positive Case 1: Check [Button] Send for Send Later</t>
  </si>
  <si>
    <t>Send PRUforce (Send Later) - Negative Case 2: Send Later more than 10 days</t>
  </si>
  <si>
    <t>Send PRUforce (Send Later) - Negative Case 3: Send Later is back date</t>
  </si>
  <si>
    <t>Search Email - Negative Case 3: Send Date Period From is filled while Send Date Period To is not</t>
  </si>
  <si>
    <t>Search Email - Negative Case 4: Send Date Period To is filled while Send Date Period From is not</t>
  </si>
  <si>
    <t>Compose Email -  Positive Case 2: Check [Icon] Bold</t>
  </si>
  <si>
    <t>Compose Email - Positive Case 3: Check [Icon] Italic</t>
  </si>
  <si>
    <t>Compose Email - Positive Case 4: Check [Icon] Underline</t>
  </si>
  <si>
    <t>Compose Email - Positive Case 5: Check [Icon] Align Left</t>
  </si>
  <si>
    <t>Compose Email - Positive Case 6: Check [Icon] Align Center</t>
  </si>
  <si>
    <t>Compose Email - Positive Case 7: Check [Icon] Align Right</t>
  </si>
  <si>
    <t>Compose Email - Positive Case 8: Check [Icon] Align Justify</t>
  </si>
  <si>
    <t>Compose Email - Positive Case 9: Check [Icon] Insert Link</t>
  </si>
  <si>
    <t>Compose Email - Positive Case 10: Check [Dropdown] Font Type</t>
  </si>
  <si>
    <t>Compose Email - Positive Case 11: Check [Dropdown] Font Size</t>
  </si>
  <si>
    <t>Compose Email - Positive Case 12: Check [Dropdown] Font Color</t>
  </si>
  <si>
    <t>Compose Email - Positive Case 13: Check [Dropdown] Background Color</t>
  </si>
  <si>
    <t>Compose Email - Positive Case 14: Check [Button] Choose File</t>
  </si>
  <si>
    <t>Upload Agent Codes List - Negative Case 1: Upload empty file</t>
  </si>
  <si>
    <t>File content type must be text/plain</t>
  </si>
  <si>
    <t>Upload Agent Codes List - Negative Case 2: File type not text/plain</t>
  </si>
  <si>
    <t>TS-0010</t>
  </si>
  <si>
    <t>TS-0020</t>
  </si>
  <si>
    <t>TS-0030</t>
  </si>
  <si>
    <t>TS-0040</t>
  </si>
  <si>
    <t>TS-0050</t>
  </si>
  <si>
    <t>TS-0060</t>
  </si>
  <si>
    <t>TS-0070</t>
  </si>
  <si>
    <t>TS-0080</t>
  </si>
  <si>
    <t>TS-0090</t>
  </si>
  <si>
    <t>TS-0100</t>
  </si>
  <si>
    <t>TS-0110</t>
  </si>
  <si>
    <t>TS-0120</t>
  </si>
  <si>
    <t>TS-0130</t>
  </si>
  <si>
    <t>TS-0140</t>
  </si>
  <si>
    <t>TS-0150</t>
  </si>
  <si>
    <t>TS-0160</t>
  </si>
  <si>
    <t>TS-0170</t>
  </si>
  <si>
    <t>TS-0180</t>
  </si>
  <si>
    <t>TS-0190</t>
  </si>
  <si>
    <t>TS-0200</t>
  </si>
  <si>
    <t>TS-0210</t>
  </si>
  <si>
    <t>TS-0220</t>
  </si>
  <si>
    <t>TS-0230</t>
  </si>
  <si>
    <t>TS-0240</t>
  </si>
  <si>
    <t>TS-0250</t>
  </si>
  <si>
    <t>TS-0260</t>
  </si>
  <si>
    <t>TS-0270</t>
  </si>
  <si>
    <t>TS-0280</t>
  </si>
  <si>
    <t>TS-0290</t>
  </si>
  <si>
    <t>TS-0300</t>
  </si>
  <si>
    <t>TS-0310</t>
  </si>
  <si>
    <t>TS-0320</t>
  </si>
  <si>
    <t>TS-0330</t>
  </si>
  <si>
    <t>TS-0340</t>
  </si>
  <si>
    <t>TS-0350</t>
  </si>
  <si>
    <t>TS-0360</t>
  </si>
  <si>
    <t>TS-0370</t>
  </si>
  <si>
    <t>TS-0380</t>
  </si>
  <si>
    <t>TS-0390</t>
  </si>
  <si>
    <t>TS-0400</t>
  </si>
  <si>
    <t>TS-0410</t>
  </si>
  <si>
    <t>TS-0420</t>
  </si>
  <si>
    <t>TS-0430</t>
  </si>
  <si>
    <t>TS-0440</t>
  </si>
  <si>
    <t>TS-0450</t>
  </si>
  <si>
    <t>TS-0460</t>
  </si>
  <si>
    <t>TS-0470</t>
  </si>
  <si>
    <t>TS-0480</t>
  </si>
  <si>
    <t>TS-0490</t>
  </si>
  <si>
    <t>TS-0500</t>
  </si>
  <si>
    <t>TS-0510</t>
  </si>
  <si>
    <t>TS-0520</t>
  </si>
  <si>
    <t>TS-0530</t>
  </si>
  <si>
    <t>TS-0540</t>
  </si>
  <si>
    <t>TS-0560</t>
  </si>
  <si>
    <t>TS-0570</t>
  </si>
  <si>
    <t>TS-0580</t>
  </si>
  <si>
    <t>TS-0590</t>
  </si>
  <si>
    <t>TS-0600</t>
  </si>
  <si>
    <t>TS-0610</t>
  </si>
  <si>
    <t>TS-0620</t>
  </si>
  <si>
    <t>TS-0630</t>
  </si>
  <si>
    <t>TS-0640</t>
  </si>
  <si>
    <t>TS-0650</t>
  </si>
  <si>
    <t>TS-0660</t>
  </si>
  <si>
    <t>TS-0670</t>
  </si>
  <si>
    <t>TS-0680</t>
  </si>
  <si>
    <t>TS-0700</t>
  </si>
  <si>
    <t>TS-0710</t>
  </si>
  <si>
    <t>TS-0720</t>
  </si>
  <si>
    <t>TS-0730</t>
  </si>
  <si>
    <t>TS-0740</t>
  </si>
  <si>
    <t>TS-0760</t>
  </si>
  <si>
    <t>TS-0770</t>
  </si>
  <si>
    <t>TS-0780</t>
  </si>
  <si>
    <t>TS-0790</t>
  </si>
  <si>
    <t>TS-0800</t>
  </si>
  <si>
    <t>TS-0810</t>
  </si>
  <si>
    <t>TS-0820</t>
  </si>
  <si>
    <t>TS-0830</t>
  </si>
  <si>
    <t>TS-0840</t>
  </si>
  <si>
    <t>TS-0850</t>
  </si>
  <si>
    <t>TS-0860</t>
  </si>
  <si>
    <t>TS-0870</t>
  </si>
  <si>
    <t>TS-0880</t>
  </si>
  <si>
    <t>TS-0890</t>
  </si>
  <si>
    <t>TS-0900</t>
  </si>
  <si>
    <t>TS-0910</t>
  </si>
  <si>
    <t>TS-0920</t>
  </si>
  <si>
    <t>TS-0930</t>
  </si>
  <si>
    <t>TS-0940</t>
  </si>
  <si>
    <t>TS-0950</t>
  </si>
  <si>
    <t>TS-0960</t>
  </si>
  <si>
    <t>TS-0970</t>
  </si>
  <si>
    <t>TS-0980</t>
  </si>
  <si>
    <t>TS-0990</t>
  </si>
  <si>
    <t>TS-1000</t>
  </si>
  <si>
    <t>TS-1020</t>
  </si>
  <si>
    <t>TS-1030</t>
  </si>
  <si>
    <t>TS-1040</t>
  </si>
  <si>
    <t>TS-1050</t>
  </si>
  <si>
    <t>TS-1060</t>
  </si>
  <si>
    <t>TS-1070</t>
  </si>
  <si>
    <t>TS-1080</t>
  </si>
  <si>
    <t>TS-1090</t>
  </si>
  <si>
    <t>TS-1100</t>
  </si>
  <si>
    <t>TS-1110</t>
  </si>
  <si>
    <t>TS-1120</t>
  </si>
  <si>
    <t>TS-1130</t>
  </si>
  <si>
    <t>TS-1140</t>
  </si>
  <si>
    <t>TS-1150</t>
  </si>
  <si>
    <t>TS-1160</t>
  </si>
  <si>
    <t>1. System show Report1 page
2. [Date picker] Send Date Period enabled
3. [Dropdown] Channel enabled
4. [Button] Search enabled
5. [Button] Export enabled</t>
  </si>
  <si>
    <t>Search Report2 - Positive Case 2: Check Details</t>
  </si>
  <si>
    <t>System show report detail</t>
  </si>
  <si>
    <t>TS-1170</t>
  </si>
  <si>
    <t>1. System doesn't show the data</t>
  </si>
  <si>
    <t>1. System show all email list</t>
  </si>
  <si>
    <t>TS-0281</t>
  </si>
  <si>
    <t>Upload Agent Codes List - Positive Case 2: Check [Button] Download Template</t>
  </si>
  <si>
    <t>Upload Agent Codes List - Positive Case 3: Check [Button] Upload Agent Codes</t>
  </si>
  <si>
    <t>1. There is notification "Cannot found receiver based on agent file"</t>
  </si>
  <si>
    <t>1. Send Now is checked</t>
  </si>
  <si>
    <t>1. [Textbox] Agent enabled
2. [Dropdown] Agent Type enabled
3. [Dropdown] Office Code enabled
4. [Button] Select All enabled
5. [Button] Deselect All enabled</t>
  </si>
  <si>
    <t>1. [Button] Download Template enabled
2. [Button] Upload Agent Code enabled</t>
  </si>
  <si>
    <t>TS-0311</t>
  </si>
  <si>
    <t>Upload Agent Codes List - Negative Case 3: Agent Code is not registered</t>
  </si>
  <si>
    <t>1.  System doesn't send the message
2. There is notification "Cannot found Agent with agent number [agentnumber]"</t>
  </si>
  <si>
    <t>1. System pop-up email template
2. System show email template list
3. [Button] Search enabled
4. [Button] Use enabled</t>
  </si>
  <si>
    <t>1. System show email template list based on filter</t>
  </si>
  <si>
    <t>TS-0241</t>
  </si>
  <si>
    <t>Compose Email - Positive Case 1: Check [Icon] Back</t>
  </si>
  <si>
    <t>TS-0361</t>
  </si>
  <si>
    <t>1. There is notification "File type is not allowed"</t>
  </si>
  <si>
    <t>S-0081</t>
  </si>
  <si>
    <t>1. Click menu Email
2. Optional - Search Email
3. Click [Icon] Next</t>
  </si>
  <si>
    <t>1. System will show Email detail page</t>
  </si>
  <si>
    <t>S-0082</t>
  </si>
  <si>
    <t>Resend Undelivered Email</t>
  </si>
  <si>
    <t>1. Click menu Email
2. Search Email
3. Click [Button] Resend</t>
  </si>
  <si>
    <t>1. System wil change email receiver status from Error become Pending
2. System will send the pending email</t>
  </si>
  <si>
    <t>TS-0421</t>
  </si>
  <si>
    <t>Show Email Detail</t>
  </si>
  <si>
    <t>Show Email Detail - Positive Case 1: Check [Icon] Next</t>
  </si>
  <si>
    <t>Resend Undelivered Email - Positive Case 1: Check [Button] Resend</t>
  </si>
  <si>
    <t xml:space="preserve">1. [Button] Download Template enabled
2. [Button] Upload Agent Code enabled
</t>
  </si>
  <si>
    <t>Compose SMS - Positive Case 1: Check [Icon] Back</t>
  </si>
  <si>
    <t>Send SMS (Send Now) - Positive Case 1: Check [Button] Send for Send Now</t>
  </si>
  <si>
    <t>1. System show compose push notification for PRUforce
2. [Radio Button] Find Agent Manually enabled
3. [Radio Button] Upload Agent Codes List
4. [Radio Button] Send Now enabled
5. [Radio Button] Send Later enabled
6. [Button] Send enabled
7. [Icon] Back enabled</t>
  </si>
  <si>
    <t xml:space="preserve">1. System display pop-up date picker
2. User can select date and time the PRUforce will be sent </t>
  </si>
  <si>
    <t xml:space="preserve">Upload Agent Codes List - Positive Case 2: Check [Button] Download Template </t>
  </si>
  <si>
    <t>Upload Agent Codes - Positive Case 3: Check [Button] Upload Agent Codes</t>
  </si>
  <si>
    <t>Compose PRUforce - Positive Case 4: Check [Date picker] Send Later</t>
  </si>
  <si>
    <t>Compose PRUforce - Positive Case 1: Check [Icon]  Back</t>
  </si>
  <si>
    <t>Export Report2 - Negative Case 1: Click [Button] Export before search data using filter</t>
  </si>
  <si>
    <t>Send Email (Send Now) - Negative Case 1: File type attachment is not registered in application properties</t>
  </si>
  <si>
    <t>TS-0441</t>
  </si>
  <si>
    <t>TS-0442</t>
  </si>
  <si>
    <t>TS-0443</t>
  </si>
  <si>
    <t>TS-0444</t>
  </si>
  <si>
    <t>Search SMS - Negative Case 1: Check [Button] Search using random (not registered) data</t>
  </si>
  <si>
    <t>1. System didn't show SMS</t>
  </si>
  <si>
    <t>Search SMS - Negative Case 2: Send Date Period From bigger than Send Date Period To</t>
  </si>
  <si>
    <t>Search SMS - Negative Case 3: Send Date Period From is filled while Send Date Period To is not</t>
  </si>
  <si>
    <t>Search SMS - Negative Case 4: Send Date Period To is filled while Send Date Period From is not</t>
  </si>
  <si>
    <t>1. System show all SMS list</t>
  </si>
  <si>
    <t>Email Body Template - Positive Case 1: Check [Button] Search Email Body</t>
  </si>
  <si>
    <t>Email Body Template - Positive Case 1: Check [Button] Search</t>
  </si>
  <si>
    <t>Email Body Template - Positive Case 2: Check [Button] Use</t>
  </si>
  <si>
    <t>Show Email Body Template - Onload</t>
  </si>
  <si>
    <t>Search Email Body Template - Positive Case 1: Check [Button] Search</t>
  </si>
  <si>
    <t xml:space="preserve">Search Email Body  emplate - Negative Case 1: Check [Button] Search using random (not registered) data inputted in filter </t>
  </si>
  <si>
    <t>Add Email Body Template - Positive Case 1: Check [Button] Add</t>
  </si>
  <si>
    <t>Add Email Body Template - Positive Case 2: Check [Button] Save</t>
  </si>
  <si>
    <t>Add Email Body Template - Positive Case 3: Check [Icon] Back</t>
  </si>
  <si>
    <t>Add Email Body Template - Negative Case 1: [Textbox] Subject Email empty</t>
  </si>
  <si>
    <t>Add Email Body Template - Negative Case 3: [Richtext] Email more than 2000 characters</t>
  </si>
  <si>
    <t>Edit Email Body Template - Positive Case 1: Check [Icon] Edit</t>
  </si>
  <si>
    <t>Edit Email Body Template - Positive Case 2: Check [Button] Save</t>
  </si>
  <si>
    <t>Edit Email Body Template - Positive Case 3: Check [Icon] Back</t>
  </si>
  <si>
    <t>Edit Email Body Template - Negative Case 1: [Textbox] Subject Email empty</t>
  </si>
  <si>
    <t>Edit Email Body Template - Negative Case 2: [Richtext] Body Email empty</t>
  </si>
  <si>
    <t>Edit Email Body Template - Negative Case 3: [Richtext] Email more than 2000 characters</t>
  </si>
  <si>
    <t>Delete Email Body Template - Positive Case 1: Check [Button] Delete</t>
  </si>
  <si>
    <t>Delete Email Body Template - Positive Case 2: Check [Button] Yes</t>
  </si>
  <si>
    <t>Delete Email Body Template - Positive Case 3: Check [Button] No</t>
  </si>
  <si>
    <t>1. Delete Email Body Template process is cancelled and system close pop up confirmation page.</t>
  </si>
  <si>
    <t>1. User can’t type email body after 2000th character</t>
  </si>
  <si>
    <t>1. System show email body template list.
2. [Button] Search enabled
3. [Button] Add enabled
4. [Button] Delete enabled
5. [Icon] Edit enabled</t>
  </si>
  <si>
    <t>1. System show Email Body Template list based on the chosen filter.</t>
  </si>
  <si>
    <t>1. System didn't show email body template</t>
  </si>
  <si>
    <t>1. System show add email body template page.
2. [Button] Save enabled
3. [Icon] Back enabled</t>
  </si>
  <si>
    <t>Add Email Body Template - Negative Case 2: [Richtext] Email Body empty</t>
  </si>
  <si>
    <t>1. System close add email body template page and back to email body template list page</t>
  </si>
  <si>
    <t>1. System show email body template edit page.
2. System show Email Body Template data based on the chosen body email.
3. Data that can be edited are [Textbox] Subject Email, [Richtext] Body Email
4. [Button] Save enabled
5. [Icon] Back enabled</t>
  </si>
  <si>
    <t>1. System close edit email body template page and back to email body template page.</t>
  </si>
  <si>
    <t>1. System delete email body template data.
2. System show success message "Email Template has been deleted"
3. The deleted email body template data is recorded in audit trail.</t>
  </si>
  <si>
    <t>1. System save email body template data to database.
2. The addition of Email Body Template is recorded in audit trail.</t>
  </si>
  <si>
    <t>1. System download upload agent codes template</t>
  </si>
  <si>
    <t>1. System send the message based on the chosen date and time.</t>
  </si>
  <si>
    <t>1. System show Email detail page</t>
  </si>
  <si>
    <t>1. System change email receiver status from Error become Pending
2. System send the pending email</t>
  </si>
  <si>
    <t>1. System show SMS page
2. There are filters such as Body and Send Date Period
3. [Button] Search enabled
4. [Button] Compose enabled</t>
  </si>
  <si>
    <t>1. System show compose SMS page 
2. [Radio Button] Find Agent Manually enabled
3. [Radio Button] Upload Agent Codes List enabled
4. [Radio Button] Send Now enabled
5. [Radio Button] Send Later enabled
6. [Button] Send enabled
7. [Icon] Back enabled</t>
  </si>
  <si>
    <t>1. System show push notif to PRUforce page
2. There are filters such as Body and Send Date Period
3. [Button] Search enabled
4. [Button] Compose enabled</t>
  </si>
  <si>
    <t>1. System show email page
2. There are filters such as Subject Email and Send Date Period
3. [Button] Search enabled
4. [Button] Compose enabled
5. [Icon] Next (as detail) enabled 
6. [Button] Resend enabled</t>
  </si>
  <si>
    <t>1. System close pop-up email template page and back to compose message page.
2. Email Subject and Email Body in compose email page are filled automatically based on the chosen template.</t>
  </si>
  <si>
    <t>TS-0550</t>
  </si>
  <si>
    <t>Test Scripts (MANDATORY)</t>
  </si>
  <si>
    <t>1. There is notification "Please fill body message"</t>
  </si>
  <si>
    <t>1. Datepicker can't be selected</t>
  </si>
  <si>
    <t>Send SMS (Send Now) - Negative Case 1: Not Choose Receiver</t>
  </si>
  <si>
    <t>Send PRUforce (Send Now) - Negative Case 1: Not Choose Receiver</t>
  </si>
  <si>
    <t>TS-0750</t>
  </si>
  <si>
    <t>1. System show compose email page.
2. [Button] Search Email Template enabled
3. [Icon] Bold enabled
4. [Icon] Italic enabled
5. [Icon] Underline enabled
6. [Icon] Align Left enabled
7. [Icon] Align Center enabled
8. [Icon] Align Right enabled
9. [Icon] Align Justify enabled
10. [Icon] Insert Link enabled
11. [Dropdown] Font Type enabled
12. [Dropdown] Font Size enabled
13. [Dropdown] Font Color enabled
14. [Dropdown] Background Color enabled
15. [Button] Attachment enabled
16. [Radio Button] Send Now enabled
17. [Radio Button] Send Later enabled
18. [Radio Button] Find Agent Manually enabled
19. [Radio Button] Upload Agent Codes List enabled
20. [Button] Send enabled
21. [Icon] Back enabled
22. [Icon] Insert Agent Name enabled</t>
  </si>
  <si>
    <t>TS-0201</t>
  </si>
  <si>
    <t>Compose Email - Positive Case 15: Check [Icon] Insert Agent Name</t>
  </si>
  <si>
    <t>1. System display [[AgentName]] in body email
2. When email is sent, [[AgentName]] become receiver name</t>
  </si>
  <si>
    <t>Search PRUforce - Negative Case 1: Check [Button] Search using random (not registered) data</t>
  </si>
  <si>
    <t>1. System didn't show PRUforce</t>
  </si>
  <si>
    <t>Search PRUforce - Negative Case 2: Send Date Period From bigger than Send Date Period To</t>
  </si>
  <si>
    <t>Search PRUforce - Negative Case 3: Send Date Period From is filled while Send Date Period To is not</t>
  </si>
  <si>
    <t>1. System show all PRUforce list</t>
  </si>
  <si>
    <t>Search PRUforce - Negative Case 4: Send Date Period To is filled while Send Date Period From is not</t>
  </si>
  <si>
    <t>TS-0641</t>
  </si>
  <si>
    <t>TS-0642</t>
  </si>
  <si>
    <t>TS-0643</t>
  </si>
  <si>
    <t>TS-0644</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</si>
</sst>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Arial"/>
    </font>
    <font>
      <sz val="11"/>
      <color theme="1"/>
      <name val="Calibri"/>
      <family val="2"/>
      <scheme val="minor"/>
    </font>
    <font>
      <sz val="8"/>
      <name val="Arial"/>
      <family val="2"/>
    </font>
    <font>
      <sz val="10"/>
      <name val="Arial"/>
      <family val="2"/>
    </font>
    <font>
      <b/>
      <sz val="10"/>
      <name val="Arial"/>
      <family val="2"/>
    </font>
    <font>
      <sz val="10"/>
      <color theme="1"/>
      <name val="Arial"/>
      <family val="2"/>
    </font>
    <font>
      <b/>
      <sz val="20"/>
      <name val="Arial"/>
      <family val="2"/>
    </font>
    <font>
      <b/>
      <sz val="16"/>
      <name val="Arial"/>
      <family val="2"/>
    </font>
    <font>
      <sz val="18"/>
      <name val="Arial"/>
      <family val="2"/>
    </font>
    <font>
      <sz val="11"/>
      <name val="Arial"/>
      <family val="2"/>
    </font>
    <font>
      <b/>
      <sz val="14"/>
      <name val="Arial"/>
      <family val="2"/>
    </font>
    <font>
      <i/>
      <sz val="11"/>
      <name val="Arial"/>
      <family val="2"/>
    </font>
    <font>
      <b/>
      <sz val="10"/>
      <color theme="0"/>
      <name val="Arial"/>
      <family val="2"/>
    </font>
    <font>
      <b/>
      <sz val="12"/>
      <name val="Arial"/>
      <family val="2"/>
    </font>
    <font>
      <u/>
      <sz val="12"/>
      <name val="Arial"/>
      <family val="2"/>
    </font>
    <font>
      <sz val="12"/>
      <name val="Arial"/>
      <family val="2"/>
    </font>
    <font>
      <b/>
      <sz val="10"/>
      <name val="Calibri"/>
      <family val="2"/>
      <scheme val="minor"/>
    </font>
    <font>
      <sz val="10"/>
      <name val="Calibri"/>
      <family val="2"/>
      <scheme val="minor"/>
    </font>
    <font>
      <b/>
      <sz val="9"/>
      <name val="Calibri"/>
      <family val="2"/>
      <scheme val="minor"/>
    </font>
    <font>
      <sz val="9"/>
      <name val="Calibri"/>
      <family val="2"/>
      <scheme val="minor"/>
    </font>
    <font>
      <i/>
      <sz val="10"/>
      <color rgb="FFFF0000"/>
      <name val="Arial"/>
      <family val="2"/>
    </font>
    <font>
      <b/>
      <sz val="24"/>
      <name val="Calibri"/>
      <family val="2"/>
      <scheme val="minor"/>
    </font>
    <font>
      <b/>
      <sz val="24"/>
      <name val="Arial"/>
      <family val="2"/>
    </font>
    <font>
      <b/>
      <sz val="20"/>
      <name val="Calibri"/>
      <family val="2"/>
      <scheme val="minor"/>
    </font>
    <font>
      <i/>
      <sz val="10"/>
      <name val="Calibri"/>
      <family val="2"/>
      <scheme val="minor"/>
    </font>
    <font>
      <sz val="11"/>
      <name val="Calibri"/>
      <family val="2"/>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
      <sz val="12"/>
      <color theme="0"/>
      <name val="Arial"/>
      <family val="2"/>
    </font>
    <font>
      <sz val="9"/>
      <color indexed="10"/>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5" tint="0.39997558519241921"/>
        <bgColor indexed="64"/>
      </patternFill>
    </fill>
    <fill>
      <patternFill patternType="solid">
        <fgColor rgb="FFF6E7DE"/>
        <bgColor indexed="64"/>
      </patternFill>
    </fill>
    <fill>
      <patternFill patternType="solid">
        <fgColor theme="0" tint="-0.14999847407452621"/>
        <bgColor indexed="64"/>
      </patternFill>
    </fill>
    <fill>
      <patternFill patternType="solid">
        <fgColor indexed="22"/>
        <bgColor indexed="64"/>
      </patternFill>
    </fill>
    <fill>
      <patternFill patternType="solid">
        <fgColor theme="1"/>
        <bgColor indexed="64"/>
      </patternFill>
    </fill>
    <fill>
      <patternFill patternType="solid">
        <fgColor rgb="FF963634"/>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style="thin">
        <color theme="0"/>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style="thin">
        <color indexed="64"/>
      </bottom>
      <diagonal/>
    </border>
  </borders>
  <cellStyleXfs count="4">
    <xf numFmtId="0" fontId="0" fillId="0" borderId="0"/>
    <xf numFmtId="0" fontId="3" fillId="0" borderId="0"/>
    <xf numFmtId="0" fontId="1" fillId="0" borderId="0"/>
    <xf numFmtId="0" fontId="3" fillId="0" borderId="0"/>
  </cellStyleXfs>
  <cellXfs count="154">
    <xf numFmtId="0" fontId="0" fillId="0" borderId="0" xfId="0"/>
    <xf numFmtId="0" fontId="3" fillId="2" borderId="0" xfId="0" applyFont="1" applyFill="1"/>
    <xf numFmtId="0" fontId="3" fillId="0" borderId="0" xfId="0" applyFont="1" applyAlignment="1">
      <alignment horizontal="left" vertical="top" wrapText="1"/>
    </xf>
    <xf numFmtId="0" fontId="7" fillId="0" borderId="0" xfId="0" applyFont="1" applyBorder="1" applyAlignment="1">
      <alignment horizontal="left" vertical="top" wrapText="1"/>
    </xf>
    <xf numFmtId="0" fontId="6" fillId="0" borderId="0" xfId="0" applyFont="1" applyBorder="1" applyAlignment="1">
      <alignment vertical="top" wrapText="1"/>
    </xf>
    <xf numFmtId="0" fontId="3" fillId="2" borderId="0" xfId="1" applyFont="1" applyFill="1"/>
    <xf numFmtId="0" fontId="8" fillId="2" borderId="0" xfId="1" applyFont="1" applyFill="1"/>
    <xf numFmtId="0" fontId="7" fillId="2" borderId="0" xfId="1" applyFont="1" applyFill="1" applyAlignment="1">
      <alignment horizontal="right"/>
    </xf>
    <xf numFmtId="0" fontId="7" fillId="2" borderId="0" xfId="0" applyFont="1" applyFill="1" applyAlignment="1">
      <alignment horizontal="right"/>
    </xf>
    <xf numFmtId="0" fontId="9" fillId="2" borderId="0" xfId="0" applyFont="1" applyFill="1"/>
    <xf numFmtId="0" fontId="9" fillId="2" borderId="0" xfId="0" applyFont="1" applyFill="1" applyAlignment="1">
      <alignment horizontal="right"/>
    </xf>
    <xf numFmtId="0" fontId="3" fillId="2" borderId="0" xfId="1" applyFont="1" applyFill="1" applyAlignment="1">
      <alignment horizontal="right"/>
    </xf>
    <xf numFmtId="0" fontId="10" fillId="2" borderId="0" xfId="0" applyFont="1" applyFill="1" applyAlignment="1">
      <alignment horizontal="right"/>
    </xf>
    <xf numFmtId="0" fontId="11" fillId="0" borderId="0" xfId="0" applyFont="1" applyFill="1" applyBorder="1" applyAlignment="1">
      <alignment horizontal="left" vertical="center" wrapText="1"/>
    </xf>
    <xf numFmtId="0" fontId="12" fillId="3" borderId="1" xfId="2" applyFont="1" applyFill="1" applyBorder="1" applyAlignment="1">
      <alignment horizontal="center" vertical="top"/>
    </xf>
    <xf numFmtId="0" fontId="5" fillId="0" borderId="0" xfId="2" applyFont="1" applyAlignment="1">
      <alignment horizontal="center" vertical="top"/>
    </xf>
    <xf numFmtId="0" fontId="5" fillId="0" borderId="1" xfId="2" quotePrefix="1" applyFont="1" applyBorder="1" applyAlignment="1">
      <alignment horizontal="center" vertical="top"/>
    </xf>
    <xf numFmtId="15" fontId="5" fillId="0" borderId="1" xfId="2" applyNumberFormat="1" applyFont="1" applyBorder="1" applyAlignment="1">
      <alignment vertical="top"/>
    </xf>
    <xf numFmtId="0" fontId="5" fillId="0" borderId="1" xfId="2" applyFont="1" applyBorder="1" applyAlignment="1">
      <alignment vertical="top"/>
    </xf>
    <xf numFmtId="0" fontId="5" fillId="0" borderId="0" xfId="2" applyFont="1" applyAlignment="1">
      <alignment vertical="top"/>
    </xf>
    <xf numFmtId="0" fontId="5" fillId="0" borderId="1" xfId="2" applyFont="1" applyBorder="1" applyAlignment="1">
      <alignment horizontal="center" vertical="top"/>
    </xf>
    <xf numFmtId="0" fontId="13" fillId="2" borderId="0" xfId="1" applyFont="1" applyFill="1"/>
    <xf numFmtId="0" fontId="13" fillId="2" borderId="0" xfId="1" applyFont="1" applyFill="1" applyAlignment="1">
      <alignment horizontal="center"/>
    </xf>
    <xf numFmtId="0" fontId="14" fillId="2" borderId="0" xfId="0" applyFont="1" applyFill="1"/>
    <xf numFmtId="0" fontId="15" fillId="2" borderId="0" xfId="0" applyFont="1" applyFill="1"/>
    <xf numFmtId="0" fontId="3" fillId="2" borderId="0" xfId="1" applyFont="1" applyFill="1" applyAlignment="1">
      <alignment vertical="center"/>
    </xf>
    <xf numFmtId="0" fontId="13" fillId="2" borderId="0" xfId="0" applyFont="1" applyFill="1"/>
    <xf numFmtId="0" fontId="7" fillId="0" borderId="0" xfId="0" applyFont="1" applyBorder="1" applyAlignment="1">
      <alignment vertical="center"/>
    </xf>
    <xf numFmtId="0" fontId="16" fillId="0" borderId="0" xfId="0" applyFont="1" applyFill="1" applyBorder="1" applyAlignment="1">
      <alignment vertical="center" wrapText="1"/>
    </xf>
    <xf numFmtId="0" fontId="17" fillId="2" borderId="0" xfId="0" applyFont="1" applyFill="1" applyBorder="1"/>
    <xf numFmtId="0" fontId="18" fillId="7" borderId="1" xfId="0" applyFont="1" applyFill="1" applyBorder="1" applyAlignment="1">
      <alignment vertical="top" wrapText="1"/>
    </xf>
    <xf numFmtId="0" fontId="19" fillId="2" borderId="0" xfId="0" applyFont="1" applyFill="1"/>
    <xf numFmtId="0" fontId="0" fillId="2" borderId="0" xfId="0" applyFill="1"/>
    <xf numFmtId="0" fontId="20" fillId="0" borderId="0" xfId="2" applyFont="1" applyAlignment="1">
      <alignment horizontal="left" vertical="top"/>
    </xf>
    <xf numFmtId="0" fontId="18" fillId="7" borderId="1" xfId="0" applyFont="1" applyFill="1" applyBorder="1" applyAlignment="1">
      <alignment horizontal="center" vertical="top" wrapText="1"/>
    </xf>
    <xf numFmtId="0" fontId="18" fillId="7" borderId="1" xfId="0" applyFont="1" applyFill="1" applyBorder="1" applyAlignment="1">
      <alignment horizontal="center" vertical="top" wrapText="1"/>
    </xf>
    <xf numFmtId="0" fontId="21" fillId="0" borderId="0" xfId="0" applyFont="1" applyBorder="1" applyAlignment="1">
      <alignment vertical="center"/>
    </xf>
    <xf numFmtId="0" fontId="22" fillId="2" borderId="0" xfId="0" applyFont="1" applyFill="1" applyBorder="1"/>
    <xf numFmtId="0" fontId="23" fillId="0" borderId="0" xfId="0" applyFont="1" applyBorder="1" applyAlignment="1">
      <alignment vertical="center"/>
    </xf>
    <xf numFmtId="0" fontId="23" fillId="0" borderId="13" xfId="0" applyFont="1" applyBorder="1" applyAlignment="1">
      <alignment vertical="center"/>
    </xf>
    <xf numFmtId="0" fontId="16" fillId="0" borderId="12" xfId="0" applyFont="1" applyFill="1" applyBorder="1" applyAlignment="1">
      <alignment vertical="center" wrapText="1"/>
    </xf>
    <xf numFmtId="0" fontId="16" fillId="0" borderId="10" xfId="0" applyFont="1" applyFill="1" applyBorder="1" applyAlignment="1">
      <alignment horizontal="left" vertical="center" wrapText="1"/>
    </xf>
    <xf numFmtId="0" fontId="16" fillId="0" borderId="10" xfId="3" applyFont="1" applyFill="1" applyBorder="1" applyAlignment="1">
      <alignment horizontal="left" vertical="center" wrapText="1"/>
    </xf>
    <xf numFmtId="0" fontId="23" fillId="2" borderId="0" xfId="0" applyFont="1" applyFill="1"/>
    <xf numFmtId="0" fontId="16" fillId="2" borderId="0" xfId="0" applyFont="1" applyFill="1"/>
    <xf numFmtId="0" fontId="17" fillId="2" borderId="0" xfId="0" applyFont="1" applyFill="1"/>
    <xf numFmtId="0" fontId="16" fillId="4"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17" fillId="2" borderId="1" xfId="0" applyFont="1" applyFill="1" applyBorder="1" applyAlignment="1">
      <alignment vertical="top" wrapText="1"/>
    </xf>
    <xf numFmtId="0" fontId="16" fillId="2" borderId="1" xfId="0" applyFont="1" applyFill="1" applyBorder="1" applyAlignment="1">
      <alignment vertical="top" wrapText="1"/>
    </xf>
    <xf numFmtId="0" fontId="18" fillId="7" borderId="1" xfId="0" applyFont="1" applyFill="1" applyBorder="1" applyAlignment="1">
      <alignment horizontal="center" vertical="top" wrapText="1"/>
    </xf>
    <xf numFmtId="0" fontId="21" fillId="0" borderId="0" xfId="0" applyFont="1" applyBorder="1" applyAlignment="1">
      <alignment horizontal="center" vertical="center"/>
    </xf>
    <xf numFmtId="0" fontId="0" fillId="2" borderId="0" xfId="0" applyFill="1" applyBorder="1" applyAlignment="1">
      <alignment horizontal="center"/>
    </xf>
    <xf numFmtId="0" fontId="0" fillId="2" borderId="0" xfId="0" applyFill="1" applyAlignment="1">
      <alignment horizontal="center"/>
    </xf>
    <xf numFmtId="0" fontId="25" fillId="0" borderId="0" xfId="0" applyFont="1"/>
    <xf numFmtId="0" fontId="25" fillId="0" borderId="0" xfId="0" applyFont="1" applyAlignment="1">
      <alignment horizontal="left"/>
    </xf>
    <xf numFmtId="0" fontId="25" fillId="0" borderId="0" xfId="0" applyFont="1" applyAlignment="1">
      <alignment horizontal="left" vertical="center"/>
    </xf>
    <xf numFmtId="0" fontId="3" fillId="2" borderId="0" xfId="0" applyFont="1" applyFill="1" applyAlignment="1">
      <alignment horizontal="left"/>
    </xf>
    <xf numFmtId="0" fontId="18" fillId="7" borderId="1" xfId="0" applyFont="1" applyFill="1" applyBorder="1" applyAlignment="1">
      <alignment horizontal="center" vertical="top" wrapText="1"/>
    </xf>
    <xf numFmtId="0" fontId="26" fillId="8" borderId="14" xfId="0" applyFont="1" applyFill="1" applyBorder="1" applyAlignment="1">
      <alignment horizontal="center" vertical="center"/>
    </xf>
    <xf numFmtId="0" fontId="26" fillId="8" borderId="15" xfId="0" applyFont="1" applyFill="1" applyBorder="1" applyAlignment="1">
      <alignment horizontal="center" vertical="center"/>
    </xf>
    <xf numFmtId="0" fontId="0" fillId="0" borderId="1" xfId="0" applyBorder="1" applyAlignment="1">
      <alignment horizontal="center" vertical="center"/>
    </xf>
    <xf numFmtId="9" fontId="0" fillId="0" borderId="10" xfId="0" applyNumberFormat="1" applyBorder="1" applyAlignment="1">
      <alignment horizontal="center" vertical="center"/>
    </xf>
    <xf numFmtId="9" fontId="0" fillId="0" borderId="1" xfId="0" applyNumberFormat="1" applyBorder="1" applyAlignment="1">
      <alignment horizontal="center" vertical="center"/>
    </xf>
    <xf numFmtId="9" fontId="26" fillId="8" borderId="15" xfId="0" applyNumberFormat="1" applyFont="1" applyFill="1" applyBorder="1" applyAlignment="1">
      <alignment horizontal="center" vertical="center"/>
    </xf>
    <xf numFmtId="9" fontId="26" fillId="8" borderId="16" xfId="0" applyNumberFormat="1" applyFont="1" applyFill="1" applyBorder="1" applyAlignment="1">
      <alignment horizontal="center" vertical="center"/>
    </xf>
    <xf numFmtId="0" fontId="0" fillId="0" borderId="12" xfId="0" applyBorder="1" applyAlignment="1">
      <alignment horizontal="center" vertical="center"/>
    </xf>
    <xf numFmtId="0" fontId="18" fillId="7" borderId="1" xfId="0" applyFont="1" applyFill="1" applyBorder="1" applyAlignment="1">
      <alignment horizontal="center" vertical="center" wrapText="1"/>
    </xf>
    <xf numFmtId="0" fontId="23" fillId="0" borderId="0" xfId="0" applyFont="1" applyBorder="1" applyAlignment="1">
      <alignment horizontal="center" vertical="center"/>
    </xf>
    <xf numFmtId="0" fontId="4" fillId="0" borderId="0" xfId="0" applyFont="1"/>
    <xf numFmtId="0" fontId="3" fillId="0" borderId="1" xfId="0" quotePrefix="1" applyFont="1" applyBorder="1" applyAlignment="1">
      <alignment horizontal="center" vertical="center"/>
    </xf>
    <xf numFmtId="0" fontId="3" fillId="0" borderId="1" xfId="0" applyFont="1" applyBorder="1" applyAlignment="1">
      <alignment horizontal="center" vertical="center"/>
    </xf>
    <xf numFmtId="0" fontId="27" fillId="0" borderId="1" xfId="0" applyFont="1" applyFill="1" applyBorder="1" applyAlignment="1">
      <alignment horizontal="center" vertical="center" wrapText="1"/>
    </xf>
    <xf numFmtId="0" fontId="26" fillId="8" borderId="1" xfId="0" applyFont="1" applyFill="1" applyBorder="1" applyAlignment="1">
      <alignment horizontal="center" vertical="center" wrapText="1"/>
    </xf>
    <xf numFmtId="0" fontId="26" fillId="8" borderId="17" xfId="0" applyFont="1" applyFill="1" applyBorder="1" applyAlignment="1">
      <alignment horizontal="center" vertical="center"/>
    </xf>
    <xf numFmtId="0" fontId="23" fillId="0" borderId="13" xfId="0" applyFont="1" applyBorder="1" applyAlignment="1">
      <alignment horizontal="center" vertical="center"/>
    </xf>
    <xf numFmtId="0" fontId="4" fillId="0" borderId="1" xfId="0" quotePrefix="1" applyFont="1" applyBorder="1" applyAlignment="1">
      <alignment horizontal="center" vertical="center"/>
    </xf>
    <xf numFmtId="0" fontId="4" fillId="0" borderId="1" xfId="0" applyFont="1" applyBorder="1" applyAlignment="1">
      <alignment horizontal="center" vertical="center"/>
    </xf>
    <xf numFmtId="0" fontId="26" fillId="8" borderId="18" xfId="0" applyFont="1" applyFill="1" applyBorder="1" applyAlignment="1">
      <alignment horizontal="center" vertical="center" wrapText="1"/>
    </xf>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23" fillId="0" borderId="0" xfId="0" applyFont="1" applyBorder="1" applyAlignment="1">
      <alignment horizontal="left" vertical="center"/>
    </xf>
    <xf numFmtId="0" fontId="15" fillId="2" borderId="0" xfId="1" applyFont="1" applyFill="1"/>
    <xf numFmtId="0" fontId="3" fillId="2" borderId="0" xfId="0" applyFont="1" applyFill="1" applyAlignment="1">
      <alignment vertical="top"/>
    </xf>
    <xf numFmtId="0" fontId="17" fillId="2" borderId="1" xfId="0" applyFont="1" applyFill="1" applyBorder="1" applyAlignment="1">
      <alignment vertical="top"/>
    </xf>
    <xf numFmtId="0" fontId="3" fillId="0" borderId="0" xfId="0" applyFont="1" applyFill="1"/>
    <xf numFmtId="0" fontId="19" fillId="0" borderId="1" xfId="0" applyFont="1" applyBorder="1" applyAlignment="1">
      <alignment horizontal="left" vertical="top" wrapText="1"/>
    </xf>
    <xf numFmtId="0" fontId="19" fillId="0" borderId="10" xfId="0" applyFont="1" applyBorder="1" applyAlignment="1">
      <alignment horizontal="left" vertical="top" wrapText="1"/>
    </xf>
    <xf numFmtId="0" fontId="31" fillId="0" borderId="1" xfId="0" applyFont="1" applyBorder="1" applyAlignment="1">
      <alignment horizontal="left" vertical="top" wrapText="1"/>
    </xf>
    <xf numFmtId="0" fontId="19" fillId="2" borderId="0" xfId="0" applyFont="1" applyFill="1" applyAlignment="1">
      <alignment horizontal="left" vertical="top"/>
    </xf>
    <xf numFmtId="15" fontId="19" fillId="0" borderId="1" xfId="0" applyNumberFormat="1" applyFont="1" applyBorder="1" applyAlignment="1">
      <alignment horizontal="left" vertical="top" wrapText="1"/>
    </xf>
    <xf numFmtId="0" fontId="19" fillId="2" borderId="1" xfId="0" applyFont="1" applyFill="1" applyBorder="1" applyAlignment="1">
      <alignment vertical="top" wrapText="1"/>
    </xf>
    <xf numFmtId="0" fontId="19" fillId="0" borderId="1" xfId="0" applyFont="1" applyFill="1" applyBorder="1" applyAlignment="1">
      <alignment vertical="top" wrapText="1"/>
    </xf>
    <xf numFmtId="0" fontId="19" fillId="2" borderId="1" xfId="0" applyFont="1" applyFill="1" applyBorder="1" applyAlignment="1">
      <alignment vertical="top"/>
    </xf>
    <xf numFmtId="0" fontId="19" fillId="0" borderId="10" xfId="0" applyFont="1" applyBorder="1" applyAlignment="1">
      <alignment horizontal="left" vertical="top" wrapText="1"/>
    </xf>
    <xf numFmtId="0" fontId="19" fillId="0" borderId="10" xfId="0" applyFont="1" applyBorder="1" applyAlignment="1">
      <alignment horizontal="left" vertical="top" wrapText="1"/>
    </xf>
    <xf numFmtId="0" fontId="17"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0" xfId="0" applyFont="1" applyFill="1" applyAlignment="1">
      <alignment horizontal="left" vertical="top"/>
    </xf>
    <xf numFmtId="0" fontId="17" fillId="13" borderId="1" xfId="0" applyFont="1" applyFill="1" applyBorder="1" applyAlignment="1">
      <alignment vertical="top" wrapText="1"/>
    </xf>
    <xf numFmtId="0" fontId="19" fillId="13" borderId="1" xfId="0" applyFont="1" applyFill="1" applyBorder="1" applyAlignment="1">
      <alignment horizontal="left" vertical="top" wrapText="1"/>
    </xf>
    <xf numFmtId="0" fontId="19" fillId="13" borderId="1" xfId="0" applyFont="1" applyFill="1" applyBorder="1" applyAlignment="1">
      <alignment vertical="top" wrapText="1"/>
    </xf>
    <xf numFmtId="0" fontId="19" fillId="13" borderId="10" xfId="0" applyFont="1" applyFill="1" applyBorder="1" applyAlignment="1">
      <alignment horizontal="left" vertical="top" wrapText="1"/>
    </xf>
    <xf numFmtId="0" fontId="19" fillId="13" borderId="0" xfId="0" applyFont="1" applyFill="1" applyAlignment="1">
      <alignment horizontal="left" vertical="top"/>
    </xf>
    <xf numFmtId="0" fontId="17" fillId="14" borderId="1" xfId="0" applyFont="1" applyFill="1" applyBorder="1" applyAlignment="1">
      <alignment vertical="top" wrapText="1"/>
    </xf>
    <xf numFmtId="0" fontId="19" fillId="14" borderId="1" xfId="0" applyFont="1" applyFill="1" applyBorder="1" applyAlignment="1">
      <alignment horizontal="left" vertical="top" wrapText="1"/>
    </xf>
    <xf numFmtId="0" fontId="19" fillId="14" borderId="1" xfId="0" applyFont="1" applyFill="1" applyBorder="1" applyAlignment="1">
      <alignment vertical="top" wrapText="1"/>
    </xf>
    <xf numFmtId="0" fontId="19" fillId="14" borderId="10" xfId="0" applyFont="1" applyFill="1" applyBorder="1" applyAlignment="1">
      <alignment horizontal="left" vertical="top" wrapText="1"/>
    </xf>
    <xf numFmtId="0" fontId="19" fillId="14" borderId="0" xfId="0" applyFont="1" applyFill="1" applyAlignment="1">
      <alignment horizontal="left" vertical="top"/>
    </xf>
    <xf numFmtId="15" fontId="19" fillId="14" borderId="1" xfId="0" applyNumberFormat="1" applyFont="1" applyFill="1" applyBorder="1" applyAlignment="1">
      <alignment horizontal="left" vertical="top" wrapText="1"/>
    </xf>
    <xf numFmtId="0" fontId="31" fillId="14" borderId="1" xfId="0" applyFont="1" applyFill="1" applyBorder="1" applyAlignment="1">
      <alignment horizontal="left" vertical="top" wrapText="1"/>
    </xf>
    <xf numFmtId="0" fontId="19" fillId="14" borderId="1" xfId="0" applyFont="1" applyFill="1" applyBorder="1" applyAlignment="1">
      <alignment vertical="top"/>
    </xf>
    <xf numFmtId="0" fontId="6" fillId="0" borderId="0" xfId="0" applyFont="1" applyBorder="1" applyAlignment="1">
      <alignment horizontal="left" vertical="top"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9" fillId="0" borderId="10"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0" xfId="0" applyFont="1" applyFill="1" applyBorder="1" applyAlignment="1">
      <alignment horizontal="left" vertical="top" wrapText="1"/>
    </xf>
    <xf numFmtId="0" fontId="19" fillId="0" borderId="11" xfId="0" applyFont="1" applyFill="1" applyBorder="1" applyAlignment="1">
      <alignment horizontal="left" vertical="top" wrapText="1"/>
    </xf>
    <xf numFmtId="0" fontId="19" fillId="0" borderId="12" xfId="0" applyFont="1" applyFill="1" applyBorder="1" applyAlignment="1">
      <alignment horizontal="left" vertical="top" wrapText="1"/>
    </xf>
    <xf numFmtId="0" fontId="19" fillId="14" borderId="10" xfId="0" applyFont="1" applyFill="1" applyBorder="1" applyAlignment="1">
      <alignment horizontal="left" vertical="top" wrapText="1"/>
    </xf>
    <xf numFmtId="0" fontId="19" fillId="14" borderId="11" xfId="0" applyFont="1" applyFill="1" applyBorder="1" applyAlignment="1">
      <alignment horizontal="left" vertical="top" wrapText="1"/>
    </xf>
    <xf numFmtId="0" fontId="19" fillId="14" borderId="12" xfId="0" applyFont="1" applyFill="1" applyBorder="1" applyAlignment="1">
      <alignment horizontal="left" vertical="top" wrapText="1"/>
    </xf>
    <xf numFmtId="0" fontId="19" fillId="13" borderId="10" xfId="0" applyFont="1" applyFill="1" applyBorder="1" applyAlignment="1">
      <alignment horizontal="left" vertical="top" wrapText="1"/>
    </xf>
    <xf numFmtId="0" fontId="19" fillId="13" borderId="11" xfId="0" applyFont="1" applyFill="1" applyBorder="1" applyAlignment="1">
      <alignment horizontal="left" vertical="top" wrapText="1"/>
    </xf>
    <xf numFmtId="0" fontId="19" fillId="13" borderId="12" xfId="0" applyFont="1" applyFill="1" applyBorder="1" applyAlignment="1">
      <alignment horizontal="left" vertical="top" wrapText="1"/>
    </xf>
    <xf numFmtId="0" fontId="16" fillId="6" borderId="1"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16" fillId="6" borderId="1" xfId="3" applyFont="1" applyFill="1" applyBorder="1" applyAlignment="1">
      <alignment horizontal="left" vertical="center" wrapText="1"/>
    </xf>
    <xf numFmtId="0" fontId="16" fillId="6" borderId="10" xfId="3" applyFont="1" applyFill="1" applyBorder="1" applyAlignment="1">
      <alignment horizontal="left" vertical="center" wrapText="1"/>
    </xf>
    <xf numFmtId="0" fontId="16" fillId="0" borderId="10" xfId="0" applyFont="1" applyFill="1" applyBorder="1" applyAlignment="1">
      <alignment vertical="center" wrapText="1"/>
    </xf>
    <xf numFmtId="0" fontId="16" fillId="0" borderId="12" xfId="0" applyFont="1" applyFill="1" applyBorder="1" applyAlignment="1">
      <alignment vertical="center" wrapText="1"/>
    </xf>
    <xf numFmtId="0" fontId="18" fillId="7" borderId="10" xfId="0" applyFont="1" applyFill="1" applyBorder="1" applyAlignment="1">
      <alignment horizontal="center" vertical="center" wrapText="1"/>
    </xf>
    <xf numFmtId="0" fontId="18" fillId="7" borderId="1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6" fillId="8" borderId="18" xfId="0" applyFont="1" applyFill="1" applyBorder="1" applyAlignment="1">
      <alignment horizontal="center" vertical="center" wrapText="1"/>
    </xf>
    <xf numFmtId="0" fontId="26" fillId="8" borderId="11" xfId="0" applyFont="1" applyFill="1" applyBorder="1" applyAlignment="1">
      <alignment horizontal="center" vertical="center" wrapText="1"/>
    </xf>
    <xf numFmtId="0" fontId="0" fillId="0" borderId="10" xfId="0" applyBorder="1" applyAlignment="1">
      <alignment horizontal="center"/>
    </xf>
    <xf numFmtId="0" fontId="0" fillId="0" borderId="12" xfId="0" applyBorder="1" applyAlignment="1">
      <alignment horizontal="center"/>
    </xf>
    <xf numFmtId="9" fontId="0" fillId="0" borderId="10" xfId="0" applyNumberFormat="1" applyBorder="1" applyAlignment="1">
      <alignment horizontal="center"/>
    </xf>
    <xf numFmtId="0" fontId="30" fillId="9" borderId="0" xfId="2" applyFont="1" applyFill="1" applyAlignment="1">
      <alignment horizontal="center" vertical="center" wrapText="1"/>
    </xf>
  </cellXfs>
  <cellStyles count="4">
    <cellStyle name="Normal" xfId="0" builtinId="0"/>
    <cellStyle name="Normal 3" xfId="3"/>
    <cellStyle name="Normal 7" xfId="2"/>
    <cellStyle name="Normal_Cover Sheet" xfId="1"/>
  </cellStyles>
  <dxfs count="9">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9" defaultPivotStyle="PivotStyleLight16"/>
  <colors>
    <mruColors>
      <color rgb="FF963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480526</xdr:colOff>
      <xdr:row>5</xdr:row>
      <xdr:rowOff>197644</xdr:rowOff>
    </xdr:to>
    <xdr:pic>
      <xdr:nvPicPr>
        <xdr:cNvPr id="6" name="Picture 5" descr="Logo-Prudential-kepala-keci"/>
        <xdr:cNvPicPr>
          <a:picLocks noChangeAspect="1" noChangeArrowheads="1"/>
        </xdr:cNvPicPr>
      </xdr:nvPicPr>
      <xdr:blipFill>
        <a:blip xmlns:r="http://schemas.openxmlformats.org/officeDocument/2006/relationships" r:embed="rId1"/>
        <a:srcRect/>
        <a:stretch>
          <a:fillRect/>
        </a:stretch>
      </xdr:blipFill>
      <xdr:spPr bwMode="auto">
        <a:xfrm>
          <a:off x="609600" y="257175"/>
          <a:ext cx="2290276" cy="1035844"/>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6</xdr:col>
      <xdr:colOff>162560</xdr:colOff>
      <xdr:row>37</xdr:row>
      <xdr:rowOff>33020</xdr:rowOff>
    </xdr:to>
    <xdr:pic>
      <xdr:nvPicPr>
        <xdr:cNvPr id="2" name="Picture 1"/>
        <xdr:cNvPicPr/>
      </xdr:nvPicPr>
      <xdr:blipFill rotWithShape="1">
        <a:blip xmlns:r="http://schemas.openxmlformats.org/officeDocument/2006/relationships" r:embed="rId1"/>
        <a:srcRect l="4749"/>
        <a:stretch/>
      </xdr:blipFill>
      <xdr:spPr bwMode="auto">
        <a:xfrm>
          <a:off x="1219200" y="4495800"/>
          <a:ext cx="5048885" cy="19761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0</xdr:colOff>
      <xdr:row>38</xdr:row>
      <xdr:rowOff>0</xdr:rowOff>
    </xdr:from>
    <xdr:to>
      <xdr:col>6</xdr:col>
      <xdr:colOff>533400</xdr:colOff>
      <xdr:row>40</xdr:row>
      <xdr:rowOff>95250</xdr:rowOff>
    </xdr:to>
    <xdr:pic>
      <xdr:nvPicPr>
        <xdr:cNvPr id="3" name="Picture 2"/>
        <xdr:cNvPicPr/>
      </xdr:nvPicPr>
      <xdr:blipFill>
        <a:blip xmlns:r="http://schemas.openxmlformats.org/officeDocument/2006/relationships" r:embed="rId2"/>
        <a:stretch>
          <a:fillRect/>
        </a:stretch>
      </xdr:blipFill>
      <xdr:spPr>
        <a:xfrm>
          <a:off x="1219200" y="6600825"/>
          <a:ext cx="5419725" cy="41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30"/>
  <sheetViews>
    <sheetView showGridLines="0" topLeftCell="A7" zoomScaleNormal="100" workbookViewId="0">
      <selection activeCell="D36" sqref="D36"/>
    </sheetView>
  </sheetViews>
  <sheetFormatPr defaultRowHeight="16.5" customHeight="1" x14ac:dyDescent="0.2"/>
  <cols>
    <col min="1" max="1" width="9.140625" style="9"/>
    <col min="2" max="2" width="27.140625" style="9" customWidth="1"/>
    <col min="3" max="6" width="9.140625" style="9"/>
    <col min="7" max="7" width="7.140625" style="9" customWidth="1"/>
    <col min="8" max="8" width="6.5703125" style="9" customWidth="1"/>
    <col min="9" max="16384" width="9.140625" style="9"/>
  </cols>
  <sheetData>
    <row r="1" spans="1:14" ht="16.5" customHeight="1" x14ac:dyDescent="0.3">
      <c r="A1" s="5"/>
      <c r="B1" s="5"/>
      <c r="C1" s="5"/>
      <c r="D1" s="5"/>
      <c r="E1" s="5"/>
      <c r="F1" s="5"/>
      <c r="G1" s="5"/>
      <c r="H1" s="5"/>
      <c r="I1" s="5"/>
      <c r="J1" s="5"/>
      <c r="K1" s="5"/>
      <c r="L1" s="5"/>
      <c r="M1" s="7"/>
      <c r="N1" s="8"/>
    </row>
    <row r="2" spans="1:14" ht="16.5" customHeight="1" x14ac:dyDescent="0.3">
      <c r="A2" s="5"/>
      <c r="B2" s="5"/>
      <c r="C2" s="5"/>
      <c r="D2" s="5"/>
      <c r="E2" s="5"/>
      <c r="F2" s="5"/>
      <c r="G2" s="5"/>
      <c r="H2" s="5"/>
      <c r="I2" s="5"/>
      <c r="J2" s="5"/>
      <c r="K2" s="5"/>
      <c r="L2" s="5"/>
      <c r="M2" s="7"/>
      <c r="N2" s="10"/>
    </row>
    <row r="3" spans="1:14" ht="16.5" customHeight="1" x14ac:dyDescent="0.25">
      <c r="A3" s="5"/>
      <c r="B3" s="5"/>
      <c r="C3" s="5"/>
      <c r="D3" s="5"/>
      <c r="E3" s="5"/>
      <c r="F3" s="5"/>
      <c r="G3" s="5"/>
      <c r="H3" s="5"/>
      <c r="I3" s="5"/>
      <c r="J3" s="5"/>
      <c r="K3" s="5"/>
      <c r="L3" s="5"/>
      <c r="M3" s="11"/>
      <c r="N3" s="12"/>
    </row>
    <row r="4" spans="1:14" ht="16.5" customHeight="1" x14ac:dyDescent="0.2">
      <c r="A4" s="5"/>
      <c r="B4" s="5"/>
      <c r="C4" s="5"/>
      <c r="D4" s="5"/>
      <c r="E4" s="5"/>
      <c r="F4" s="5"/>
      <c r="G4" s="5"/>
      <c r="H4" s="5"/>
      <c r="I4" s="5"/>
      <c r="J4" s="5"/>
      <c r="K4" s="114"/>
      <c r="L4" s="114"/>
      <c r="M4" s="2"/>
      <c r="N4" s="2"/>
    </row>
    <row r="5" spans="1:14" ht="16.5" customHeight="1" x14ac:dyDescent="0.2">
      <c r="A5" s="5"/>
      <c r="B5" s="5"/>
      <c r="C5" s="5"/>
      <c r="D5" s="5"/>
      <c r="E5" s="5"/>
      <c r="F5" s="5"/>
      <c r="G5" s="5"/>
      <c r="H5" s="5"/>
      <c r="I5" s="5"/>
      <c r="J5" s="5"/>
      <c r="K5" s="3"/>
      <c r="L5" s="3"/>
      <c r="M5" s="2"/>
      <c r="N5" s="2"/>
    </row>
    <row r="6" spans="1:14" ht="16.5" customHeight="1" x14ac:dyDescent="0.2">
      <c r="A6" s="5"/>
      <c r="B6" s="5"/>
      <c r="C6" s="5"/>
      <c r="D6" s="5"/>
      <c r="E6" s="5"/>
      <c r="F6" s="5"/>
      <c r="G6" s="5"/>
      <c r="H6" s="5"/>
      <c r="I6" s="5"/>
      <c r="J6" s="5"/>
      <c r="K6" s="3"/>
      <c r="L6" s="3"/>
      <c r="M6" s="2"/>
      <c r="N6" s="2"/>
    </row>
    <row r="7" spans="1:14" ht="16.5" customHeight="1" x14ac:dyDescent="0.2">
      <c r="A7" s="5"/>
      <c r="B7" s="5"/>
      <c r="C7" s="5"/>
      <c r="D7" s="5"/>
      <c r="E7" s="5"/>
      <c r="F7" s="5"/>
      <c r="G7" s="5"/>
      <c r="H7" s="5"/>
      <c r="I7" s="5"/>
      <c r="J7" s="5"/>
      <c r="K7" s="3"/>
      <c r="L7" s="3"/>
      <c r="M7" s="2"/>
      <c r="N7" s="2"/>
    </row>
    <row r="8" spans="1:14" ht="16.5" customHeight="1" x14ac:dyDescent="0.2">
      <c r="A8" s="5"/>
      <c r="B8" s="27" t="s">
        <v>76</v>
      </c>
      <c r="C8" s="4"/>
      <c r="D8" s="5"/>
      <c r="E8" s="5"/>
      <c r="F8" s="5"/>
      <c r="G8" s="5"/>
      <c r="H8" s="5"/>
      <c r="I8" s="5"/>
      <c r="J8" s="5"/>
      <c r="K8" s="3"/>
      <c r="L8" s="3"/>
      <c r="M8" s="2"/>
      <c r="N8" s="2"/>
    </row>
    <row r="9" spans="1:14" ht="16.5" customHeight="1" x14ac:dyDescent="0.2">
      <c r="A9" s="5"/>
      <c r="B9" s="25"/>
      <c r="C9" s="5"/>
      <c r="D9" s="5"/>
      <c r="E9" s="5"/>
      <c r="F9" s="5"/>
      <c r="G9" s="5"/>
      <c r="H9" s="5"/>
      <c r="I9" s="5"/>
      <c r="J9" s="5"/>
      <c r="K9" s="3"/>
      <c r="L9" s="3"/>
      <c r="M9" s="2"/>
      <c r="N9" s="2"/>
    </row>
    <row r="10" spans="1:14" ht="16.5" customHeight="1" x14ac:dyDescent="0.35">
      <c r="A10" s="5"/>
      <c r="B10" s="21" t="s">
        <v>21</v>
      </c>
      <c r="C10" s="22" t="s">
        <v>24</v>
      </c>
      <c r="D10" s="6"/>
      <c r="E10" s="5"/>
      <c r="F10" s="5"/>
      <c r="G10" s="5"/>
      <c r="H10" s="5"/>
      <c r="I10" s="5"/>
      <c r="J10" s="5"/>
      <c r="K10" s="3"/>
      <c r="L10" s="3"/>
      <c r="M10" s="2"/>
      <c r="N10" s="2"/>
    </row>
    <row r="11" spans="1:14" ht="16.5" customHeight="1" x14ac:dyDescent="0.25">
      <c r="A11" s="5"/>
      <c r="B11" s="21" t="s">
        <v>22</v>
      </c>
      <c r="C11" s="22" t="s">
        <v>24</v>
      </c>
      <c r="D11" s="83" t="s">
        <v>87</v>
      </c>
      <c r="E11" s="5"/>
      <c r="F11" s="5"/>
      <c r="G11" s="5"/>
      <c r="H11" s="5"/>
      <c r="I11" s="5"/>
      <c r="J11" s="5"/>
      <c r="K11" s="3"/>
      <c r="L11" s="3"/>
      <c r="M11" s="2"/>
      <c r="N11" s="2"/>
    </row>
    <row r="12" spans="1:14" ht="16.5" customHeight="1" x14ac:dyDescent="0.35">
      <c r="A12" s="5"/>
      <c r="B12" s="21" t="s">
        <v>25</v>
      </c>
      <c r="C12" s="22" t="s">
        <v>24</v>
      </c>
      <c r="D12" s="6"/>
      <c r="E12" s="5"/>
      <c r="F12" s="5"/>
      <c r="G12" s="5"/>
      <c r="H12" s="5"/>
      <c r="I12" s="5"/>
      <c r="J12" s="5"/>
      <c r="K12" s="3"/>
      <c r="L12" s="3"/>
      <c r="M12" s="2"/>
      <c r="N12" s="2"/>
    </row>
    <row r="13" spans="1:14" ht="16.5" customHeight="1" x14ac:dyDescent="0.35">
      <c r="A13" s="5"/>
      <c r="B13" s="21" t="s">
        <v>23</v>
      </c>
      <c r="C13" s="22" t="s">
        <v>24</v>
      </c>
      <c r="D13" s="6"/>
      <c r="E13" s="5"/>
      <c r="F13" s="5"/>
      <c r="G13" s="5"/>
      <c r="H13" s="5"/>
      <c r="I13" s="5"/>
      <c r="J13" s="5"/>
      <c r="K13" s="3"/>
      <c r="L13" s="3"/>
      <c r="M13" s="2"/>
      <c r="N13" s="2"/>
    </row>
    <row r="14" spans="1:14" ht="16.5" customHeight="1" x14ac:dyDescent="0.2">
      <c r="B14" s="23" t="s">
        <v>1</v>
      </c>
      <c r="C14" s="24"/>
    </row>
    <row r="16" spans="1:14" ht="16.5" customHeight="1" x14ac:dyDescent="0.25">
      <c r="B16" s="26" t="s">
        <v>88</v>
      </c>
      <c r="C16" s="1"/>
    </row>
    <row r="18" spans="2:16" ht="16.5" customHeight="1" thickBot="1" x14ac:dyDescent="0.25"/>
    <row r="19" spans="2:16" ht="16.5" customHeight="1" x14ac:dyDescent="0.2">
      <c r="B19" s="115" t="s">
        <v>77</v>
      </c>
      <c r="C19" s="116"/>
      <c r="D19" s="116"/>
      <c r="E19" s="116"/>
      <c r="F19" s="116"/>
      <c r="G19" s="116"/>
      <c r="H19" s="116"/>
      <c r="I19" s="116"/>
      <c r="J19" s="116"/>
      <c r="K19" s="116"/>
      <c r="L19" s="116"/>
      <c r="M19" s="117"/>
      <c r="N19" s="13"/>
      <c r="O19" s="13"/>
      <c r="P19" s="13"/>
    </row>
    <row r="20" spans="2:16" ht="16.5" customHeight="1" x14ac:dyDescent="0.2">
      <c r="B20" s="118"/>
      <c r="C20" s="119"/>
      <c r="D20" s="119"/>
      <c r="E20" s="119"/>
      <c r="F20" s="119"/>
      <c r="G20" s="119"/>
      <c r="H20" s="119"/>
      <c r="I20" s="119"/>
      <c r="J20" s="119"/>
      <c r="K20" s="119"/>
      <c r="L20" s="119"/>
      <c r="M20" s="120"/>
      <c r="N20" s="13"/>
      <c r="O20" s="13"/>
      <c r="P20" s="13"/>
    </row>
    <row r="21" spans="2:16" ht="16.5" customHeight="1" x14ac:dyDescent="0.2">
      <c r="B21" s="118"/>
      <c r="C21" s="119"/>
      <c r="D21" s="119"/>
      <c r="E21" s="119"/>
      <c r="F21" s="119"/>
      <c r="G21" s="119"/>
      <c r="H21" s="119"/>
      <c r="I21" s="119"/>
      <c r="J21" s="119"/>
      <c r="K21" s="119"/>
      <c r="L21" s="119"/>
      <c r="M21" s="120"/>
      <c r="N21" s="13"/>
      <c r="O21" s="13"/>
      <c r="P21" s="13"/>
    </row>
    <row r="22" spans="2:16" ht="16.5" customHeight="1" x14ac:dyDescent="0.2">
      <c r="B22" s="118"/>
      <c r="C22" s="119"/>
      <c r="D22" s="119"/>
      <c r="E22" s="119"/>
      <c r="F22" s="119"/>
      <c r="G22" s="119"/>
      <c r="H22" s="119"/>
      <c r="I22" s="119"/>
      <c r="J22" s="119"/>
      <c r="K22" s="119"/>
      <c r="L22" s="119"/>
      <c r="M22" s="120"/>
      <c r="N22" s="13"/>
      <c r="O22" s="13"/>
      <c r="P22" s="13"/>
    </row>
    <row r="23" spans="2:16" ht="16.5" customHeight="1" x14ac:dyDescent="0.2">
      <c r="B23" s="118"/>
      <c r="C23" s="119"/>
      <c r="D23" s="119"/>
      <c r="E23" s="119"/>
      <c r="F23" s="119"/>
      <c r="G23" s="119"/>
      <c r="H23" s="119"/>
      <c r="I23" s="119"/>
      <c r="J23" s="119"/>
      <c r="K23" s="119"/>
      <c r="L23" s="119"/>
      <c r="M23" s="120"/>
      <c r="N23" s="13"/>
      <c r="O23" s="13"/>
      <c r="P23" s="13"/>
    </row>
    <row r="24" spans="2:16" ht="16.5" customHeight="1" x14ac:dyDescent="0.2">
      <c r="B24" s="118"/>
      <c r="C24" s="119"/>
      <c r="D24" s="119"/>
      <c r="E24" s="119"/>
      <c r="F24" s="119"/>
      <c r="G24" s="119"/>
      <c r="H24" s="119"/>
      <c r="I24" s="119"/>
      <c r="J24" s="119"/>
      <c r="K24" s="119"/>
      <c r="L24" s="119"/>
      <c r="M24" s="120"/>
      <c r="N24" s="13"/>
      <c r="O24" s="13"/>
      <c r="P24" s="13"/>
    </row>
    <row r="25" spans="2:16" ht="16.5" customHeight="1" x14ac:dyDescent="0.2">
      <c r="B25" s="118"/>
      <c r="C25" s="119"/>
      <c r="D25" s="119"/>
      <c r="E25" s="119"/>
      <c r="F25" s="119"/>
      <c r="G25" s="119"/>
      <c r="H25" s="119"/>
      <c r="I25" s="119"/>
      <c r="J25" s="119"/>
      <c r="K25" s="119"/>
      <c r="L25" s="119"/>
      <c r="M25" s="120"/>
    </row>
    <row r="26" spans="2:16" ht="16.5" customHeight="1" x14ac:dyDescent="0.2">
      <c r="B26" s="118"/>
      <c r="C26" s="119"/>
      <c r="D26" s="119"/>
      <c r="E26" s="119"/>
      <c r="F26" s="119"/>
      <c r="G26" s="119"/>
      <c r="H26" s="119"/>
      <c r="I26" s="119"/>
      <c r="J26" s="119"/>
      <c r="K26" s="119"/>
      <c r="L26" s="119"/>
      <c r="M26" s="120"/>
    </row>
    <row r="27" spans="2:16" ht="16.5" customHeight="1" x14ac:dyDescent="0.2">
      <c r="B27" s="118"/>
      <c r="C27" s="119"/>
      <c r="D27" s="119"/>
      <c r="E27" s="119"/>
      <c r="F27" s="119"/>
      <c r="G27" s="119"/>
      <c r="H27" s="119"/>
      <c r="I27" s="119"/>
      <c r="J27" s="119"/>
      <c r="K27" s="119"/>
      <c r="L27" s="119"/>
      <c r="M27" s="120"/>
    </row>
    <row r="28" spans="2:16" ht="16.5" customHeight="1" x14ac:dyDescent="0.2">
      <c r="B28" s="118"/>
      <c r="C28" s="119"/>
      <c r="D28" s="119"/>
      <c r="E28" s="119"/>
      <c r="F28" s="119"/>
      <c r="G28" s="119"/>
      <c r="H28" s="119"/>
      <c r="I28" s="119"/>
      <c r="J28" s="119"/>
      <c r="K28" s="119"/>
      <c r="L28" s="119"/>
      <c r="M28" s="120"/>
    </row>
    <row r="29" spans="2:16" ht="16.5" customHeight="1" x14ac:dyDescent="0.2">
      <c r="B29" s="118"/>
      <c r="C29" s="119"/>
      <c r="D29" s="119"/>
      <c r="E29" s="119"/>
      <c r="F29" s="119"/>
      <c r="G29" s="119"/>
      <c r="H29" s="119"/>
      <c r="I29" s="119"/>
      <c r="J29" s="119"/>
      <c r="K29" s="119"/>
      <c r="L29" s="119"/>
      <c r="M29" s="120"/>
    </row>
    <row r="30" spans="2:16" ht="16.5" customHeight="1" thickBot="1" x14ac:dyDescent="0.25">
      <c r="B30" s="121"/>
      <c r="C30" s="122"/>
      <c r="D30" s="122"/>
      <c r="E30" s="122"/>
      <c r="F30" s="122"/>
      <c r="G30" s="122"/>
      <c r="H30" s="122"/>
      <c r="I30" s="122"/>
      <c r="J30" s="122"/>
      <c r="K30" s="122"/>
      <c r="L30" s="122"/>
      <c r="M30" s="123"/>
    </row>
  </sheetData>
  <mergeCells count="2">
    <mergeCell ref="K4:L4"/>
    <mergeCell ref="B19:M30"/>
  </mergeCells>
  <phoneticPr fontId="2" type="noConversion"/>
  <printOptions horizontalCentered="1" verticalCentered="1"/>
  <pageMargins left="0.5" right="0.5" top="0.5" bottom="1" header="0.3" footer="0.3"/>
  <pageSetup paperSize="9" orientation="landscape" horizontalDpi="300" verticalDpi="300" r:id="rId1"/>
  <headerFooter alignWithMargins="0">
    <oddFooter>&amp;A&amp;RPage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H3959"/>
  <sheetViews>
    <sheetView topLeftCell="A43" zoomScale="90" zoomScaleNormal="90" workbookViewId="0">
      <selection activeCell="E5" sqref="E5"/>
    </sheetView>
  </sheetViews>
  <sheetFormatPr defaultRowHeight="12.75" x14ac:dyDescent="0.2"/>
  <cols>
    <col min="1" max="1" width="20.140625" style="1" customWidth="1"/>
    <col min="2" max="2" width="17.42578125" style="1" customWidth="1"/>
    <col min="3" max="3" width="26.85546875" style="1" customWidth="1"/>
    <col min="4" max="4" width="29.140625" style="1" customWidth="1"/>
    <col min="5" max="5" width="20.28515625" style="1" customWidth="1"/>
    <col min="6" max="6" width="37.85546875" style="1" customWidth="1"/>
    <col min="7" max="7" width="16" style="1" customWidth="1"/>
    <col min="8" max="8" width="31.28515625" style="1" customWidth="1"/>
    <col min="9" max="16384" width="9.140625" style="1"/>
  </cols>
  <sheetData>
    <row r="1" spans="1:8" ht="26.25" x14ac:dyDescent="0.4">
      <c r="A1" s="43" t="s">
        <v>44</v>
      </c>
      <c r="B1" s="44"/>
      <c r="C1" s="45"/>
      <c r="D1" s="45"/>
      <c r="E1" s="45"/>
      <c r="F1" s="45"/>
      <c r="G1" s="45"/>
      <c r="H1" s="45"/>
    </row>
    <row r="2" spans="1:8" x14ac:dyDescent="0.2">
      <c r="A2" s="45"/>
      <c r="B2" s="45"/>
      <c r="C2" s="45"/>
      <c r="D2" s="45"/>
      <c r="E2" s="45"/>
      <c r="F2" s="45"/>
      <c r="G2" s="45"/>
      <c r="H2" s="45"/>
    </row>
    <row r="3" spans="1:8" x14ac:dyDescent="0.2">
      <c r="A3" s="46" t="s">
        <v>7</v>
      </c>
      <c r="B3" s="46" t="s">
        <v>4</v>
      </c>
      <c r="C3" s="124" t="s">
        <v>5</v>
      </c>
      <c r="D3" s="125"/>
      <c r="E3" s="46" t="s">
        <v>10</v>
      </c>
      <c r="F3" s="46" t="s">
        <v>3</v>
      </c>
      <c r="G3" s="46" t="s">
        <v>13</v>
      </c>
      <c r="H3" s="46" t="s">
        <v>15</v>
      </c>
    </row>
    <row r="4" spans="1:8" ht="84.75" customHeight="1" x14ac:dyDescent="0.2">
      <c r="A4" s="47" t="s">
        <v>11</v>
      </c>
      <c r="B4" s="47" t="s">
        <v>12</v>
      </c>
      <c r="C4" s="47" t="s">
        <v>17</v>
      </c>
      <c r="D4" s="47" t="s">
        <v>79</v>
      </c>
      <c r="E4" s="47" t="s">
        <v>9</v>
      </c>
      <c r="F4" s="47" t="s">
        <v>8</v>
      </c>
      <c r="G4" s="47" t="s">
        <v>14</v>
      </c>
      <c r="H4" s="47" t="s">
        <v>16</v>
      </c>
    </row>
    <row r="5" spans="1:8" s="84" customFormat="1" ht="63.75" x14ac:dyDescent="0.2">
      <c r="A5" s="48" t="s">
        <v>89</v>
      </c>
      <c r="B5" s="48" t="s">
        <v>115</v>
      </c>
      <c r="C5" s="48" t="s">
        <v>178</v>
      </c>
      <c r="D5" s="48" t="s">
        <v>90</v>
      </c>
      <c r="E5" s="49"/>
      <c r="F5" s="48" t="s">
        <v>179</v>
      </c>
      <c r="G5" s="48" t="s">
        <v>169</v>
      </c>
      <c r="H5" s="48"/>
    </row>
    <row r="6" spans="1:8" s="84" customFormat="1" ht="63.75" x14ac:dyDescent="0.2">
      <c r="A6" s="48" t="s">
        <v>89</v>
      </c>
      <c r="B6" s="48" t="s">
        <v>116</v>
      </c>
      <c r="C6" s="48" t="s">
        <v>261</v>
      </c>
      <c r="D6" s="48" t="s">
        <v>180</v>
      </c>
      <c r="E6" s="48"/>
      <c r="F6" s="48" t="s">
        <v>181</v>
      </c>
      <c r="G6" s="48" t="s">
        <v>169</v>
      </c>
      <c r="H6" s="48"/>
    </row>
    <row r="7" spans="1:8" s="84" customFormat="1" ht="267.75" customHeight="1" x14ac:dyDescent="0.2">
      <c r="A7" s="48" t="s">
        <v>89</v>
      </c>
      <c r="B7" s="48" t="s">
        <v>117</v>
      </c>
      <c r="C7" s="48" t="s">
        <v>262</v>
      </c>
      <c r="D7" s="48" t="s">
        <v>182</v>
      </c>
      <c r="E7" s="49"/>
      <c r="F7" s="48" t="s">
        <v>202</v>
      </c>
      <c r="G7" s="48" t="s">
        <v>169</v>
      </c>
      <c r="H7" s="48"/>
    </row>
    <row r="8" spans="1:8" s="84" customFormat="1" ht="76.5" x14ac:dyDescent="0.2">
      <c r="A8" s="48" t="s">
        <v>89</v>
      </c>
      <c r="B8" s="48" t="s">
        <v>118</v>
      </c>
      <c r="C8" s="48" t="s">
        <v>263</v>
      </c>
      <c r="D8" s="48" t="s">
        <v>203</v>
      </c>
      <c r="E8" s="48"/>
      <c r="F8" s="48" t="s">
        <v>207</v>
      </c>
      <c r="G8" s="48" t="s">
        <v>169</v>
      </c>
      <c r="H8" s="48"/>
    </row>
    <row r="9" spans="1:8" s="84" customFormat="1" ht="78.75" customHeight="1" x14ac:dyDescent="0.2">
      <c r="A9" s="48" t="s">
        <v>89</v>
      </c>
      <c r="B9" s="48" t="s">
        <v>119</v>
      </c>
      <c r="C9" s="48" t="s">
        <v>264</v>
      </c>
      <c r="D9" s="48" t="s">
        <v>206</v>
      </c>
      <c r="E9" s="48"/>
      <c r="F9" s="48" t="s">
        <v>208</v>
      </c>
      <c r="G9" s="48" t="s">
        <v>169</v>
      </c>
      <c r="H9" s="48"/>
    </row>
    <row r="10" spans="1:8" s="84" customFormat="1" ht="63.75" x14ac:dyDescent="0.2">
      <c r="A10" s="48" t="s">
        <v>89</v>
      </c>
      <c r="B10" s="48" t="s">
        <v>120</v>
      </c>
      <c r="C10" s="48" t="s">
        <v>238</v>
      </c>
      <c r="D10" s="48" t="s">
        <v>188</v>
      </c>
      <c r="E10" s="48"/>
      <c r="F10" s="48" t="s">
        <v>98</v>
      </c>
      <c r="G10" s="48" t="s">
        <v>169</v>
      </c>
      <c r="H10" s="48"/>
    </row>
    <row r="11" spans="1:8" s="84" customFormat="1" ht="76.5" x14ac:dyDescent="0.2">
      <c r="A11" s="48" t="s">
        <v>89</v>
      </c>
      <c r="B11" s="48" t="s">
        <v>121</v>
      </c>
      <c r="C11" s="48" t="s">
        <v>265</v>
      </c>
      <c r="D11" s="48" t="s">
        <v>210</v>
      </c>
      <c r="E11" s="48"/>
      <c r="F11" s="48" t="s">
        <v>99</v>
      </c>
      <c r="G11" s="48" t="s">
        <v>169</v>
      </c>
      <c r="H11" s="48"/>
    </row>
    <row r="12" spans="1:8" s="84" customFormat="1" ht="89.25" x14ac:dyDescent="0.2">
      <c r="A12" s="48" t="s">
        <v>89</v>
      </c>
      <c r="B12" s="48" t="s">
        <v>122</v>
      </c>
      <c r="C12" s="48" t="s">
        <v>266</v>
      </c>
      <c r="D12" s="48" t="s">
        <v>211</v>
      </c>
      <c r="E12" s="48"/>
      <c r="F12" s="48" t="s">
        <v>100</v>
      </c>
      <c r="G12" s="48" t="s">
        <v>169</v>
      </c>
      <c r="H12" s="48"/>
    </row>
    <row r="13" spans="1:8" s="84" customFormat="1" ht="38.25" x14ac:dyDescent="0.2">
      <c r="A13" s="48" t="s">
        <v>89</v>
      </c>
      <c r="B13" s="48" t="s">
        <v>468</v>
      </c>
      <c r="C13" s="48" t="s">
        <v>476</v>
      </c>
      <c r="D13" s="48" t="s">
        <v>469</v>
      </c>
      <c r="E13" s="48"/>
      <c r="F13" s="48" t="s">
        <v>470</v>
      </c>
      <c r="G13" s="48" t="s">
        <v>169</v>
      </c>
      <c r="H13" s="48"/>
    </row>
    <row r="14" spans="1:8" s="84" customFormat="1" ht="38.25" x14ac:dyDescent="0.2">
      <c r="A14" s="48" t="s">
        <v>89</v>
      </c>
      <c r="B14" s="48" t="s">
        <v>471</v>
      </c>
      <c r="C14" s="48" t="s">
        <v>472</v>
      </c>
      <c r="D14" s="48" t="s">
        <v>473</v>
      </c>
      <c r="E14" s="48"/>
      <c r="F14" s="48" t="s">
        <v>474</v>
      </c>
      <c r="G14" s="48" t="s">
        <v>169</v>
      </c>
      <c r="H14" s="48"/>
    </row>
    <row r="15" spans="1:8" s="84" customFormat="1" ht="63.75" x14ac:dyDescent="0.2">
      <c r="A15" s="48" t="s">
        <v>102</v>
      </c>
      <c r="B15" s="48" t="s">
        <v>123</v>
      </c>
      <c r="C15" s="48" t="s">
        <v>190</v>
      </c>
      <c r="D15" s="48" t="s">
        <v>103</v>
      </c>
      <c r="E15" s="49"/>
      <c r="F15" s="48" t="s">
        <v>191</v>
      </c>
      <c r="G15" s="48" t="s">
        <v>170</v>
      </c>
      <c r="H15" s="48"/>
    </row>
    <row r="16" spans="1:8" s="84" customFormat="1" ht="63.75" x14ac:dyDescent="0.2">
      <c r="A16" s="48" t="s">
        <v>102</v>
      </c>
      <c r="B16" s="48" t="s">
        <v>124</v>
      </c>
      <c r="C16" s="48" t="s">
        <v>267</v>
      </c>
      <c r="D16" s="48" t="s">
        <v>193</v>
      </c>
      <c r="E16" s="48"/>
      <c r="F16" s="48" t="s">
        <v>194</v>
      </c>
      <c r="G16" s="48" t="s">
        <v>170</v>
      </c>
      <c r="H16" s="48"/>
    </row>
    <row r="17" spans="1:8" s="84" customFormat="1" ht="89.25" x14ac:dyDescent="0.2">
      <c r="A17" s="48" t="s">
        <v>102</v>
      </c>
      <c r="B17" s="48" t="s">
        <v>125</v>
      </c>
      <c r="C17" s="48" t="s">
        <v>268</v>
      </c>
      <c r="D17" s="48" t="s">
        <v>192</v>
      </c>
      <c r="E17" s="48"/>
      <c r="F17" s="48" t="s">
        <v>214</v>
      </c>
      <c r="G17" s="48" t="s">
        <v>170</v>
      </c>
      <c r="H17" s="48"/>
    </row>
    <row r="18" spans="1:8" s="84" customFormat="1" ht="83.25" customHeight="1" x14ac:dyDescent="0.2">
      <c r="A18" s="48" t="s">
        <v>102</v>
      </c>
      <c r="B18" s="48" t="s">
        <v>126</v>
      </c>
      <c r="C18" s="48" t="s">
        <v>263</v>
      </c>
      <c r="D18" s="48" t="s">
        <v>215</v>
      </c>
      <c r="E18" s="48"/>
      <c r="F18" s="48" t="s">
        <v>207</v>
      </c>
      <c r="G18" s="48" t="s">
        <v>170</v>
      </c>
      <c r="H18" s="48"/>
    </row>
    <row r="19" spans="1:8" s="84" customFormat="1" ht="88.5" customHeight="1" x14ac:dyDescent="0.2">
      <c r="A19" s="48" t="s">
        <v>102</v>
      </c>
      <c r="B19" s="48" t="s">
        <v>127</v>
      </c>
      <c r="C19" s="48" t="s">
        <v>264</v>
      </c>
      <c r="D19" s="48" t="s">
        <v>216</v>
      </c>
      <c r="E19" s="48"/>
      <c r="F19" s="48" t="s">
        <v>208</v>
      </c>
      <c r="G19" s="48" t="s">
        <v>170</v>
      </c>
      <c r="H19" s="48"/>
    </row>
    <row r="20" spans="1:8" s="84" customFormat="1" ht="76.5" x14ac:dyDescent="0.2">
      <c r="A20" s="48" t="s">
        <v>102</v>
      </c>
      <c r="B20" s="48" t="s">
        <v>128</v>
      </c>
      <c r="C20" s="48" t="s">
        <v>269</v>
      </c>
      <c r="D20" s="48" t="s">
        <v>219</v>
      </c>
      <c r="E20" s="48"/>
      <c r="F20" s="48" t="s">
        <v>99</v>
      </c>
      <c r="G20" s="48" t="s">
        <v>170</v>
      </c>
      <c r="H20" s="48"/>
    </row>
    <row r="21" spans="1:8" s="84" customFormat="1" ht="89.25" x14ac:dyDescent="0.2">
      <c r="A21" s="48" t="s">
        <v>102</v>
      </c>
      <c r="B21" s="48" t="s">
        <v>129</v>
      </c>
      <c r="C21" s="48" t="s">
        <v>270</v>
      </c>
      <c r="D21" s="48" t="s">
        <v>220</v>
      </c>
      <c r="E21" s="48"/>
      <c r="F21" s="48" t="s">
        <v>100</v>
      </c>
      <c r="G21" s="48" t="s">
        <v>170</v>
      </c>
      <c r="H21" s="85"/>
    </row>
    <row r="22" spans="1:8" s="84" customFormat="1" ht="76.5" x14ac:dyDescent="0.2">
      <c r="A22" s="48" t="s">
        <v>104</v>
      </c>
      <c r="B22" s="48" t="s">
        <v>130</v>
      </c>
      <c r="C22" s="48" t="s">
        <v>196</v>
      </c>
      <c r="D22" s="48" t="s">
        <v>105</v>
      </c>
      <c r="E22" s="49"/>
      <c r="F22" s="48" t="s">
        <v>197</v>
      </c>
      <c r="G22" s="48" t="s">
        <v>171</v>
      </c>
      <c r="H22" s="85"/>
    </row>
    <row r="23" spans="1:8" s="84" customFormat="1" ht="63.75" x14ac:dyDescent="0.2">
      <c r="A23" s="48" t="s">
        <v>104</v>
      </c>
      <c r="B23" s="48" t="s">
        <v>131</v>
      </c>
      <c r="C23" s="48" t="s">
        <v>271</v>
      </c>
      <c r="D23" s="48" t="s">
        <v>198</v>
      </c>
      <c r="E23" s="48"/>
      <c r="F23" s="48" t="s">
        <v>199</v>
      </c>
      <c r="G23" s="48" t="s">
        <v>171</v>
      </c>
      <c r="H23" s="85"/>
    </row>
    <row r="24" spans="1:8" s="84" customFormat="1" ht="102" x14ac:dyDescent="0.2">
      <c r="A24" s="48" t="s">
        <v>104</v>
      </c>
      <c r="B24" s="48" t="s">
        <v>132</v>
      </c>
      <c r="C24" s="48" t="s">
        <v>272</v>
      </c>
      <c r="D24" s="48" t="s">
        <v>200</v>
      </c>
      <c r="E24" s="48"/>
      <c r="F24" s="48" t="s">
        <v>222</v>
      </c>
      <c r="G24" s="48" t="s">
        <v>171</v>
      </c>
      <c r="H24" s="85"/>
    </row>
    <row r="25" spans="1:8" s="84" customFormat="1" ht="76.5" x14ac:dyDescent="0.2">
      <c r="A25" s="48" t="s">
        <v>104</v>
      </c>
      <c r="B25" s="48" t="s">
        <v>133</v>
      </c>
      <c r="C25" s="48" t="s">
        <v>263</v>
      </c>
      <c r="D25" s="48" t="s">
        <v>223</v>
      </c>
      <c r="E25" s="48"/>
      <c r="F25" s="48" t="s">
        <v>207</v>
      </c>
      <c r="G25" s="48" t="s">
        <v>171</v>
      </c>
      <c r="H25" s="85"/>
    </row>
    <row r="26" spans="1:8" s="84" customFormat="1" ht="89.25" x14ac:dyDescent="0.2">
      <c r="A26" s="48" t="s">
        <v>104</v>
      </c>
      <c r="B26" s="48" t="s">
        <v>134</v>
      </c>
      <c r="C26" s="48" t="s">
        <v>264</v>
      </c>
      <c r="D26" s="48" t="s">
        <v>224</v>
      </c>
      <c r="E26" s="48"/>
      <c r="F26" s="48" t="s">
        <v>208</v>
      </c>
      <c r="G26" s="48" t="s">
        <v>171</v>
      </c>
      <c r="H26" s="85"/>
    </row>
    <row r="27" spans="1:8" s="84" customFormat="1" ht="76.5" x14ac:dyDescent="0.2">
      <c r="A27" s="48" t="s">
        <v>104</v>
      </c>
      <c r="B27" s="48" t="s">
        <v>135</v>
      </c>
      <c r="C27" s="48" t="s">
        <v>273</v>
      </c>
      <c r="D27" s="48" t="s">
        <v>225</v>
      </c>
      <c r="E27" s="48"/>
      <c r="F27" s="48" t="s">
        <v>99</v>
      </c>
      <c r="G27" s="48" t="s">
        <v>171</v>
      </c>
      <c r="H27" s="85"/>
    </row>
    <row r="28" spans="1:8" s="84" customFormat="1" ht="89.25" x14ac:dyDescent="0.2">
      <c r="A28" s="48" t="s">
        <v>104</v>
      </c>
      <c r="B28" s="48" t="s">
        <v>136</v>
      </c>
      <c r="C28" s="48" t="s">
        <v>274</v>
      </c>
      <c r="D28" s="48" t="s">
        <v>226</v>
      </c>
      <c r="E28" s="48"/>
      <c r="F28" s="48" t="s">
        <v>100</v>
      </c>
      <c r="G28" s="48" t="s">
        <v>171</v>
      </c>
      <c r="H28" s="85"/>
    </row>
    <row r="29" spans="1:8" ht="63.75" x14ac:dyDescent="0.2">
      <c r="A29" s="48" t="s">
        <v>160</v>
      </c>
      <c r="B29" s="48" t="s">
        <v>137</v>
      </c>
      <c r="C29" s="48" t="s">
        <v>161</v>
      </c>
      <c r="D29" s="48" t="s">
        <v>162</v>
      </c>
      <c r="E29" s="49"/>
      <c r="F29" s="48" t="s">
        <v>228</v>
      </c>
      <c r="G29" s="48" t="s">
        <v>172</v>
      </c>
      <c r="H29" s="48"/>
    </row>
    <row r="30" spans="1:8" ht="69" customHeight="1" x14ac:dyDescent="0.2">
      <c r="A30" s="48" t="s">
        <v>160</v>
      </c>
      <c r="B30" s="48" t="s">
        <v>138</v>
      </c>
      <c r="C30" s="48" t="s">
        <v>238</v>
      </c>
      <c r="D30" s="48" t="s">
        <v>163</v>
      </c>
      <c r="E30" s="48"/>
      <c r="F30" s="48" t="s">
        <v>164</v>
      </c>
      <c r="G30" s="48" t="s">
        <v>172</v>
      </c>
      <c r="H30" s="48"/>
    </row>
    <row r="31" spans="1:8" ht="62.25" customHeight="1" x14ac:dyDescent="0.2">
      <c r="A31" s="48" t="s">
        <v>160</v>
      </c>
      <c r="B31" s="48" t="s">
        <v>139</v>
      </c>
      <c r="C31" s="48" t="s">
        <v>237</v>
      </c>
      <c r="D31" s="48" t="s">
        <v>165</v>
      </c>
      <c r="E31" s="48"/>
      <c r="F31" s="48" t="s">
        <v>227</v>
      </c>
      <c r="G31" s="48" t="s">
        <v>172</v>
      </c>
      <c r="H31" s="48"/>
    </row>
    <row r="32" spans="1:8" ht="102" x14ac:dyDescent="0.2">
      <c r="A32" s="48" t="s">
        <v>160</v>
      </c>
      <c r="B32" s="48" t="s">
        <v>140</v>
      </c>
      <c r="C32" s="48" t="s">
        <v>239</v>
      </c>
      <c r="D32" s="48" t="s">
        <v>166</v>
      </c>
      <c r="E32" s="48"/>
      <c r="F32" s="48" t="s">
        <v>229</v>
      </c>
      <c r="G32" s="48" t="s">
        <v>172</v>
      </c>
      <c r="H32" s="48"/>
    </row>
    <row r="33" spans="1:8" ht="70.5" customHeight="1" x14ac:dyDescent="0.2">
      <c r="A33" s="48" t="s">
        <v>160</v>
      </c>
      <c r="B33" s="48" t="s">
        <v>141</v>
      </c>
      <c r="C33" s="48" t="s">
        <v>240</v>
      </c>
      <c r="D33" s="48" t="s">
        <v>167</v>
      </c>
      <c r="E33" s="48"/>
      <c r="F33" s="48" t="s">
        <v>110</v>
      </c>
      <c r="G33" s="48" t="s">
        <v>172</v>
      </c>
      <c r="H33" s="48"/>
    </row>
    <row r="34" spans="1:8" ht="63.75" x14ac:dyDescent="0.2">
      <c r="A34" s="48" t="s">
        <v>106</v>
      </c>
      <c r="B34" s="48" t="s">
        <v>142</v>
      </c>
      <c r="C34" s="48" t="s">
        <v>107</v>
      </c>
      <c r="D34" s="48" t="s">
        <v>233</v>
      </c>
      <c r="E34" s="48"/>
      <c r="F34" s="48" t="s">
        <v>234</v>
      </c>
      <c r="G34" s="48" t="s">
        <v>174</v>
      </c>
      <c r="H34" s="48"/>
    </row>
    <row r="35" spans="1:8" ht="78.75" customHeight="1" x14ac:dyDescent="0.2">
      <c r="A35" s="48" t="s">
        <v>106</v>
      </c>
      <c r="B35" s="48" t="s">
        <v>143</v>
      </c>
      <c r="C35" s="48" t="s">
        <v>247</v>
      </c>
      <c r="D35" s="48" t="s">
        <v>235</v>
      </c>
      <c r="E35" s="48"/>
      <c r="F35" s="48" t="s">
        <v>156</v>
      </c>
      <c r="G35" s="48" t="s">
        <v>174</v>
      </c>
      <c r="H35" s="48"/>
    </row>
    <row r="36" spans="1:8" ht="102" x14ac:dyDescent="0.2">
      <c r="A36" s="48" t="s">
        <v>106</v>
      </c>
      <c r="B36" s="48" t="s">
        <v>144</v>
      </c>
      <c r="C36" s="48" t="s">
        <v>248</v>
      </c>
      <c r="D36" s="48" t="s">
        <v>246</v>
      </c>
      <c r="E36" s="48"/>
      <c r="F36" s="48" t="s">
        <v>108</v>
      </c>
      <c r="G36" s="48" t="s">
        <v>174</v>
      </c>
      <c r="H36" s="48"/>
    </row>
    <row r="37" spans="1:8" ht="81" customHeight="1" x14ac:dyDescent="0.2">
      <c r="A37" s="48" t="s">
        <v>153</v>
      </c>
      <c r="B37" s="48" t="s">
        <v>145</v>
      </c>
      <c r="C37" s="48" t="s">
        <v>154</v>
      </c>
      <c r="D37" s="48" t="s">
        <v>151</v>
      </c>
      <c r="E37" s="48"/>
      <c r="F37" s="48" t="s">
        <v>152</v>
      </c>
      <c r="G37" s="48" t="s">
        <v>175</v>
      </c>
      <c r="H37" s="48"/>
    </row>
    <row r="38" spans="1:8" ht="76.5" x14ac:dyDescent="0.2">
      <c r="A38" s="48" t="s">
        <v>153</v>
      </c>
      <c r="B38" s="48" t="s">
        <v>146</v>
      </c>
      <c r="C38" s="48" t="s">
        <v>252</v>
      </c>
      <c r="D38" s="48" t="s">
        <v>155</v>
      </c>
      <c r="E38" s="48"/>
      <c r="F38" s="48" t="s">
        <v>156</v>
      </c>
      <c r="G38" s="48" t="s">
        <v>175</v>
      </c>
      <c r="H38" s="48"/>
    </row>
    <row r="39" spans="1:8" s="86" customFormat="1" ht="89.25" x14ac:dyDescent="0.2">
      <c r="A39" s="48" t="s">
        <v>153</v>
      </c>
      <c r="B39" s="48" t="s">
        <v>147</v>
      </c>
      <c r="C39" s="48" t="s">
        <v>253</v>
      </c>
      <c r="D39" s="48" t="s">
        <v>254</v>
      </c>
      <c r="E39" s="48"/>
      <c r="F39" s="48" t="s">
        <v>157</v>
      </c>
      <c r="G39" s="48" t="s">
        <v>175</v>
      </c>
      <c r="H39" s="48"/>
    </row>
    <row r="40" spans="1:8" ht="51" x14ac:dyDescent="0.2">
      <c r="A40" s="48" t="s">
        <v>111</v>
      </c>
      <c r="B40" s="48" t="s">
        <v>148</v>
      </c>
      <c r="C40" s="85" t="s">
        <v>112</v>
      </c>
      <c r="D40" s="85" t="s">
        <v>113</v>
      </c>
      <c r="E40" s="85"/>
      <c r="F40" s="48" t="s">
        <v>230</v>
      </c>
      <c r="G40" s="85" t="s">
        <v>173</v>
      </c>
      <c r="H40" s="48"/>
    </row>
    <row r="41" spans="1:8" ht="63.75" x14ac:dyDescent="0.2">
      <c r="A41" s="48" t="s">
        <v>111</v>
      </c>
      <c r="B41" s="48" t="s">
        <v>149</v>
      </c>
      <c r="C41" s="48" t="s">
        <v>241</v>
      </c>
      <c r="D41" s="48" t="s">
        <v>168</v>
      </c>
      <c r="E41" s="85"/>
      <c r="F41" s="48" t="s">
        <v>114</v>
      </c>
      <c r="G41" s="85" t="s">
        <v>173</v>
      </c>
      <c r="H41" s="48"/>
    </row>
    <row r="3959" spans="1:1" x14ac:dyDescent="0.2">
      <c r="A3959" s="1" t="s">
        <v>0</v>
      </c>
    </row>
  </sheetData>
  <mergeCells count="1">
    <mergeCell ref="C3:D3"/>
  </mergeCells>
  <phoneticPr fontId="2" type="noConversion"/>
  <pageMargins left="0.5" right="0.5" top="0.5" bottom="0.5" header="0.3" footer="0.3"/>
  <pageSetup paperSize="9" scale="87" fitToHeight="10" orientation="landscape" horizontalDpi="300" verticalDpi="300" r:id="rId1"/>
  <headerFooter alignWithMargins="0">
    <oddFooter>&amp;A&amp;RPage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pageSetUpPr fitToPage="1"/>
  </sheetPr>
  <dimension ref="A1:AR135"/>
  <sheetViews>
    <sheetView showGridLines="0" topLeftCell="A7" zoomScale="90" zoomScaleNormal="90" workbookViewId="0">
      <selection activeCell="U10" sqref="U10"/>
    </sheetView>
  </sheetViews>
  <sheetFormatPr defaultRowHeight="12" x14ac:dyDescent="0.2"/>
  <cols>
    <col min="1" max="2" width="12.42578125" style="90" customWidth="1"/>
    <col min="3" max="3" width="7.42578125" style="90" customWidth="1"/>
    <col min="4" max="4" width="7.7109375" style="90" customWidth="1"/>
    <col min="5" max="5" width="15.7109375" style="90" customWidth="1"/>
    <col min="6" max="6" width="22.28515625" style="90" customWidth="1"/>
    <col min="7" max="7" width="16.28515625" style="90" customWidth="1"/>
    <col min="8" max="8" width="12.85546875" style="90" customWidth="1"/>
    <col min="9" max="10" width="14.28515625" style="90" customWidth="1"/>
    <col min="11" max="11" width="16" style="90" bestFit="1" customWidth="1"/>
    <col min="12" max="12" width="13.28515625" style="90" customWidth="1"/>
    <col min="13" max="13" width="26.28515625" style="90" customWidth="1"/>
    <col min="14" max="14" width="22.140625" style="90" bestFit="1" customWidth="1"/>
    <col min="15" max="15" width="10.140625" style="90" customWidth="1"/>
    <col min="16" max="16" width="12.140625" style="90" customWidth="1"/>
    <col min="17" max="17" width="16.5703125" style="90" customWidth="1"/>
    <col min="18" max="18" width="10.7109375" style="90" customWidth="1"/>
    <col min="19" max="19" width="6.5703125" style="90" bestFit="1" customWidth="1"/>
    <col min="20" max="21" width="13.85546875" style="90" customWidth="1"/>
    <col min="22" max="22" width="29.42578125" style="90" customWidth="1"/>
    <col min="23" max="33" width="9.140625" style="90"/>
    <col min="34" max="34" width="13.140625" style="90" bestFit="1" customWidth="1"/>
    <col min="35" max="35" width="9.42578125" style="90" bestFit="1" customWidth="1"/>
    <col min="36" max="36" width="14" style="90" bestFit="1" customWidth="1"/>
    <col min="37" max="16384" width="9.140625" style="90"/>
  </cols>
  <sheetData>
    <row r="1" spans="1:44" s="37" customFormat="1" ht="31.5" x14ac:dyDescent="0.4">
      <c r="A1" s="82" t="s">
        <v>41</v>
      </c>
      <c r="B1" s="82"/>
      <c r="C1" s="38"/>
      <c r="D1" s="38"/>
      <c r="E1" s="38"/>
      <c r="F1" s="38"/>
      <c r="G1" s="38"/>
      <c r="H1" s="68"/>
      <c r="I1" s="51"/>
      <c r="J1" s="51"/>
      <c r="K1" s="36"/>
      <c r="L1" s="36"/>
      <c r="M1" s="36"/>
      <c r="N1" s="36"/>
      <c r="O1" s="51"/>
      <c r="P1" s="36"/>
      <c r="Q1" s="36"/>
      <c r="R1" s="36"/>
      <c r="S1" s="36"/>
      <c r="T1" s="36"/>
      <c r="U1" s="36"/>
      <c r="V1" s="36"/>
    </row>
    <row r="2" spans="1:44" s="32" customFormat="1" ht="26.25" x14ac:dyDescent="0.25">
      <c r="A2" s="75"/>
      <c r="B2" s="75"/>
      <c r="C2" s="39"/>
      <c r="D2" s="39"/>
      <c r="E2" s="38"/>
      <c r="F2" s="38"/>
      <c r="G2" s="38"/>
      <c r="H2" s="68"/>
      <c r="I2" s="52"/>
      <c r="J2" s="52"/>
      <c r="O2" s="53"/>
      <c r="AA2" s="32" t="s">
        <v>56</v>
      </c>
      <c r="AB2" s="32" t="s">
        <v>57</v>
      </c>
      <c r="AE2" s="1" t="s">
        <v>46</v>
      </c>
      <c r="AF2" s="1" t="s">
        <v>47</v>
      </c>
      <c r="AH2" s="55" t="s">
        <v>48</v>
      </c>
      <c r="AI2" s="56" t="s">
        <v>51</v>
      </c>
      <c r="AJ2" s="57" t="s">
        <v>49</v>
      </c>
      <c r="AK2" s="57" t="s">
        <v>50</v>
      </c>
      <c r="AL2" s="57" t="s">
        <v>52</v>
      </c>
      <c r="AM2" s="54" t="s">
        <v>53</v>
      </c>
      <c r="AO2" s="32" t="s">
        <v>62</v>
      </c>
      <c r="AP2" s="32" t="s">
        <v>63</v>
      </c>
      <c r="AQ2" s="32" t="s">
        <v>64</v>
      </c>
      <c r="AR2" s="32" t="s">
        <v>65</v>
      </c>
    </row>
    <row r="3" spans="1:44" s="29" customFormat="1" ht="12.75" x14ac:dyDescent="0.2">
      <c r="A3" s="138" t="s">
        <v>26</v>
      </c>
      <c r="B3" s="138"/>
      <c r="C3" s="138"/>
      <c r="D3" s="139"/>
      <c r="E3" s="143" t="s">
        <v>87</v>
      </c>
      <c r="F3" s="144"/>
      <c r="G3" s="28"/>
      <c r="H3" s="53"/>
      <c r="I3" s="140"/>
      <c r="J3" s="140"/>
      <c r="K3" s="140"/>
      <c r="L3" s="140"/>
      <c r="M3" s="140"/>
      <c r="N3" s="140"/>
      <c r="O3" s="140"/>
      <c r="P3" s="140"/>
      <c r="Q3" s="28"/>
      <c r="R3" s="28"/>
      <c r="S3" s="28"/>
      <c r="T3" s="28"/>
      <c r="U3" s="28"/>
      <c r="V3" s="28"/>
    </row>
    <row r="4" spans="1:44" s="29" customFormat="1" ht="12.75" x14ac:dyDescent="0.2">
      <c r="A4" s="141" t="s">
        <v>42</v>
      </c>
      <c r="B4" s="141"/>
      <c r="C4" s="141"/>
      <c r="D4" s="142"/>
      <c r="E4" s="42"/>
      <c r="F4" s="40"/>
      <c r="G4" s="28"/>
      <c r="H4" s="53"/>
      <c r="I4" s="140"/>
      <c r="J4" s="140"/>
      <c r="K4" s="140"/>
      <c r="L4" s="140"/>
      <c r="M4" s="140"/>
      <c r="N4" s="140"/>
      <c r="O4" s="140"/>
      <c r="P4" s="140"/>
      <c r="Q4" s="28"/>
      <c r="R4" s="28"/>
      <c r="S4" s="28"/>
      <c r="T4" s="28"/>
      <c r="U4" s="28"/>
      <c r="V4" s="28"/>
    </row>
    <row r="5" spans="1:44" s="29" customFormat="1" ht="12.75" x14ac:dyDescent="0.2">
      <c r="A5" s="138" t="s">
        <v>27</v>
      </c>
      <c r="B5" s="138"/>
      <c r="C5" s="138"/>
      <c r="D5" s="139"/>
      <c r="E5" s="41"/>
      <c r="F5" s="40"/>
      <c r="G5" s="28"/>
      <c r="H5" s="53"/>
      <c r="I5" s="140"/>
      <c r="J5" s="140"/>
      <c r="K5" s="140"/>
      <c r="L5" s="140"/>
      <c r="M5" s="140"/>
      <c r="N5" s="140"/>
      <c r="O5" s="140"/>
      <c r="P5" s="140"/>
      <c r="Q5" s="28"/>
      <c r="R5" s="28"/>
      <c r="S5" s="28"/>
      <c r="T5" s="28"/>
      <c r="U5" s="28"/>
      <c r="V5" s="28"/>
    </row>
    <row r="6" spans="1:44" s="31" customFormat="1" ht="36" x14ac:dyDescent="0.2">
      <c r="A6" s="67" t="s">
        <v>73</v>
      </c>
      <c r="B6" s="67"/>
      <c r="C6" s="67" t="s">
        <v>43</v>
      </c>
      <c r="D6" s="67" t="s">
        <v>67</v>
      </c>
      <c r="E6" s="145" t="s">
        <v>31</v>
      </c>
      <c r="F6" s="146"/>
      <c r="G6" s="147"/>
      <c r="H6" s="67" t="s">
        <v>68</v>
      </c>
      <c r="I6" s="35" t="s">
        <v>28</v>
      </c>
      <c r="J6" s="50" t="s">
        <v>45</v>
      </c>
      <c r="K6" s="34" t="s">
        <v>29</v>
      </c>
      <c r="L6" s="34" t="s">
        <v>30</v>
      </c>
      <c r="M6" s="34" t="s">
        <v>3</v>
      </c>
      <c r="N6" s="34" t="s">
        <v>6</v>
      </c>
      <c r="O6" s="58" t="s">
        <v>66</v>
      </c>
      <c r="P6" s="34" t="s">
        <v>32</v>
      </c>
      <c r="Q6" s="34" t="s">
        <v>33</v>
      </c>
      <c r="R6" s="34" t="s">
        <v>34</v>
      </c>
      <c r="S6" s="30" t="s">
        <v>35</v>
      </c>
    </row>
    <row r="7" spans="1:44" ht="108" x14ac:dyDescent="0.2">
      <c r="A7" s="48" t="s">
        <v>115</v>
      </c>
      <c r="B7" s="48" t="s">
        <v>334</v>
      </c>
      <c r="C7" s="87"/>
      <c r="D7" s="92" t="s">
        <v>169</v>
      </c>
      <c r="E7" s="126" t="s">
        <v>178</v>
      </c>
      <c r="F7" s="127"/>
      <c r="G7" s="128"/>
      <c r="H7" s="87" t="s">
        <v>63</v>
      </c>
      <c r="I7" s="87" t="s">
        <v>46</v>
      </c>
      <c r="J7" s="87" t="s">
        <v>48</v>
      </c>
      <c r="K7" s="88"/>
      <c r="L7" s="87"/>
      <c r="M7" s="92" t="s">
        <v>539</v>
      </c>
      <c r="N7" s="87"/>
      <c r="O7" s="87" t="s">
        <v>56</v>
      </c>
      <c r="P7" s="87"/>
      <c r="Q7" s="87"/>
      <c r="R7" s="87"/>
      <c r="S7" s="87"/>
    </row>
    <row r="8" spans="1:44" ht="24" x14ac:dyDescent="0.2">
      <c r="A8" s="48" t="s">
        <v>116</v>
      </c>
      <c r="B8" s="48" t="s">
        <v>335</v>
      </c>
      <c r="C8" s="87"/>
      <c r="D8" s="92" t="s">
        <v>169</v>
      </c>
      <c r="E8" s="126" t="s">
        <v>276</v>
      </c>
      <c r="F8" s="127"/>
      <c r="G8" s="128"/>
      <c r="H8" s="87" t="s">
        <v>63</v>
      </c>
      <c r="I8" s="87" t="s">
        <v>46</v>
      </c>
      <c r="J8" s="87" t="s">
        <v>48</v>
      </c>
      <c r="K8" s="88"/>
      <c r="L8" s="87"/>
      <c r="M8" s="92" t="s">
        <v>181</v>
      </c>
      <c r="N8" s="87"/>
      <c r="O8" s="87" t="s">
        <v>56</v>
      </c>
      <c r="P8" s="87"/>
      <c r="Q8" s="87"/>
      <c r="R8" s="87"/>
      <c r="S8" s="87"/>
    </row>
    <row r="9" spans="1:44" ht="30.75" customHeight="1" x14ac:dyDescent="0.2">
      <c r="A9" s="48" t="s">
        <v>116</v>
      </c>
      <c r="B9" s="48" t="s">
        <v>336</v>
      </c>
      <c r="C9" s="87"/>
      <c r="D9" s="92" t="s">
        <v>169</v>
      </c>
      <c r="E9" s="126" t="s">
        <v>277</v>
      </c>
      <c r="F9" s="127"/>
      <c r="G9" s="128"/>
      <c r="H9" s="87" t="s">
        <v>65</v>
      </c>
      <c r="I9" s="87" t="s">
        <v>47</v>
      </c>
      <c r="J9" s="87" t="s">
        <v>51</v>
      </c>
      <c r="K9" s="88"/>
      <c r="L9" s="87"/>
      <c r="M9" s="92" t="s">
        <v>278</v>
      </c>
      <c r="N9" s="87"/>
      <c r="O9" s="87" t="s">
        <v>56</v>
      </c>
      <c r="P9" s="87"/>
      <c r="Q9" s="87"/>
      <c r="R9" s="87"/>
      <c r="S9" s="87"/>
    </row>
    <row r="10" spans="1:44" ht="24" x14ac:dyDescent="0.2">
      <c r="A10" s="48" t="s">
        <v>116</v>
      </c>
      <c r="B10" s="48" t="s">
        <v>337</v>
      </c>
      <c r="C10" s="87"/>
      <c r="D10" s="92" t="s">
        <v>169</v>
      </c>
      <c r="E10" s="126" t="s">
        <v>279</v>
      </c>
      <c r="F10" s="127"/>
      <c r="G10" s="128"/>
      <c r="H10" s="87" t="s">
        <v>65</v>
      </c>
      <c r="I10" s="87" t="s">
        <v>47</v>
      </c>
      <c r="J10" s="87" t="s">
        <v>51</v>
      </c>
      <c r="K10" s="88"/>
      <c r="L10" s="87"/>
      <c r="M10" s="92" t="s">
        <v>450</v>
      </c>
      <c r="N10" s="87"/>
      <c r="O10" s="87" t="s">
        <v>56</v>
      </c>
      <c r="P10" s="87"/>
      <c r="Q10" s="87"/>
      <c r="R10" s="87"/>
      <c r="S10" s="87"/>
    </row>
    <row r="11" spans="1:44" ht="42" customHeight="1" x14ac:dyDescent="0.2">
      <c r="A11" s="48" t="s">
        <v>116</v>
      </c>
      <c r="B11" s="48" t="s">
        <v>338</v>
      </c>
      <c r="C11" s="87"/>
      <c r="D11" s="92" t="s">
        <v>169</v>
      </c>
      <c r="E11" s="126" t="s">
        <v>316</v>
      </c>
      <c r="F11" s="127"/>
      <c r="G11" s="128"/>
      <c r="H11" s="87" t="s">
        <v>65</v>
      </c>
      <c r="I11" s="87" t="s">
        <v>47</v>
      </c>
      <c r="J11" s="87" t="s">
        <v>51</v>
      </c>
      <c r="K11" s="88"/>
      <c r="L11" s="87"/>
      <c r="M11" s="92" t="s">
        <v>451</v>
      </c>
      <c r="N11" s="87"/>
      <c r="O11" s="87" t="s">
        <v>56</v>
      </c>
      <c r="P11" s="87"/>
      <c r="Q11" s="87"/>
      <c r="R11" s="87"/>
      <c r="S11" s="87"/>
    </row>
    <row r="12" spans="1:44" ht="42" customHeight="1" x14ac:dyDescent="0.2">
      <c r="A12" s="48" t="s">
        <v>116</v>
      </c>
      <c r="B12" s="48" t="s">
        <v>339</v>
      </c>
      <c r="C12" s="87"/>
      <c r="D12" s="92" t="s">
        <v>169</v>
      </c>
      <c r="E12" s="126" t="s">
        <v>317</v>
      </c>
      <c r="F12" s="127"/>
      <c r="G12" s="128"/>
      <c r="H12" s="87" t="s">
        <v>65</v>
      </c>
      <c r="I12" s="87" t="s">
        <v>47</v>
      </c>
      <c r="J12" s="87" t="s">
        <v>51</v>
      </c>
      <c r="K12" s="88"/>
      <c r="L12" s="87"/>
      <c r="M12" s="92" t="s">
        <v>451</v>
      </c>
      <c r="N12" s="87"/>
      <c r="O12" s="87" t="s">
        <v>56</v>
      </c>
      <c r="P12" s="87"/>
      <c r="Q12" s="87"/>
      <c r="R12" s="87"/>
      <c r="S12" s="87"/>
    </row>
    <row r="13" spans="1:44" ht="368.25" customHeight="1" x14ac:dyDescent="0.2">
      <c r="A13" s="48" t="s">
        <v>117</v>
      </c>
      <c r="B13" s="48" t="s">
        <v>340</v>
      </c>
      <c r="C13" s="87"/>
      <c r="D13" s="92" t="s">
        <v>169</v>
      </c>
      <c r="E13" s="126" t="s">
        <v>280</v>
      </c>
      <c r="F13" s="127"/>
      <c r="G13" s="128"/>
      <c r="H13" s="87" t="s">
        <v>62</v>
      </c>
      <c r="I13" s="87" t="s">
        <v>46</v>
      </c>
      <c r="J13" s="87" t="s">
        <v>48</v>
      </c>
      <c r="K13" s="88"/>
      <c r="L13" s="87"/>
      <c r="M13" s="92" t="s">
        <v>548</v>
      </c>
      <c r="N13" s="87"/>
      <c r="O13" s="87" t="s">
        <v>56</v>
      </c>
      <c r="P13" s="87"/>
      <c r="Q13" s="87"/>
      <c r="R13" s="87"/>
      <c r="S13" s="87"/>
    </row>
    <row r="14" spans="1:44" ht="24" x14ac:dyDescent="0.2">
      <c r="A14" s="48" t="s">
        <v>117</v>
      </c>
      <c r="B14" s="48" t="s">
        <v>341</v>
      </c>
      <c r="C14" s="87"/>
      <c r="D14" s="92" t="s">
        <v>169</v>
      </c>
      <c r="E14" s="126" t="s">
        <v>318</v>
      </c>
      <c r="F14" s="127"/>
      <c r="G14" s="128"/>
      <c r="H14" s="87" t="s">
        <v>64</v>
      </c>
      <c r="I14" s="87" t="s">
        <v>46</v>
      </c>
      <c r="J14" s="87" t="s">
        <v>48</v>
      </c>
      <c r="K14" s="88"/>
      <c r="L14" s="87"/>
      <c r="M14" s="92" t="s">
        <v>91</v>
      </c>
      <c r="N14" s="87"/>
      <c r="O14" s="87" t="s">
        <v>56</v>
      </c>
      <c r="P14" s="87"/>
      <c r="Q14" s="87"/>
      <c r="R14" s="87"/>
      <c r="S14" s="87"/>
    </row>
    <row r="15" spans="1:44" ht="12.75" x14ac:dyDescent="0.2">
      <c r="A15" s="48" t="s">
        <v>117</v>
      </c>
      <c r="B15" s="48" t="s">
        <v>342</v>
      </c>
      <c r="C15" s="87"/>
      <c r="D15" s="92" t="s">
        <v>169</v>
      </c>
      <c r="E15" s="126" t="s">
        <v>319</v>
      </c>
      <c r="F15" s="127"/>
      <c r="G15" s="128"/>
      <c r="H15" s="87" t="s">
        <v>64</v>
      </c>
      <c r="I15" s="87" t="s">
        <v>46</v>
      </c>
      <c r="J15" s="87" t="s">
        <v>48</v>
      </c>
      <c r="K15" s="88"/>
      <c r="L15" s="87"/>
      <c r="M15" s="92" t="s">
        <v>92</v>
      </c>
      <c r="N15" s="87"/>
      <c r="O15" s="87" t="s">
        <v>56</v>
      </c>
      <c r="P15" s="87"/>
      <c r="Q15" s="87"/>
      <c r="R15" s="87"/>
      <c r="S15" s="87"/>
    </row>
    <row r="16" spans="1:44" ht="12.75" x14ac:dyDescent="0.2">
      <c r="A16" s="48" t="s">
        <v>117</v>
      </c>
      <c r="B16" s="48" t="s">
        <v>343</v>
      </c>
      <c r="C16" s="87"/>
      <c r="D16" s="92" t="s">
        <v>169</v>
      </c>
      <c r="E16" s="126" t="s">
        <v>320</v>
      </c>
      <c r="F16" s="127"/>
      <c r="G16" s="128"/>
      <c r="H16" s="87" t="s">
        <v>64</v>
      </c>
      <c r="I16" s="87" t="s">
        <v>46</v>
      </c>
      <c r="J16" s="87" t="s">
        <v>48</v>
      </c>
      <c r="K16" s="88"/>
      <c r="L16" s="87"/>
      <c r="M16" s="92" t="s">
        <v>93</v>
      </c>
      <c r="N16" s="87"/>
      <c r="O16" s="87" t="s">
        <v>56</v>
      </c>
      <c r="P16" s="87"/>
      <c r="Q16" s="87"/>
      <c r="R16" s="87"/>
      <c r="S16" s="87"/>
    </row>
    <row r="17" spans="1:19" ht="12.75" x14ac:dyDescent="0.2">
      <c r="A17" s="48" t="s">
        <v>117</v>
      </c>
      <c r="B17" s="48" t="s">
        <v>344</v>
      </c>
      <c r="C17" s="87"/>
      <c r="D17" s="92" t="s">
        <v>169</v>
      </c>
      <c r="E17" s="126" t="s">
        <v>321</v>
      </c>
      <c r="F17" s="127"/>
      <c r="G17" s="128"/>
      <c r="H17" s="87" t="s">
        <v>64</v>
      </c>
      <c r="I17" s="87" t="s">
        <v>46</v>
      </c>
      <c r="J17" s="87" t="s">
        <v>48</v>
      </c>
      <c r="K17" s="88"/>
      <c r="L17" s="87"/>
      <c r="M17" s="92" t="s">
        <v>183</v>
      </c>
      <c r="N17" s="87"/>
      <c r="O17" s="87" t="s">
        <v>56</v>
      </c>
      <c r="P17" s="87"/>
      <c r="Q17" s="87"/>
      <c r="R17" s="87"/>
      <c r="S17" s="87"/>
    </row>
    <row r="18" spans="1:19" ht="12.75" x14ac:dyDescent="0.2">
      <c r="A18" s="48" t="s">
        <v>117</v>
      </c>
      <c r="B18" s="48" t="s">
        <v>345</v>
      </c>
      <c r="C18" s="87"/>
      <c r="D18" s="92" t="s">
        <v>169</v>
      </c>
      <c r="E18" s="126" t="s">
        <v>322</v>
      </c>
      <c r="F18" s="127"/>
      <c r="G18" s="128"/>
      <c r="H18" s="87" t="s">
        <v>64</v>
      </c>
      <c r="I18" s="87" t="s">
        <v>46</v>
      </c>
      <c r="J18" s="87" t="s">
        <v>48</v>
      </c>
      <c r="K18" s="88"/>
      <c r="L18" s="87"/>
      <c r="M18" s="92" t="s">
        <v>184</v>
      </c>
      <c r="N18" s="87"/>
      <c r="O18" s="87" t="s">
        <v>56</v>
      </c>
      <c r="P18" s="87"/>
      <c r="Q18" s="87"/>
      <c r="R18" s="87"/>
      <c r="S18" s="87"/>
    </row>
    <row r="19" spans="1:19" ht="12.75" x14ac:dyDescent="0.2">
      <c r="A19" s="48" t="s">
        <v>117</v>
      </c>
      <c r="B19" s="48" t="s">
        <v>346</v>
      </c>
      <c r="C19" s="87"/>
      <c r="D19" s="92" t="s">
        <v>169</v>
      </c>
      <c r="E19" s="126" t="s">
        <v>323</v>
      </c>
      <c r="F19" s="127"/>
      <c r="G19" s="128"/>
      <c r="H19" s="87" t="s">
        <v>64</v>
      </c>
      <c r="I19" s="87" t="s">
        <v>46</v>
      </c>
      <c r="J19" s="87" t="s">
        <v>48</v>
      </c>
      <c r="K19" s="88"/>
      <c r="L19" s="87"/>
      <c r="M19" s="92" t="s">
        <v>186</v>
      </c>
      <c r="N19" s="87"/>
      <c r="O19" s="87" t="s">
        <v>56</v>
      </c>
      <c r="P19" s="87"/>
      <c r="Q19" s="87"/>
      <c r="R19" s="87"/>
      <c r="S19" s="87"/>
    </row>
    <row r="20" spans="1:19" ht="12.75" customHeight="1" x14ac:dyDescent="0.2">
      <c r="A20" s="48" t="s">
        <v>117</v>
      </c>
      <c r="B20" s="48" t="s">
        <v>347</v>
      </c>
      <c r="C20" s="87"/>
      <c r="D20" s="92" t="s">
        <v>169</v>
      </c>
      <c r="E20" s="126" t="s">
        <v>324</v>
      </c>
      <c r="F20" s="127"/>
      <c r="G20" s="128"/>
      <c r="H20" s="87" t="s">
        <v>64</v>
      </c>
      <c r="I20" s="87" t="s">
        <v>46</v>
      </c>
      <c r="J20" s="87" t="s">
        <v>48</v>
      </c>
      <c r="K20" s="88"/>
      <c r="L20" s="87"/>
      <c r="M20" s="92" t="s">
        <v>185</v>
      </c>
      <c r="N20" s="87"/>
      <c r="O20" s="87" t="s">
        <v>56</v>
      </c>
      <c r="P20" s="87"/>
      <c r="Q20" s="87"/>
      <c r="R20" s="87"/>
      <c r="S20" s="87"/>
    </row>
    <row r="21" spans="1:19" ht="84" x14ac:dyDescent="0.2">
      <c r="A21" s="48" t="s">
        <v>117</v>
      </c>
      <c r="B21" s="48" t="s">
        <v>348</v>
      </c>
      <c r="C21" s="87"/>
      <c r="D21" s="92" t="s">
        <v>169</v>
      </c>
      <c r="E21" s="126" t="s">
        <v>325</v>
      </c>
      <c r="F21" s="127"/>
      <c r="G21" s="128"/>
      <c r="H21" s="87" t="s">
        <v>64</v>
      </c>
      <c r="I21" s="87" t="s">
        <v>46</v>
      </c>
      <c r="J21" s="87" t="s">
        <v>48</v>
      </c>
      <c r="K21" s="88"/>
      <c r="L21" s="87"/>
      <c r="M21" s="93" t="s">
        <v>150</v>
      </c>
      <c r="N21" s="87"/>
      <c r="O21" s="87" t="s">
        <v>56</v>
      </c>
      <c r="P21" s="87"/>
      <c r="Q21" s="87"/>
      <c r="R21" s="87"/>
      <c r="S21" s="87"/>
    </row>
    <row r="22" spans="1:19" ht="36" x14ac:dyDescent="0.2">
      <c r="A22" s="48" t="s">
        <v>117</v>
      </c>
      <c r="B22" s="48" t="s">
        <v>349</v>
      </c>
      <c r="C22" s="87"/>
      <c r="D22" s="92" t="s">
        <v>169</v>
      </c>
      <c r="E22" s="126" t="s">
        <v>326</v>
      </c>
      <c r="F22" s="127"/>
      <c r="G22" s="128"/>
      <c r="H22" s="87" t="s">
        <v>64</v>
      </c>
      <c r="I22" s="87" t="s">
        <v>46</v>
      </c>
      <c r="J22" s="87" t="s">
        <v>48</v>
      </c>
      <c r="K22" s="88"/>
      <c r="L22" s="87"/>
      <c r="M22" s="92" t="s">
        <v>158</v>
      </c>
      <c r="N22" s="87"/>
      <c r="O22" s="87" t="s">
        <v>56</v>
      </c>
      <c r="P22" s="87"/>
      <c r="Q22" s="87"/>
      <c r="R22" s="87"/>
      <c r="S22" s="87"/>
    </row>
    <row r="23" spans="1:19" ht="36" x14ac:dyDescent="0.2">
      <c r="A23" s="48" t="s">
        <v>117</v>
      </c>
      <c r="B23" s="48" t="s">
        <v>350</v>
      </c>
      <c r="C23" s="87"/>
      <c r="D23" s="92" t="s">
        <v>169</v>
      </c>
      <c r="E23" s="126" t="s">
        <v>327</v>
      </c>
      <c r="F23" s="127"/>
      <c r="G23" s="128"/>
      <c r="H23" s="87" t="s">
        <v>64</v>
      </c>
      <c r="I23" s="87" t="s">
        <v>46</v>
      </c>
      <c r="J23" s="87" t="s">
        <v>48</v>
      </c>
      <c r="K23" s="88"/>
      <c r="L23" s="87"/>
      <c r="M23" s="92" t="s">
        <v>159</v>
      </c>
      <c r="N23" s="87"/>
      <c r="O23" s="87" t="s">
        <v>56</v>
      </c>
      <c r="P23" s="87"/>
      <c r="Q23" s="87"/>
      <c r="R23" s="87"/>
      <c r="S23" s="87"/>
    </row>
    <row r="24" spans="1:19" ht="12.75" x14ac:dyDescent="0.2">
      <c r="A24" s="48" t="s">
        <v>117</v>
      </c>
      <c r="B24" s="48" t="s">
        <v>351</v>
      </c>
      <c r="C24" s="87"/>
      <c r="D24" s="92" t="s">
        <v>169</v>
      </c>
      <c r="E24" s="126" t="s">
        <v>328</v>
      </c>
      <c r="F24" s="127"/>
      <c r="G24" s="128"/>
      <c r="H24" s="87" t="s">
        <v>64</v>
      </c>
      <c r="I24" s="87" t="s">
        <v>46</v>
      </c>
      <c r="J24" s="87" t="s">
        <v>48</v>
      </c>
      <c r="K24" s="88"/>
      <c r="L24" s="87"/>
      <c r="M24" s="92" t="s">
        <v>94</v>
      </c>
      <c r="N24" s="87"/>
      <c r="O24" s="87" t="s">
        <v>56</v>
      </c>
      <c r="P24" s="87"/>
      <c r="Q24" s="87"/>
      <c r="R24" s="87"/>
      <c r="S24" s="87"/>
    </row>
    <row r="25" spans="1:19" ht="25.5" customHeight="1" x14ac:dyDescent="0.2">
      <c r="A25" s="48" t="s">
        <v>117</v>
      </c>
      <c r="B25" s="48" t="s">
        <v>352</v>
      </c>
      <c r="C25" s="87"/>
      <c r="D25" s="92" t="s">
        <v>169</v>
      </c>
      <c r="E25" s="126" t="s">
        <v>329</v>
      </c>
      <c r="F25" s="127"/>
      <c r="G25" s="128"/>
      <c r="H25" s="87" t="s">
        <v>64</v>
      </c>
      <c r="I25" s="87" t="s">
        <v>46</v>
      </c>
      <c r="J25" s="87" t="s">
        <v>48</v>
      </c>
      <c r="K25" s="88"/>
      <c r="L25" s="87"/>
      <c r="M25" s="92" t="s">
        <v>187</v>
      </c>
      <c r="N25" s="87"/>
      <c r="O25" s="87" t="s">
        <v>56</v>
      </c>
      <c r="P25" s="87"/>
      <c r="Q25" s="87"/>
      <c r="R25" s="87"/>
      <c r="S25" s="87"/>
    </row>
    <row r="26" spans="1:19" ht="48" x14ac:dyDescent="0.2">
      <c r="A26" s="48" t="s">
        <v>117</v>
      </c>
      <c r="B26" s="48" t="s">
        <v>353</v>
      </c>
      <c r="C26" s="87"/>
      <c r="D26" s="92" t="s">
        <v>169</v>
      </c>
      <c r="E26" s="126" t="s">
        <v>330</v>
      </c>
      <c r="F26" s="127"/>
      <c r="G26" s="128"/>
      <c r="H26" s="87" t="s">
        <v>64</v>
      </c>
      <c r="I26" s="87" t="s">
        <v>46</v>
      </c>
      <c r="J26" s="87" t="s">
        <v>48</v>
      </c>
      <c r="K26" s="88"/>
      <c r="L26" s="87"/>
      <c r="M26" s="93" t="s">
        <v>95</v>
      </c>
      <c r="N26" s="87"/>
      <c r="O26" s="87" t="s">
        <v>56</v>
      </c>
      <c r="P26" s="87"/>
      <c r="Q26" s="87"/>
      <c r="R26" s="87"/>
      <c r="S26" s="87"/>
    </row>
    <row r="27" spans="1:19" ht="60" x14ac:dyDescent="0.2">
      <c r="A27" s="48" t="s">
        <v>117</v>
      </c>
      <c r="B27" s="48" t="s">
        <v>549</v>
      </c>
      <c r="C27" s="87"/>
      <c r="D27" s="92" t="s">
        <v>169</v>
      </c>
      <c r="E27" s="126" t="s">
        <v>550</v>
      </c>
      <c r="F27" s="127"/>
      <c r="G27" s="128"/>
      <c r="H27" s="87" t="s">
        <v>64</v>
      </c>
      <c r="I27" s="87" t="s">
        <v>46</v>
      </c>
      <c r="J27" s="87" t="s">
        <v>48</v>
      </c>
      <c r="K27" s="96"/>
      <c r="L27" s="87"/>
      <c r="M27" s="93" t="s">
        <v>551</v>
      </c>
      <c r="N27" s="87"/>
      <c r="O27" s="87" t="s">
        <v>56</v>
      </c>
      <c r="P27" s="87"/>
      <c r="Q27" s="87"/>
      <c r="R27" s="87"/>
      <c r="S27" s="87"/>
    </row>
    <row r="28" spans="1:19" ht="24" x14ac:dyDescent="0.2">
      <c r="A28" s="48" t="s">
        <v>117</v>
      </c>
      <c r="B28" s="48" t="s">
        <v>354</v>
      </c>
      <c r="C28" s="87"/>
      <c r="D28" s="92" t="s">
        <v>169</v>
      </c>
      <c r="E28" s="126" t="s">
        <v>294</v>
      </c>
      <c r="F28" s="127"/>
      <c r="G28" s="128"/>
      <c r="H28" s="87" t="s">
        <v>65</v>
      </c>
      <c r="I28" s="87" t="s">
        <v>47</v>
      </c>
      <c r="J28" s="87" t="s">
        <v>51</v>
      </c>
      <c r="K28" s="88"/>
      <c r="L28" s="87"/>
      <c r="M28" s="92" t="s">
        <v>521</v>
      </c>
      <c r="N28" s="87"/>
      <c r="O28" s="87" t="s">
        <v>56</v>
      </c>
      <c r="P28" s="87"/>
      <c r="Q28" s="87"/>
      <c r="R28" s="87"/>
      <c r="S28" s="87"/>
    </row>
    <row r="29" spans="1:19" ht="12.75" x14ac:dyDescent="0.2">
      <c r="A29" s="48" t="s">
        <v>117</v>
      </c>
      <c r="B29" s="48" t="s">
        <v>355</v>
      </c>
      <c r="C29" s="87"/>
      <c r="D29" s="92" t="s">
        <v>169</v>
      </c>
      <c r="E29" s="126" t="s">
        <v>295</v>
      </c>
      <c r="F29" s="127"/>
      <c r="G29" s="128"/>
      <c r="H29" s="87" t="s">
        <v>64</v>
      </c>
      <c r="I29" s="87" t="s">
        <v>46</v>
      </c>
      <c r="J29" s="87" t="s">
        <v>48</v>
      </c>
      <c r="K29" s="88"/>
      <c r="L29" s="87"/>
      <c r="M29" s="93" t="s">
        <v>456</v>
      </c>
      <c r="N29" s="87"/>
      <c r="O29" s="87" t="s">
        <v>56</v>
      </c>
      <c r="P29" s="87"/>
      <c r="Q29" s="87"/>
      <c r="R29" s="87"/>
      <c r="S29" s="87"/>
    </row>
    <row r="30" spans="1:19" ht="24" x14ac:dyDescent="0.2">
      <c r="A30" s="48" t="s">
        <v>117</v>
      </c>
      <c r="B30" s="48" t="s">
        <v>356</v>
      </c>
      <c r="C30" s="87"/>
      <c r="D30" s="92" t="s">
        <v>169</v>
      </c>
      <c r="E30" s="126" t="s">
        <v>296</v>
      </c>
      <c r="F30" s="127"/>
      <c r="G30" s="128"/>
      <c r="H30" s="87" t="s">
        <v>64</v>
      </c>
      <c r="I30" s="87" t="s">
        <v>46</v>
      </c>
      <c r="J30" s="87" t="s">
        <v>48</v>
      </c>
      <c r="K30" s="88"/>
      <c r="L30" s="87"/>
      <c r="M30" s="93" t="s">
        <v>209</v>
      </c>
      <c r="N30" s="87"/>
      <c r="O30" s="87" t="s">
        <v>56</v>
      </c>
      <c r="P30" s="87"/>
      <c r="Q30" s="87"/>
      <c r="R30" s="87"/>
      <c r="S30" s="87"/>
    </row>
    <row r="31" spans="1:19" ht="48" x14ac:dyDescent="0.2">
      <c r="A31" s="48" t="s">
        <v>117</v>
      </c>
      <c r="B31" s="48" t="s">
        <v>357</v>
      </c>
      <c r="C31" s="87"/>
      <c r="D31" s="92" t="s">
        <v>169</v>
      </c>
      <c r="E31" s="126" t="s">
        <v>297</v>
      </c>
      <c r="F31" s="127"/>
      <c r="G31" s="128"/>
      <c r="H31" s="87" t="s">
        <v>64</v>
      </c>
      <c r="I31" s="87" t="s">
        <v>46</v>
      </c>
      <c r="J31" s="87" t="s">
        <v>48</v>
      </c>
      <c r="K31" s="88"/>
      <c r="L31" s="87"/>
      <c r="M31" s="92" t="s">
        <v>96</v>
      </c>
      <c r="N31" s="87"/>
      <c r="O31" s="87" t="s">
        <v>56</v>
      </c>
      <c r="P31" s="87"/>
      <c r="Q31" s="87"/>
      <c r="R31" s="87"/>
      <c r="S31" s="87"/>
    </row>
    <row r="32" spans="1:19" s="100" customFormat="1" ht="36" x14ac:dyDescent="0.2">
      <c r="A32" s="48" t="s">
        <v>117</v>
      </c>
      <c r="B32" s="97" t="s">
        <v>464</v>
      </c>
      <c r="C32" s="98"/>
      <c r="D32" s="93" t="s">
        <v>169</v>
      </c>
      <c r="E32" s="129" t="s">
        <v>465</v>
      </c>
      <c r="F32" s="130"/>
      <c r="G32" s="131"/>
      <c r="H32" s="98" t="s">
        <v>64</v>
      </c>
      <c r="I32" s="98" t="s">
        <v>46</v>
      </c>
      <c r="J32" s="98" t="s">
        <v>48</v>
      </c>
      <c r="K32" s="99"/>
      <c r="L32" s="98"/>
      <c r="M32" s="93" t="s">
        <v>189</v>
      </c>
      <c r="N32" s="98"/>
      <c r="O32" s="87" t="s">
        <v>56</v>
      </c>
      <c r="P32" s="98"/>
      <c r="Q32" s="98"/>
      <c r="R32" s="98"/>
      <c r="S32" s="98"/>
    </row>
    <row r="33" spans="1:19" ht="79.5" customHeight="1" x14ac:dyDescent="0.2">
      <c r="A33" s="48" t="s">
        <v>118</v>
      </c>
      <c r="B33" s="48" t="s">
        <v>358</v>
      </c>
      <c r="C33" s="87"/>
      <c r="D33" s="92" t="s">
        <v>169</v>
      </c>
      <c r="E33" s="126" t="s">
        <v>281</v>
      </c>
      <c r="F33" s="127"/>
      <c r="G33" s="128"/>
      <c r="H33" s="87" t="s">
        <v>62</v>
      </c>
      <c r="I33" s="87" t="s">
        <v>46</v>
      </c>
      <c r="J33" s="87" t="s">
        <v>48</v>
      </c>
      <c r="K33" s="88"/>
      <c r="L33" s="87"/>
      <c r="M33" s="92" t="s">
        <v>457</v>
      </c>
      <c r="N33" s="87"/>
      <c r="O33" s="87" t="s">
        <v>56</v>
      </c>
      <c r="P33" s="87"/>
      <c r="Q33" s="87"/>
      <c r="R33" s="87"/>
      <c r="S33" s="87"/>
    </row>
    <row r="34" spans="1:19" ht="24" x14ac:dyDescent="0.2">
      <c r="A34" s="48" t="s">
        <v>118</v>
      </c>
      <c r="B34" s="48" t="s">
        <v>359</v>
      </c>
      <c r="C34" s="87"/>
      <c r="D34" s="92" t="s">
        <v>169</v>
      </c>
      <c r="E34" s="126" t="s">
        <v>282</v>
      </c>
      <c r="F34" s="127"/>
      <c r="G34" s="128"/>
      <c r="H34" s="87" t="s">
        <v>64</v>
      </c>
      <c r="I34" s="87" t="s">
        <v>46</v>
      </c>
      <c r="J34" s="87" t="s">
        <v>48</v>
      </c>
      <c r="K34" s="88"/>
      <c r="L34" s="87"/>
      <c r="M34" s="92" t="s">
        <v>204</v>
      </c>
      <c r="N34" s="87"/>
      <c r="O34" s="87" t="s">
        <v>56</v>
      </c>
      <c r="P34" s="87"/>
      <c r="Q34" s="87"/>
      <c r="R34" s="87"/>
      <c r="S34" s="87"/>
    </row>
    <row r="35" spans="1:19" ht="24" x14ac:dyDescent="0.2">
      <c r="A35" s="48" t="s">
        <v>118</v>
      </c>
      <c r="B35" s="48" t="s">
        <v>360</v>
      </c>
      <c r="C35" s="87"/>
      <c r="D35" s="92" t="s">
        <v>169</v>
      </c>
      <c r="E35" s="126" t="s">
        <v>283</v>
      </c>
      <c r="F35" s="127"/>
      <c r="G35" s="128"/>
      <c r="H35" s="87" t="s">
        <v>64</v>
      </c>
      <c r="I35" s="87" t="s">
        <v>46</v>
      </c>
      <c r="J35" s="87" t="s">
        <v>48</v>
      </c>
      <c r="K35" s="88"/>
      <c r="L35" s="87"/>
      <c r="M35" s="92" t="s">
        <v>205</v>
      </c>
      <c r="N35" s="87"/>
      <c r="O35" s="87" t="s">
        <v>56</v>
      </c>
      <c r="P35" s="87"/>
      <c r="Q35" s="87"/>
      <c r="R35" s="87"/>
      <c r="S35" s="87"/>
    </row>
    <row r="36" spans="1:19" ht="57.75" customHeight="1" x14ac:dyDescent="0.2">
      <c r="A36" s="48" t="s">
        <v>119</v>
      </c>
      <c r="B36" s="48" t="s">
        <v>361</v>
      </c>
      <c r="C36" s="87"/>
      <c r="D36" s="92" t="s">
        <v>169</v>
      </c>
      <c r="E36" s="126" t="s">
        <v>284</v>
      </c>
      <c r="F36" s="127"/>
      <c r="G36" s="128"/>
      <c r="H36" s="87" t="s">
        <v>62</v>
      </c>
      <c r="I36" s="87" t="s">
        <v>46</v>
      </c>
      <c r="J36" s="87" t="s">
        <v>48</v>
      </c>
      <c r="K36" s="88"/>
      <c r="L36" s="87"/>
      <c r="M36" s="92" t="s">
        <v>458</v>
      </c>
      <c r="N36" s="87"/>
      <c r="O36" s="87" t="s">
        <v>56</v>
      </c>
      <c r="P36" s="87"/>
      <c r="Q36" s="87"/>
      <c r="R36" s="87"/>
      <c r="S36" s="87"/>
    </row>
    <row r="37" spans="1:19" ht="49.5" customHeight="1" x14ac:dyDescent="0.2">
      <c r="A37" s="48" t="s">
        <v>119</v>
      </c>
      <c r="B37" s="48" t="s">
        <v>452</v>
      </c>
      <c r="C37" s="87"/>
      <c r="D37" s="92" t="s">
        <v>169</v>
      </c>
      <c r="E37" s="126" t="s">
        <v>453</v>
      </c>
      <c r="F37" s="127"/>
      <c r="G37" s="128"/>
      <c r="H37" s="87" t="s">
        <v>64</v>
      </c>
      <c r="I37" s="87" t="s">
        <v>46</v>
      </c>
      <c r="J37" s="87" t="s">
        <v>48</v>
      </c>
      <c r="K37" s="88"/>
      <c r="L37" s="87"/>
      <c r="M37" s="92" t="s">
        <v>532</v>
      </c>
      <c r="N37" s="87"/>
      <c r="O37" s="87" t="s">
        <v>56</v>
      </c>
      <c r="P37" s="87"/>
      <c r="Q37" s="87"/>
      <c r="R37" s="87"/>
      <c r="S37" s="87"/>
    </row>
    <row r="38" spans="1:19" ht="48" x14ac:dyDescent="0.2">
      <c r="A38" s="48" t="s">
        <v>119</v>
      </c>
      <c r="B38" s="48" t="s">
        <v>362</v>
      </c>
      <c r="C38" s="87"/>
      <c r="D38" s="92" t="s">
        <v>169</v>
      </c>
      <c r="E38" s="126" t="s">
        <v>454</v>
      </c>
      <c r="F38" s="127"/>
      <c r="G38" s="128"/>
      <c r="H38" s="87" t="s">
        <v>62</v>
      </c>
      <c r="I38" s="87" t="s">
        <v>46</v>
      </c>
      <c r="J38" s="87" t="s">
        <v>48</v>
      </c>
      <c r="K38" s="88"/>
      <c r="L38" s="87"/>
      <c r="M38" s="93" t="s">
        <v>95</v>
      </c>
      <c r="N38" s="87"/>
      <c r="O38" s="87" t="s">
        <v>56</v>
      </c>
      <c r="P38" s="87"/>
      <c r="Q38" s="87"/>
      <c r="R38" s="87"/>
      <c r="S38" s="87"/>
    </row>
    <row r="39" spans="1:19" ht="36" x14ac:dyDescent="0.2">
      <c r="A39" s="48" t="s">
        <v>119</v>
      </c>
      <c r="B39" s="48" t="s">
        <v>363</v>
      </c>
      <c r="C39" s="87"/>
      <c r="D39" s="92" t="s">
        <v>169</v>
      </c>
      <c r="E39" s="126" t="s">
        <v>331</v>
      </c>
      <c r="F39" s="127"/>
      <c r="G39" s="128"/>
      <c r="H39" s="87" t="s">
        <v>65</v>
      </c>
      <c r="I39" s="87" t="s">
        <v>47</v>
      </c>
      <c r="J39" s="87" t="s">
        <v>51</v>
      </c>
      <c r="K39" s="88"/>
      <c r="L39" s="87"/>
      <c r="M39" s="92" t="s">
        <v>455</v>
      </c>
      <c r="N39" s="87"/>
      <c r="O39" s="87" t="s">
        <v>56</v>
      </c>
      <c r="P39" s="87"/>
      <c r="Q39" s="87"/>
      <c r="R39" s="87"/>
      <c r="S39" s="87"/>
    </row>
    <row r="40" spans="1:19" ht="24" x14ac:dyDescent="0.2">
      <c r="A40" s="48" t="s">
        <v>119</v>
      </c>
      <c r="B40" s="48" t="s">
        <v>364</v>
      </c>
      <c r="C40" s="87"/>
      <c r="D40" s="92" t="s">
        <v>169</v>
      </c>
      <c r="E40" s="126" t="s">
        <v>333</v>
      </c>
      <c r="F40" s="127"/>
      <c r="G40" s="128"/>
      <c r="H40" s="87" t="s">
        <v>65</v>
      </c>
      <c r="I40" s="87" t="s">
        <v>47</v>
      </c>
      <c r="J40" s="87" t="s">
        <v>51</v>
      </c>
      <c r="K40" s="88"/>
      <c r="L40" s="87"/>
      <c r="M40" s="93" t="s">
        <v>332</v>
      </c>
      <c r="N40" s="87"/>
      <c r="O40" s="87" t="s">
        <v>56</v>
      </c>
      <c r="P40" s="87"/>
      <c r="Q40" s="87"/>
      <c r="R40" s="87"/>
      <c r="S40" s="87"/>
    </row>
    <row r="41" spans="1:19" ht="60" x14ac:dyDescent="0.2">
      <c r="A41" s="48" t="s">
        <v>119</v>
      </c>
      <c r="B41" s="48" t="s">
        <v>459</v>
      </c>
      <c r="C41" s="87"/>
      <c r="D41" s="92" t="s">
        <v>169</v>
      </c>
      <c r="E41" s="126" t="s">
        <v>460</v>
      </c>
      <c r="F41" s="127"/>
      <c r="G41" s="128"/>
      <c r="H41" s="87" t="s">
        <v>65</v>
      </c>
      <c r="I41" s="87" t="s">
        <v>47</v>
      </c>
      <c r="J41" s="87" t="s">
        <v>51</v>
      </c>
      <c r="K41" s="95"/>
      <c r="L41" s="87"/>
      <c r="M41" s="93" t="s">
        <v>461</v>
      </c>
      <c r="N41" s="87"/>
      <c r="O41" s="87" t="s">
        <v>56</v>
      </c>
      <c r="P41" s="87"/>
      <c r="Q41" s="87"/>
      <c r="R41" s="87"/>
      <c r="S41" s="87"/>
    </row>
    <row r="42" spans="1:19" ht="72" x14ac:dyDescent="0.2">
      <c r="A42" s="48" t="s">
        <v>120</v>
      </c>
      <c r="B42" s="48" t="s">
        <v>365</v>
      </c>
      <c r="C42" s="87"/>
      <c r="D42" s="92" t="s">
        <v>169</v>
      </c>
      <c r="E42" s="126" t="s">
        <v>500</v>
      </c>
      <c r="F42" s="127"/>
      <c r="G42" s="128"/>
      <c r="H42" s="87" t="s">
        <v>63</v>
      </c>
      <c r="I42" s="87" t="s">
        <v>46</v>
      </c>
      <c r="J42" s="87" t="s">
        <v>48</v>
      </c>
      <c r="K42" s="88"/>
      <c r="L42" s="87"/>
      <c r="M42" s="92" t="s">
        <v>462</v>
      </c>
      <c r="N42" s="87"/>
      <c r="O42" s="87" t="s">
        <v>56</v>
      </c>
      <c r="P42" s="87"/>
      <c r="Q42" s="87"/>
      <c r="R42" s="87"/>
      <c r="S42" s="87"/>
    </row>
    <row r="43" spans="1:19" ht="24" x14ac:dyDescent="0.2">
      <c r="A43" s="48" t="s">
        <v>120</v>
      </c>
      <c r="B43" s="48" t="s">
        <v>366</v>
      </c>
      <c r="C43" s="87"/>
      <c r="D43" s="92" t="s">
        <v>169</v>
      </c>
      <c r="E43" s="126" t="s">
        <v>501</v>
      </c>
      <c r="F43" s="127"/>
      <c r="G43" s="128"/>
      <c r="H43" s="87" t="s">
        <v>64</v>
      </c>
      <c r="I43" s="87" t="s">
        <v>46</v>
      </c>
      <c r="J43" s="87" t="s">
        <v>48</v>
      </c>
      <c r="K43" s="95"/>
      <c r="L43" s="87"/>
      <c r="M43" s="92" t="s">
        <v>463</v>
      </c>
      <c r="N43" s="87"/>
      <c r="O43" s="87" t="s">
        <v>56</v>
      </c>
      <c r="P43" s="87"/>
      <c r="Q43" s="87"/>
      <c r="R43" s="87"/>
      <c r="S43" s="87"/>
    </row>
    <row r="44" spans="1:19" ht="84" x14ac:dyDescent="0.2">
      <c r="A44" s="48" t="s">
        <v>120</v>
      </c>
      <c r="B44" s="48" t="s">
        <v>367</v>
      </c>
      <c r="C44" s="87"/>
      <c r="D44" s="92" t="s">
        <v>169</v>
      </c>
      <c r="E44" s="126" t="s">
        <v>502</v>
      </c>
      <c r="F44" s="127"/>
      <c r="G44" s="128"/>
      <c r="H44" s="87" t="s">
        <v>63</v>
      </c>
      <c r="I44" s="87" t="s">
        <v>46</v>
      </c>
      <c r="J44" s="87" t="s">
        <v>48</v>
      </c>
      <c r="K44" s="88"/>
      <c r="L44" s="87"/>
      <c r="M44" s="92" t="s">
        <v>540</v>
      </c>
      <c r="N44" s="87"/>
      <c r="O44" s="87" t="s">
        <v>56</v>
      </c>
      <c r="P44" s="87"/>
      <c r="Q44" s="87"/>
      <c r="R44" s="87"/>
      <c r="S44" s="87"/>
    </row>
    <row r="45" spans="1:19" ht="24" x14ac:dyDescent="0.2">
      <c r="A45" s="48" t="s">
        <v>121</v>
      </c>
      <c r="B45" s="48" t="s">
        <v>368</v>
      </c>
      <c r="C45" s="87"/>
      <c r="D45" s="92" t="s">
        <v>169</v>
      </c>
      <c r="E45" s="126" t="s">
        <v>286</v>
      </c>
      <c r="F45" s="127"/>
      <c r="G45" s="128"/>
      <c r="H45" s="87" t="s">
        <v>62</v>
      </c>
      <c r="I45" s="87" t="s">
        <v>46</v>
      </c>
      <c r="J45" s="87" t="s">
        <v>48</v>
      </c>
      <c r="K45" s="88"/>
      <c r="L45" s="87"/>
      <c r="M45" s="92" t="s">
        <v>99</v>
      </c>
      <c r="N45" s="87"/>
      <c r="O45" s="87" t="s">
        <v>56</v>
      </c>
      <c r="P45" s="87"/>
      <c r="Q45" s="87"/>
      <c r="R45" s="87"/>
      <c r="S45" s="87"/>
    </row>
    <row r="46" spans="1:19" ht="36" x14ac:dyDescent="0.2">
      <c r="A46" s="48" t="s">
        <v>121</v>
      </c>
      <c r="B46" s="48" t="s">
        <v>369</v>
      </c>
      <c r="C46" s="87"/>
      <c r="D46" s="92" t="s">
        <v>169</v>
      </c>
      <c r="E46" s="126" t="s">
        <v>285</v>
      </c>
      <c r="F46" s="127"/>
      <c r="G46" s="128"/>
      <c r="H46" s="87" t="s">
        <v>65</v>
      </c>
      <c r="I46" s="87" t="s">
        <v>47</v>
      </c>
      <c r="J46" s="87" t="s">
        <v>51</v>
      </c>
      <c r="K46" s="88"/>
      <c r="L46" s="87"/>
      <c r="M46" s="92" t="s">
        <v>101</v>
      </c>
      <c r="N46" s="87"/>
      <c r="O46" s="87" t="s">
        <v>56</v>
      </c>
      <c r="P46" s="87"/>
      <c r="Q46" s="87"/>
      <c r="R46" s="87"/>
      <c r="S46" s="87"/>
    </row>
    <row r="47" spans="1:19" ht="33" customHeight="1" x14ac:dyDescent="0.2">
      <c r="A47" s="48" t="s">
        <v>121</v>
      </c>
      <c r="B47" s="48" t="s">
        <v>466</v>
      </c>
      <c r="C47" s="87"/>
      <c r="D47" s="92" t="s">
        <v>169</v>
      </c>
      <c r="E47" s="126" t="s">
        <v>489</v>
      </c>
      <c r="F47" s="127"/>
      <c r="G47" s="128"/>
      <c r="H47" s="87" t="s">
        <v>65</v>
      </c>
      <c r="I47" s="87" t="s">
        <v>47</v>
      </c>
      <c r="J47" s="87" t="s">
        <v>51</v>
      </c>
      <c r="K47" s="95"/>
      <c r="L47" s="87"/>
      <c r="M47" s="92" t="s">
        <v>467</v>
      </c>
      <c r="N47" s="87"/>
      <c r="O47" s="87" t="s">
        <v>56</v>
      </c>
      <c r="P47" s="87"/>
      <c r="Q47" s="87"/>
      <c r="R47" s="87"/>
      <c r="S47" s="87"/>
    </row>
    <row r="48" spans="1:19" ht="36" x14ac:dyDescent="0.2">
      <c r="A48" s="48" t="s">
        <v>121</v>
      </c>
      <c r="B48" s="48" t="s">
        <v>370</v>
      </c>
      <c r="C48" s="87"/>
      <c r="D48" s="92" t="s">
        <v>169</v>
      </c>
      <c r="E48" s="126" t="s">
        <v>287</v>
      </c>
      <c r="F48" s="127"/>
      <c r="G48" s="128"/>
      <c r="H48" s="87" t="s">
        <v>65</v>
      </c>
      <c r="I48" s="87" t="s">
        <v>47</v>
      </c>
      <c r="J48" s="87" t="s">
        <v>51</v>
      </c>
      <c r="K48" s="88"/>
      <c r="L48" s="87"/>
      <c r="M48" s="92" t="s">
        <v>212</v>
      </c>
      <c r="N48" s="87"/>
      <c r="O48" s="87" t="s">
        <v>56</v>
      </c>
      <c r="P48" s="87"/>
      <c r="Q48" s="87"/>
      <c r="R48" s="87"/>
      <c r="S48" s="87"/>
    </row>
    <row r="49" spans="1:19" ht="24" x14ac:dyDescent="0.2">
      <c r="A49" s="48" t="s">
        <v>121</v>
      </c>
      <c r="B49" s="48" t="s">
        <v>371</v>
      </c>
      <c r="C49" s="87"/>
      <c r="D49" s="92" t="s">
        <v>169</v>
      </c>
      <c r="E49" s="126" t="s">
        <v>288</v>
      </c>
      <c r="F49" s="127"/>
      <c r="G49" s="128"/>
      <c r="H49" s="87" t="s">
        <v>65</v>
      </c>
      <c r="I49" s="87" t="s">
        <v>47</v>
      </c>
      <c r="J49" s="87" t="s">
        <v>51</v>
      </c>
      <c r="K49" s="88"/>
      <c r="L49" s="87"/>
      <c r="M49" s="93" t="s">
        <v>213</v>
      </c>
      <c r="N49" s="87"/>
      <c r="O49" s="87" t="s">
        <v>56</v>
      </c>
      <c r="P49" s="87"/>
      <c r="Q49" s="87"/>
      <c r="R49" s="87"/>
      <c r="S49" s="87"/>
    </row>
    <row r="50" spans="1:19" ht="36" x14ac:dyDescent="0.2">
      <c r="A50" s="48" t="s">
        <v>122</v>
      </c>
      <c r="B50" s="48" t="s">
        <v>372</v>
      </c>
      <c r="C50" s="87"/>
      <c r="D50" s="92" t="s">
        <v>169</v>
      </c>
      <c r="E50" s="126" t="s">
        <v>289</v>
      </c>
      <c r="F50" s="127"/>
      <c r="G50" s="128"/>
      <c r="H50" s="87" t="s">
        <v>62</v>
      </c>
      <c r="I50" s="87" t="s">
        <v>46</v>
      </c>
      <c r="J50" s="87" t="s">
        <v>48</v>
      </c>
      <c r="K50" s="88"/>
      <c r="L50" s="87"/>
      <c r="M50" s="92" t="s">
        <v>533</v>
      </c>
      <c r="N50" s="87"/>
      <c r="O50" s="87" t="s">
        <v>56</v>
      </c>
      <c r="P50" s="87"/>
      <c r="Q50" s="87"/>
      <c r="R50" s="87"/>
      <c r="S50" s="87"/>
    </row>
    <row r="51" spans="1:19" ht="12.75" x14ac:dyDescent="0.2">
      <c r="A51" s="48" t="s">
        <v>122</v>
      </c>
      <c r="B51" s="48" t="s">
        <v>373</v>
      </c>
      <c r="C51" s="87"/>
      <c r="D51" s="92" t="s">
        <v>169</v>
      </c>
      <c r="E51" s="126" t="s">
        <v>290</v>
      </c>
      <c r="F51" s="127"/>
      <c r="G51" s="128"/>
      <c r="H51" s="87" t="s">
        <v>64</v>
      </c>
      <c r="I51" s="87" t="s">
        <v>47</v>
      </c>
      <c r="J51" s="87" t="s">
        <v>51</v>
      </c>
      <c r="K51" s="88"/>
      <c r="L51" s="87"/>
      <c r="M51" s="93" t="s">
        <v>544</v>
      </c>
      <c r="N51" s="87"/>
      <c r="O51" s="87" t="s">
        <v>56</v>
      </c>
      <c r="P51" s="87"/>
      <c r="Q51" s="87"/>
      <c r="R51" s="87"/>
      <c r="S51" s="87"/>
    </row>
    <row r="52" spans="1:19" ht="24" x14ac:dyDescent="0.2">
      <c r="A52" s="48" t="s">
        <v>122</v>
      </c>
      <c r="B52" s="48" t="s">
        <v>374</v>
      </c>
      <c r="C52" s="87"/>
      <c r="D52" s="92" t="s">
        <v>169</v>
      </c>
      <c r="E52" s="126" t="s">
        <v>291</v>
      </c>
      <c r="F52" s="127"/>
      <c r="G52" s="128"/>
      <c r="H52" s="87" t="s">
        <v>64</v>
      </c>
      <c r="I52" s="87" t="s">
        <v>47</v>
      </c>
      <c r="J52" s="87" t="s">
        <v>51</v>
      </c>
      <c r="K52" s="88"/>
      <c r="L52" s="87"/>
      <c r="M52" s="93" t="s">
        <v>236</v>
      </c>
      <c r="N52" s="87"/>
      <c r="O52" s="87" t="s">
        <v>56</v>
      </c>
      <c r="P52" s="87"/>
      <c r="Q52" s="87"/>
      <c r="R52" s="87"/>
      <c r="S52" s="87"/>
    </row>
    <row r="53" spans="1:19" ht="24" x14ac:dyDescent="0.2">
      <c r="A53" s="48" t="s">
        <v>468</v>
      </c>
      <c r="B53" s="48" t="s">
        <v>375</v>
      </c>
      <c r="C53" s="87"/>
      <c r="D53" s="92" t="s">
        <v>169</v>
      </c>
      <c r="E53" s="126" t="s">
        <v>477</v>
      </c>
      <c r="F53" s="127"/>
      <c r="G53" s="128"/>
      <c r="H53" s="87" t="s">
        <v>64</v>
      </c>
      <c r="I53" s="87" t="s">
        <v>46</v>
      </c>
      <c r="J53" s="87" t="s">
        <v>48</v>
      </c>
      <c r="K53" s="95"/>
      <c r="L53" s="87"/>
      <c r="M53" s="92" t="s">
        <v>534</v>
      </c>
      <c r="N53" s="87"/>
      <c r="O53" s="87" t="s">
        <v>56</v>
      </c>
      <c r="P53" s="87"/>
      <c r="Q53" s="87"/>
      <c r="R53" s="87"/>
      <c r="S53" s="87"/>
    </row>
    <row r="54" spans="1:19" s="100" customFormat="1" ht="60" x14ac:dyDescent="0.2">
      <c r="A54" s="97" t="s">
        <v>471</v>
      </c>
      <c r="B54" s="97" t="s">
        <v>475</v>
      </c>
      <c r="C54" s="98"/>
      <c r="D54" s="93" t="s">
        <v>169</v>
      </c>
      <c r="E54" s="129" t="s">
        <v>478</v>
      </c>
      <c r="F54" s="130"/>
      <c r="G54" s="131"/>
      <c r="H54" s="98" t="s">
        <v>63</v>
      </c>
      <c r="I54" s="98" t="s">
        <v>46</v>
      </c>
      <c r="J54" s="98" t="s">
        <v>48</v>
      </c>
      <c r="K54" s="99"/>
      <c r="L54" s="98"/>
      <c r="M54" s="93" t="s">
        <v>535</v>
      </c>
      <c r="N54" s="98"/>
      <c r="O54" s="98" t="s">
        <v>56</v>
      </c>
      <c r="P54" s="98"/>
      <c r="Q54" s="98"/>
      <c r="R54" s="98"/>
      <c r="S54" s="98"/>
    </row>
    <row r="55" spans="1:19" s="105" customFormat="1" ht="60" x14ac:dyDescent="0.2">
      <c r="A55" s="101" t="s">
        <v>123</v>
      </c>
      <c r="B55" s="101" t="s">
        <v>376</v>
      </c>
      <c r="C55" s="102"/>
      <c r="D55" s="103" t="s">
        <v>170</v>
      </c>
      <c r="E55" s="135" t="s">
        <v>190</v>
      </c>
      <c r="F55" s="136"/>
      <c r="G55" s="137"/>
      <c r="H55" s="102" t="s">
        <v>63</v>
      </c>
      <c r="I55" s="102" t="s">
        <v>46</v>
      </c>
      <c r="J55" s="102" t="s">
        <v>48</v>
      </c>
      <c r="K55" s="104"/>
      <c r="L55" s="102"/>
      <c r="M55" s="103" t="s">
        <v>536</v>
      </c>
      <c r="N55" s="102"/>
      <c r="O55" s="102" t="s">
        <v>56</v>
      </c>
      <c r="P55" s="102"/>
      <c r="Q55" s="102"/>
      <c r="R55" s="102"/>
      <c r="S55" s="102"/>
    </row>
    <row r="56" spans="1:19" ht="24" x14ac:dyDescent="0.2">
      <c r="A56" s="48" t="s">
        <v>124</v>
      </c>
      <c r="B56" s="48" t="s">
        <v>377</v>
      </c>
      <c r="C56" s="87"/>
      <c r="D56" s="92" t="s">
        <v>170</v>
      </c>
      <c r="E56" s="126" t="s">
        <v>292</v>
      </c>
      <c r="F56" s="127"/>
      <c r="G56" s="128"/>
      <c r="H56" s="87" t="s">
        <v>63</v>
      </c>
      <c r="I56" s="87" t="s">
        <v>46</v>
      </c>
      <c r="J56" s="87" t="s">
        <v>48</v>
      </c>
      <c r="K56" s="88"/>
      <c r="L56" s="87"/>
      <c r="M56" s="92" t="s">
        <v>194</v>
      </c>
      <c r="N56" s="87"/>
      <c r="O56" s="87" t="s">
        <v>56</v>
      </c>
      <c r="P56" s="87"/>
      <c r="Q56" s="87"/>
      <c r="R56" s="87"/>
      <c r="S56" s="87"/>
    </row>
    <row r="57" spans="1:19" ht="30.75" customHeight="1" x14ac:dyDescent="0.2">
      <c r="A57" s="48" t="s">
        <v>124</v>
      </c>
      <c r="B57" s="48" t="s">
        <v>490</v>
      </c>
      <c r="C57" s="87"/>
      <c r="D57" s="92" t="s">
        <v>169</v>
      </c>
      <c r="E57" s="126" t="s">
        <v>494</v>
      </c>
      <c r="F57" s="127"/>
      <c r="G57" s="128"/>
      <c r="H57" s="87" t="s">
        <v>65</v>
      </c>
      <c r="I57" s="87" t="s">
        <v>47</v>
      </c>
      <c r="J57" s="87" t="s">
        <v>51</v>
      </c>
      <c r="K57" s="95"/>
      <c r="L57" s="87"/>
      <c r="M57" s="92" t="s">
        <v>495</v>
      </c>
      <c r="N57" s="87"/>
      <c r="O57" s="87" t="s">
        <v>56</v>
      </c>
      <c r="P57" s="87"/>
      <c r="Q57" s="87"/>
      <c r="R57" s="87"/>
      <c r="S57" s="87"/>
    </row>
    <row r="58" spans="1:19" ht="24" x14ac:dyDescent="0.2">
      <c r="A58" s="48" t="s">
        <v>124</v>
      </c>
      <c r="B58" s="48" t="s">
        <v>491</v>
      </c>
      <c r="C58" s="87"/>
      <c r="D58" s="92" t="s">
        <v>169</v>
      </c>
      <c r="E58" s="126" t="s">
        <v>496</v>
      </c>
      <c r="F58" s="127"/>
      <c r="G58" s="128"/>
      <c r="H58" s="87" t="s">
        <v>65</v>
      </c>
      <c r="I58" s="87" t="s">
        <v>47</v>
      </c>
      <c r="J58" s="87" t="s">
        <v>51</v>
      </c>
      <c r="K58" s="95"/>
      <c r="L58" s="87"/>
      <c r="M58" s="92" t="s">
        <v>450</v>
      </c>
      <c r="N58" s="87"/>
      <c r="O58" s="87" t="s">
        <v>56</v>
      </c>
      <c r="P58" s="87"/>
      <c r="Q58" s="87"/>
      <c r="R58" s="87"/>
      <c r="S58" s="87"/>
    </row>
    <row r="59" spans="1:19" ht="42" customHeight="1" x14ac:dyDescent="0.2">
      <c r="A59" s="48" t="s">
        <v>124</v>
      </c>
      <c r="B59" s="48" t="s">
        <v>492</v>
      </c>
      <c r="C59" s="87"/>
      <c r="D59" s="92" t="s">
        <v>169</v>
      </c>
      <c r="E59" s="126" t="s">
        <v>497</v>
      </c>
      <c r="F59" s="127"/>
      <c r="G59" s="128"/>
      <c r="H59" s="87" t="s">
        <v>65</v>
      </c>
      <c r="I59" s="87" t="s">
        <v>47</v>
      </c>
      <c r="J59" s="87" t="s">
        <v>51</v>
      </c>
      <c r="K59" s="95"/>
      <c r="L59" s="87"/>
      <c r="M59" s="92" t="s">
        <v>499</v>
      </c>
      <c r="N59" s="87"/>
      <c r="O59" s="87" t="s">
        <v>56</v>
      </c>
      <c r="P59" s="87"/>
      <c r="Q59" s="87"/>
      <c r="R59" s="87"/>
      <c r="S59" s="87"/>
    </row>
    <row r="60" spans="1:19" ht="42" customHeight="1" x14ac:dyDescent="0.2">
      <c r="A60" s="48" t="s">
        <v>124</v>
      </c>
      <c r="B60" s="48" t="s">
        <v>493</v>
      </c>
      <c r="C60" s="87"/>
      <c r="D60" s="92" t="s">
        <v>169</v>
      </c>
      <c r="E60" s="126" t="s">
        <v>498</v>
      </c>
      <c r="F60" s="127"/>
      <c r="G60" s="128"/>
      <c r="H60" s="87" t="s">
        <v>65</v>
      </c>
      <c r="I60" s="87" t="s">
        <v>47</v>
      </c>
      <c r="J60" s="87" t="s">
        <v>51</v>
      </c>
      <c r="K60" s="95"/>
      <c r="L60" s="87"/>
      <c r="M60" s="92" t="s">
        <v>499</v>
      </c>
      <c r="N60" s="87"/>
      <c r="O60" s="87" t="s">
        <v>56</v>
      </c>
      <c r="P60" s="87"/>
      <c r="Q60" s="87"/>
      <c r="R60" s="87"/>
      <c r="S60" s="87"/>
    </row>
    <row r="61" spans="1:19" ht="144" x14ac:dyDescent="0.2">
      <c r="A61" s="48" t="s">
        <v>125</v>
      </c>
      <c r="B61" s="48" t="s">
        <v>378</v>
      </c>
      <c r="C61" s="87"/>
      <c r="D61" s="92" t="s">
        <v>170</v>
      </c>
      <c r="E61" s="126" t="s">
        <v>298</v>
      </c>
      <c r="F61" s="127"/>
      <c r="G61" s="128"/>
      <c r="H61" s="87" t="s">
        <v>62</v>
      </c>
      <c r="I61" s="87" t="s">
        <v>46</v>
      </c>
      <c r="J61" s="87" t="s">
        <v>48</v>
      </c>
      <c r="K61" s="95"/>
      <c r="L61" s="87"/>
      <c r="M61" s="92" t="s">
        <v>537</v>
      </c>
      <c r="N61" s="87"/>
      <c r="O61" s="87" t="s">
        <v>56</v>
      </c>
      <c r="P61" s="87"/>
      <c r="Q61" s="87"/>
      <c r="R61" s="87"/>
      <c r="S61" s="87"/>
    </row>
    <row r="62" spans="1:19" ht="12.75" customHeight="1" x14ac:dyDescent="0.2">
      <c r="A62" s="48" t="s">
        <v>125</v>
      </c>
      <c r="B62" s="48" t="s">
        <v>379</v>
      </c>
      <c r="C62" s="87"/>
      <c r="D62" s="92" t="s">
        <v>170</v>
      </c>
      <c r="E62" s="126" t="s">
        <v>293</v>
      </c>
      <c r="F62" s="127"/>
      <c r="G62" s="128"/>
      <c r="H62" s="87" t="s">
        <v>64</v>
      </c>
      <c r="I62" s="87" t="s">
        <v>46</v>
      </c>
      <c r="J62" s="87" t="s">
        <v>48</v>
      </c>
      <c r="K62" s="96"/>
      <c r="L62" s="87"/>
      <c r="M62" s="93" t="s">
        <v>456</v>
      </c>
      <c r="N62" s="87"/>
      <c r="O62" s="87" t="s">
        <v>56</v>
      </c>
      <c r="P62" s="87"/>
      <c r="Q62" s="87"/>
      <c r="R62" s="87"/>
      <c r="S62" s="87"/>
    </row>
    <row r="63" spans="1:19" ht="24" customHeight="1" x14ac:dyDescent="0.2">
      <c r="A63" s="48" t="s">
        <v>125</v>
      </c>
      <c r="B63" s="48" t="s">
        <v>380</v>
      </c>
      <c r="C63" s="87"/>
      <c r="D63" s="92" t="s">
        <v>170</v>
      </c>
      <c r="E63" s="126" t="s">
        <v>299</v>
      </c>
      <c r="F63" s="127"/>
      <c r="G63" s="128"/>
      <c r="H63" s="87" t="s">
        <v>64</v>
      </c>
      <c r="I63" s="87" t="s">
        <v>46</v>
      </c>
      <c r="J63" s="87" t="s">
        <v>48</v>
      </c>
      <c r="K63" s="95"/>
      <c r="L63" s="87"/>
      <c r="M63" s="93" t="s">
        <v>209</v>
      </c>
      <c r="N63" s="87"/>
      <c r="O63" s="87" t="s">
        <v>56</v>
      </c>
      <c r="P63" s="87"/>
      <c r="Q63" s="87"/>
      <c r="R63" s="87"/>
      <c r="S63" s="87"/>
    </row>
    <row r="64" spans="1:19" ht="48" x14ac:dyDescent="0.2">
      <c r="A64" s="48" t="s">
        <v>125</v>
      </c>
      <c r="B64" s="48" t="s">
        <v>381</v>
      </c>
      <c r="C64" s="87"/>
      <c r="D64" s="92" t="s">
        <v>170</v>
      </c>
      <c r="E64" s="126" t="s">
        <v>300</v>
      </c>
      <c r="F64" s="127"/>
      <c r="G64" s="128"/>
      <c r="H64" s="87" t="s">
        <v>64</v>
      </c>
      <c r="I64" s="87" t="s">
        <v>46</v>
      </c>
      <c r="J64" s="87" t="s">
        <v>48</v>
      </c>
      <c r="K64" s="88"/>
      <c r="L64" s="87"/>
      <c r="M64" s="92" t="s">
        <v>217</v>
      </c>
      <c r="N64" s="87"/>
      <c r="O64" s="87" t="s">
        <v>56</v>
      </c>
      <c r="P64" s="87"/>
      <c r="Q64" s="87"/>
      <c r="R64" s="87"/>
      <c r="S64" s="87"/>
    </row>
    <row r="65" spans="1:19" s="100" customFormat="1" ht="24" x14ac:dyDescent="0.2">
      <c r="A65" s="97" t="s">
        <v>125</v>
      </c>
      <c r="B65" s="97" t="s">
        <v>382</v>
      </c>
      <c r="C65" s="98"/>
      <c r="D65" s="93" t="s">
        <v>170</v>
      </c>
      <c r="E65" s="129" t="s">
        <v>480</v>
      </c>
      <c r="F65" s="130"/>
      <c r="G65" s="131"/>
      <c r="H65" s="98" t="s">
        <v>64</v>
      </c>
      <c r="I65" s="98" t="s">
        <v>46</v>
      </c>
      <c r="J65" s="98" t="s">
        <v>48</v>
      </c>
      <c r="K65" s="99"/>
      <c r="L65" s="98"/>
      <c r="M65" s="93" t="s">
        <v>195</v>
      </c>
      <c r="N65" s="98"/>
      <c r="O65" s="87" t="s">
        <v>56</v>
      </c>
      <c r="P65" s="98"/>
      <c r="Q65" s="98"/>
      <c r="R65" s="98"/>
      <c r="S65" s="98"/>
    </row>
    <row r="66" spans="1:19" ht="24" x14ac:dyDescent="0.2">
      <c r="A66" s="48" t="s">
        <v>125</v>
      </c>
      <c r="B66" s="48" t="s">
        <v>383</v>
      </c>
      <c r="C66" s="87"/>
      <c r="D66" s="92" t="s">
        <v>170</v>
      </c>
      <c r="E66" s="126" t="s">
        <v>301</v>
      </c>
      <c r="F66" s="127"/>
      <c r="G66" s="128"/>
      <c r="H66" s="87" t="s">
        <v>65</v>
      </c>
      <c r="I66" s="87" t="s">
        <v>47</v>
      </c>
      <c r="J66" s="87" t="s">
        <v>51</v>
      </c>
      <c r="K66" s="88"/>
      <c r="L66" s="87"/>
      <c r="M66" s="92" t="s">
        <v>218</v>
      </c>
      <c r="N66" s="87"/>
      <c r="O66" s="87" t="s">
        <v>56</v>
      </c>
      <c r="P66" s="87"/>
      <c r="Q66" s="87"/>
      <c r="R66" s="87"/>
      <c r="S66" s="87"/>
    </row>
    <row r="67" spans="1:19" ht="78" customHeight="1" x14ac:dyDescent="0.2">
      <c r="A67" s="48" t="s">
        <v>126</v>
      </c>
      <c r="B67" s="48" t="s">
        <v>384</v>
      </c>
      <c r="C67" s="87"/>
      <c r="D67" s="92" t="s">
        <v>170</v>
      </c>
      <c r="E67" s="126" t="s">
        <v>281</v>
      </c>
      <c r="F67" s="127"/>
      <c r="G67" s="128"/>
      <c r="H67" s="87" t="s">
        <v>62</v>
      </c>
      <c r="I67" s="87" t="s">
        <v>46</v>
      </c>
      <c r="J67" s="87" t="s">
        <v>48</v>
      </c>
      <c r="K67" s="88"/>
      <c r="L67" s="87"/>
      <c r="M67" s="92" t="s">
        <v>457</v>
      </c>
      <c r="N67" s="87"/>
      <c r="O67" s="87" t="s">
        <v>56</v>
      </c>
      <c r="P67" s="87"/>
      <c r="Q67" s="87"/>
      <c r="R67" s="87"/>
      <c r="S67" s="87"/>
    </row>
    <row r="68" spans="1:19" ht="24" x14ac:dyDescent="0.2">
      <c r="A68" s="48" t="s">
        <v>126</v>
      </c>
      <c r="B68" s="48" t="s">
        <v>385</v>
      </c>
      <c r="C68" s="87"/>
      <c r="D68" s="92" t="s">
        <v>170</v>
      </c>
      <c r="E68" s="126" t="s">
        <v>282</v>
      </c>
      <c r="F68" s="127"/>
      <c r="G68" s="128"/>
      <c r="H68" s="87" t="s">
        <v>64</v>
      </c>
      <c r="I68" s="87" t="s">
        <v>46</v>
      </c>
      <c r="J68" s="87" t="s">
        <v>48</v>
      </c>
      <c r="K68" s="88"/>
      <c r="L68" s="87"/>
      <c r="M68" s="92" t="s">
        <v>204</v>
      </c>
      <c r="N68" s="87"/>
      <c r="O68" s="87" t="s">
        <v>56</v>
      </c>
      <c r="P68" s="87"/>
      <c r="Q68" s="87"/>
      <c r="R68" s="87"/>
      <c r="S68" s="87"/>
    </row>
    <row r="69" spans="1:19" ht="24" x14ac:dyDescent="0.2">
      <c r="A69" s="48" t="s">
        <v>126</v>
      </c>
      <c r="B69" s="48" t="s">
        <v>386</v>
      </c>
      <c r="C69" s="87"/>
      <c r="D69" s="92" t="s">
        <v>170</v>
      </c>
      <c r="E69" s="126" t="s">
        <v>283</v>
      </c>
      <c r="F69" s="127"/>
      <c r="G69" s="128"/>
      <c r="H69" s="87" t="s">
        <v>64</v>
      </c>
      <c r="I69" s="87" t="s">
        <v>46</v>
      </c>
      <c r="J69" s="87" t="s">
        <v>48</v>
      </c>
      <c r="K69" s="88"/>
      <c r="L69" s="87"/>
      <c r="M69" s="92" t="s">
        <v>205</v>
      </c>
      <c r="N69" s="87"/>
      <c r="O69" s="87" t="s">
        <v>56</v>
      </c>
      <c r="P69" s="87"/>
      <c r="Q69" s="87"/>
      <c r="R69" s="87"/>
      <c r="S69" s="87"/>
    </row>
    <row r="70" spans="1:19" ht="60" x14ac:dyDescent="0.2">
      <c r="A70" s="48" t="s">
        <v>127</v>
      </c>
      <c r="B70" s="48" t="s">
        <v>387</v>
      </c>
      <c r="C70" s="87"/>
      <c r="D70" s="92" t="s">
        <v>170</v>
      </c>
      <c r="E70" s="126" t="s">
        <v>284</v>
      </c>
      <c r="F70" s="127"/>
      <c r="G70" s="128"/>
      <c r="H70" s="87" t="s">
        <v>62</v>
      </c>
      <c r="I70" s="87" t="s">
        <v>46</v>
      </c>
      <c r="J70" s="87" t="s">
        <v>48</v>
      </c>
      <c r="K70" s="88"/>
      <c r="L70" s="87"/>
      <c r="M70" s="92" t="s">
        <v>479</v>
      </c>
      <c r="N70" s="87"/>
      <c r="O70" s="87" t="s">
        <v>56</v>
      </c>
      <c r="P70" s="87"/>
      <c r="Q70" s="87"/>
      <c r="R70" s="87"/>
      <c r="S70" s="87"/>
    </row>
    <row r="71" spans="1:19" ht="33" customHeight="1" x14ac:dyDescent="0.2">
      <c r="A71" s="48" t="s">
        <v>127</v>
      </c>
      <c r="B71" s="48" t="s">
        <v>541</v>
      </c>
      <c r="C71" s="87"/>
      <c r="D71" s="92" t="s">
        <v>170</v>
      </c>
      <c r="E71" s="126" t="s">
        <v>484</v>
      </c>
      <c r="F71" s="127"/>
      <c r="G71" s="128"/>
      <c r="H71" s="87" t="s">
        <v>64</v>
      </c>
      <c r="I71" s="87" t="s">
        <v>46</v>
      </c>
      <c r="J71" s="87" t="s">
        <v>48</v>
      </c>
      <c r="K71" s="95"/>
      <c r="L71" s="87"/>
      <c r="M71" s="92" t="s">
        <v>532</v>
      </c>
      <c r="N71" s="87"/>
      <c r="O71" s="87" t="s">
        <v>56</v>
      </c>
      <c r="P71" s="87"/>
      <c r="Q71" s="87"/>
      <c r="R71" s="87"/>
      <c r="S71" s="87"/>
    </row>
    <row r="72" spans="1:19" ht="48" x14ac:dyDescent="0.2">
      <c r="A72" s="48" t="s">
        <v>127</v>
      </c>
      <c r="B72" s="48" t="s">
        <v>388</v>
      </c>
      <c r="C72" s="87"/>
      <c r="D72" s="92" t="s">
        <v>170</v>
      </c>
      <c r="E72" s="126" t="s">
        <v>454</v>
      </c>
      <c r="F72" s="127"/>
      <c r="G72" s="128"/>
      <c r="H72" s="87" t="s">
        <v>62</v>
      </c>
      <c r="I72" s="87" t="s">
        <v>46</v>
      </c>
      <c r="J72" s="87" t="s">
        <v>48</v>
      </c>
      <c r="K72" s="88"/>
      <c r="L72" s="87"/>
      <c r="M72" s="93" t="s">
        <v>95</v>
      </c>
      <c r="N72" s="87"/>
      <c r="O72" s="87" t="s">
        <v>56</v>
      </c>
      <c r="P72" s="87"/>
      <c r="Q72" s="87"/>
      <c r="R72" s="87"/>
      <c r="S72" s="87"/>
    </row>
    <row r="73" spans="1:19" ht="24" x14ac:dyDescent="0.2">
      <c r="A73" s="48" t="s">
        <v>128</v>
      </c>
      <c r="B73" s="48" t="s">
        <v>389</v>
      </c>
      <c r="C73" s="87"/>
      <c r="D73" s="92" t="s">
        <v>170</v>
      </c>
      <c r="E73" s="126" t="s">
        <v>481</v>
      </c>
      <c r="F73" s="127"/>
      <c r="G73" s="128"/>
      <c r="H73" s="87" t="s">
        <v>62</v>
      </c>
      <c r="I73" s="87" t="s">
        <v>46</v>
      </c>
      <c r="J73" s="87" t="s">
        <v>48</v>
      </c>
      <c r="K73" s="88"/>
      <c r="L73" s="87"/>
      <c r="M73" s="92" t="s">
        <v>99</v>
      </c>
      <c r="N73" s="87"/>
      <c r="O73" s="87" t="s">
        <v>56</v>
      </c>
      <c r="P73" s="87"/>
      <c r="Q73" s="87"/>
      <c r="R73" s="87"/>
      <c r="S73" s="87"/>
    </row>
    <row r="74" spans="1:19" ht="36" x14ac:dyDescent="0.2">
      <c r="A74" s="48" t="s">
        <v>128</v>
      </c>
      <c r="B74" s="48" t="s">
        <v>390</v>
      </c>
      <c r="C74" s="87"/>
      <c r="D74" s="92" t="s">
        <v>170</v>
      </c>
      <c r="E74" s="126" t="s">
        <v>545</v>
      </c>
      <c r="F74" s="127"/>
      <c r="G74" s="128"/>
      <c r="H74" s="87" t="s">
        <v>65</v>
      </c>
      <c r="I74" s="87" t="s">
        <v>47</v>
      </c>
      <c r="J74" s="87" t="s">
        <v>51</v>
      </c>
      <c r="K74" s="88"/>
      <c r="L74" s="87"/>
      <c r="M74" s="92" t="s">
        <v>212</v>
      </c>
      <c r="N74" s="87"/>
      <c r="O74" s="87" t="s">
        <v>56</v>
      </c>
      <c r="P74" s="87"/>
      <c r="Q74" s="87"/>
      <c r="R74" s="87"/>
      <c r="S74" s="87"/>
    </row>
    <row r="75" spans="1:19" ht="24" x14ac:dyDescent="0.2">
      <c r="A75" s="48" t="s">
        <v>128</v>
      </c>
      <c r="B75" s="48" t="s">
        <v>391</v>
      </c>
      <c r="C75" s="87"/>
      <c r="D75" s="92" t="s">
        <v>170</v>
      </c>
      <c r="E75" s="126" t="s">
        <v>302</v>
      </c>
      <c r="F75" s="127"/>
      <c r="G75" s="128"/>
      <c r="H75" s="87" t="s">
        <v>65</v>
      </c>
      <c r="I75" s="87" t="s">
        <v>47</v>
      </c>
      <c r="J75" s="87" t="s">
        <v>51</v>
      </c>
      <c r="K75" s="88"/>
      <c r="L75" s="87"/>
      <c r="M75" s="93" t="s">
        <v>221</v>
      </c>
      <c r="N75" s="87"/>
      <c r="O75" s="87" t="s">
        <v>56</v>
      </c>
      <c r="P75" s="87"/>
      <c r="Q75" s="87"/>
      <c r="R75" s="87"/>
      <c r="S75" s="87"/>
    </row>
    <row r="76" spans="1:19" ht="36" x14ac:dyDescent="0.2">
      <c r="A76" s="48" t="s">
        <v>129</v>
      </c>
      <c r="B76" s="48" t="s">
        <v>392</v>
      </c>
      <c r="C76" s="87"/>
      <c r="D76" s="92" t="s">
        <v>170</v>
      </c>
      <c r="E76" s="126" t="s">
        <v>303</v>
      </c>
      <c r="F76" s="127"/>
      <c r="G76" s="128"/>
      <c r="H76" s="87" t="s">
        <v>62</v>
      </c>
      <c r="I76" s="87" t="s">
        <v>46</v>
      </c>
      <c r="J76" s="87" t="s">
        <v>48</v>
      </c>
      <c r="K76" s="88"/>
      <c r="L76" s="87"/>
      <c r="M76" s="92" t="s">
        <v>533</v>
      </c>
      <c r="N76" s="87"/>
      <c r="O76" s="87" t="s">
        <v>56</v>
      </c>
      <c r="P76" s="87"/>
      <c r="Q76" s="87"/>
      <c r="R76" s="87"/>
      <c r="S76" s="87"/>
    </row>
    <row r="77" spans="1:19" ht="12.75" x14ac:dyDescent="0.2">
      <c r="A77" s="48" t="s">
        <v>129</v>
      </c>
      <c r="B77" s="48" t="s">
        <v>393</v>
      </c>
      <c r="C77" s="87"/>
      <c r="D77" s="92" t="s">
        <v>170</v>
      </c>
      <c r="E77" s="126" t="s">
        <v>304</v>
      </c>
      <c r="F77" s="127"/>
      <c r="G77" s="128"/>
      <c r="H77" s="87" t="s">
        <v>65</v>
      </c>
      <c r="I77" s="87" t="s">
        <v>47</v>
      </c>
      <c r="J77" s="87" t="s">
        <v>51</v>
      </c>
      <c r="K77" s="88"/>
      <c r="L77" s="87"/>
      <c r="M77" s="93" t="s">
        <v>544</v>
      </c>
      <c r="N77" s="87"/>
      <c r="O77" s="87" t="s">
        <v>56</v>
      </c>
      <c r="P77" s="87"/>
      <c r="Q77" s="87"/>
      <c r="R77" s="87"/>
      <c r="S77" s="87"/>
    </row>
    <row r="78" spans="1:19" ht="24" x14ac:dyDescent="0.2">
      <c r="A78" s="48" t="s">
        <v>129</v>
      </c>
      <c r="B78" s="48" t="s">
        <v>394</v>
      </c>
      <c r="C78" s="87"/>
      <c r="D78" s="92" t="s">
        <v>170</v>
      </c>
      <c r="E78" s="126" t="s">
        <v>305</v>
      </c>
      <c r="F78" s="127"/>
      <c r="G78" s="128"/>
      <c r="H78" s="87" t="s">
        <v>65</v>
      </c>
      <c r="I78" s="87" t="s">
        <v>47</v>
      </c>
      <c r="J78" s="87" t="s">
        <v>51</v>
      </c>
      <c r="K78" s="88"/>
      <c r="L78" s="87"/>
      <c r="M78" s="93" t="s">
        <v>236</v>
      </c>
      <c r="N78" s="87"/>
      <c r="O78" s="87" t="s">
        <v>56</v>
      </c>
      <c r="P78" s="87"/>
      <c r="Q78" s="87"/>
      <c r="R78" s="87"/>
      <c r="S78" s="87"/>
    </row>
    <row r="79" spans="1:19" s="110" customFormat="1" ht="77.25" customHeight="1" x14ac:dyDescent="0.2">
      <c r="A79" s="106" t="s">
        <v>130</v>
      </c>
      <c r="B79" s="106" t="s">
        <v>395</v>
      </c>
      <c r="C79" s="107"/>
      <c r="D79" s="108" t="s">
        <v>171</v>
      </c>
      <c r="E79" s="132" t="s">
        <v>196</v>
      </c>
      <c r="F79" s="133"/>
      <c r="G79" s="134"/>
      <c r="H79" s="107" t="s">
        <v>63</v>
      </c>
      <c r="I79" s="107" t="s">
        <v>46</v>
      </c>
      <c r="J79" s="107" t="s">
        <v>48</v>
      </c>
      <c r="K79" s="109"/>
      <c r="L79" s="107"/>
      <c r="M79" s="108" t="s">
        <v>538</v>
      </c>
      <c r="N79" s="107"/>
      <c r="O79" s="107" t="s">
        <v>56</v>
      </c>
      <c r="P79" s="107"/>
      <c r="Q79" s="107"/>
      <c r="R79" s="107"/>
      <c r="S79" s="107"/>
    </row>
    <row r="80" spans="1:19" ht="24" x14ac:dyDescent="0.2">
      <c r="A80" s="48" t="s">
        <v>131</v>
      </c>
      <c r="B80" s="48" t="s">
        <v>396</v>
      </c>
      <c r="C80" s="87"/>
      <c r="D80" s="92" t="s">
        <v>171</v>
      </c>
      <c r="E80" s="126" t="s">
        <v>306</v>
      </c>
      <c r="F80" s="127"/>
      <c r="G80" s="128"/>
      <c r="H80" s="87" t="s">
        <v>63</v>
      </c>
      <c r="I80" s="87" t="s">
        <v>46</v>
      </c>
      <c r="J80" s="87" t="s">
        <v>48</v>
      </c>
      <c r="K80" s="88"/>
      <c r="L80" s="87"/>
      <c r="M80" s="92" t="s">
        <v>199</v>
      </c>
      <c r="N80" s="87"/>
      <c r="O80" s="87" t="s">
        <v>56</v>
      </c>
      <c r="P80" s="87"/>
      <c r="Q80" s="87"/>
      <c r="R80" s="87"/>
      <c r="S80" s="87"/>
    </row>
    <row r="81" spans="1:19" ht="30.75" customHeight="1" x14ac:dyDescent="0.2">
      <c r="A81" s="48" t="s">
        <v>124</v>
      </c>
      <c r="B81" s="48" t="s">
        <v>558</v>
      </c>
      <c r="C81" s="87"/>
      <c r="D81" s="92" t="s">
        <v>169</v>
      </c>
      <c r="E81" s="126" t="s">
        <v>552</v>
      </c>
      <c r="F81" s="127"/>
      <c r="G81" s="128"/>
      <c r="H81" s="87" t="s">
        <v>65</v>
      </c>
      <c r="I81" s="87" t="s">
        <v>47</v>
      </c>
      <c r="J81" s="87" t="s">
        <v>51</v>
      </c>
      <c r="K81" s="96"/>
      <c r="L81" s="87"/>
      <c r="M81" s="92" t="s">
        <v>553</v>
      </c>
      <c r="N81" s="87"/>
      <c r="O81" s="87" t="s">
        <v>56</v>
      </c>
      <c r="P81" s="87"/>
      <c r="Q81" s="87"/>
      <c r="R81" s="87"/>
      <c r="S81" s="87"/>
    </row>
    <row r="82" spans="1:19" ht="24" x14ac:dyDescent="0.2">
      <c r="A82" s="48" t="s">
        <v>124</v>
      </c>
      <c r="B82" s="48" t="s">
        <v>559</v>
      </c>
      <c r="C82" s="87"/>
      <c r="D82" s="92" t="s">
        <v>169</v>
      </c>
      <c r="E82" s="126" t="s">
        <v>554</v>
      </c>
      <c r="F82" s="127"/>
      <c r="G82" s="128"/>
      <c r="H82" s="87" t="s">
        <v>65</v>
      </c>
      <c r="I82" s="87" t="s">
        <v>47</v>
      </c>
      <c r="J82" s="87" t="s">
        <v>51</v>
      </c>
      <c r="K82" s="96"/>
      <c r="L82" s="87"/>
      <c r="M82" s="92" t="s">
        <v>450</v>
      </c>
      <c r="N82" s="87"/>
      <c r="O82" s="87" t="s">
        <v>56</v>
      </c>
      <c r="P82" s="87"/>
      <c r="Q82" s="87"/>
      <c r="R82" s="87"/>
      <c r="S82" s="87"/>
    </row>
    <row r="83" spans="1:19" ht="42" customHeight="1" x14ac:dyDescent="0.2">
      <c r="A83" s="48" t="s">
        <v>124</v>
      </c>
      <c r="B83" s="48" t="s">
        <v>560</v>
      </c>
      <c r="C83" s="87"/>
      <c r="D83" s="92" t="s">
        <v>169</v>
      </c>
      <c r="E83" s="126" t="s">
        <v>555</v>
      </c>
      <c r="F83" s="127"/>
      <c r="G83" s="128"/>
      <c r="H83" s="87" t="s">
        <v>65</v>
      </c>
      <c r="I83" s="87" t="s">
        <v>47</v>
      </c>
      <c r="J83" s="87" t="s">
        <v>51</v>
      </c>
      <c r="K83" s="96"/>
      <c r="L83" s="87"/>
      <c r="M83" s="92" t="s">
        <v>556</v>
      </c>
      <c r="N83" s="87"/>
      <c r="O83" s="87" t="s">
        <v>56</v>
      </c>
      <c r="P83" s="87"/>
      <c r="Q83" s="87"/>
      <c r="R83" s="87"/>
      <c r="S83" s="87"/>
    </row>
    <row r="84" spans="1:19" ht="42" customHeight="1" x14ac:dyDescent="0.2">
      <c r="A84" s="48" t="s">
        <v>124</v>
      </c>
      <c r="B84" s="48" t="s">
        <v>561</v>
      </c>
      <c r="C84" s="87"/>
      <c r="D84" s="92" t="s">
        <v>169</v>
      </c>
      <c r="E84" s="126" t="s">
        <v>557</v>
      </c>
      <c r="F84" s="127"/>
      <c r="G84" s="128"/>
      <c r="H84" s="87" t="s">
        <v>65</v>
      </c>
      <c r="I84" s="87" t="s">
        <v>47</v>
      </c>
      <c r="J84" s="87" t="s">
        <v>51</v>
      </c>
      <c r="K84" s="96"/>
      <c r="L84" s="87"/>
      <c r="M84" s="92" t="s">
        <v>556</v>
      </c>
      <c r="N84" s="87"/>
      <c r="O84" s="87" t="s">
        <v>56</v>
      </c>
      <c r="P84" s="87"/>
      <c r="Q84" s="87"/>
      <c r="R84" s="87"/>
      <c r="S84" s="87"/>
    </row>
    <row r="85" spans="1:19" ht="144" x14ac:dyDescent="0.2">
      <c r="A85" s="48" t="s">
        <v>132</v>
      </c>
      <c r="B85" s="48" t="s">
        <v>397</v>
      </c>
      <c r="C85" s="87"/>
      <c r="D85" s="92" t="s">
        <v>171</v>
      </c>
      <c r="E85" s="126" t="s">
        <v>307</v>
      </c>
      <c r="F85" s="127"/>
      <c r="G85" s="128"/>
      <c r="H85" s="87" t="s">
        <v>62</v>
      </c>
      <c r="I85" s="87" t="s">
        <v>46</v>
      </c>
      <c r="J85" s="87" t="s">
        <v>48</v>
      </c>
      <c r="K85" s="88"/>
      <c r="L85" s="87"/>
      <c r="M85" s="92" t="s">
        <v>482</v>
      </c>
      <c r="N85" s="87"/>
      <c r="O85" s="87" t="s">
        <v>56</v>
      </c>
      <c r="P85" s="87"/>
      <c r="Q85" s="87"/>
      <c r="R85" s="87"/>
      <c r="S85" s="87"/>
    </row>
    <row r="86" spans="1:19" ht="12.75" x14ac:dyDescent="0.2">
      <c r="A86" s="48" t="s">
        <v>132</v>
      </c>
      <c r="B86" s="48" t="s">
        <v>398</v>
      </c>
      <c r="C86" s="87"/>
      <c r="D86" s="92" t="s">
        <v>171</v>
      </c>
      <c r="E86" s="126" t="s">
        <v>308</v>
      </c>
      <c r="F86" s="127"/>
      <c r="G86" s="128"/>
      <c r="H86" s="87" t="s">
        <v>64</v>
      </c>
      <c r="I86" s="87" t="s">
        <v>46</v>
      </c>
      <c r="J86" s="87" t="s">
        <v>48</v>
      </c>
      <c r="K86" s="88"/>
      <c r="L86" s="87"/>
      <c r="M86" s="93" t="s">
        <v>456</v>
      </c>
      <c r="N86" s="87"/>
      <c r="O86" s="87" t="s">
        <v>56</v>
      </c>
      <c r="P86" s="87"/>
      <c r="Q86" s="87"/>
      <c r="R86" s="87"/>
      <c r="S86" s="87"/>
    </row>
    <row r="87" spans="1:19" ht="24" x14ac:dyDescent="0.2">
      <c r="A87" s="48" t="s">
        <v>132</v>
      </c>
      <c r="B87" s="48" t="s">
        <v>399</v>
      </c>
      <c r="C87" s="87"/>
      <c r="D87" s="92" t="s">
        <v>171</v>
      </c>
      <c r="E87" s="126" t="s">
        <v>309</v>
      </c>
      <c r="F87" s="127"/>
      <c r="G87" s="128"/>
      <c r="H87" s="87" t="s">
        <v>64</v>
      </c>
      <c r="I87" s="87" t="s">
        <v>46</v>
      </c>
      <c r="J87" s="87" t="s">
        <v>48</v>
      </c>
      <c r="K87" s="88"/>
      <c r="L87" s="87"/>
      <c r="M87" s="93" t="s">
        <v>209</v>
      </c>
      <c r="N87" s="87"/>
      <c r="O87" s="87" t="s">
        <v>56</v>
      </c>
      <c r="P87" s="87"/>
      <c r="Q87" s="87"/>
      <c r="R87" s="87"/>
      <c r="S87" s="87"/>
    </row>
    <row r="88" spans="1:19" ht="48" x14ac:dyDescent="0.2">
      <c r="A88" s="48" t="s">
        <v>132</v>
      </c>
      <c r="B88" s="48" t="s">
        <v>400</v>
      </c>
      <c r="C88" s="87"/>
      <c r="D88" s="92" t="s">
        <v>171</v>
      </c>
      <c r="E88" s="126" t="s">
        <v>486</v>
      </c>
      <c r="F88" s="127"/>
      <c r="G88" s="128"/>
      <c r="H88" s="87" t="s">
        <v>64</v>
      </c>
      <c r="I88" s="87" t="s">
        <v>46</v>
      </c>
      <c r="J88" s="87" t="s">
        <v>48</v>
      </c>
      <c r="K88" s="88"/>
      <c r="L88" s="87"/>
      <c r="M88" s="92" t="s">
        <v>483</v>
      </c>
      <c r="N88" s="87"/>
      <c r="O88" s="87" t="s">
        <v>56</v>
      </c>
      <c r="P88" s="87"/>
      <c r="Q88" s="87"/>
      <c r="R88" s="87"/>
      <c r="S88" s="87"/>
    </row>
    <row r="89" spans="1:19" s="100" customFormat="1" ht="36" x14ac:dyDescent="0.2">
      <c r="A89" s="97" t="s">
        <v>132</v>
      </c>
      <c r="B89" s="97" t="s">
        <v>401</v>
      </c>
      <c r="C89" s="98"/>
      <c r="D89" s="93" t="s">
        <v>171</v>
      </c>
      <c r="E89" s="129" t="s">
        <v>487</v>
      </c>
      <c r="F89" s="130"/>
      <c r="G89" s="131"/>
      <c r="H89" s="98" t="s">
        <v>64</v>
      </c>
      <c r="I89" s="98" t="s">
        <v>46</v>
      </c>
      <c r="J89" s="98" t="s">
        <v>48</v>
      </c>
      <c r="K89" s="99"/>
      <c r="L89" s="98"/>
      <c r="M89" s="93" t="s">
        <v>201</v>
      </c>
      <c r="N89" s="98"/>
      <c r="O89" s="98" t="s">
        <v>56</v>
      </c>
      <c r="P89" s="98"/>
      <c r="Q89" s="98"/>
      <c r="R89" s="98"/>
      <c r="S89" s="98"/>
    </row>
    <row r="90" spans="1:19" ht="78.75" customHeight="1" x14ac:dyDescent="0.2">
      <c r="A90" s="48" t="s">
        <v>133</v>
      </c>
      <c r="B90" s="48" t="s">
        <v>402</v>
      </c>
      <c r="C90" s="87"/>
      <c r="D90" s="92" t="s">
        <v>171</v>
      </c>
      <c r="E90" s="126" t="s">
        <v>281</v>
      </c>
      <c r="F90" s="127"/>
      <c r="G90" s="128"/>
      <c r="H90" s="87" t="s">
        <v>62</v>
      </c>
      <c r="I90" s="87" t="s">
        <v>46</v>
      </c>
      <c r="J90" s="87" t="s">
        <v>48</v>
      </c>
      <c r="K90" s="88"/>
      <c r="L90" s="87"/>
      <c r="M90" s="92" t="s">
        <v>457</v>
      </c>
      <c r="N90" s="87"/>
      <c r="O90" s="98" t="s">
        <v>56</v>
      </c>
      <c r="P90" s="87"/>
      <c r="Q90" s="87"/>
      <c r="R90" s="87"/>
      <c r="S90" s="87"/>
    </row>
    <row r="91" spans="1:19" ht="24" x14ac:dyDescent="0.2">
      <c r="A91" s="48" t="s">
        <v>133</v>
      </c>
      <c r="B91" s="48" t="s">
        <v>403</v>
      </c>
      <c r="C91" s="87"/>
      <c r="D91" s="92" t="s">
        <v>171</v>
      </c>
      <c r="E91" s="126" t="s">
        <v>282</v>
      </c>
      <c r="F91" s="127"/>
      <c r="G91" s="128"/>
      <c r="H91" s="87" t="s">
        <v>64</v>
      </c>
      <c r="I91" s="87" t="s">
        <v>46</v>
      </c>
      <c r="J91" s="87" t="s">
        <v>48</v>
      </c>
      <c r="K91" s="88"/>
      <c r="L91" s="87"/>
      <c r="M91" s="92" t="s">
        <v>204</v>
      </c>
      <c r="N91" s="87"/>
      <c r="O91" s="98" t="s">
        <v>56</v>
      </c>
      <c r="P91" s="87"/>
      <c r="Q91" s="87"/>
      <c r="R91" s="87"/>
      <c r="S91" s="87"/>
    </row>
    <row r="92" spans="1:19" ht="24" x14ac:dyDescent="0.2">
      <c r="A92" s="48" t="s">
        <v>133</v>
      </c>
      <c r="B92" s="48" t="s">
        <v>404</v>
      </c>
      <c r="C92" s="87"/>
      <c r="D92" s="92" t="s">
        <v>171</v>
      </c>
      <c r="E92" s="126" t="s">
        <v>283</v>
      </c>
      <c r="F92" s="127"/>
      <c r="G92" s="128"/>
      <c r="H92" s="87" t="s">
        <v>64</v>
      </c>
      <c r="I92" s="87" t="s">
        <v>46</v>
      </c>
      <c r="J92" s="87" t="s">
        <v>48</v>
      </c>
      <c r="K92" s="88"/>
      <c r="L92" s="87"/>
      <c r="M92" s="92" t="s">
        <v>205</v>
      </c>
      <c r="N92" s="87"/>
      <c r="O92" s="98" t="s">
        <v>56</v>
      </c>
      <c r="P92" s="87"/>
      <c r="Q92" s="87"/>
      <c r="R92" s="87"/>
      <c r="S92" s="87"/>
    </row>
    <row r="93" spans="1:19" ht="48" x14ac:dyDescent="0.2">
      <c r="A93" s="48" t="s">
        <v>134</v>
      </c>
      <c r="B93" s="48" t="s">
        <v>405</v>
      </c>
      <c r="C93" s="87"/>
      <c r="D93" s="92" t="s">
        <v>171</v>
      </c>
      <c r="E93" s="126" t="s">
        <v>310</v>
      </c>
      <c r="F93" s="127"/>
      <c r="G93" s="128"/>
      <c r="H93" s="87" t="s">
        <v>62</v>
      </c>
      <c r="I93" s="87" t="s">
        <v>46</v>
      </c>
      <c r="J93" s="87" t="s">
        <v>48</v>
      </c>
      <c r="K93" s="88"/>
      <c r="L93" s="87"/>
      <c r="M93" s="92" t="s">
        <v>458</v>
      </c>
      <c r="N93" s="87"/>
      <c r="O93" s="98" t="s">
        <v>56</v>
      </c>
      <c r="P93" s="87"/>
      <c r="Q93" s="87"/>
      <c r="R93" s="87"/>
      <c r="S93" s="87"/>
    </row>
    <row r="94" spans="1:19" ht="33" customHeight="1" x14ac:dyDescent="0.2">
      <c r="A94" s="48" t="s">
        <v>127</v>
      </c>
      <c r="B94" s="48" t="s">
        <v>547</v>
      </c>
      <c r="C94" s="87"/>
      <c r="D94" s="92" t="s">
        <v>170</v>
      </c>
      <c r="E94" s="126" t="s">
        <v>484</v>
      </c>
      <c r="F94" s="127"/>
      <c r="G94" s="128"/>
      <c r="H94" s="87" t="s">
        <v>64</v>
      </c>
      <c r="I94" s="87" t="s">
        <v>46</v>
      </c>
      <c r="J94" s="87" t="s">
        <v>48</v>
      </c>
      <c r="K94" s="95"/>
      <c r="L94" s="87"/>
      <c r="M94" s="92" t="s">
        <v>532</v>
      </c>
      <c r="N94" s="87"/>
      <c r="O94" s="98" t="s">
        <v>56</v>
      </c>
      <c r="P94" s="87"/>
      <c r="Q94" s="87"/>
      <c r="R94" s="87"/>
      <c r="S94" s="87"/>
    </row>
    <row r="95" spans="1:19" ht="48" x14ac:dyDescent="0.2">
      <c r="A95" s="48" t="s">
        <v>134</v>
      </c>
      <c r="B95" s="48" t="s">
        <v>406</v>
      </c>
      <c r="C95" s="87"/>
      <c r="D95" s="92" t="s">
        <v>171</v>
      </c>
      <c r="E95" s="126" t="s">
        <v>485</v>
      </c>
      <c r="F95" s="127"/>
      <c r="G95" s="128"/>
      <c r="H95" s="87" t="s">
        <v>62</v>
      </c>
      <c r="I95" s="87" t="s">
        <v>46</v>
      </c>
      <c r="J95" s="87" t="s">
        <v>48</v>
      </c>
      <c r="K95" s="88"/>
      <c r="L95" s="87"/>
      <c r="M95" s="93" t="s">
        <v>95</v>
      </c>
      <c r="N95" s="87"/>
      <c r="O95" s="98" t="s">
        <v>56</v>
      </c>
      <c r="P95" s="87"/>
      <c r="Q95" s="87"/>
      <c r="R95" s="87"/>
      <c r="S95" s="87"/>
    </row>
    <row r="96" spans="1:19" ht="24" x14ac:dyDescent="0.2">
      <c r="A96" s="48" t="s">
        <v>135</v>
      </c>
      <c r="B96" s="48" t="s">
        <v>407</v>
      </c>
      <c r="C96" s="87"/>
      <c r="D96" s="92" t="s">
        <v>171</v>
      </c>
      <c r="E96" s="126" t="s">
        <v>311</v>
      </c>
      <c r="F96" s="127"/>
      <c r="G96" s="128"/>
      <c r="H96" s="87" t="s">
        <v>62</v>
      </c>
      <c r="I96" s="87" t="s">
        <v>46</v>
      </c>
      <c r="J96" s="87" t="s">
        <v>48</v>
      </c>
      <c r="K96" s="88"/>
      <c r="L96" s="87"/>
      <c r="M96" s="92" t="s">
        <v>99</v>
      </c>
      <c r="N96" s="87"/>
      <c r="O96" s="87" t="s">
        <v>56</v>
      </c>
      <c r="P96" s="87"/>
      <c r="Q96" s="87"/>
      <c r="R96" s="87"/>
      <c r="S96" s="87"/>
    </row>
    <row r="97" spans="1:19" ht="36" x14ac:dyDescent="0.2">
      <c r="A97" s="48" t="s">
        <v>135</v>
      </c>
      <c r="B97" s="48" t="s">
        <v>408</v>
      </c>
      <c r="C97" s="87"/>
      <c r="D97" s="92" t="s">
        <v>171</v>
      </c>
      <c r="E97" s="126" t="s">
        <v>546</v>
      </c>
      <c r="F97" s="127"/>
      <c r="G97" s="128"/>
      <c r="H97" s="87" t="s">
        <v>65</v>
      </c>
      <c r="I97" s="87" t="s">
        <v>47</v>
      </c>
      <c r="J97" s="87" t="s">
        <v>51</v>
      </c>
      <c r="K97" s="88"/>
      <c r="L97" s="87"/>
      <c r="M97" s="92" t="s">
        <v>212</v>
      </c>
      <c r="N97" s="87"/>
      <c r="O97" s="87" t="s">
        <v>56</v>
      </c>
      <c r="P97" s="87"/>
      <c r="Q97" s="87"/>
      <c r="R97" s="87"/>
      <c r="S97" s="87"/>
    </row>
    <row r="98" spans="1:19" ht="24" x14ac:dyDescent="0.2">
      <c r="A98" s="48" t="s">
        <v>135</v>
      </c>
      <c r="B98" s="48" t="s">
        <v>409</v>
      </c>
      <c r="C98" s="87"/>
      <c r="D98" s="92" t="s">
        <v>171</v>
      </c>
      <c r="E98" s="126" t="s">
        <v>312</v>
      </c>
      <c r="F98" s="127"/>
      <c r="G98" s="128"/>
      <c r="H98" s="87" t="s">
        <v>65</v>
      </c>
      <c r="I98" s="87" t="s">
        <v>47</v>
      </c>
      <c r="J98" s="87" t="s">
        <v>51</v>
      </c>
      <c r="K98" s="88"/>
      <c r="L98" s="87"/>
      <c r="M98" s="93" t="s">
        <v>543</v>
      </c>
      <c r="N98" s="87"/>
      <c r="O98" s="87" t="s">
        <v>56</v>
      </c>
      <c r="P98" s="87"/>
      <c r="Q98" s="87"/>
      <c r="R98" s="87"/>
      <c r="S98" s="87"/>
    </row>
    <row r="99" spans="1:19" ht="36" x14ac:dyDescent="0.2">
      <c r="A99" s="48" t="s">
        <v>136</v>
      </c>
      <c r="B99" s="48" t="s">
        <v>410</v>
      </c>
      <c r="C99" s="87"/>
      <c r="D99" s="92" t="s">
        <v>171</v>
      </c>
      <c r="E99" s="126" t="s">
        <v>313</v>
      </c>
      <c r="F99" s="127"/>
      <c r="G99" s="128"/>
      <c r="H99" s="87" t="s">
        <v>62</v>
      </c>
      <c r="I99" s="87" t="s">
        <v>46</v>
      </c>
      <c r="J99" s="87" t="s">
        <v>48</v>
      </c>
      <c r="K99" s="88"/>
      <c r="L99" s="87"/>
      <c r="M99" s="92" t="s">
        <v>533</v>
      </c>
      <c r="N99" s="87"/>
      <c r="O99" s="87" t="s">
        <v>56</v>
      </c>
      <c r="P99" s="87"/>
      <c r="Q99" s="87"/>
      <c r="R99" s="87"/>
      <c r="S99" s="87"/>
    </row>
    <row r="100" spans="1:19" ht="26.25" customHeight="1" x14ac:dyDescent="0.2">
      <c r="A100" s="48" t="s">
        <v>136</v>
      </c>
      <c r="B100" s="48" t="s">
        <v>411</v>
      </c>
      <c r="C100" s="87"/>
      <c r="D100" s="92" t="s">
        <v>171</v>
      </c>
      <c r="E100" s="126" t="s">
        <v>314</v>
      </c>
      <c r="F100" s="127"/>
      <c r="G100" s="128"/>
      <c r="H100" s="87" t="s">
        <v>65</v>
      </c>
      <c r="I100" s="87" t="s">
        <v>47</v>
      </c>
      <c r="J100" s="87" t="s">
        <v>51</v>
      </c>
      <c r="K100" s="88"/>
      <c r="L100" s="87"/>
      <c r="M100" s="93" t="s">
        <v>544</v>
      </c>
      <c r="N100" s="87"/>
      <c r="O100" s="87" t="s">
        <v>56</v>
      </c>
      <c r="P100" s="87"/>
      <c r="Q100" s="87"/>
      <c r="R100" s="87"/>
      <c r="S100" s="87"/>
    </row>
    <row r="101" spans="1:19" ht="24" x14ac:dyDescent="0.2">
      <c r="A101" s="48" t="s">
        <v>136</v>
      </c>
      <c r="B101" s="48" t="s">
        <v>412</v>
      </c>
      <c r="C101" s="87"/>
      <c r="D101" s="92" t="s">
        <v>171</v>
      </c>
      <c r="E101" s="126" t="s">
        <v>315</v>
      </c>
      <c r="F101" s="127"/>
      <c r="G101" s="128"/>
      <c r="H101" s="87" t="s">
        <v>65</v>
      </c>
      <c r="I101" s="87" t="s">
        <v>47</v>
      </c>
      <c r="J101" s="87" t="s">
        <v>51</v>
      </c>
      <c r="K101" s="88"/>
      <c r="L101" s="87"/>
      <c r="M101" s="93" t="s">
        <v>236</v>
      </c>
      <c r="N101" s="87"/>
      <c r="O101" s="87" t="s">
        <v>56</v>
      </c>
      <c r="P101" s="87"/>
      <c r="Q101" s="87"/>
      <c r="R101" s="87"/>
      <c r="S101" s="87"/>
    </row>
    <row r="102" spans="1:19" s="110" customFormat="1" ht="78.75" customHeight="1" x14ac:dyDescent="0.2">
      <c r="A102" s="106" t="s">
        <v>137</v>
      </c>
      <c r="B102" s="106" t="s">
        <v>413</v>
      </c>
      <c r="C102" s="107"/>
      <c r="D102" s="108" t="s">
        <v>172</v>
      </c>
      <c r="E102" s="132" t="s">
        <v>503</v>
      </c>
      <c r="F102" s="133"/>
      <c r="G102" s="134"/>
      <c r="H102" s="107" t="s">
        <v>63</v>
      </c>
      <c r="I102" s="107" t="s">
        <v>46</v>
      </c>
      <c r="J102" s="107" t="s">
        <v>48</v>
      </c>
      <c r="K102" s="109"/>
      <c r="L102" s="107"/>
      <c r="M102" s="107" t="s">
        <v>522</v>
      </c>
      <c r="N102" s="107"/>
      <c r="O102" s="107" t="s">
        <v>56</v>
      </c>
      <c r="P102" s="111"/>
      <c r="Q102" s="107"/>
      <c r="R102" s="107"/>
      <c r="S102" s="112"/>
    </row>
    <row r="103" spans="1:19" ht="36" x14ac:dyDescent="0.2">
      <c r="A103" s="48" t="s">
        <v>138</v>
      </c>
      <c r="B103" s="48" t="s">
        <v>414</v>
      </c>
      <c r="C103" s="87"/>
      <c r="D103" s="92" t="s">
        <v>172</v>
      </c>
      <c r="E103" s="126" t="s">
        <v>504</v>
      </c>
      <c r="F103" s="127"/>
      <c r="G103" s="128"/>
      <c r="H103" s="87" t="s">
        <v>63</v>
      </c>
      <c r="I103" s="87" t="s">
        <v>46</v>
      </c>
      <c r="J103" s="87" t="s">
        <v>48</v>
      </c>
      <c r="K103" s="88"/>
      <c r="L103" s="87"/>
      <c r="M103" s="92" t="s">
        <v>523</v>
      </c>
      <c r="N103" s="87"/>
      <c r="O103" s="87" t="s">
        <v>56</v>
      </c>
      <c r="P103" s="91"/>
      <c r="Q103" s="87"/>
      <c r="R103" s="87"/>
      <c r="S103" s="87"/>
    </row>
    <row r="104" spans="1:19" ht="33" customHeight="1" x14ac:dyDescent="0.2">
      <c r="A104" s="48" t="s">
        <v>138</v>
      </c>
      <c r="B104" s="48" t="s">
        <v>415</v>
      </c>
      <c r="C104" s="87"/>
      <c r="D104" s="92" t="s">
        <v>172</v>
      </c>
      <c r="E104" s="126" t="s">
        <v>505</v>
      </c>
      <c r="F104" s="127"/>
      <c r="G104" s="128"/>
      <c r="H104" s="87" t="s">
        <v>65</v>
      </c>
      <c r="I104" s="87" t="s">
        <v>47</v>
      </c>
      <c r="J104" s="87" t="s">
        <v>51</v>
      </c>
      <c r="K104" s="88"/>
      <c r="L104" s="87"/>
      <c r="M104" s="92" t="s">
        <v>524</v>
      </c>
      <c r="N104" s="87"/>
      <c r="O104" s="87" t="s">
        <v>56</v>
      </c>
      <c r="P104" s="91"/>
      <c r="Q104" s="87"/>
      <c r="R104" s="87"/>
      <c r="S104" s="87"/>
    </row>
    <row r="105" spans="1:19" ht="54" customHeight="1" x14ac:dyDescent="0.2">
      <c r="A105" s="48" t="s">
        <v>139</v>
      </c>
      <c r="B105" s="48" t="s">
        <v>416</v>
      </c>
      <c r="C105" s="87"/>
      <c r="D105" s="92" t="s">
        <v>172</v>
      </c>
      <c r="E105" s="126" t="s">
        <v>506</v>
      </c>
      <c r="F105" s="127"/>
      <c r="G105" s="128"/>
      <c r="H105" s="87" t="s">
        <v>63</v>
      </c>
      <c r="I105" s="87" t="s">
        <v>46</v>
      </c>
      <c r="J105" s="87" t="s">
        <v>48</v>
      </c>
      <c r="K105" s="88"/>
      <c r="L105" s="87"/>
      <c r="M105" s="92" t="s">
        <v>525</v>
      </c>
      <c r="N105" s="87"/>
      <c r="O105" s="87" t="s">
        <v>56</v>
      </c>
      <c r="P105" s="87"/>
      <c r="Q105" s="87"/>
      <c r="R105" s="87"/>
      <c r="S105" s="87"/>
    </row>
    <row r="106" spans="1:19" ht="60" x14ac:dyDescent="0.2">
      <c r="A106" s="48" t="s">
        <v>139</v>
      </c>
      <c r="B106" s="48" t="s">
        <v>417</v>
      </c>
      <c r="C106" s="87"/>
      <c r="D106" s="92" t="s">
        <v>172</v>
      </c>
      <c r="E106" s="126" t="s">
        <v>507</v>
      </c>
      <c r="F106" s="127"/>
      <c r="G106" s="128"/>
      <c r="H106" s="87" t="s">
        <v>63</v>
      </c>
      <c r="I106" s="87" t="s">
        <v>46</v>
      </c>
      <c r="J106" s="87" t="s">
        <v>48</v>
      </c>
      <c r="K106" s="88"/>
      <c r="L106" s="87"/>
      <c r="M106" s="92" t="s">
        <v>531</v>
      </c>
      <c r="N106" s="87"/>
      <c r="O106" s="87" t="s">
        <v>56</v>
      </c>
      <c r="P106" s="87"/>
      <c r="Q106" s="87"/>
      <c r="R106" s="87"/>
      <c r="S106" s="87"/>
    </row>
    <row r="107" spans="1:19" ht="36" x14ac:dyDescent="0.2">
      <c r="A107" s="48" t="s">
        <v>139</v>
      </c>
      <c r="B107" s="48" t="s">
        <v>418</v>
      </c>
      <c r="C107" s="87"/>
      <c r="D107" s="92" t="s">
        <v>172</v>
      </c>
      <c r="E107" s="126" t="s">
        <v>508</v>
      </c>
      <c r="F107" s="127"/>
      <c r="G107" s="128"/>
      <c r="H107" s="87" t="s">
        <v>64</v>
      </c>
      <c r="I107" s="87" t="s">
        <v>46</v>
      </c>
      <c r="J107" s="87" t="s">
        <v>48</v>
      </c>
      <c r="K107" s="88"/>
      <c r="L107" s="87"/>
      <c r="M107" s="92" t="s">
        <v>527</v>
      </c>
      <c r="N107" s="87"/>
      <c r="O107" s="87" t="s">
        <v>56</v>
      </c>
      <c r="P107" s="87"/>
      <c r="Q107" s="87"/>
      <c r="R107" s="87"/>
      <c r="S107" s="87"/>
    </row>
    <row r="108" spans="1:19" ht="36" x14ac:dyDescent="0.2">
      <c r="A108" s="48" t="s">
        <v>139</v>
      </c>
      <c r="B108" s="48" t="s">
        <v>419</v>
      </c>
      <c r="C108" s="87"/>
      <c r="D108" s="92" t="s">
        <v>172</v>
      </c>
      <c r="E108" s="126" t="s">
        <v>509</v>
      </c>
      <c r="F108" s="127"/>
      <c r="G108" s="128"/>
      <c r="H108" s="87" t="s">
        <v>65</v>
      </c>
      <c r="I108" s="87" t="s">
        <v>47</v>
      </c>
      <c r="J108" s="87" t="s">
        <v>51</v>
      </c>
      <c r="K108" s="88"/>
      <c r="L108" s="87"/>
      <c r="M108" s="93" t="s">
        <v>176</v>
      </c>
      <c r="N108" s="87"/>
      <c r="O108" s="87" t="s">
        <v>56</v>
      </c>
      <c r="P108" s="87"/>
      <c r="Q108" s="87"/>
      <c r="R108" s="87"/>
      <c r="S108" s="87"/>
    </row>
    <row r="109" spans="1:19" ht="36" x14ac:dyDescent="0.2">
      <c r="A109" s="48" t="s">
        <v>139</v>
      </c>
      <c r="B109" s="48" t="s">
        <v>420</v>
      </c>
      <c r="C109" s="87"/>
      <c r="D109" s="92" t="s">
        <v>172</v>
      </c>
      <c r="E109" s="126" t="s">
        <v>526</v>
      </c>
      <c r="F109" s="127"/>
      <c r="G109" s="128"/>
      <c r="H109" s="87" t="s">
        <v>65</v>
      </c>
      <c r="I109" s="87" t="s">
        <v>47</v>
      </c>
      <c r="J109" s="87" t="s">
        <v>51</v>
      </c>
      <c r="K109" s="88"/>
      <c r="L109" s="87"/>
      <c r="M109" s="93" t="s">
        <v>177</v>
      </c>
      <c r="N109" s="87"/>
      <c r="O109" s="87" t="s">
        <v>56</v>
      </c>
      <c r="P109" s="87"/>
      <c r="Q109" s="87"/>
      <c r="R109" s="87"/>
      <c r="S109" s="89"/>
    </row>
    <row r="110" spans="1:19" ht="24" x14ac:dyDescent="0.2">
      <c r="A110" s="48" t="s">
        <v>139</v>
      </c>
      <c r="B110" s="48" t="s">
        <v>421</v>
      </c>
      <c r="C110" s="87"/>
      <c r="D110" s="92" t="s">
        <v>172</v>
      </c>
      <c r="E110" s="126" t="s">
        <v>510</v>
      </c>
      <c r="F110" s="127"/>
      <c r="G110" s="128"/>
      <c r="H110" s="87" t="s">
        <v>65</v>
      </c>
      <c r="I110" s="87" t="s">
        <v>47</v>
      </c>
      <c r="J110" s="87" t="s">
        <v>51</v>
      </c>
      <c r="K110" s="88"/>
      <c r="L110" s="87"/>
      <c r="M110" s="92" t="s">
        <v>97</v>
      </c>
      <c r="N110" s="87"/>
      <c r="O110" s="87" t="s">
        <v>56</v>
      </c>
      <c r="P110" s="87"/>
      <c r="Q110" s="87"/>
      <c r="R110" s="87"/>
      <c r="S110" s="87"/>
    </row>
    <row r="111" spans="1:19" ht="120" x14ac:dyDescent="0.2">
      <c r="A111" s="48" t="s">
        <v>140</v>
      </c>
      <c r="B111" s="48" t="s">
        <v>422</v>
      </c>
      <c r="C111" s="87"/>
      <c r="D111" s="92" t="s">
        <v>172</v>
      </c>
      <c r="E111" s="126" t="s">
        <v>511</v>
      </c>
      <c r="F111" s="127"/>
      <c r="G111" s="128"/>
      <c r="H111" s="87" t="s">
        <v>63</v>
      </c>
      <c r="I111" s="87" t="s">
        <v>46</v>
      </c>
      <c r="J111" s="87" t="s">
        <v>48</v>
      </c>
      <c r="K111" s="88"/>
      <c r="L111" s="87"/>
      <c r="M111" s="92" t="s">
        <v>528</v>
      </c>
      <c r="N111" s="87"/>
      <c r="O111" s="87" t="s">
        <v>56</v>
      </c>
      <c r="P111" s="87"/>
      <c r="Q111" s="87"/>
      <c r="R111" s="87"/>
      <c r="S111" s="87"/>
    </row>
    <row r="112" spans="1:19" ht="48" x14ac:dyDescent="0.2">
      <c r="A112" s="48" t="s">
        <v>140</v>
      </c>
      <c r="B112" s="48" t="s">
        <v>423</v>
      </c>
      <c r="C112" s="87"/>
      <c r="D112" s="92" t="s">
        <v>172</v>
      </c>
      <c r="E112" s="126" t="s">
        <v>512</v>
      </c>
      <c r="F112" s="127"/>
      <c r="G112" s="128"/>
      <c r="H112" s="87" t="s">
        <v>63</v>
      </c>
      <c r="I112" s="87" t="s">
        <v>46</v>
      </c>
      <c r="J112" s="87" t="s">
        <v>48</v>
      </c>
      <c r="K112" s="88"/>
      <c r="L112" s="87"/>
      <c r="M112" s="92" t="s">
        <v>109</v>
      </c>
      <c r="N112" s="87"/>
      <c r="O112" s="87" t="s">
        <v>56</v>
      </c>
      <c r="P112" s="87"/>
      <c r="Q112" s="87"/>
      <c r="R112" s="87"/>
      <c r="S112" s="87"/>
    </row>
    <row r="113" spans="1:19" ht="36" x14ac:dyDescent="0.2">
      <c r="A113" s="48" t="s">
        <v>140</v>
      </c>
      <c r="B113" s="48" t="s">
        <v>424</v>
      </c>
      <c r="C113" s="87"/>
      <c r="D113" s="92" t="s">
        <v>172</v>
      </c>
      <c r="E113" s="126" t="s">
        <v>513</v>
      </c>
      <c r="F113" s="127"/>
      <c r="G113" s="128"/>
      <c r="H113" s="87" t="s">
        <v>64</v>
      </c>
      <c r="I113" s="87" t="s">
        <v>46</v>
      </c>
      <c r="J113" s="87" t="s">
        <v>48</v>
      </c>
      <c r="K113" s="88"/>
      <c r="L113" s="87"/>
      <c r="M113" s="92" t="s">
        <v>529</v>
      </c>
      <c r="N113" s="87"/>
      <c r="O113" s="87" t="s">
        <v>56</v>
      </c>
      <c r="P113" s="87"/>
      <c r="Q113" s="87"/>
      <c r="R113" s="87"/>
      <c r="S113" s="87"/>
    </row>
    <row r="114" spans="1:19" ht="36" x14ac:dyDescent="0.2">
      <c r="A114" s="48" t="s">
        <v>140</v>
      </c>
      <c r="B114" s="48" t="s">
        <v>425</v>
      </c>
      <c r="C114" s="87"/>
      <c r="D114" s="92" t="s">
        <v>172</v>
      </c>
      <c r="E114" s="126" t="s">
        <v>514</v>
      </c>
      <c r="F114" s="127"/>
      <c r="G114" s="128"/>
      <c r="H114" s="87" t="s">
        <v>65</v>
      </c>
      <c r="I114" s="87" t="s">
        <v>47</v>
      </c>
      <c r="J114" s="87" t="s">
        <v>51</v>
      </c>
      <c r="K114" s="88"/>
      <c r="L114" s="87"/>
      <c r="M114" s="93" t="s">
        <v>176</v>
      </c>
      <c r="N114" s="87"/>
      <c r="O114" s="87" t="s">
        <v>56</v>
      </c>
      <c r="P114" s="87"/>
      <c r="Q114" s="87"/>
      <c r="R114" s="87"/>
      <c r="S114" s="87"/>
    </row>
    <row r="115" spans="1:19" ht="36" x14ac:dyDescent="0.2">
      <c r="A115" s="48" t="s">
        <v>140</v>
      </c>
      <c r="B115" s="48" t="s">
        <v>426</v>
      </c>
      <c r="C115" s="87"/>
      <c r="D115" s="92" t="s">
        <v>172</v>
      </c>
      <c r="E115" s="126" t="s">
        <v>515</v>
      </c>
      <c r="F115" s="127"/>
      <c r="G115" s="128"/>
      <c r="H115" s="87" t="s">
        <v>65</v>
      </c>
      <c r="I115" s="87" t="s">
        <v>47</v>
      </c>
      <c r="J115" s="87" t="s">
        <v>51</v>
      </c>
      <c r="K115" s="88"/>
      <c r="L115" s="87"/>
      <c r="M115" s="93" t="s">
        <v>177</v>
      </c>
      <c r="N115" s="87"/>
      <c r="O115" s="87" t="s">
        <v>56</v>
      </c>
      <c r="P115" s="87"/>
      <c r="Q115" s="87"/>
      <c r="R115" s="87"/>
      <c r="S115" s="89"/>
    </row>
    <row r="116" spans="1:19" ht="24" x14ac:dyDescent="0.2">
      <c r="A116" s="48" t="s">
        <v>140</v>
      </c>
      <c r="B116" s="48" t="s">
        <v>427</v>
      </c>
      <c r="C116" s="87"/>
      <c r="D116" s="92" t="s">
        <v>172</v>
      </c>
      <c r="E116" s="126" t="s">
        <v>516</v>
      </c>
      <c r="F116" s="127"/>
      <c r="G116" s="128"/>
      <c r="H116" s="87" t="s">
        <v>65</v>
      </c>
      <c r="I116" s="87" t="s">
        <v>47</v>
      </c>
      <c r="J116" s="87" t="s">
        <v>51</v>
      </c>
      <c r="K116" s="88"/>
      <c r="L116" s="87"/>
      <c r="M116" s="92" t="s">
        <v>97</v>
      </c>
      <c r="N116" s="87"/>
      <c r="O116" s="87" t="s">
        <v>56</v>
      </c>
      <c r="P116" s="87"/>
      <c r="Q116" s="87"/>
      <c r="R116" s="87"/>
      <c r="S116" s="87"/>
    </row>
    <row r="117" spans="1:19" ht="36" x14ac:dyDescent="0.2">
      <c r="A117" s="48" t="s">
        <v>141</v>
      </c>
      <c r="B117" s="48" t="s">
        <v>428</v>
      </c>
      <c r="C117" s="87"/>
      <c r="D117" s="92" t="s">
        <v>172</v>
      </c>
      <c r="E117" s="126" t="s">
        <v>517</v>
      </c>
      <c r="F117" s="127"/>
      <c r="G117" s="128"/>
      <c r="H117" s="87" t="s">
        <v>63</v>
      </c>
      <c r="I117" s="87" t="s">
        <v>46</v>
      </c>
      <c r="J117" s="87" t="s">
        <v>48</v>
      </c>
      <c r="K117" s="88"/>
      <c r="L117" s="87"/>
      <c r="M117" s="92" t="s">
        <v>110</v>
      </c>
      <c r="N117" s="87"/>
      <c r="O117" s="87" t="s">
        <v>56</v>
      </c>
      <c r="P117" s="87"/>
      <c r="Q117" s="87"/>
      <c r="R117" s="87"/>
      <c r="S117" s="87"/>
    </row>
    <row r="118" spans="1:19" ht="96" x14ac:dyDescent="0.2">
      <c r="A118" s="48" t="s">
        <v>141</v>
      </c>
      <c r="B118" s="48" t="s">
        <v>429</v>
      </c>
      <c r="C118" s="87"/>
      <c r="D118" s="92" t="s">
        <v>172</v>
      </c>
      <c r="E118" s="126" t="s">
        <v>518</v>
      </c>
      <c r="F118" s="127"/>
      <c r="G118" s="128"/>
      <c r="H118" s="87" t="s">
        <v>63</v>
      </c>
      <c r="I118" s="87" t="s">
        <v>46</v>
      </c>
      <c r="J118" s="87" t="s">
        <v>48</v>
      </c>
      <c r="K118" s="88"/>
      <c r="L118" s="87"/>
      <c r="M118" s="92" t="s">
        <v>530</v>
      </c>
      <c r="N118" s="87"/>
      <c r="O118" s="87" t="s">
        <v>56</v>
      </c>
      <c r="P118" s="87"/>
      <c r="Q118" s="87"/>
      <c r="R118" s="87"/>
      <c r="S118" s="87"/>
    </row>
    <row r="119" spans="1:19" ht="48" x14ac:dyDescent="0.2">
      <c r="A119" s="48" t="s">
        <v>141</v>
      </c>
      <c r="B119" s="48" t="s">
        <v>430</v>
      </c>
      <c r="C119" s="87"/>
      <c r="D119" s="92" t="s">
        <v>172</v>
      </c>
      <c r="E119" s="126" t="s">
        <v>519</v>
      </c>
      <c r="F119" s="127"/>
      <c r="G119" s="128"/>
      <c r="H119" s="87" t="s">
        <v>63</v>
      </c>
      <c r="I119" s="87" t="s">
        <v>46</v>
      </c>
      <c r="J119" s="87" t="s">
        <v>48</v>
      </c>
      <c r="K119" s="88"/>
      <c r="L119" s="87"/>
      <c r="M119" s="92" t="s">
        <v>520</v>
      </c>
      <c r="N119" s="87"/>
      <c r="O119" s="87" t="s">
        <v>56</v>
      </c>
      <c r="P119" s="87"/>
      <c r="Q119" s="87"/>
      <c r="R119" s="87"/>
      <c r="S119" s="87"/>
    </row>
    <row r="120" spans="1:19" s="110" customFormat="1" ht="72" x14ac:dyDescent="0.2">
      <c r="A120" s="106" t="s">
        <v>142</v>
      </c>
      <c r="B120" s="106" t="s">
        <v>431</v>
      </c>
      <c r="C120" s="107"/>
      <c r="D120" s="108" t="s">
        <v>174</v>
      </c>
      <c r="E120" s="132" t="s">
        <v>107</v>
      </c>
      <c r="F120" s="133"/>
      <c r="G120" s="134"/>
      <c r="H120" s="107" t="s">
        <v>63</v>
      </c>
      <c r="I120" s="107" t="s">
        <v>46</v>
      </c>
      <c r="J120" s="107" t="s">
        <v>48</v>
      </c>
      <c r="K120" s="109"/>
      <c r="L120" s="107"/>
      <c r="M120" s="108" t="s">
        <v>446</v>
      </c>
      <c r="N120" s="107"/>
      <c r="O120" s="107" t="s">
        <v>56</v>
      </c>
      <c r="P120" s="107"/>
      <c r="Q120" s="107"/>
      <c r="R120" s="107"/>
      <c r="S120" s="107"/>
    </row>
    <row r="121" spans="1:19" ht="24" x14ac:dyDescent="0.2">
      <c r="A121" s="48" t="s">
        <v>143</v>
      </c>
      <c r="B121" s="48" t="s">
        <v>432</v>
      </c>
      <c r="C121" s="87"/>
      <c r="D121" s="92" t="s">
        <v>174</v>
      </c>
      <c r="E121" s="126" t="s">
        <v>249</v>
      </c>
      <c r="F121" s="127"/>
      <c r="G121" s="128"/>
      <c r="H121" s="87" t="s">
        <v>63</v>
      </c>
      <c r="I121" s="87" t="s">
        <v>46</v>
      </c>
      <c r="J121" s="87" t="s">
        <v>48</v>
      </c>
      <c r="K121" s="88"/>
      <c r="L121" s="87"/>
      <c r="M121" s="92" t="s">
        <v>156</v>
      </c>
      <c r="N121" s="87"/>
      <c r="O121" s="87" t="s">
        <v>56</v>
      </c>
      <c r="P121" s="87"/>
      <c r="Q121" s="87"/>
      <c r="R121" s="87"/>
      <c r="S121" s="89"/>
    </row>
    <row r="122" spans="1:19" ht="66" customHeight="1" x14ac:dyDescent="0.2">
      <c r="A122" s="48" t="s">
        <v>143</v>
      </c>
      <c r="B122" s="48" t="s">
        <v>433</v>
      </c>
      <c r="C122" s="87"/>
      <c r="D122" s="92" t="s">
        <v>174</v>
      </c>
      <c r="E122" s="126" t="s">
        <v>250</v>
      </c>
      <c r="F122" s="127"/>
      <c r="G122" s="128"/>
      <c r="H122" s="87" t="s">
        <v>65</v>
      </c>
      <c r="I122" s="87" t="s">
        <v>47</v>
      </c>
      <c r="J122" s="87" t="s">
        <v>51</v>
      </c>
      <c r="K122" s="88"/>
      <c r="L122" s="87"/>
      <c r="M122" s="92" t="s">
        <v>450</v>
      </c>
      <c r="N122" s="87"/>
      <c r="O122" s="87" t="s">
        <v>56</v>
      </c>
      <c r="P122" s="87"/>
      <c r="Q122" s="87"/>
      <c r="R122" s="87"/>
      <c r="S122" s="87"/>
    </row>
    <row r="123" spans="1:19" ht="24" x14ac:dyDescent="0.2">
      <c r="A123" s="48" t="s">
        <v>144</v>
      </c>
      <c r="B123" s="48" t="s">
        <v>434</v>
      </c>
      <c r="C123" s="87"/>
      <c r="D123" s="92" t="s">
        <v>174</v>
      </c>
      <c r="E123" s="126" t="s">
        <v>257</v>
      </c>
      <c r="F123" s="127"/>
      <c r="G123" s="128"/>
      <c r="H123" s="87" t="s">
        <v>63</v>
      </c>
      <c r="I123" s="87" t="s">
        <v>46</v>
      </c>
      <c r="J123" s="87" t="s">
        <v>48</v>
      </c>
      <c r="K123" s="88"/>
      <c r="L123" s="87"/>
      <c r="M123" s="92" t="s">
        <v>108</v>
      </c>
      <c r="N123" s="87"/>
      <c r="O123" s="87" t="s">
        <v>56</v>
      </c>
      <c r="P123" s="87"/>
      <c r="Q123" s="87"/>
      <c r="R123" s="87"/>
      <c r="S123" s="87"/>
    </row>
    <row r="124" spans="1:19" ht="29.25" customHeight="1" x14ac:dyDescent="0.2">
      <c r="A124" s="48" t="s">
        <v>144</v>
      </c>
      <c r="B124" s="48" t="s">
        <v>435</v>
      </c>
      <c r="C124" s="87"/>
      <c r="D124" s="92" t="s">
        <v>174</v>
      </c>
      <c r="E124" s="126" t="s">
        <v>258</v>
      </c>
      <c r="F124" s="127"/>
      <c r="G124" s="128"/>
      <c r="H124" s="87" t="s">
        <v>65</v>
      </c>
      <c r="I124" s="87" t="s">
        <v>47</v>
      </c>
      <c r="J124" s="87" t="s">
        <v>51</v>
      </c>
      <c r="K124" s="88"/>
      <c r="L124" s="87"/>
      <c r="M124" s="92" t="s">
        <v>251</v>
      </c>
      <c r="N124" s="87"/>
      <c r="O124" s="87" t="s">
        <v>56</v>
      </c>
      <c r="P124" s="87"/>
      <c r="Q124" s="87"/>
      <c r="R124" s="87"/>
      <c r="S124" s="87"/>
    </row>
    <row r="125" spans="1:19" s="110" customFormat="1" ht="84" x14ac:dyDescent="0.2">
      <c r="A125" s="106" t="s">
        <v>145</v>
      </c>
      <c r="B125" s="106" t="s">
        <v>436</v>
      </c>
      <c r="C125" s="107"/>
      <c r="D125" s="108" t="s">
        <v>175</v>
      </c>
      <c r="E125" s="132" t="s">
        <v>154</v>
      </c>
      <c r="F125" s="133"/>
      <c r="G125" s="134"/>
      <c r="H125" s="107" t="s">
        <v>63</v>
      </c>
      <c r="I125" s="107" t="s">
        <v>46</v>
      </c>
      <c r="J125" s="107" t="s">
        <v>48</v>
      </c>
      <c r="K125" s="109"/>
      <c r="L125" s="107"/>
      <c r="M125" s="108" t="s">
        <v>255</v>
      </c>
      <c r="N125" s="107"/>
      <c r="O125" s="107" t="s">
        <v>56</v>
      </c>
      <c r="P125" s="107"/>
      <c r="Q125" s="107"/>
      <c r="R125" s="107"/>
      <c r="S125" s="107"/>
    </row>
    <row r="126" spans="1:19" ht="24" x14ac:dyDescent="0.2">
      <c r="A126" s="48" t="s">
        <v>146</v>
      </c>
      <c r="B126" s="48" t="s">
        <v>437</v>
      </c>
      <c r="C126" s="87"/>
      <c r="D126" s="92" t="s">
        <v>175</v>
      </c>
      <c r="E126" s="126" t="s">
        <v>256</v>
      </c>
      <c r="F126" s="127"/>
      <c r="G126" s="128"/>
      <c r="H126" s="87" t="s">
        <v>63</v>
      </c>
      <c r="I126" s="87" t="s">
        <v>46</v>
      </c>
      <c r="J126" s="87" t="s">
        <v>48</v>
      </c>
      <c r="K126" s="88"/>
      <c r="L126" s="87"/>
      <c r="M126" s="92" t="s">
        <v>156</v>
      </c>
      <c r="N126" s="87"/>
      <c r="O126" s="87" t="s">
        <v>56</v>
      </c>
      <c r="P126" s="87"/>
      <c r="Q126" s="87"/>
      <c r="R126" s="87"/>
      <c r="S126" s="87"/>
    </row>
    <row r="127" spans="1:19" ht="12.75" x14ac:dyDescent="0.2">
      <c r="A127" s="48" t="s">
        <v>146</v>
      </c>
      <c r="B127" s="48" t="s">
        <v>438</v>
      </c>
      <c r="C127" s="87"/>
      <c r="D127" s="92" t="s">
        <v>175</v>
      </c>
      <c r="E127" s="126" t="s">
        <v>447</v>
      </c>
      <c r="F127" s="127"/>
      <c r="G127" s="128"/>
      <c r="H127" s="87" t="s">
        <v>63</v>
      </c>
      <c r="I127" s="87" t="s">
        <v>46</v>
      </c>
      <c r="J127" s="87" t="s">
        <v>48</v>
      </c>
      <c r="K127" s="88"/>
      <c r="L127" s="87"/>
      <c r="M127" s="92" t="s">
        <v>448</v>
      </c>
      <c r="N127" s="87"/>
      <c r="O127" s="87" t="s">
        <v>56</v>
      </c>
      <c r="P127" s="87"/>
      <c r="Q127" s="87"/>
      <c r="R127" s="87"/>
      <c r="S127" s="87"/>
    </row>
    <row r="128" spans="1:19" ht="24" x14ac:dyDescent="0.2">
      <c r="A128" s="48" t="s">
        <v>146</v>
      </c>
      <c r="B128" s="48" t="s">
        <v>439</v>
      </c>
      <c r="C128" s="87"/>
      <c r="D128" s="92" t="s">
        <v>175</v>
      </c>
      <c r="E128" s="126" t="s">
        <v>275</v>
      </c>
      <c r="F128" s="127"/>
      <c r="G128" s="128"/>
      <c r="H128" s="87" t="s">
        <v>65</v>
      </c>
      <c r="I128" s="87" t="s">
        <v>47</v>
      </c>
      <c r="J128" s="87" t="s">
        <v>51</v>
      </c>
      <c r="K128" s="88"/>
      <c r="L128" s="87"/>
      <c r="M128" s="92" t="s">
        <v>450</v>
      </c>
      <c r="N128" s="87"/>
      <c r="O128" s="87" t="s">
        <v>56</v>
      </c>
      <c r="P128" s="87"/>
      <c r="Q128" s="87"/>
      <c r="R128" s="87"/>
      <c r="S128" s="89"/>
    </row>
    <row r="129" spans="1:19" ht="24" x14ac:dyDescent="0.2">
      <c r="A129" s="48" t="s">
        <v>147</v>
      </c>
      <c r="B129" s="48" t="s">
        <v>440</v>
      </c>
      <c r="C129" s="87"/>
      <c r="D129" s="92" t="s">
        <v>175</v>
      </c>
      <c r="E129" s="126" t="s">
        <v>259</v>
      </c>
      <c r="F129" s="127"/>
      <c r="G129" s="128"/>
      <c r="H129" s="87" t="s">
        <v>63</v>
      </c>
      <c r="I129" s="87" t="s">
        <v>46</v>
      </c>
      <c r="J129" s="87" t="s">
        <v>48</v>
      </c>
      <c r="K129" s="88"/>
      <c r="L129" s="87"/>
      <c r="M129" s="92" t="s">
        <v>157</v>
      </c>
      <c r="N129" s="87"/>
      <c r="O129" s="87" t="s">
        <v>56</v>
      </c>
      <c r="P129" s="87"/>
      <c r="Q129" s="87"/>
      <c r="R129" s="87"/>
      <c r="S129" s="87"/>
    </row>
    <row r="130" spans="1:19" ht="27" customHeight="1" x14ac:dyDescent="0.2">
      <c r="A130" s="48" t="s">
        <v>147</v>
      </c>
      <c r="B130" s="48" t="s">
        <v>441</v>
      </c>
      <c r="C130" s="87"/>
      <c r="D130" s="92" t="s">
        <v>175</v>
      </c>
      <c r="E130" s="126" t="s">
        <v>488</v>
      </c>
      <c r="F130" s="127"/>
      <c r="G130" s="128"/>
      <c r="H130" s="87" t="s">
        <v>65</v>
      </c>
      <c r="I130" s="87" t="s">
        <v>47</v>
      </c>
      <c r="J130" s="87" t="s">
        <v>51</v>
      </c>
      <c r="K130" s="88"/>
      <c r="L130" s="87"/>
      <c r="M130" s="92" t="s">
        <v>260</v>
      </c>
      <c r="N130" s="87"/>
      <c r="O130" s="87" t="s">
        <v>56</v>
      </c>
      <c r="P130" s="87"/>
      <c r="Q130" s="87"/>
      <c r="R130" s="87"/>
      <c r="S130" s="87"/>
    </row>
    <row r="131" spans="1:19" s="110" customFormat="1" ht="60" x14ac:dyDescent="0.2">
      <c r="A131" s="106" t="s">
        <v>148</v>
      </c>
      <c r="B131" s="106" t="s">
        <v>442</v>
      </c>
      <c r="C131" s="107"/>
      <c r="D131" s="113" t="s">
        <v>173</v>
      </c>
      <c r="E131" s="132" t="s">
        <v>112</v>
      </c>
      <c r="F131" s="133"/>
      <c r="G131" s="134"/>
      <c r="H131" s="107" t="s">
        <v>63</v>
      </c>
      <c r="I131" s="107" t="s">
        <v>46</v>
      </c>
      <c r="J131" s="107" t="s">
        <v>48</v>
      </c>
      <c r="K131" s="109"/>
      <c r="L131" s="107"/>
      <c r="M131" s="108" t="s">
        <v>230</v>
      </c>
      <c r="N131" s="107"/>
      <c r="O131" s="107" t="s">
        <v>56</v>
      </c>
      <c r="P131" s="107"/>
      <c r="Q131" s="107"/>
      <c r="R131" s="107"/>
      <c r="S131" s="112"/>
    </row>
    <row r="132" spans="1:19" ht="24" x14ac:dyDescent="0.2">
      <c r="A132" s="48" t="s">
        <v>149</v>
      </c>
      <c r="B132" s="48" t="s">
        <v>443</v>
      </c>
      <c r="C132" s="87"/>
      <c r="D132" s="94" t="s">
        <v>173</v>
      </c>
      <c r="E132" s="126" t="s">
        <v>242</v>
      </c>
      <c r="F132" s="127"/>
      <c r="G132" s="128"/>
      <c r="H132" s="87" t="s">
        <v>63</v>
      </c>
      <c r="I132" s="87" t="s">
        <v>46</v>
      </c>
      <c r="J132" s="87" t="s">
        <v>48</v>
      </c>
      <c r="K132" s="88"/>
      <c r="L132" s="87"/>
      <c r="M132" s="92" t="s">
        <v>114</v>
      </c>
      <c r="N132" s="87"/>
      <c r="O132" s="87" t="s">
        <v>56</v>
      </c>
      <c r="P132" s="87"/>
      <c r="Q132" s="87"/>
      <c r="R132" s="87"/>
      <c r="S132" s="87"/>
    </row>
    <row r="133" spans="1:19" ht="24" x14ac:dyDescent="0.2">
      <c r="A133" s="48" t="s">
        <v>149</v>
      </c>
      <c r="B133" s="48" t="s">
        <v>444</v>
      </c>
      <c r="C133" s="87"/>
      <c r="D133" s="94" t="s">
        <v>173</v>
      </c>
      <c r="E133" s="126" t="s">
        <v>243</v>
      </c>
      <c r="F133" s="127"/>
      <c r="G133" s="128"/>
      <c r="H133" s="87" t="s">
        <v>64</v>
      </c>
      <c r="I133" s="87" t="s">
        <v>46</v>
      </c>
      <c r="J133" s="87" t="s">
        <v>48</v>
      </c>
      <c r="K133" s="88"/>
      <c r="L133" s="87"/>
      <c r="M133" s="92" t="s">
        <v>231</v>
      </c>
      <c r="N133" s="87"/>
      <c r="O133" s="87" t="s">
        <v>56</v>
      </c>
      <c r="P133" s="87"/>
      <c r="Q133" s="87"/>
      <c r="R133" s="87"/>
      <c r="S133" s="87"/>
    </row>
    <row r="134" spans="1:19" ht="12.75" x14ac:dyDescent="0.2">
      <c r="A134" s="48" t="s">
        <v>149</v>
      </c>
      <c r="B134" s="48" t="s">
        <v>445</v>
      </c>
      <c r="C134" s="87"/>
      <c r="D134" s="94" t="s">
        <v>173</v>
      </c>
      <c r="E134" s="126" t="s">
        <v>244</v>
      </c>
      <c r="F134" s="127"/>
      <c r="G134" s="128"/>
      <c r="H134" s="87" t="s">
        <v>64</v>
      </c>
      <c r="I134" s="87" t="s">
        <v>46</v>
      </c>
      <c r="J134" s="87" t="s">
        <v>48</v>
      </c>
      <c r="K134" s="88"/>
      <c r="L134" s="87"/>
      <c r="M134" s="92" t="s">
        <v>232</v>
      </c>
      <c r="N134" s="87"/>
      <c r="O134" s="87" t="s">
        <v>56</v>
      </c>
      <c r="P134" s="87"/>
      <c r="Q134" s="87"/>
      <c r="R134" s="87"/>
      <c r="S134" s="87"/>
    </row>
    <row r="135" spans="1:19" ht="24" x14ac:dyDescent="0.2">
      <c r="A135" s="48" t="s">
        <v>149</v>
      </c>
      <c r="B135" s="48" t="s">
        <v>449</v>
      </c>
      <c r="C135" s="87"/>
      <c r="D135" s="94" t="s">
        <v>173</v>
      </c>
      <c r="E135" s="126" t="s">
        <v>245</v>
      </c>
      <c r="F135" s="127"/>
      <c r="G135" s="128"/>
      <c r="H135" s="87" t="s">
        <v>65</v>
      </c>
      <c r="I135" s="87" t="s">
        <v>47</v>
      </c>
      <c r="J135" s="87" t="s">
        <v>51</v>
      </c>
      <c r="K135" s="88"/>
      <c r="L135" s="87"/>
      <c r="M135" s="92" t="s">
        <v>450</v>
      </c>
      <c r="N135" s="87"/>
      <c r="O135" s="87" t="s">
        <v>56</v>
      </c>
      <c r="P135" s="87"/>
      <c r="Q135" s="87"/>
      <c r="R135" s="87"/>
      <c r="S135" s="87"/>
    </row>
  </sheetData>
  <autoFilter ref="A6:AR135">
    <filterColumn colId="4" showButton="0"/>
    <filterColumn colId="5" showButton="0"/>
  </autoFilter>
  <mergeCells count="140">
    <mergeCell ref="E127:G127"/>
    <mergeCell ref="E37:G37"/>
    <mergeCell ref="E108:G108"/>
    <mergeCell ref="E109:G109"/>
    <mergeCell ref="E110:G110"/>
    <mergeCell ref="E111:G111"/>
    <mergeCell ref="E112:G112"/>
    <mergeCell ref="E102:G102"/>
    <mergeCell ref="E103:G103"/>
    <mergeCell ref="E105:G105"/>
    <mergeCell ref="E106:G106"/>
    <mergeCell ref="E107:G107"/>
    <mergeCell ref="E121:G121"/>
    <mergeCell ref="E122:G122"/>
    <mergeCell ref="E123:G123"/>
    <mergeCell ref="E125:G125"/>
    <mergeCell ref="E81:G81"/>
    <mergeCell ref="E46:G46"/>
    <mergeCell ref="E48:G48"/>
    <mergeCell ref="E51:G51"/>
    <mergeCell ref="E57:G57"/>
    <mergeCell ref="E58:G58"/>
    <mergeCell ref="E59:G59"/>
    <mergeCell ref="E60:G60"/>
    <mergeCell ref="E15:G15"/>
    <mergeCell ref="E16:G16"/>
    <mergeCell ref="E17:G17"/>
    <mergeCell ref="E18:G18"/>
    <mergeCell ref="E19:G19"/>
    <mergeCell ref="E8:G8"/>
    <mergeCell ref="E13:G13"/>
    <mergeCell ref="E14:G14"/>
    <mergeCell ref="E6:G6"/>
    <mergeCell ref="E7:G7"/>
    <mergeCell ref="E11:G11"/>
    <mergeCell ref="E12:G12"/>
    <mergeCell ref="A3:D3"/>
    <mergeCell ref="I3:K3"/>
    <mergeCell ref="L3:P3"/>
    <mergeCell ref="A5:D5"/>
    <mergeCell ref="I5:K5"/>
    <mergeCell ref="L5:P5"/>
    <mergeCell ref="A4:D4"/>
    <mergeCell ref="I4:K4"/>
    <mergeCell ref="L4:P4"/>
    <mergeCell ref="E3:F3"/>
    <mergeCell ref="E20:G20"/>
    <mergeCell ref="E21:G21"/>
    <mergeCell ref="E22:G22"/>
    <mergeCell ref="E23:G23"/>
    <mergeCell ref="E24:G24"/>
    <mergeCell ref="E134:G134"/>
    <mergeCell ref="E113:G113"/>
    <mergeCell ref="E114:G114"/>
    <mergeCell ref="E115:G115"/>
    <mergeCell ref="E116:G116"/>
    <mergeCell ref="E117:G117"/>
    <mergeCell ref="E118:G118"/>
    <mergeCell ref="E119:G119"/>
    <mergeCell ref="E131:G131"/>
    <mergeCell ref="E132:G132"/>
    <mergeCell ref="E133:G133"/>
    <mergeCell ref="E120:G120"/>
    <mergeCell ref="E126:G126"/>
    <mergeCell ref="E128:G128"/>
    <mergeCell ref="E129:G129"/>
    <mergeCell ref="E82:G82"/>
    <mergeCell ref="E32:G32"/>
    <mergeCell ref="E45:G45"/>
    <mergeCell ref="E28:G28"/>
    <mergeCell ref="E33:G33"/>
    <mergeCell ref="E34:G34"/>
    <mergeCell ref="E35:G35"/>
    <mergeCell ref="E36:G36"/>
    <mergeCell ref="E25:G25"/>
    <mergeCell ref="E26:G26"/>
    <mergeCell ref="E29:G29"/>
    <mergeCell ref="E30:G30"/>
    <mergeCell ref="E31:G31"/>
    <mergeCell ref="E27:G27"/>
    <mergeCell ref="E38:G38"/>
    <mergeCell ref="E42:G42"/>
    <mergeCell ref="E44:G44"/>
    <mergeCell ref="E39:G39"/>
    <mergeCell ref="E40:G40"/>
    <mergeCell ref="E62:G62"/>
    <mergeCell ref="E63:G63"/>
    <mergeCell ref="E64:G64"/>
    <mergeCell ref="E66:G66"/>
    <mergeCell ref="E52:G52"/>
    <mergeCell ref="E49:G49"/>
    <mergeCell ref="E55:G55"/>
    <mergeCell ref="E56:G56"/>
    <mergeCell ref="E61:G61"/>
    <mergeCell ref="E50:G50"/>
    <mergeCell ref="E54:G54"/>
    <mergeCell ref="E73:G73"/>
    <mergeCell ref="E76:G76"/>
    <mergeCell ref="E74:G74"/>
    <mergeCell ref="E67:G67"/>
    <mergeCell ref="E68:G68"/>
    <mergeCell ref="E69:G69"/>
    <mergeCell ref="E70:G70"/>
    <mergeCell ref="E72:G72"/>
    <mergeCell ref="E71:G71"/>
    <mergeCell ref="E135:G135"/>
    <mergeCell ref="E124:G124"/>
    <mergeCell ref="E130:G130"/>
    <mergeCell ref="E9:G9"/>
    <mergeCell ref="E10:G10"/>
    <mergeCell ref="E95:G95"/>
    <mergeCell ref="E89:G89"/>
    <mergeCell ref="E96:G96"/>
    <mergeCell ref="E99:G99"/>
    <mergeCell ref="E97:G97"/>
    <mergeCell ref="E90:G90"/>
    <mergeCell ref="E91:G91"/>
    <mergeCell ref="E92:G92"/>
    <mergeCell ref="E93:G93"/>
    <mergeCell ref="E85:G85"/>
    <mergeCell ref="E86:G86"/>
    <mergeCell ref="E41:G41"/>
    <mergeCell ref="E43:G43"/>
    <mergeCell ref="E47:G47"/>
    <mergeCell ref="E53:G53"/>
    <mergeCell ref="E75:G75"/>
    <mergeCell ref="E79:G79"/>
    <mergeCell ref="E80:G80"/>
    <mergeCell ref="E65:G65"/>
    <mergeCell ref="E94:G94"/>
    <mergeCell ref="E87:G87"/>
    <mergeCell ref="E88:G88"/>
    <mergeCell ref="E77:G77"/>
    <mergeCell ref="E78:G78"/>
    <mergeCell ref="E100:G100"/>
    <mergeCell ref="E101:G101"/>
    <mergeCell ref="E98:G98"/>
    <mergeCell ref="E104:G104"/>
    <mergeCell ref="E83:G83"/>
    <mergeCell ref="E84:G84"/>
  </mergeCells>
  <dataValidations count="4">
    <dataValidation type="list" allowBlank="1" showInputMessage="1" showErrorMessage="1" sqref="J102:J104 J117:J119 J7:J12 J120:J135 J57:J60 J81:J84">
      <formula1>$AG$2:$AM$2</formula1>
    </dataValidation>
    <dataValidation type="list" allowBlank="1" showInputMessage="1" showErrorMessage="1" sqref="I7:I135">
      <formula1>$AD$2:$AF$2</formula1>
    </dataValidation>
    <dataValidation type="list" allowBlank="1" showInputMessage="1" showErrorMessage="1" sqref="O7:O135">
      <formula1>$Z$2:$AB$2</formula1>
    </dataValidation>
    <dataValidation type="list" allowBlank="1" showInputMessage="1" showErrorMessage="1" sqref="H7:H135">
      <formula1>$AO$2:$AR$2</formula1>
    </dataValidation>
  </dataValidations>
  <pageMargins left="0.5" right="0.5" top="0.5" bottom="0.5" header="0.3" footer="0.3"/>
  <pageSetup paperSize="9" scale="80" fitToWidth="10" orientation="landscape" horizontalDpi="300" verticalDpi="300" r:id="rId1"/>
  <headerFooter alignWithMargins="0">
    <oddFooter>&amp;A&amp;RPage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63634"/>
  </sheetPr>
  <dimension ref="C2:J46"/>
  <sheetViews>
    <sheetView tabSelected="1" topLeftCell="B2" workbookViewId="0">
      <selection activeCell="K9" sqref="K9"/>
    </sheetView>
  </sheetViews>
  <sheetFormatPr defaultRowHeight="12.75" x14ac:dyDescent="0.2"/>
  <cols>
    <col min="3" max="3" width="28.28515625" customWidth="1"/>
    <col min="4" max="4" width="16.7109375" customWidth="1"/>
    <col min="5" max="5" width="13.7109375" customWidth="1"/>
    <col min="6" max="6" width="14.5703125" customWidth="1"/>
    <col min="7" max="7" width="16.7109375" customWidth="1"/>
    <col min="8" max="8" width="16.5703125" customWidth="1"/>
    <col min="9" max="9" width="15" customWidth="1"/>
    <col min="10" max="10" width="23.28515625" customWidth="1"/>
  </cols>
  <sheetData>
    <row r="2" spans="3:10" x14ac:dyDescent="0.2">
      <c r="C2" s="69"/>
    </row>
    <row r="3" spans="3:10" x14ac:dyDescent="0.2">
      <c r="C3" s="69"/>
    </row>
    <row r="4" spans="3:10" ht="15" x14ac:dyDescent="0.2">
      <c r="C4" s="59" t="s">
        <v>54</v>
      </c>
      <c r="D4" s="60" t="s">
        <v>55</v>
      </c>
      <c r="E4" s="60" t="s">
        <v>56</v>
      </c>
      <c r="F4" s="60" t="s">
        <v>57</v>
      </c>
      <c r="G4" s="60" t="s">
        <v>58</v>
      </c>
      <c r="H4" s="60" t="s">
        <v>59</v>
      </c>
      <c r="I4" s="60" t="s">
        <v>69</v>
      </c>
      <c r="J4" s="60" t="s">
        <v>60</v>
      </c>
    </row>
    <row r="5" spans="3:10" x14ac:dyDescent="0.2">
      <c r="C5" s="70" t="s">
        <v>542</v>
      </c>
      <c r="D5" s="61">
        <f>COUNTIF('Test Scripts (MANDATORY)'!A7:A135, "&lt;&gt;")</f>
        <v>129</v>
      </c>
      <c r="E5" s="61">
        <f>COUNTIF('Test Scripts (MANDATORY)'!O7:O135, "Pass")</f>
        <v>129</v>
      </c>
      <c r="F5" s="61">
        <f>COUNTIF('Test Scripts (MANDATORY)'!O7:O135, "Fail")</f>
        <v>0</v>
      </c>
      <c r="G5" s="61">
        <f>D5-(E5+F5)</f>
        <v>0</v>
      </c>
      <c r="H5" s="61">
        <f>E5+F5</f>
        <v>129</v>
      </c>
      <c r="I5" s="62">
        <f>(H5/D5)</f>
        <v>1</v>
      </c>
      <c r="J5" s="63">
        <f>(E5/D5)</f>
        <v>1</v>
      </c>
    </row>
    <row r="6" spans="3:10" x14ac:dyDescent="0.2">
      <c r="C6" s="71"/>
      <c r="D6" s="61"/>
      <c r="E6" s="61"/>
      <c r="F6" s="61"/>
      <c r="G6" s="61"/>
      <c r="H6" s="61"/>
      <c r="I6" s="62"/>
      <c r="J6" s="63"/>
    </row>
    <row r="7" spans="3:10" x14ac:dyDescent="0.2">
      <c r="C7" s="71"/>
      <c r="D7" s="61"/>
      <c r="E7" s="61"/>
      <c r="F7" s="61"/>
      <c r="G7" s="61"/>
      <c r="H7" s="61"/>
      <c r="I7" s="62"/>
      <c r="J7" s="63"/>
    </row>
    <row r="8" spans="3:10" ht="15" x14ac:dyDescent="0.2">
      <c r="C8" s="59" t="s">
        <v>61</v>
      </c>
      <c r="D8" s="60">
        <f>SUM(D5:D7)</f>
        <v>129</v>
      </c>
      <c r="E8" s="60">
        <f>SUM(E5:E7)</f>
        <v>129</v>
      </c>
      <c r="F8" s="60">
        <f ca="1">SUM(F5:F56)</f>
        <v>0</v>
      </c>
      <c r="G8" s="60">
        <f>SUM(G5:G7)</f>
        <v>0</v>
      </c>
      <c r="H8" s="60">
        <f>SUM(H5:H7)</f>
        <v>129</v>
      </c>
      <c r="I8" s="64">
        <f>(H8/D8)</f>
        <v>1</v>
      </c>
      <c r="J8" s="65">
        <f>(E8/D8)</f>
        <v>1</v>
      </c>
    </row>
    <row r="11" spans="3:10" ht="15" x14ac:dyDescent="0.2">
      <c r="C11" s="73" t="s">
        <v>70</v>
      </c>
      <c r="D11" s="74" t="s">
        <v>55</v>
      </c>
      <c r="E11" s="60" t="s">
        <v>56</v>
      </c>
      <c r="F11" s="60" t="s">
        <v>57</v>
      </c>
      <c r="G11" s="60" t="s">
        <v>58</v>
      </c>
      <c r="H11" s="60" t="s">
        <v>59</v>
      </c>
      <c r="I11" s="60" t="s">
        <v>69</v>
      </c>
      <c r="J11" s="60" t="s">
        <v>60</v>
      </c>
    </row>
    <row r="12" spans="3:10" ht="15" x14ac:dyDescent="0.2">
      <c r="C12" s="72" t="s">
        <v>62</v>
      </c>
      <c r="D12" s="66">
        <f>COUNTIF('Test Scripts (MANDATORY)'!H7:H135, "Critical")</f>
        <v>18</v>
      </c>
      <c r="E12" s="61">
        <f>COUNTIFS('Test Scripts (MANDATORY)'!H7:H135, "Critical",'Test Scripts (MANDATORY)'!O7:O135, "Pass")</f>
        <v>18</v>
      </c>
      <c r="F12" s="61">
        <f>COUNTIFS('Test Scripts (MANDATORY)'!H7:H135, "Critical",'Test Scripts (MANDATORY)'!O7:O135, "Fail")</f>
        <v>0</v>
      </c>
      <c r="G12" s="61">
        <f>D12-(E12+F12)</f>
        <v>0</v>
      </c>
      <c r="H12" s="61">
        <f>E12+F12</f>
        <v>18</v>
      </c>
      <c r="I12" s="62">
        <f>(H12/D12)</f>
        <v>1</v>
      </c>
      <c r="J12" s="63">
        <f>(E12/D12)</f>
        <v>1</v>
      </c>
    </row>
    <row r="13" spans="3:10" ht="15" x14ac:dyDescent="0.2">
      <c r="C13" s="72" t="s">
        <v>63</v>
      </c>
      <c r="D13" s="66">
        <f>COUNTIF('Test Scripts (MANDATORY)'!H7:H135, "High")</f>
        <v>27</v>
      </c>
      <c r="E13" s="61">
        <f>COUNTIFS('Test Scripts (MANDATORY)'!H7:H135, "High",'Test Scripts (MANDATORY)'!O7:O135, "Pass")</f>
        <v>27</v>
      </c>
      <c r="F13" s="61">
        <f>COUNTIFS('Test Scripts (MANDATORY)'!H7:H135, "High",'Test Scripts (MANDATORY)'!O7:O135, "Fail")</f>
        <v>0</v>
      </c>
      <c r="G13" s="61">
        <f t="shared" ref="G13:G15" si="0">D13-(E13+F13)</f>
        <v>0</v>
      </c>
      <c r="H13" s="61">
        <f t="shared" ref="H13:H15" si="1">E13+F13</f>
        <v>27</v>
      </c>
      <c r="I13" s="62">
        <f t="shared" ref="I13:I15" si="2">(H13/D13)</f>
        <v>1</v>
      </c>
      <c r="J13" s="63">
        <f t="shared" ref="J13:J15" si="3">(E13/D13)</f>
        <v>1</v>
      </c>
    </row>
    <row r="14" spans="3:10" ht="15" x14ac:dyDescent="0.2">
      <c r="C14" s="72" t="s">
        <v>64</v>
      </c>
      <c r="D14" s="66">
        <f>COUNTIF('Test Scripts (MANDATORY)'!H7:H135, "Medium")</f>
        <v>43</v>
      </c>
      <c r="E14" s="61">
        <f>COUNTIFS('Test Scripts (MANDATORY)'!H7:H135, "Medium",'Test Scripts (MANDATORY)'!O7:O135, "Pass")</f>
        <v>43</v>
      </c>
      <c r="F14" s="61">
        <f>COUNTIFS('Test Scripts (MANDATORY)'!H7:H135, "Medium",'Test Scripts (MANDATORY)'!O7:O135, "Fail")</f>
        <v>0</v>
      </c>
      <c r="G14" s="61">
        <f t="shared" si="0"/>
        <v>0</v>
      </c>
      <c r="H14" s="61">
        <f t="shared" si="1"/>
        <v>43</v>
      </c>
      <c r="I14" s="62">
        <f t="shared" si="2"/>
        <v>1</v>
      </c>
      <c r="J14" s="63">
        <f t="shared" si="3"/>
        <v>1</v>
      </c>
    </row>
    <row r="15" spans="3:10" ht="15" x14ac:dyDescent="0.2">
      <c r="C15" s="72" t="s">
        <v>65</v>
      </c>
      <c r="D15" s="66">
        <f>COUNTIF('Test Scripts (MANDATORY)'!H7:H135, "Low")</f>
        <v>41</v>
      </c>
      <c r="E15" s="61">
        <f>COUNTIFS('Test Scripts (MANDATORY)'!H7:H135, "Low",'Test Scripts (MANDATORY)'!O7:O135, "Pass")</f>
        <v>41</v>
      </c>
      <c r="F15" s="61">
        <f>COUNTIFS('Test Scripts (MANDATORY)'!H7:H135, "Low",'Test Scripts (MANDATORY)'!O7:O135, "Fail")</f>
        <v>0</v>
      </c>
      <c r="G15" s="61">
        <f t="shared" si="0"/>
        <v>0</v>
      </c>
      <c r="H15" s="61">
        <f t="shared" si="1"/>
        <v>41</v>
      </c>
      <c r="I15" s="62">
        <f t="shared" si="2"/>
        <v>1</v>
      </c>
      <c r="J15" s="63">
        <f t="shared" si="3"/>
        <v>1</v>
      </c>
    </row>
    <row r="16" spans="3:10" ht="15" x14ac:dyDescent="0.2">
      <c r="C16" s="59" t="s">
        <v>61</v>
      </c>
      <c r="D16" s="60">
        <f>SUM(D12:D15)</f>
        <v>129</v>
      </c>
      <c r="E16" s="60">
        <f>SUM(E12:E15)</f>
        <v>129</v>
      </c>
      <c r="F16" s="60">
        <f>SUM(F12:F15)</f>
        <v>0</v>
      </c>
      <c r="G16" s="60">
        <f>SUM(G12:G15)</f>
        <v>0</v>
      </c>
      <c r="H16" s="60">
        <f>SUM(H12:H15)</f>
        <v>129</v>
      </c>
      <c r="I16" s="64">
        <f>(H16/D16)</f>
        <v>1</v>
      </c>
      <c r="J16" s="65">
        <f>(E16/D16)</f>
        <v>1</v>
      </c>
    </row>
    <row r="17" spans="3:10" x14ac:dyDescent="0.2">
      <c r="C17" s="69"/>
    </row>
    <row r="18" spans="3:10" ht="15" x14ac:dyDescent="0.2">
      <c r="C18" s="59" t="s">
        <v>71</v>
      </c>
      <c r="D18" s="60" t="s">
        <v>55</v>
      </c>
      <c r="E18" s="60" t="s">
        <v>56</v>
      </c>
      <c r="F18" s="60" t="s">
        <v>57</v>
      </c>
      <c r="G18" s="60" t="s">
        <v>58</v>
      </c>
      <c r="H18" s="60" t="s">
        <v>59</v>
      </c>
      <c r="I18" s="60" t="s">
        <v>69</v>
      </c>
      <c r="J18" s="60" t="s">
        <v>60</v>
      </c>
    </row>
    <row r="19" spans="3:10" x14ac:dyDescent="0.2">
      <c r="C19" s="76" t="s">
        <v>46</v>
      </c>
      <c r="D19" s="66">
        <f>COUNTIF('Test Scripts (MANDATORY)'!I7:I135, "Positive")</f>
        <v>86</v>
      </c>
      <c r="E19" s="61">
        <f>COUNTIFS('Test Scripts (MANDATORY)'!I7:I135, "Positive",'Test Scripts (MANDATORY)'!O7:O135, "Pass")</f>
        <v>86</v>
      </c>
      <c r="F19" s="61">
        <f>COUNTIFS('Test Scripts (MANDATORY)'!I7:I135, "Positive",'Test Scripts (MANDATORY)'!O7:O135, "Fail")</f>
        <v>0</v>
      </c>
      <c r="G19" s="61">
        <f>D19-(E19+F19)</f>
        <v>0</v>
      </c>
      <c r="H19" s="61">
        <f>E19+F19</f>
        <v>86</v>
      </c>
      <c r="I19" s="62">
        <f>(H19/D19)</f>
        <v>1</v>
      </c>
      <c r="J19" s="63">
        <f>(E19/D19)</f>
        <v>1</v>
      </c>
    </row>
    <row r="20" spans="3:10" x14ac:dyDescent="0.2">
      <c r="C20" s="77" t="s">
        <v>47</v>
      </c>
      <c r="D20" s="66">
        <f>COUNTIF('Test Scripts (MANDATORY)'!I7:I135, "Negative")</f>
        <v>43</v>
      </c>
      <c r="E20" s="61">
        <f>COUNTIFS('Test Scripts (MANDATORY)'!I7:I135, "Negative",'Test Scripts (MANDATORY)'!O7:O135, "Pass")</f>
        <v>43</v>
      </c>
      <c r="F20" s="61">
        <f>COUNTIFS('Test Scripts (MANDATORY)'!I7:I135, "Negative",'Test Scripts (MANDATORY)'!O7:O135, "Fail")</f>
        <v>0</v>
      </c>
      <c r="G20" s="61">
        <f>D20-(E20+F20)</f>
        <v>0</v>
      </c>
      <c r="H20" s="61">
        <f>E20+F20</f>
        <v>43</v>
      </c>
      <c r="I20" s="62">
        <f>(H20/D20)</f>
        <v>1</v>
      </c>
      <c r="J20" s="63">
        <f>(E20/D20)</f>
        <v>1</v>
      </c>
    </row>
    <row r="21" spans="3:10" ht="15" x14ac:dyDescent="0.2">
      <c r="C21" s="59" t="s">
        <v>61</v>
      </c>
      <c r="D21" s="60">
        <f>SUM(D19:D20)</f>
        <v>129</v>
      </c>
      <c r="E21" s="60">
        <f t="shared" ref="E21:H21" si="4">SUM(E19:E20)</f>
        <v>129</v>
      </c>
      <c r="F21" s="60">
        <f t="shared" si="4"/>
        <v>0</v>
      </c>
      <c r="G21" s="60">
        <f t="shared" si="4"/>
        <v>0</v>
      </c>
      <c r="H21" s="60">
        <f t="shared" si="4"/>
        <v>129</v>
      </c>
      <c r="I21" s="64">
        <f>(H21/D21)</f>
        <v>1</v>
      </c>
      <c r="J21" s="65">
        <f>(E21/D21)</f>
        <v>1</v>
      </c>
    </row>
    <row r="24" spans="3:10" x14ac:dyDescent="0.2">
      <c r="C24" s="69" t="s">
        <v>78</v>
      </c>
    </row>
    <row r="43" spans="3:5" ht="15" x14ac:dyDescent="0.2">
      <c r="C43" s="78" t="s">
        <v>80</v>
      </c>
      <c r="D43" s="148" t="s">
        <v>81</v>
      </c>
      <c r="E43" s="149"/>
    </row>
    <row r="44" spans="3:5" x14ac:dyDescent="0.2">
      <c r="C44" s="79" t="s">
        <v>82</v>
      </c>
      <c r="D44" s="150" t="s">
        <v>83</v>
      </c>
      <c r="E44" s="151"/>
    </row>
    <row r="45" spans="3:5" x14ac:dyDescent="0.2">
      <c r="C45" s="80" t="s">
        <v>84</v>
      </c>
      <c r="D45" s="150" t="s">
        <v>85</v>
      </c>
      <c r="E45" s="151"/>
    </row>
    <row r="46" spans="3:5" x14ac:dyDescent="0.2">
      <c r="C46" s="81" t="s">
        <v>86</v>
      </c>
      <c r="D46" s="152">
        <v>1</v>
      </c>
      <c r="E46" s="151"/>
    </row>
  </sheetData>
  <mergeCells count="4">
    <mergeCell ref="D43:E43"/>
    <mergeCell ref="D44:E44"/>
    <mergeCell ref="D45:E45"/>
    <mergeCell ref="D46:E46"/>
  </mergeCells>
  <conditionalFormatting sqref="I5:J5">
    <cfRule type="cellIs" dxfId="8" priority="7" operator="equal">
      <formula>100%</formula>
    </cfRule>
    <cfRule type="cellIs" dxfId="7" priority="8" operator="between">
      <formula>80%</formula>
      <formula>99%</formula>
    </cfRule>
    <cfRule type="cellIs" dxfId="6" priority="9" operator="lessThanOrEqual">
      <formula>79%</formula>
    </cfRule>
  </conditionalFormatting>
  <conditionalFormatting sqref="I12:J15">
    <cfRule type="cellIs" dxfId="5" priority="4" operator="equal">
      <formula>100%</formula>
    </cfRule>
    <cfRule type="cellIs" dxfId="4" priority="5" operator="between">
      <formula>80%</formula>
      <formula>99%</formula>
    </cfRule>
    <cfRule type="cellIs" dxfId="3" priority="6" operator="lessThanOrEqual">
      <formula>79%</formula>
    </cfRule>
  </conditionalFormatting>
  <conditionalFormatting sqref="I19:J20">
    <cfRule type="cellIs" dxfId="2" priority="1" operator="equal">
      <formula>100%</formula>
    </cfRule>
    <cfRule type="cellIs" dxfId="1" priority="2" operator="between">
      <formula>80%</formula>
      <formula>99%</formula>
    </cfRule>
    <cfRule type="cellIs" dxfId="0" priority="3" operator="lessThanOrEqual">
      <formula>79%</formula>
    </cfRule>
  </conditionalFormatting>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O19"/>
  <sheetViews>
    <sheetView zoomScaleNormal="100" workbookViewId="0">
      <selection activeCell="D25" sqref="D25"/>
    </sheetView>
  </sheetViews>
  <sheetFormatPr defaultRowHeight="21" customHeight="1" x14ac:dyDescent="0.2"/>
  <cols>
    <col min="1" max="1" width="9.140625" style="19"/>
    <col min="2" max="2" width="13.140625" style="15" customWidth="1"/>
    <col min="3" max="4" width="17.85546875" style="19" customWidth="1"/>
    <col min="5" max="5" width="45.42578125" style="19" customWidth="1"/>
    <col min="6" max="16384" width="9.140625" style="19"/>
  </cols>
  <sheetData>
    <row r="1" spans="2:15" ht="12.75" x14ac:dyDescent="0.2"/>
    <row r="2" spans="2:15" ht="21" customHeight="1" x14ac:dyDescent="0.2">
      <c r="B2" s="33"/>
    </row>
    <row r="3" spans="2:15" s="15" customFormat="1" ht="20.100000000000001" customHeight="1" x14ac:dyDescent="0.2">
      <c r="B3" s="14" t="s">
        <v>2</v>
      </c>
      <c r="C3" s="14" t="s">
        <v>18</v>
      </c>
      <c r="D3" s="14" t="s">
        <v>19</v>
      </c>
      <c r="E3" s="14" t="s">
        <v>20</v>
      </c>
    </row>
    <row r="4" spans="2:15" ht="20.100000000000001" customHeight="1" x14ac:dyDescent="0.2">
      <c r="B4" s="16" t="s">
        <v>36</v>
      </c>
      <c r="C4" s="17"/>
      <c r="D4" s="18"/>
      <c r="E4" s="18" t="s">
        <v>37</v>
      </c>
      <c r="H4" s="153" t="s">
        <v>75</v>
      </c>
      <c r="I4" s="153"/>
      <c r="J4" s="153"/>
      <c r="K4" s="153"/>
      <c r="L4" s="153"/>
      <c r="M4" s="153"/>
      <c r="N4" s="153"/>
      <c r="O4" s="153"/>
    </row>
    <row r="5" spans="2:15" ht="20.100000000000001" customHeight="1" x14ac:dyDescent="0.2">
      <c r="B5" s="20" t="s">
        <v>38</v>
      </c>
      <c r="C5" s="17"/>
      <c r="D5" s="18"/>
      <c r="E5" s="18" t="s">
        <v>39</v>
      </c>
      <c r="H5" s="153"/>
      <c r="I5" s="153"/>
      <c r="J5" s="153"/>
      <c r="K5" s="153"/>
      <c r="L5" s="153"/>
      <c r="M5" s="153"/>
      <c r="N5" s="153"/>
      <c r="O5" s="153"/>
    </row>
    <row r="6" spans="2:15" ht="20.100000000000001" customHeight="1" x14ac:dyDescent="0.2">
      <c r="B6" s="20" t="s">
        <v>40</v>
      </c>
      <c r="C6" s="17"/>
      <c r="D6" s="18"/>
      <c r="E6" s="18"/>
      <c r="H6" s="153"/>
      <c r="I6" s="153"/>
      <c r="J6" s="153"/>
      <c r="K6" s="153"/>
      <c r="L6" s="153"/>
      <c r="M6" s="153"/>
      <c r="N6" s="153"/>
      <c r="O6" s="153"/>
    </row>
    <row r="7" spans="2:15" ht="20.100000000000001" customHeight="1" x14ac:dyDescent="0.2">
      <c r="B7" s="20" t="s">
        <v>74</v>
      </c>
      <c r="C7" s="18"/>
      <c r="D7" s="18"/>
      <c r="E7" s="18" t="s">
        <v>72</v>
      </c>
      <c r="H7" s="153"/>
      <c r="I7" s="153"/>
      <c r="J7" s="153"/>
      <c r="K7" s="153"/>
      <c r="L7" s="153"/>
      <c r="M7" s="153"/>
      <c r="N7" s="153"/>
      <c r="O7" s="153"/>
    </row>
    <row r="8" spans="2:15" ht="20.100000000000001" customHeight="1" x14ac:dyDescent="0.2">
      <c r="B8" s="20"/>
      <c r="C8" s="18"/>
      <c r="D8" s="18"/>
      <c r="E8" s="18"/>
    </row>
    <row r="9" spans="2:15" ht="20.100000000000001" customHeight="1" x14ac:dyDescent="0.2">
      <c r="B9" s="20"/>
      <c r="C9" s="18"/>
      <c r="D9" s="18"/>
      <c r="E9" s="18"/>
    </row>
    <row r="10" spans="2:15" ht="20.100000000000001" customHeight="1" x14ac:dyDescent="0.2">
      <c r="B10" s="20"/>
      <c r="C10" s="18"/>
      <c r="D10" s="18"/>
      <c r="E10" s="18"/>
    </row>
    <row r="11" spans="2:15" ht="20.100000000000001" customHeight="1" x14ac:dyDescent="0.2">
      <c r="B11" s="20"/>
      <c r="C11" s="18"/>
      <c r="D11" s="18"/>
      <c r="E11" s="18"/>
    </row>
    <row r="12" spans="2:15" ht="20.100000000000001" customHeight="1" x14ac:dyDescent="0.2">
      <c r="B12" s="20"/>
      <c r="C12" s="18"/>
      <c r="D12" s="18"/>
      <c r="E12" s="18"/>
    </row>
    <row r="13" spans="2:15" ht="20.100000000000001" customHeight="1" x14ac:dyDescent="0.2">
      <c r="B13" s="20"/>
      <c r="C13" s="18"/>
      <c r="D13" s="18"/>
      <c r="E13" s="18"/>
    </row>
    <row r="14" spans="2:15" ht="20.100000000000001" customHeight="1" x14ac:dyDescent="0.2">
      <c r="B14" s="20"/>
      <c r="C14" s="18"/>
      <c r="D14" s="18"/>
      <c r="E14" s="18"/>
    </row>
    <row r="15" spans="2:15" ht="20.100000000000001" customHeight="1" x14ac:dyDescent="0.2">
      <c r="B15" s="20"/>
      <c r="C15" s="18"/>
      <c r="D15" s="18"/>
      <c r="E15" s="18"/>
    </row>
    <row r="16" spans="2:15" ht="20.100000000000001" customHeight="1" x14ac:dyDescent="0.2">
      <c r="B16" s="20"/>
      <c r="C16" s="18"/>
      <c r="D16" s="18"/>
      <c r="E16" s="18"/>
    </row>
    <row r="17" spans="2:5" ht="20.100000000000001" customHeight="1" x14ac:dyDescent="0.2">
      <c r="B17" s="20"/>
      <c r="C17" s="18"/>
      <c r="D17" s="18"/>
      <c r="E17" s="18"/>
    </row>
    <row r="18" spans="2:5" ht="20.100000000000001" customHeight="1" x14ac:dyDescent="0.2">
      <c r="B18" s="20"/>
      <c r="C18" s="18"/>
      <c r="D18" s="18"/>
      <c r="E18" s="18"/>
    </row>
    <row r="19" spans="2:5" ht="20.100000000000001" customHeight="1" x14ac:dyDescent="0.2">
      <c r="B19" s="20"/>
      <c r="C19" s="18"/>
      <c r="D19" s="18"/>
      <c r="E19" s="18"/>
    </row>
  </sheetData>
  <mergeCells count="1">
    <mergeCell ref="H4:O7"/>
  </mergeCells>
  <printOptions horizontalCentered="1"/>
  <pageMargins left="0.5" right="0.5" top="1" bottom="0.5" header="0.3" footer="0.3"/>
  <pageSetup paperSize="9" orientation="portrait" r:id="rId1"/>
  <headerFooter>
    <oddFooter>&amp;A&amp;RPage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08708a1a-b8ed-4827-9c91-ed23e168ce08">2VQUE7424SWE-235-387</_dlc_DocId>
    <_dlc_DocIdUrl xmlns="08708a1a-b8ed-4827-9c91-ed23e168ce08">
      <Url>https://pruf1rst.pru.intranet.asia/Operations/it/_layouts/DocIdRedir.aspx?ID=2VQUE7424SWE-235-387</Url>
      <Description>2VQUE7424SWE-235-387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44896CBBE3BB458C7D6C10B33854E6" ma:contentTypeVersion="0" ma:contentTypeDescription="Create a new document." ma:contentTypeScope="" ma:versionID="8aeddab8316509f593f0b4acdbf8cd31">
  <xsd:schema xmlns:xsd="http://www.w3.org/2001/XMLSchema" xmlns:xs="http://www.w3.org/2001/XMLSchema" xmlns:p="http://schemas.microsoft.com/office/2006/metadata/properties" xmlns:ns2="08708a1a-b8ed-4827-9c91-ed23e168ce08" targetNamespace="http://schemas.microsoft.com/office/2006/metadata/properties" ma:root="true" ma:fieldsID="cc814d91bc38a78503efaaf93915e7c8" ns2:_="">
    <xsd:import namespace="08708a1a-b8ed-4827-9c91-ed23e168ce08"/>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08a1a-b8ed-4827-9c91-ed23e168ce0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66E3473-08A3-471A-A590-E9B6EF143218}">
  <ds:schemaRefs>
    <ds:schemaRef ds:uri="http://schemas.microsoft.com/sharepoint/v3/contenttype/forms"/>
  </ds:schemaRefs>
</ds:datastoreItem>
</file>

<file path=customXml/itemProps2.xml><?xml version="1.0" encoding="utf-8"?>
<ds:datastoreItem xmlns:ds="http://schemas.openxmlformats.org/officeDocument/2006/customXml" ds:itemID="{A41A9572-E756-4F9F-A0DB-CF1FF11AE075}">
  <ds:schemaRefs>
    <ds:schemaRef ds:uri="http://purl.org/dc/term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schemas.microsoft.com/office/infopath/2007/PartnerControls"/>
    <ds:schemaRef ds:uri="08708a1a-b8ed-4827-9c91-ed23e168ce08"/>
    <ds:schemaRef ds:uri="http://www.w3.org/XML/1998/namespace"/>
  </ds:schemaRefs>
</ds:datastoreItem>
</file>

<file path=customXml/itemProps3.xml><?xml version="1.0" encoding="utf-8"?>
<ds:datastoreItem xmlns:ds="http://schemas.openxmlformats.org/officeDocument/2006/customXml" ds:itemID="{CA5FE98D-523B-4C82-880E-DC5F2C8786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708a1a-b8ed-4827-9c91-ed23e168c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0012FC0-6C24-4859-8422-3B3FE858905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 Sheet</vt:lpstr>
      <vt:lpstr>Test Scenario</vt:lpstr>
      <vt:lpstr>Test Scripts (MANDATORY)</vt:lpstr>
      <vt:lpstr>Test Result Summary</vt:lpstr>
      <vt:lpstr>Version Control</vt:lpstr>
      <vt:lpstr>'Cover Sheet'!Print_Area</vt:lpstr>
      <vt:lpstr>'Test Scenario'!Print_Area</vt:lpstr>
      <vt:lpstr>'Test Scripts (MANDATORY)'!Print_Area</vt:lpstr>
      <vt:lpstr>'Version Control'!Print_Area</vt:lpstr>
      <vt:lpstr>'Test Scenario'!Print_Titles</vt:lpstr>
      <vt:lpstr>'Test Scripts (MANDATORY)'!Print_Titles</vt:lpstr>
      <vt:lpstr>'Version Control'!Print_Titles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2010-12-08T10:22:17Z</dcterms:created>
  <dcterms:modified xsi:type="dcterms:W3CDTF">2018-07-26T18:05:16Z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0x0101007744896CBBE3BB458C7D6C10B33854E6</vt:lpwstr>
  </property>
  <property fmtid="{D5CDD505-2E9C-101B-9397-08002B2CF9AE}" pid="3" name="_dlc_DocIdItemGuid">
    <vt:lpwstr>67052cbe-fe56-47b9-bfee-c3c553ee1349</vt:lpwstr>
  </property>
</Properties>
</file>