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1. Maul\SLIP GAJI\Internal\"/>
    </mc:Choice>
  </mc:AlternateContent>
  <bookViews>
    <workbookView xWindow="0" yWindow="0" windowWidth="19200" windowHeight="8235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V2" i="1" l="1"/>
  <c r="N2" i="1"/>
  <c r="J2" i="1"/>
  <c r="W2" i="1" s="1"/>
  <c r="D2" i="1"/>
  <c r="AA2" i="1" l="1"/>
  <c r="U2" i="1"/>
  <c r="Y52" i="2"/>
  <c r="W52" i="2"/>
  <c r="V52" i="2"/>
  <c r="U52" i="2"/>
  <c r="T52" i="2"/>
  <c r="S52" i="2"/>
  <c r="Q52" i="2"/>
  <c r="P52" i="2"/>
  <c r="O52" i="2"/>
  <c r="N52" i="2"/>
  <c r="L52" i="2"/>
  <c r="K52" i="2"/>
  <c r="J52" i="2"/>
  <c r="X51" i="2"/>
  <c r="R51" i="2"/>
  <c r="Z51" i="2" s="1"/>
  <c r="AA51" i="2" s="1"/>
  <c r="AB51" i="2" s="1"/>
  <c r="M51" i="2"/>
  <c r="I51" i="2"/>
  <c r="X50" i="2"/>
  <c r="M50" i="2"/>
  <c r="R50" i="2" s="1"/>
  <c r="Z50" i="2" s="1"/>
  <c r="AA50" i="2" s="1"/>
  <c r="AB50" i="2" s="1"/>
  <c r="I50" i="2"/>
  <c r="X49" i="2"/>
  <c r="I49" i="2"/>
  <c r="M49" i="2" s="1"/>
  <c r="R49" i="2" s="1"/>
  <c r="Z49" i="2" s="1"/>
  <c r="AA49" i="2" s="1"/>
  <c r="AB49" i="2" s="1"/>
  <c r="X48" i="2"/>
  <c r="R48" i="2"/>
  <c r="Z48" i="2" s="1"/>
  <c r="AA48" i="2" s="1"/>
  <c r="AB48" i="2" s="1"/>
  <c r="M48" i="2"/>
  <c r="I48" i="2"/>
  <c r="X47" i="2"/>
  <c r="R47" i="2"/>
  <c r="Z47" i="2" s="1"/>
  <c r="AA47" i="2" s="1"/>
  <c r="AB47" i="2" s="1"/>
  <c r="M47" i="2"/>
  <c r="I47" i="2"/>
  <c r="X46" i="2"/>
  <c r="M46" i="2"/>
  <c r="R46" i="2" s="1"/>
  <c r="Z46" i="2" s="1"/>
  <c r="AA46" i="2" s="1"/>
  <c r="AB46" i="2" s="1"/>
  <c r="I46" i="2"/>
  <c r="X45" i="2"/>
  <c r="I45" i="2"/>
  <c r="M45" i="2" s="1"/>
  <c r="R45" i="2" s="1"/>
  <c r="Z45" i="2" s="1"/>
  <c r="AA45" i="2" s="1"/>
  <c r="AB45" i="2" s="1"/>
  <c r="X44" i="2"/>
  <c r="R44" i="2"/>
  <c r="Z44" i="2" s="1"/>
  <c r="AA44" i="2" s="1"/>
  <c r="AB44" i="2" s="1"/>
  <c r="M44" i="2"/>
  <c r="I44" i="2"/>
  <c r="X43" i="2"/>
  <c r="R43" i="2"/>
  <c r="Z43" i="2" s="1"/>
  <c r="AA43" i="2" s="1"/>
  <c r="AB43" i="2" s="1"/>
  <c r="M43" i="2"/>
  <c r="I43" i="2"/>
  <c r="X42" i="2"/>
  <c r="M42" i="2"/>
  <c r="R42" i="2" s="1"/>
  <c r="Z42" i="2" s="1"/>
  <c r="AA42" i="2" s="1"/>
  <c r="AB42" i="2" s="1"/>
  <c r="I42" i="2"/>
  <c r="X41" i="2"/>
  <c r="I41" i="2"/>
  <c r="M41" i="2" s="1"/>
  <c r="R41" i="2" s="1"/>
  <c r="Z41" i="2" s="1"/>
  <c r="AA41" i="2" s="1"/>
  <c r="AB41" i="2" s="1"/>
  <c r="X40" i="2"/>
  <c r="R40" i="2"/>
  <c r="Z40" i="2" s="1"/>
  <c r="AA40" i="2" s="1"/>
  <c r="AB40" i="2" s="1"/>
  <c r="M40" i="2"/>
  <c r="I40" i="2"/>
  <c r="X39" i="2"/>
  <c r="I39" i="2"/>
  <c r="M39" i="2" s="1"/>
  <c r="R39" i="2" s="1"/>
  <c r="Z39" i="2" s="1"/>
  <c r="AA39" i="2" s="1"/>
  <c r="AB39" i="2" s="1"/>
  <c r="X38" i="2"/>
  <c r="M38" i="2"/>
  <c r="R38" i="2" s="1"/>
  <c r="Z38" i="2" s="1"/>
  <c r="AA38" i="2" s="1"/>
  <c r="AB38" i="2" s="1"/>
  <c r="I38" i="2"/>
  <c r="X37" i="2"/>
  <c r="I37" i="2"/>
  <c r="M37" i="2" s="1"/>
  <c r="R37" i="2" s="1"/>
  <c r="Z37" i="2" s="1"/>
  <c r="AA37" i="2" s="1"/>
  <c r="AB37" i="2" s="1"/>
  <c r="X36" i="2"/>
  <c r="M36" i="2"/>
  <c r="R36" i="2" s="1"/>
  <c r="Z36" i="2" s="1"/>
  <c r="AA36" i="2" s="1"/>
  <c r="AB36" i="2" s="1"/>
  <c r="I36" i="2"/>
  <c r="X35" i="2"/>
  <c r="I35" i="2"/>
  <c r="M35" i="2" s="1"/>
  <c r="R35" i="2" s="1"/>
  <c r="Z35" i="2" s="1"/>
  <c r="AA35" i="2" s="1"/>
  <c r="AB35" i="2" s="1"/>
  <c r="X34" i="2"/>
  <c r="M34" i="2"/>
  <c r="R34" i="2" s="1"/>
  <c r="Z34" i="2" s="1"/>
  <c r="AA34" i="2" s="1"/>
  <c r="AB34" i="2" s="1"/>
  <c r="I34" i="2"/>
  <c r="X33" i="2"/>
  <c r="I33" i="2"/>
  <c r="M33" i="2" s="1"/>
  <c r="R33" i="2" s="1"/>
  <c r="Z33" i="2" s="1"/>
  <c r="AA33" i="2" s="1"/>
  <c r="AB33" i="2" s="1"/>
  <c r="X32" i="2"/>
  <c r="M32" i="2"/>
  <c r="R32" i="2" s="1"/>
  <c r="Z32" i="2" s="1"/>
  <c r="AA32" i="2" s="1"/>
  <c r="AB32" i="2" s="1"/>
  <c r="I32" i="2"/>
  <c r="X31" i="2"/>
  <c r="I31" i="2"/>
  <c r="M31" i="2" s="1"/>
  <c r="R31" i="2" s="1"/>
  <c r="Z31" i="2" s="1"/>
  <c r="AA31" i="2" s="1"/>
  <c r="AB31" i="2" s="1"/>
  <c r="X30" i="2"/>
  <c r="M30" i="2"/>
  <c r="R30" i="2" s="1"/>
  <c r="Z30" i="2" s="1"/>
  <c r="AA30" i="2" s="1"/>
  <c r="AB30" i="2" s="1"/>
  <c r="I30" i="2"/>
  <c r="X29" i="2"/>
  <c r="I29" i="2"/>
  <c r="M29" i="2" s="1"/>
  <c r="R29" i="2" s="1"/>
  <c r="Z29" i="2" s="1"/>
  <c r="AA29" i="2" s="1"/>
  <c r="AB29" i="2" s="1"/>
  <c r="X28" i="2"/>
  <c r="M28" i="2"/>
  <c r="R28" i="2" s="1"/>
  <c r="Z28" i="2" s="1"/>
  <c r="AA28" i="2" s="1"/>
  <c r="AB28" i="2" s="1"/>
  <c r="I28" i="2"/>
  <c r="X27" i="2"/>
  <c r="R27" i="2"/>
  <c r="Z27" i="2" s="1"/>
  <c r="AA27" i="2" s="1"/>
  <c r="AB27" i="2" s="1"/>
  <c r="I27" i="2"/>
  <c r="M27" i="2" s="1"/>
  <c r="X26" i="2"/>
  <c r="M26" i="2"/>
  <c r="R26" i="2" s="1"/>
  <c r="Z26" i="2" s="1"/>
  <c r="AA26" i="2" s="1"/>
  <c r="AB26" i="2" s="1"/>
  <c r="I26" i="2"/>
  <c r="X25" i="2"/>
  <c r="I25" i="2"/>
  <c r="M25" i="2" s="1"/>
  <c r="R25" i="2" s="1"/>
  <c r="Z25" i="2" s="1"/>
  <c r="AA25" i="2" s="1"/>
  <c r="AB25" i="2" s="1"/>
  <c r="X24" i="2"/>
  <c r="M24" i="2"/>
  <c r="R24" i="2" s="1"/>
  <c r="I24" i="2"/>
  <c r="X23" i="2"/>
  <c r="I23" i="2"/>
  <c r="M23" i="2" s="1"/>
  <c r="R23" i="2" s="1"/>
  <c r="Z23" i="2" s="1"/>
  <c r="AA23" i="2" s="1"/>
  <c r="AB23" i="2" s="1"/>
  <c r="AA22" i="2"/>
  <c r="AB22" i="2" s="1"/>
  <c r="X22" i="2"/>
  <c r="M22" i="2"/>
  <c r="R22" i="2" s="1"/>
  <c r="Z22" i="2" s="1"/>
  <c r="I22" i="2"/>
  <c r="Z21" i="2"/>
  <c r="AA21" i="2" s="1"/>
  <c r="AB21" i="2" s="1"/>
  <c r="X21" i="2"/>
  <c r="I21" i="2"/>
  <c r="M21" i="2" s="1"/>
  <c r="R21" i="2" s="1"/>
  <c r="X20" i="2"/>
  <c r="M20" i="2"/>
  <c r="R20" i="2" s="1"/>
  <c r="Z20" i="2" s="1"/>
  <c r="AA20" i="2" s="1"/>
  <c r="AB20" i="2" s="1"/>
  <c r="I20" i="2"/>
  <c r="X19" i="2"/>
  <c r="R19" i="2"/>
  <c r="Z19" i="2" s="1"/>
  <c r="AA19" i="2" s="1"/>
  <c r="AB19" i="2" s="1"/>
  <c r="I19" i="2"/>
  <c r="M19" i="2" s="1"/>
  <c r="X18" i="2"/>
  <c r="M18" i="2"/>
  <c r="R18" i="2" s="1"/>
  <c r="Z18" i="2" s="1"/>
  <c r="AA18" i="2" s="1"/>
  <c r="AB18" i="2" s="1"/>
  <c r="I18" i="2"/>
  <c r="X17" i="2"/>
  <c r="I17" i="2"/>
  <c r="M17" i="2" s="1"/>
  <c r="R17" i="2" s="1"/>
  <c r="Z17" i="2" s="1"/>
  <c r="AA17" i="2" s="1"/>
  <c r="AB17" i="2" s="1"/>
  <c r="X16" i="2"/>
  <c r="M16" i="2"/>
  <c r="R16" i="2" s="1"/>
  <c r="Z16" i="2" s="1"/>
  <c r="AA16" i="2" s="1"/>
  <c r="AB16" i="2" s="1"/>
  <c r="I16" i="2"/>
  <c r="X15" i="2"/>
  <c r="I15" i="2"/>
  <c r="M15" i="2" s="1"/>
  <c r="R15" i="2" s="1"/>
  <c r="Z15" i="2" s="1"/>
  <c r="AA15" i="2" s="1"/>
  <c r="AB15" i="2" s="1"/>
  <c r="AA14" i="2"/>
  <c r="AB14" i="2" s="1"/>
  <c r="X14" i="2"/>
  <c r="M14" i="2"/>
  <c r="R14" i="2" s="1"/>
  <c r="Z14" i="2" s="1"/>
  <c r="I14" i="2"/>
  <c r="Z13" i="2"/>
  <c r="AA13" i="2" s="1"/>
  <c r="AB13" i="2" s="1"/>
  <c r="X13" i="2"/>
  <c r="I13" i="2"/>
  <c r="M13" i="2" s="1"/>
  <c r="R13" i="2" s="1"/>
  <c r="X12" i="2"/>
  <c r="M12" i="2"/>
  <c r="R12" i="2" s="1"/>
  <c r="Z12" i="2" s="1"/>
  <c r="AA12" i="2" s="1"/>
  <c r="AB12" i="2" s="1"/>
  <c r="I12" i="2"/>
  <c r="X11" i="2"/>
  <c r="R11" i="2"/>
  <c r="Z11" i="2" s="1"/>
  <c r="AA11" i="2" s="1"/>
  <c r="AB11" i="2" s="1"/>
  <c r="I11" i="2"/>
  <c r="M11" i="2" s="1"/>
  <c r="X10" i="2"/>
  <c r="M10" i="2"/>
  <c r="R10" i="2" s="1"/>
  <c r="Z10" i="2" s="1"/>
  <c r="AA10" i="2" s="1"/>
  <c r="AB10" i="2" s="1"/>
  <c r="I10" i="2"/>
  <c r="X9" i="2"/>
  <c r="I9" i="2"/>
  <c r="M9" i="2" s="1"/>
  <c r="R9" i="2" s="1"/>
  <c r="Z9" i="2" s="1"/>
  <c r="AA9" i="2" s="1"/>
  <c r="AB9" i="2" s="1"/>
  <c r="X8" i="2"/>
  <c r="M8" i="2"/>
  <c r="R8" i="2" s="1"/>
  <c r="Z8" i="2" s="1"/>
  <c r="AA8" i="2" s="1"/>
  <c r="AB8" i="2" s="1"/>
  <c r="I8" i="2"/>
  <c r="X7" i="2"/>
  <c r="I7" i="2"/>
  <c r="M7" i="2" s="1"/>
  <c r="R7" i="2" s="1"/>
  <c r="Z7" i="2" s="1"/>
  <c r="AA7" i="2" s="1"/>
  <c r="AB7" i="2" s="1"/>
  <c r="AA6" i="2"/>
  <c r="AB6" i="2" s="1"/>
  <c r="X6" i="2"/>
  <c r="M6" i="2"/>
  <c r="R6" i="2" s="1"/>
  <c r="Z6" i="2" s="1"/>
  <c r="I6" i="2"/>
  <c r="X5" i="2"/>
  <c r="I5" i="2"/>
  <c r="I52" i="2" l="1"/>
  <c r="M5" i="2"/>
  <c r="Z24" i="2"/>
  <c r="AA24" i="2" s="1"/>
  <c r="AB24" i="2" s="1"/>
  <c r="X52" i="2"/>
  <c r="M52" i="2" l="1"/>
  <c r="R5" i="2"/>
  <c r="R52" i="2" l="1"/>
  <c r="Z5" i="2"/>
  <c r="Z52" i="2" l="1"/>
  <c r="AA5" i="2"/>
  <c r="AA52" i="2" l="1"/>
  <c r="AB5" i="2"/>
  <c r="AB52" i="2" s="1"/>
</calcChain>
</file>

<file path=xl/sharedStrings.xml><?xml version="1.0" encoding="utf-8"?>
<sst xmlns="http://schemas.openxmlformats.org/spreadsheetml/2006/main" count="257" uniqueCount="169">
  <si>
    <t>SOURCE CODE</t>
  </si>
  <si>
    <t>STATUS</t>
  </si>
  <si>
    <t>TEAM</t>
  </si>
  <si>
    <t>WORK DAYS</t>
  </si>
  <si>
    <t>TUNJANGAN JABATAN</t>
  </si>
  <si>
    <t>NIK</t>
  </si>
  <si>
    <t>NAME</t>
  </si>
  <si>
    <t>POSITION</t>
  </si>
  <si>
    <t>BASIC SALLARY</t>
  </si>
  <si>
    <t>BPJS, PENSIUN</t>
  </si>
  <si>
    <t>POTONGAN LAINNYA</t>
  </si>
  <si>
    <t>THP</t>
  </si>
  <si>
    <t>GROSS SALLARY</t>
  </si>
  <si>
    <t>TUNJANGAN PPH 21</t>
  </si>
  <si>
    <t>PERIODE DATE</t>
  </si>
  <si>
    <t xml:space="preserve"> </t>
  </si>
  <si>
    <t>No</t>
  </si>
  <si>
    <t>Name</t>
  </si>
  <si>
    <t xml:space="preserve">POSITION </t>
  </si>
  <si>
    <t>Basic Salary</t>
  </si>
  <si>
    <t>Gaji Bruto</t>
  </si>
  <si>
    <t>Commission</t>
  </si>
  <si>
    <t>BPJS INTERN</t>
  </si>
  <si>
    <t>Total Gaji Bruto</t>
  </si>
  <si>
    <t>Deduction</t>
  </si>
  <si>
    <t xml:space="preserve">Pinjaman </t>
  </si>
  <si>
    <t>BPJS, Pensiun</t>
  </si>
  <si>
    <t>Potongan Lainnya</t>
  </si>
  <si>
    <t>T H P</t>
  </si>
  <si>
    <t>Salary</t>
  </si>
  <si>
    <t>OT</t>
  </si>
  <si>
    <t>Total Bruto</t>
  </si>
  <si>
    <t>T K</t>
  </si>
  <si>
    <t>Pensiun</t>
  </si>
  <si>
    <t>Kesehatan</t>
  </si>
  <si>
    <t>PPh</t>
  </si>
  <si>
    <t>BPJS</t>
  </si>
  <si>
    <t>Tunjangan PPH 21</t>
  </si>
  <si>
    <t>Pro-rate</t>
  </si>
  <si>
    <t>Xtra Dana</t>
  </si>
  <si>
    <t>Pasal 21</t>
  </si>
  <si>
    <t>Syabarudin</t>
  </si>
  <si>
    <t>0001</t>
  </si>
  <si>
    <t>ACTIVE</t>
  </si>
  <si>
    <t>GM</t>
  </si>
  <si>
    <t>Agung Winata Praja</t>
  </si>
  <si>
    <t>0002</t>
  </si>
  <si>
    <t xml:space="preserve"> Finance</t>
  </si>
  <si>
    <t>Febrina Rogelia</t>
  </si>
  <si>
    <t>0003</t>
  </si>
  <si>
    <t>Finance</t>
  </si>
  <si>
    <t>Bagus Nugraha</t>
  </si>
  <si>
    <t>0004</t>
  </si>
  <si>
    <t>Mahadi</t>
  </si>
  <si>
    <t>0005</t>
  </si>
  <si>
    <t>GA Manager</t>
  </si>
  <si>
    <t>Muhamaad Ikhsan</t>
  </si>
  <si>
    <t>0006</t>
  </si>
  <si>
    <t>Adm GA</t>
  </si>
  <si>
    <t>Eka Saputra</t>
  </si>
  <si>
    <t>0007</t>
  </si>
  <si>
    <t>Office Boy</t>
  </si>
  <si>
    <t>Eka Nova Nurpriyono</t>
  </si>
  <si>
    <t>0008</t>
  </si>
  <si>
    <t>Hadi</t>
  </si>
  <si>
    <t>0009</t>
  </si>
  <si>
    <t>Mohamad Rizki Saputra</t>
  </si>
  <si>
    <t>0010</t>
  </si>
  <si>
    <t>M Gunawan Sopian</t>
  </si>
  <si>
    <t>0011</t>
  </si>
  <si>
    <t xml:space="preserve">Adi Waskito Lubis </t>
  </si>
  <si>
    <t>0012</t>
  </si>
  <si>
    <t xml:space="preserve">Herman Syahwani </t>
  </si>
  <si>
    <t>0013</t>
  </si>
  <si>
    <t>Afit Faisal</t>
  </si>
  <si>
    <t>0014</t>
  </si>
  <si>
    <t xml:space="preserve">Rohmat Purnama </t>
  </si>
  <si>
    <t>0015</t>
  </si>
  <si>
    <t xml:space="preserve">Sonny Aritias </t>
  </si>
  <si>
    <t>0016</t>
  </si>
  <si>
    <t xml:space="preserve">Anggun Mustafa </t>
  </si>
  <si>
    <t>0017</t>
  </si>
  <si>
    <t xml:space="preserve">Agus Zakaria </t>
  </si>
  <si>
    <t>0018</t>
  </si>
  <si>
    <t>Satria Ardiansyah Alwi</t>
  </si>
  <si>
    <t>0019</t>
  </si>
  <si>
    <t xml:space="preserve"> Security</t>
  </si>
  <si>
    <t>Rusdi Risdiantoro</t>
  </si>
  <si>
    <t>0020</t>
  </si>
  <si>
    <t>Taallama Ilman</t>
  </si>
  <si>
    <t>0021</t>
  </si>
  <si>
    <t>Security</t>
  </si>
  <si>
    <t>April Agus Susanto</t>
  </si>
  <si>
    <t>0022</t>
  </si>
  <si>
    <t xml:space="preserve">Priyono </t>
  </si>
  <si>
    <t>0023</t>
  </si>
  <si>
    <t xml:space="preserve">Rachmat Danuri </t>
  </si>
  <si>
    <t>0024</t>
  </si>
  <si>
    <t xml:space="preserve">M Fadlan Mutholib </t>
  </si>
  <si>
    <t>0025</t>
  </si>
  <si>
    <t>Ika Widya Rohmawati</t>
  </si>
  <si>
    <t>0026</t>
  </si>
  <si>
    <t>HRD Manager / GM</t>
  </si>
  <si>
    <t>Ferdina Anggraini</t>
  </si>
  <si>
    <t>0027</t>
  </si>
  <si>
    <t>HRD Recrutment</t>
  </si>
  <si>
    <t>Puji Lestari</t>
  </si>
  <si>
    <t>0028</t>
  </si>
  <si>
    <t xml:space="preserve">HRD  </t>
  </si>
  <si>
    <t>Jenny Mahgriet Barunawati Pechler, SH</t>
  </si>
  <si>
    <t>0029</t>
  </si>
  <si>
    <t>Ghea Puspa Ayu</t>
  </si>
  <si>
    <t>0030</t>
  </si>
  <si>
    <t>HRD Trainer</t>
  </si>
  <si>
    <t xml:space="preserve">Maulana Sarif Hidayat </t>
  </si>
  <si>
    <t>0031</t>
  </si>
  <si>
    <t>Mini Wanito Sari</t>
  </si>
  <si>
    <t>0032</t>
  </si>
  <si>
    <t xml:space="preserve"> IT Head</t>
  </si>
  <si>
    <t>Asep Hermansyah</t>
  </si>
  <si>
    <t>0033</t>
  </si>
  <si>
    <t>IT Support</t>
  </si>
  <si>
    <t>Afif Rahman</t>
  </si>
  <si>
    <t>0034</t>
  </si>
  <si>
    <t>Putra Pratama Novera</t>
  </si>
  <si>
    <t>0035</t>
  </si>
  <si>
    <t>Lutfi Abdulloh</t>
  </si>
  <si>
    <t>0036</t>
  </si>
  <si>
    <t>Marlina Dian Safitri</t>
  </si>
  <si>
    <t>0037</t>
  </si>
  <si>
    <t>Ade Very Maulansyah</t>
  </si>
  <si>
    <t>0038</t>
  </si>
  <si>
    <t>Dendi Hasan Bahari</t>
  </si>
  <si>
    <t>0039</t>
  </si>
  <si>
    <t>Ahmad Ubaidillah</t>
  </si>
  <si>
    <t>0040</t>
  </si>
  <si>
    <t xml:space="preserve">Dede Agus Mauludin </t>
  </si>
  <si>
    <t>0041</t>
  </si>
  <si>
    <t xml:space="preserve">Kagama Nanda Pratama </t>
  </si>
  <si>
    <t>0042</t>
  </si>
  <si>
    <t>Sidiq Pratomo</t>
  </si>
  <si>
    <t>0043</t>
  </si>
  <si>
    <t>Derisas Alhases</t>
  </si>
  <si>
    <t>0044</t>
  </si>
  <si>
    <t xml:space="preserve">Kurnain Arsyi Ramadhan </t>
  </si>
  <si>
    <t>0045</t>
  </si>
  <si>
    <t>IT Programmer</t>
  </si>
  <si>
    <t xml:space="preserve">M Ghifari Yeri Pratama </t>
  </si>
  <si>
    <t>0046</t>
  </si>
  <si>
    <t xml:space="preserve">Didi Triawan </t>
  </si>
  <si>
    <t>0047</t>
  </si>
  <si>
    <r>
      <t>TUNJANGAN JABATAN (</t>
    </r>
    <r>
      <rPr>
        <sz val="11"/>
        <color rgb="FFFF0000"/>
        <rFont val="Calibri"/>
        <family val="2"/>
        <scheme val="minor"/>
      </rPr>
      <t>GAJI BRUTO</t>
    </r>
    <r>
      <rPr>
        <sz val="11"/>
        <color rgb="FFFFFFFF"/>
        <rFont val="Calibri"/>
        <family val="2"/>
        <scheme val="minor"/>
      </rPr>
      <t>)</t>
    </r>
  </si>
  <si>
    <r>
      <t>OVER TIME (</t>
    </r>
    <r>
      <rPr>
        <sz val="11"/>
        <color rgb="FFFF0000"/>
        <rFont val="Calibri"/>
        <family val="2"/>
        <scheme val="minor"/>
      </rPr>
      <t>GAJI BRUTO</t>
    </r>
    <r>
      <rPr>
        <sz val="11"/>
        <color rgb="FFFFFFFF"/>
        <rFont val="Calibri"/>
        <family val="2"/>
        <scheme val="minor"/>
      </rPr>
      <t>)</t>
    </r>
  </si>
  <si>
    <r>
      <t>COMMISION EXTRA DANA (</t>
    </r>
    <r>
      <rPr>
        <sz val="11"/>
        <color rgb="FFFF0000"/>
        <rFont val="Calibri"/>
        <family val="2"/>
        <scheme val="minor"/>
      </rPr>
      <t>GAJI BRUTO</t>
    </r>
    <r>
      <rPr>
        <sz val="11"/>
        <color rgb="FFFFFFFF"/>
        <rFont val="Calibri"/>
        <family val="2"/>
        <scheme val="minor"/>
      </rPr>
      <t>)</t>
    </r>
  </si>
  <si>
    <r>
      <t>TOTAL BRUTO (</t>
    </r>
    <r>
      <rPr>
        <sz val="11"/>
        <color rgb="FFFF0000"/>
        <rFont val="Calibri"/>
        <family val="2"/>
        <scheme val="minor"/>
      </rPr>
      <t>GAJI BRUTO</t>
    </r>
    <r>
      <rPr>
        <sz val="11"/>
        <color rgb="FFFFFFFF"/>
        <rFont val="Calibri"/>
        <family val="2"/>
        <scheme val="minor"/>
      </rPr>
      <t>)</t>
    </r>
  </si>
  <si>
    <r>
      <t xml:space="preserve">SALLARY PRO-RATE ( </t>
    </r>
    <r>
      <rPr>
        <sz val="11"/>
        <color rgb="FFFF0000"/>
        <rFont val="Calibri"/>
        <family val="2"/>
        <scheme val="minor"/>
      </rPr>
      <t>GAJI BRUTO</t>
    </r>
    <r>
      <rPr>
        <sz val="11"/>
        <color rgb="FFFFFFFF"/>
        <rFont val="Calibri"/>
        <family val="2"/>
        <scheme val="minor"/>
      </rPr>
      <t>)</t>
    </r>
  </si>
  <si>
    <r>
      <t xml:space="preserve">COMMISION ( </t>
    </r>
    <r>
      <rPr>
        <sz val="11"/>
        <color rgb="FFFF0000"/>
        <rFont val="Calibri"/>
        <family val="2"/>
        <scheme val="minor"/>
      </rPr>
      <t>GAJI BRUTO</t>
    </r>
    <r>
      <rPr>
        <sz val="11"/>
        <color theme="0"/>
        <rFont val="Calibri"/>
        <family val="2"/>
        <scheme val="minor"/>
      </rPr>
      <t>)</t>
    </r>
  </si>
  <si>
    <r>
      <t>TK (</t>
    </r>
    <r>
      <rPr>
        <sz val="11"/>
        <color rgb="FFFFFF00"/>
        <rFont val="Calibri"/>
        <family val="2"/>
        <scheme val="minor"/>
      </rPr>
      <t>BPJS INTERN</t>
    </r>
    <r>
      <rPr>
        <sz val="11"/>
        <color rgb="FFFFFFFF"/>
        <rFont val="Calibri"/>
        <family val="2"/>
        <scheme val="minor"/>
      </rPr>
      <t>)</t>
    </r>
  </si>
  <si>
    <r>
      <t xml:space="preserve">PENSIUN </t>
    </r>
    <r>
      <rPr>
        <sz val="11"/>
        <color rgb="FFFF0000"/>
        <rFont val="Calibri"/>
        <family val="2"/>
        <scheme val="minor"/>
      </rPr>
      <t>(</t>
    </r>
    <r>
      <rPr>
        <sz val="11"/>
        <color rgb="FFFFFF00"/>
        <rFont val="Calibri"/>
        <family val="2"/>
        <scheme val="minor"/>
      </rPr>
      <t>BPJS INTERN</t>
    </r>
    <r>
      <rPr>
        <sz val="11"/>
        <color rgb="FFFFFFFF"/>
        <rFont val="Calibri"/>
        <family val="2"/>
        <scheme val="minor"/>
      </rPr>
      <t>)</t>
    </r>
  </si>
  <si>
    <r>
      <t>KESEHATAN (</t>
    </r>
    <r>
      <rPr>
        <sz val="11"/>
        <color rgb="FFFFFF00"/>
        <rFont val="Calibri"/>
        <family val="2"/>
        <scheme val="minor"/>
      </rPr>
      <t>BPJS INTERN</t>
    </r>
    <r>
      <rPr>
        <sz val="11"/>
        <color rgb="FFFFFFFF"/>
        <rFont val="Calibri"/>
        <family val="2"/>
        <scheme val="minor"/>
      </rPr>
      <t>)</t>
    </r>
  </si>
  <si>
    <r>
      <rPr>
        <sz val="11"/>
        <color theme="0"/>
        <rFont val="Calibri"/>
        <family val="2"/>
        <scheme val="minor"/>
      </rPr>
      <t>TOTAL GAJI BRUTO (</t>
    </r>
    <r>
      <rPr>
        <sz val="11"/>
        <color rgb="FFFFFF00"/>
        <rFont val="Calibri"/>
        <family val="2"/>
        <scheme val="minor"/>
      </rPr>
      <t>BPJS INTERN</t>
    </r>
    <r>
      <rPr>
        <sz val="11"/>
        <color theme="0"/>
        <rFont val="Calibri"/>
        <family val="2"/>
        <scheme val="minor"/>
      </rPr>
      <t>)</t>
    </r>
  </si>
  <si>
    <r>
      <t>PPH PASAL 21 (</t>
    </r>
    <r>
      <rPr>
        <sz val="11"/>
        <color rgb="FF00B0F0"/>
        <rFont val="Calibri"/>
        <family val="2"/>
        <scheme val="minor"/>
      </rPr>
      <t>DEDUCTION</t>
    </r>
    <r>
      <rPr>
        <sz val="11"/>
        <color rgb="FFFFFFFF"/>
        <rFont val="Calibri"/>
        <family val="2"/>
        <scheme val="minor"/>
      </rPr>
      <t>)</t>
    </r>
  </si>
  <si>
    <r>
      <t xml:space="preserve">TK </t>
    </r>
    <r>
      <rPr>
        <sz val="11"/>
        <color rgb="FF00B0F0"/>
        <rFont val="Calibri"/>
        <family val="2"/>
        <scheme val="minor"/>
      </rPr>
      <t>(DEDUCTION</t>
    </r>
    <r>
      <rPr>
        <sz val="11"/>
        <color rgb="FFFFFFFF"/>
        <rFont val="Calibri"/>
        <family val="2"/>
        <scheme val="minor"/>
      </rPr>
      <t>)</t>
    </r>
  </si>
  <si>
    <r>
      <t>BPJS PENSIUN (</t>
    </r>
    <r>
      <rPr>
        <sz val="11"/>
        <color rgb="FF00B0F0"/>
        <rFont val="Calibri"/>
        <family val="2"/>
        <scheme val="minor"/>
      </rPr>
      <t>DEDUCTION</t>
    </r>
    <r>
      <rPr>
        <sz val="11"/>
        <color rgb="FFFFFFFF"/>
        <rFont val="Calibri"/>
        <family val="2"/>
        <scheme val="minor"/>
      </rPr>
      <t>)</t>
    </r>
  </si>
  <si>
    <r>
      <t xml:space="preserve">KESEHATAN </t>
    </r>
    <r>
      <rPr>
        <sz val="11"/>
        <color rgb="FF00B0F0"/>
        <rFont val="Calibri"/>
        <family val="2"/>
        <scheme val="minor"/>
      </rPr>
      <t>(DEDUCTION</t>
    </r>
    <r>
      <rPr>
        <sz val="11"/>
        <color rgb="FFFFFFFF"/>
        <rFont val="Calibri"/>
        <family val="2"/>
        <scheme val="minor"/>
      </rPr>
      <t>)</t>
    </r>
  </si>
  <si>
    <r>
      <rPr>
        <sz val="11"/>
        <color theme="0"/>
        <rFont val="Calibri"/>
        <family val="2"/>
        <scheme val="minor"/>
      </rPr>
      <t>PINJAMAN (</t>
    </r>
    <r>
      <rPr>
        <sz val="11"/>
        <color theme="4"/>
        <rFont val="Calibri"/>
        <family val="2"/>
        <scheme val="minor"/>
      </rPr>
      <t>DEDUCTION</t>
    </r>
    <r>
      <rPr>
        <sz val="11"/>
        <color theme="0"/>
        <rFont val="Calibri"/>
        <family val="2"/>
        <scheme val="minor"/>
      </rPr>
      <t>)</t>
    </r>
  </si>
  <si>
    <t>MAULANA SARIF HIDAYAT</t>
  </si>
  <si>
    <t>HRD</t>
  </si>
  <si>
    <t>HR3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</si>
</sst>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FFF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charset val="1"/>
      <scheme val="minor"/>
    </font>
    <font>
      <b/>
      <sz val="10"/>
      <color theme="0" tint="-4.9989318521683403E-2"/>
      <name val="Calibri"/>
      <family val="2"/>
      <charset val="1"/>
      <scheme val="minor"/>
    </font>
    <font>
      <b/>
      <sz val="10"/>
      <color rgb="FFC00000"/>
      <name val="Calibri"/>
      <family val="2"/>
      <charset val="1"/>
      <scheme val="minor"/>
    </font>
    <font>
      <sz val="11"/>
      <color theme="0" tint="-4.9989318521683403E-2"/>
      <name val="Calibri"/>
      <family val="2"/>
      <charset val="1"/>
      <scheme val="minor"/>
    </font>
    <font>
      <b/>
      <sz val="12"/>
      <name val="Calibri"/>
      <family val="2"/>
      <charset val="1"/>
      <scheme val="minor"/>
    </font>
    <font>
      <sz val="11"/>
      <color rgb="FFFFFF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/>
  </cellStyleXfs>
  <cellXfs count="66">
    <xf numFmtId="0" fontId="0" fillId="0" borderId="0" xfId="0"/>
    <xf numFmtId="0" fontId="3" fillId="2" borderId="0" xfId="0" applyFont="1" applyFill="1"/>
    <xf numFmtId="0" fontId="5" fillId="3" borderId="0" xfId="0" applyFont="1" applyFill="1"/>
    <xf numFmtId="0" fontId="5" fillId="3" borderId="0" xfId="0" applyFont="1" applyFill="1" applyAlignment="1">
      <alignment horizontal="center"/>
    </xf>
    <xf numFmtId="164" fontId="5" fillId="3" borderId="0" xfId="1" applyNumberFormat="1" applyFont="1" applyFill="1"/>
    <xf numFmtId="164" fontId="5" fillId="4" borderId="0" xfId="1" applyNumberFormat="1" applyFont="1" applyFill="1"/>
    <xf numFmtId="0" fontId="5" fillId="0" borderId="0" xfId="0" applyFont="1"/>
    <xf numFmtId="0" fontId="8" fillId="4" borderId="0" xfId="0" applyFont="1" applyFill="1"/>
    <xf numFmtId="164" fontId="6" fillId="4" borderId="7" xfId="1" applyNumberFormat="1" applyFont="1" applyFill="1" applyBorder="1" applyAlignment="1">
      <alignment horizontal="center" vertical="center" wrapText="1"/>
    </xf>
    <xf numFmtId="164" fontId="6" fillId="4" borderId="11" xfId="1" applyNumberFormat="1" applyFont="1" applyFill="1" applyBorder="1" applyAlignment="1">
      <alignment horizontal="center" vertical="center" wrapText="1"/>
    </xf>
    <xf numFmtId="164" fontId="6" fillId="4" borderId="14" xfId="1" applyNumberFormat="1" applyFont="1" applyFill="1" applyBorder="1" applyAlignment="1">
      <alignment horizontal="center" vertical="center" wrapText="1"/>
    </xf>
    <xf numFmtId="164" fontId="6" fillId="4" borderId="15" xfId="1" applyNumberFormat="1" applyFont="1" applyFill="1" applyBorder="1" applyAlignment="1">
      <alignment horizontal="center" vertical="center" wrapText="1"/>
    </xf>
    <xf numFmtId="9" fontId="6" fillId="4" borderId="15" xfId="0" applyNumberFormat="1" applyFont="1" applyFill="1" applyBorder="1" applyAlignment="1">
      <alignment horizontal="center" vertical="center" wrapText="1"/>
    </xf>
    <xf numFmtId="0" fontId="5" fillId="5" borderId="16" xfId="0" applyFont="1" applyFill="1" applyBorder="1"/>
    <xf numFmtId="41" fontId="5" fillId="5" borderId="17" xfId="0" applyNumberFormat="1" applyFont="1" applyFill="1" applyBorder="1"/>
    <xf numFmtId="41" fontId="5" fillId="5" borderId="17" xfId="0" quotePrefix="1" applyNumberFormat="1" applyFont="1" applyFill="1" applyBorder="1" applyAlignment="1">
      <alignment horizontal="center"/>
    </xf>
    <xf numFmtId="41" fontId="5" fillId="5" borderId="17" xfId="0" applyNumberFormat="1" applyFont="1" applyFill="1" applyBorder="1" applyAlignment="1">
      <alignment horizontal="center"/>
    </xf>
    <xf numFmtId="0" fontId="5" fillId="5" borderId="17" xfId="0" applyNumberFormat="1" applyFont="1" applyFill="1" applyBorder="1" applyAlignment="1">
      <alignment horizontal="center"/>
    </xf>
    <xf numFmtId="0" fontId="5" fillId="5" borderId="0" xfId="0" applyFont="1" applyFill="1"/>
    <xf numFmtId="41" fontId="5" fillId="5" borderId="16" xfId="0" applyNumberFormat="1" applyFont="1" applyFill="1" applyBorder="1"/>
    <xf numFmtId="41" fontId="5" fillId="3" borderId="16" xfId="0" applyNumberFormat="1" applyFont="1" applyFill="1" applyBorder="1"/>
    <xf numFmtId="41" fontId="5" fillId="5" borderId="18" xfId="0" applyNumberFormat="1" applyFont="1" applyFill="1" applyBorder="1"/>
    <xf numFmtId="41" fontId="5" fillId="5" borderId="0" xfId="0" applyNumberFormat="1" applyFont="1" applyFill="1" applyBorder="1"/>
    <xf numFmtId="41" fontId="5" fillId="5" borderId="0" xfId="2" applyFont="1" applyFill="1"/>
    <xf numFmtId="41" fontId="5" fillId="5" borderId="0" xfId="0" applyNumberFormat="1" applyFont="1" applyFill="1"/>
    <xf numFmtId="41" fontId="5" fillId="5" borderId="16" xfId="0" applyNumberFormat="1" applyFont="1" applyFill="1" applyBorder="1" applyAlignment="1">
      <alignment horizontal="center"/>
    </xf>
    <xf numFmtId="0" fontId="5" fillId="5" borderId="16" xfId="0" applyNumberFormat="1" applyFont="1" applyFill="1" applyBorder="1" applyAlignment="1">
      <alignment horizontal="center"/>
    </xf>
    <xf numFmtId="41" fontId="5" fillId="5" borderId="19" xfId="0" applyNumberFormat="1" applyFont="1" applyFill="1" applyBorder="1"/>
    <xf numFmtId="41" fontId="5" fillId="5" borderId="20" xfId="0" applyNumberFormat="1" applyFont="1" applyFill="1" applyBorder="1"/>
    <xf numFmtId="41" fontId="5" fillId="5" borderId="16" xfId="0" quotePrefix="1" applyNumberFormat="1" applyFont="1" applyFill="1" applyBorder="1" applyAlignment="1">
      <alignment horizontal="center"/>
    </xf>
    <xf numFmtId="0" fontId="9" fillId="5" borderId="21" xfId="0" applyFont="1" applyFill="1" applyBorder="1"/>
    <xf numFmtId="41" fontId="9" fillId="5" borderId="21" xfId="0" applyNumberFormat="1" applyFont="1" applyFill="1" applyBorder="1"/>
    <xf numFmtId="41" fontId="9" fillId="5" borderId="21" xfId="0" applyNumberFormat="1" applyFont="1" applyFill="1" applyBorder="1" applyAlignment="1">
      <alignment horizontal="center"/>
    </xf>
    <xf numFmtId="0" fontId="9" fillId="5" borderId="21" xfId="0" applyNumberFormat="1" applyFont="1" applyFill="1" applyBorder="1" applyAlignment="1">
      <alignment horizontal="center"/>
    </xf>
    <xf numFmtId="41" fontId="9" fillId="3" borderId="21" xfId="0" applyNumberFormat="1" applyFont="1" applyFill="1" applyBorder="1"/>
    <xf numFmtId="0" fontId="10" fillId="2" borderId="0" xfId="0" applyFont="1" applyFill="1"/>
    <xf numFmtId="0" fontId="11" fillId="2" borderId="0" xfId="0" applyFont="1" applyFill="1"/>
    <xf numFmtId="14" fontId="0" fillId="0" borderId="0" xfId="0" applyNumberFormat="1"/>
    <xf numFmtId="41" fontId="0" fillId="0" borderId="0" xfId="2" applyFont="1"/>
    <xf numFmtId="41" fontId="0" fillId="0" borderId="0" xfId="0" applyNumberFormat="1"/>
    <xf numFmtId="0" fontId="6" fillId="4" borderId="1" xfId="3" applyFont="1" applyFill="1" applyBorder="1" applyAlignment="1">
      <alignment horizontal="center" vertical="center" wrapText="1"/>
    </xf>
    <xf numFmtId="0" fontId="6" fillId="4" borderId="8" xfId="3" applyFont="1" applyFill="1" applyBorder="1" applyAlignment="1">
      <alignment horizontal="center" vertical="center" wrapText="1"/>
    </xf>
    <xf numFmtId="0" fontId="6" fillId="4" borderId="12" xfId="3" applyFont="1" applyFill="1" applyBorder="1" applyAlignment="1">
      <alignment horizontal="center" vertical="center" wrapText="1"/>
    </xf>
    <xf numFmtId="0" fontId="6" fillId="4" borderId="1" xfId="3" applyFont="1" applyFill="1" applyBorder="1" applyAlignment="1">
      <alignment horizontal="left" vertical="center" wrapText="1"/>
    </xf>
    <xf numFmtId="0" fontId="6" fillId="4" borderId="8" xfId="3" applyFont="1" applyFill="1" applyBorder="1" applyAlignment="1">
      <alignment horizontal="left" vertical="center" wrapText="1"/>
    </xf>
    <xf numFmtId="0" fontId="6" fillId="4" borderId="12" xfId="3" applyFont="1" applyFill="1" applyBorder="1" applyAlignment="1">
      <alignment horizontal="left" vertical="center" wrapText="1"/>
    </xf>
    <xf numFmtId="0" fontId="6" fillId="4" borderId="2" xfId="3" applyFont="1" applyFill="1" applyBorder="1" applyAlignment="1">
      <alignment horizontal="center" vertical="center" wrapText="1"/>
    </xf>
    <xf numFmtId="0" fontId="6" fillId="4" borderId="9" xfId="3" applyFont="1" applyFill="1" applyBorder="1" applyAlignment="1">
      <alignment horizontal="center" vertical="center" wrapText="1"/>
    </xf>
    <xf numFmtId="0" fontId="6" fillId="4" borderId="13" xfId="3" applyFont="1" applyFill="1" applyBorder="1" applyAlignment="1">
      <alignment horizontal="center" vertical="center" wrapText="1"/>
    </xf>
    <xf numFmtId="164" fontId="6" fillId="4" borderId="3" xfId="1" applyNumberFormat="1" applyFont="1" applyFill="1" applyBorder="1" applyAlignment="1">
      <alignment horizontal="center" vertical="center" wrapText="1"/>
    </xf>
    <xf numFmtId="164" fontId="6" fillId="4" borderId="10" xfId="1" applyNumberFormat="1" applyFont="1" applyFill="1" applyBorder="1" applyAlignment="1">
      <alignment horizontal="center" vertical="center" wrapText="1"/>
    </xf>
    <xf numFmtId="164" fontId="6" fillId="4" borderId="14" xfId="1" applyNumberFormat="1" applyFont="1" applyFill="1" applyBorder="1" applyAlignment="1">
      <alignment horizontal="center" vertical="center" wrapText="1"/>
    </xf>
    <xf numFmtId="164" fontId="6" fillId="4" borderId="4" xfId="1" applyNumberFormat="1" applyFont="1" applyFill="1" applyBorder="1" applyAlignment="1">
      <alignment horizontal="center" vertical="center" wrapText="1"/>
    </xf>
    <xf numFmtId="164" fontId="6" fillId="4" borderId="5" xfId="1" applyNumberFormat="1" applyFont="1" applyFill="1" applyBorder="1" applyAlignment="1">
      <alignment horizontal="center" vertical="center" wrapText="1"/>
    </xf>
    <xf numFmtId="164" fontId="6" fillId="4" borderId="6" xfId="1" applyNumberFormat="1" applyFont="1" applyFill="1" applyBorder="1" applyAlignment="1">
      <alignment horizontal="center" vertical="center" wrapText="1"/>
    </xf>
    <xf numFmtId="0" fontId="6" fillId="4" borderId="7" xfId="3" applyFont="1" applyFill="1" applyBorder="1" applyAlignment="1">
      <alignment horizontal="center" vertical="center" wrapText="1"/>
    </xf>
    <xf numFmtId="0" fontId="6" fillId="4" borderId="11" xfId="3" applyFont="1" applyFill="1" applyBorder="1" applyAlignment="1">
      <alignment horizontal="center" vertical="center" wrapText="1"/>
    </xf>
    <xf numFmtId="0" fontId="6" fillId="4" borderId="15" xfId="3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164" fontId="6" fillId="4" borderId="7" xfId="1" applyNumberFormat="1" applyFont="1" applyFill="1" applyBorder="1" applyAlignment="1">
      <alignment horizontal="center" vertical="center" wrapText="1"/>
    </xf>
    <xf numFmtId="164" fontId="6" fillId="4" borderId="11" xfId="1" applyNumberFormat="1" applyFont="1" applyFill="1" applyBorder="1" applyAlignment="1">
      <alignment horizontal="center" vertical="center" wrapText="1"/>
    </xf>
    <xf numFmtId="164" fontId="6" fillId="4" borderId="15" xfId="1" applyNumberFormat="1" applyFont="1" applyFill="1" applyBorder="1" applyAlignment="1">
      <alignment horizontal="center" vertical="center" wrapText="1"/>
    </xf>
  </cellXfs>
  <cellStyles count="4">
    <cellStyle name="Comma [0]" xfId="2" builtinId="6"/>
    <cellStyle name="Comma 2 2 3" xfId="1"/>
    <cellStyle name="Normal" xfId="0" builtinId="0"/>
    <cellStyle name="Normal_Sheet5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tabSelected="1" workbookViewId="0">
      <selection activeCell="A3" sqref="A3"/>
    </sheetView>
  </sheetViews>
  <sheetFormatPr defaultRowHeight="15" x14ac:dyDescent="0.25"/>
  <cols>
    <col min="1" max="1" width="13.7109375" bestFit="1" customWidth="1"/>
    <col min="2" max="2" width="13.5703125" bestFit="1" customWidth="1"/>
    <col min="3" max="3" width="24.140625" bestFit="1" customWidth="1"/>
    <col min="4" max="5" width="11.7109375" bestFit="1" customWidth="1"/>
    <col min="6" max="6" width="9.7109375" bestFit="1" customWidth="1"/>
    <col min="7" max="7" width="14.28515625" bestFit="1" customWidth="1"/>
    <col min="8" max="8" width="18.140625" bestFit="1" customWidth="1"/>
    <col min="9" max="9" width="21.140625" bestFit="1" customWidth="1"/>
    <col min="10" max="10" width="31" bestFit="1" customWidth="1"/>
    <col min="11" max="11" width="33.5703125" bestFit="1" customWidth="1"/>
    <col min="12" max="12" width="23.140625" bestFit="1" customWidth="1"/>
    <col min="13" max="13" width="36.7109375" bestFit="1" customWidth="1"/>
    <col min="14" max="14" width="25.7109375" bestFit="1" customWidth="1"/>
    <col min="15" max="15" width="25" bestFit="1" customWidth="1"/>
    <col min="16" max="16" width="16.140625" bestFit="1" customWidth="1"/>
    <col min="17" max="17" width="22.140625" bestFit="1" customWidth="1"/>
    <col min="18" max="18" width="24.7109375" bestFit="1" customWidth="1"/>
    <col min="19" max="19" width="30.85546875" bestFit="1" customWidth="1"/>
    <col min="20" max="20" width="25.85546875" bestFit="1" customWidth="1"/>
    <col min="21" max="21" width="15.5703125" bestFit="1" customWidth="1"/>
    <col min="22" max="22" width="26.140625" bestFit="1" customWidth="1"/>
    <col min="23" max="23" width="24.140625" bestFit="1" customWidth="1"/>
    <col min="24" max="24" width="23.28515625" bestFit="1" customWidth="1"/>
    <col min="25" max="25" width="14" bestFit="1" customWidth="1"/>
    <col min="26" max="26" width="20" bestFit="1" customWidth="1"/>
    <col min="27" max="27" width="10.5703125" bestFit="1" customWidth="1"/>
    <col min="28" max="29" width="18.85546875" bestFit="1" customWidth="1"/>
  </cols>
  <sheetData>
    <row r="1" spans="1:29" ht="15.75" customHeight="1" x14ac:dyDescent="0.25">
      <c r="A1" s="1" t="s">
        <v>14</v>
      </c>
      <c r="B1" s="1" t="s">
        <v>5</v>
      </c>
      <c r="C1" s="1" t="s">
        <v>6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7</v>
      </c>
      <c r="I1" s="1" t="s">
        <v>8</v>
      </c>
      <c r="J1" s="1" t="s">
        <v>155</v>
      </c>
      <c r="K1" s="1" t="s">
        <v>151</v>
      </c>
      <c r="L1" s="1" t="s">
        <v>152</v>
      </c>
      <c r="M1" s="1" t="s">
        <v>153</v>
      </c>
      <c r="N1" s="1" t="s">
        <v>154</v>
      </c>
      <c r="O1" s="36" t="s">
        <v>156</v>
      </c>
      <c r="P1" s="1" t="s">
        <v>157</v>
      </c>
      <c r="Q1" s="1" t="s">
        <v>158</v>
      </c>
      <c r="R1" s="1" t="s">
        <v>159</v>
      </c>
      <c r="S1" s="35" t="s">
        <v>160</v>
      </c>
      <c r="T1" s="1" t="s">
        <v>161</v>
      </c>
      <c r="U1" s="1" t="s">
        <v>162</v>
      </c>
      <c r="V1" s="1" t="s">
        <v>163</v>
      </c>
      <c r="W1" s="1" t="s">
        <v>164</v>
      </c>
      <c r="X1" s="35" t="s">
        <v>165</v>
      </c>
      <c r="Y1" s="1" t="s">
        <v>9</v>
      </c>
      <c r="Z1" s="1" t="s">
        <v>10</v>
      </c>
      <c r="AA1" s="1" t="s">
        <v>11</v>
      </c>
      <c r="AB1" s="1" t="s">
        <v>12</v>
      </c>
      <c r="AC1" s="1" t="s">
        <v>13</v>
      </c>
    </row>
    <row r="2" spans="1:29" x14ac:dyDescent="0.25">
      <c r="A2" s="37">
        <v>43641</v>
      </c>
      <c r="B2" t="s">
        <v>168</v>
      </c>
      <c r="C2" t="s">
        <v>166</v>
      </c>
      <c r="D2" t="str">
        <f>B2</f>
        <v>HR3</v>
      </c>
      <c r="E2" t="s">
        <v>43</v>
      </c>
      <c r="F2" t="s">
        <v>167</v>
      </c>
      <c r="G2">
        <v>20</v>
      </c>
      <c r="H2" t="s">
        <v>167</v>
      </c>
      <c r="I2" s="38">
        <v>7000000</v>
      </c>
      <c r="J2" s="39">
        <f>I2</f>
        <v>7000000</v>
      </c>
      <c r="K2" s="38">
        <v>700000</v>
      </c>
      <c r="L2" s="38">
        <v>0</v>
      </c>
      <c r="M2" s="38">
        <v>0</v>
      </c>
      <c r="N2" s="39">
        <f>SUM(J2:M2)</f>
        <v>7700000</v>
      </c>
      <c r="O2" s="39">
        <v>0</v>
      </c>
      <c r="P2" s="39">
        <v>0</v>
      </c>
      <c r="Q2" s="39">
        <v>0</v>
      </c>
      <c r="R2" s="39">
        <v>0</v>
      </c>
      <c r="S2" s="39">
        <v>0</v>
      </c>
      <c r="T2" s="38">
        <v>150998</v>
      </c>
      <c r="U2" s="39">
        <f>J2*2%</f>
        <v>140000</v>
      </c>
      <c r="V2" s="39">
        <f>J2*1%</f>
        <v>70000</v>
      </c>
      <c r="W2" s="39">
        <f>J2*1%</f>
        <v>70000</v>
      </c>
      <c r="X2" s="38">
        <v>0</v>
      </c>
      <c r="Y2" s="38">
        <v>0</v>
      </c>
      <c r="Z2" s="38">
        <v>0</v>
      </c>
      <c r="AA2" s="39">
        <f>N2-U2-T2-V2-W2-X2-Y2-Z2</f>
        <v>7269002</v>
      </c>
      <c r="AB2" s="39">
        <v>0</v>
      </c>
      <c r="AC2" s="3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3"/>
  <sheetViews>
    <sheetView topLeftCell="I1" workbookViewId="0">
      <selection activeCell="AA3" sqref="AA3"/>
    </sheetView>
  </sheetViews>
  <sheetFormatPr defaultRowHeight="15" x14ac:dyDescent="0.25"/>
  <cols>
    <col min="11" max="11" width="11.5703125" bestFit="1" customWidth="1"/>
  </cols>
  <sheetData>
    <row r="1" spans="1:28" ht="15.75" thickBot="1" x14ac:dyDescent="0.3">
      <c r="A1" s="2" t="s">
        <v>15</v>
      </c>
      <c r="B1" s="2"/>
      <c r="C1" s="3"/>
      <c r="D1" s="2"/>
      <c r="E1" s="2"/>
      <c r="F1" s="3"/>
      <c r="G1" s="2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5"/>
      <c r="AA1" s="6"/>
      <c r="AB1" s="6"/>
    </row>
    <row r="2" spans="1:28" ht="15.75" thickBot="1" x14ac:dyDescent="0.3">
      <c r="A2" s="43" t="s">
        <v>16</v>
      </c>
      <c r="B2" s="40" t="s">
        <v>17</v>
      </c>
      <c r="C2" s="40" t="s">
        <v>0</v>
      </c>
      <c r="D2" s="40" t="s">
        <v>1</v>
      </c>
      <c r="E2" s="40" t="s">
        <v>2</v>
      </c>
      <c r="F2" s="40" t="s">
        <v>3</v>
      </c>
      <c r="G2" s="46" t="s">
        <v>18</v>
      </c>
      <c r="H2" s="49" t="s">
        <v>19</v>
      </c>
      <c r="I2" s="52" t="s">
        <v>20</v>
      </c>
      <c r="J2" s="53"/>
      <c r="K2" s="53"/>
      <c r="L2" s="53"/>
      <c r="M2" s="54"/>
      <c r="N2" s="55" t="s">
        <v>21</v>
      </c>
      <c r="O2" s="52" t="s">
        <v>22</v>
      </c>
      <c r="P2" s="53"/>
      <c r="Q2" s="54"/>
      <c r="R2" s="60" t="s">
        <v>23</v>
      </c>
      <c r="S2" s="52" t="s">
        <v>24</v>
      </c>
      <c r="T2" s="53"/>
      <c r="U2" s="53"/>
      <c r="V2" s="54"/>
      <c r="W2" s="63" t="s">
        <v>25</v>
      </c>
      <c r="X2" s="63" t="s">
        <v>26</v>
      </c>
      <c r="Y2" s="63" t="s">
        <v>27</v>
      </c>
      <c r="Z2" s="58" t="s">
        <v>28</v>
      </c>
      <c r="AA2" s="7"/>
      <c r="AB2" s="7"/>
    </row>
    <row r="3" spans="1:28" ht="39" thickBot="1" x14ac:dyDescent="0.3">
      <c r="A3" s="44"/>
      <c r="B3" s="41"/>
      <c r="C3" s="41"/>
      <c r="D3" s="41"/>
      <c r="E3" s="41"/>
      <c r="F3" s="41"/>
      <c r="G3" s="47"/>
      <c r="H3" s="50"/>
      <c r="I3" s="8" t="s">
        <v>29</v>
      </c>
      <c r="J3" s="49" t="s">
        <v>4</v>
      </c>
      <c r="K3" s="49" t="s">
        <v>30</v>
      </c>
      <c r="L3" s="8" t="s">
        <v>21</v>
      </c>
      <c r="M3" s="8" t="s">
        <v>31</v>
      </c>
      <c r="N3" s="56"/>
      <c r="O3" s="49" t="s">
        <v>32</v>
      </c>
      <c r="P3" s="49" t="s">
        <v>33</v>
      </c>
      <c r="Q3" s="49" t="s">
        <v>34</v>
      </c>
      <c r="R3" s="61"/>
      <c r="S3" s="9" t="s">
        <v>35</v>
      </c>
      <c r="T3" s="52" t="s">
        <v>36</v>
      </c>
      <c r="U3" s="53"/>
      <c r="V3" s="54"/>
      <c r="W3" s="64"/>
      <c r="X3" s="64"/>
      <c r="Y3" s="64"/>
      <c r="Z3" s="59"/>
      <c r="AA3" s="7"/>
      <c r="AB3" s="7" t="s">
        <v>37</v>
      </c>
    </row>
    <row r="4" spans="1:28" ht="15.75" thickBot="1" x14ac:dyDescent="0.3">
      <c r="A4" s="45"/>
      <c r="B4" s="42"/>
      <c r="C4" s="42"/>
      <c r="D4" s="42"/>
      <c r="E4" s="42"/>
      <c r="F4" s="42"/>
      <c r="G4" s="48"/>
      <c r="H4" s="51"/>
      <c r="I4" s="10" t="s">
        <v>38</v>
      </c>
      <c r="J4" s="51"/>
      <c r="K4" s="51"/>
      <c r="L4" s="11" t="s">
        <v>39</v>
      </c>
      <c r="M4" s="11"/>
      <c r="N4" s="57"/>
      <c r="O4" s="51"/>
      <c r="P4" s="51"/>
      <c r="Q4" s="51"/>
      <c r="R4" s="62"/>
      <c r="S4" s="11" t="s">
        <v>40</v>
      </c>
      <c r="T4" s="12" t="s">
        <v>32</v>
      </c>
      <c r="U4" s="12" t="s">
        <v>33</v>
      </c>
      <c r="V4" s="12" t="s">
        <v>34</v>
      </c>
      <c r="W4" s="65"/>
      <c r="X4" s="65"/>
      <c r="Y4" s="65"/>
      <c r="Z4" s="59"/>
      <c r="AA4" s="7"/>
      <c r="AB4" s="7"/>
    </row>
    <row r="5" spans="1:28" ht="15.75" thickBot="1" x14ac:dyDescent="0.3">
      <c r="A5" s="13">
        <v>1</v>
      </c>
      <c r="B5" s="14" t="s">
        <v>41</v>
      </c>
      <c r="C5" s="15" t="s">
        <v>42</v>
      </c>
      <c r="D5" s="14" t="s">
        <v>43</v>
      </c>
      <c r="E5" s="16"/>
      <c r="F5" s="17"/>
      <c r="G5" s="16" t="s">
        <v>44</v>
      </c>
      <c r="H5" s="14">
        <v>10000000</v>
      </c>
      <c r="I5" s="14">
        <f>H5</f>
        <v>10000000</v>
      </c>
      <c r="J5" s="14"/>
      <c r="K5" s="14"/>
      <c r="L5" s="18"/>
      <c r="M5" s="19">
        <f>SUM(I5:L5)</f>
        <v>10000000</v>
      </c>
      <c r="N5" s="14">
        <v>0</v>
      </c>
      <c r="O5" s="14">
        <v>0</v>
      </c>
      <c r="P5" s="14">
        <v>0</v>
      </c>
      <c r="Q5" s="14">
        <v>0</v>
      </c>
      <c r="R5" s="20">
        <f t="shared" ref="R5:R51" si="0">SUM(M5:Q5)</f>
        <v>10000000</v>
      </c>
      <c r="S5" s="21">
        <v>100000</v>
      </c>
      <c r="T5" s="14">
        <v>0</v>
      </c>
      <c r="U5" s="14">
        <v>0</v>
      </c>
      <c r="V5" s="14">
        <v>0</v>
      </c>
      <c r="W5" s="14"/>
      <c r="X5" s="19">
        <f>T5+U5+V5+O5+P5+Q5</f>
        <v>0</v>
      </c>
      <c r="Y5" s="21"/>
      <c r="Z5" s="22">
        <f>R5-S5-V5-W5-X5-Y5</f>
        <v>9900000</v>
      </c>
      <c r="AA5" s="23">
        <f>Z5+S5</f>
        <v>10000000</v>
      </c>
      <c r="AB5" s="24">
        <f>AA5-Z5</f>
        <v>100000</v>
      </c>
    </row>
    <row r="6" spans="1:28" x14ac:dyDescent="0.25">
      <c r="A6" s="13">
        <v>2</v>
      </c>
      <c r="B6" s="19" t="s">
        <v>45</v>
      </c>
      <c r="C6" s="15" t="s">
        <v>46</v>
      </c>
      <c r="D6" s="19" t="s">
        <v>43</v>
      </c>
      <c r="E6" s="25"/>
      <c r="F6" s="26"/>
      <c r="G6" s="25" t="s">
        <v>47</v>
      </c>
      <c r="H6" s="19">
        <v>10000000</v>
      </c>
      <c r="I6" s="19">
        <f t="shared" ref="I6:I48" si="1">H6</f>
        <v>10000000</v>
      </c>
      <c r="J6" s="19"/>
      <c r="K6" s="19"/>
      <c r="L6" s="18"/>
      <c r="M6" s="19">
        <f t="shared" ref="M6:M51" si="2">SUM(I6:L6)</f>
        <v>10000000</v>
      </c>
      <c r="N6" s="19">
        <v>0</v>
      </c>
      <c r="O6" s="19">
        <v>100000</v>
      </c>
      <c r="P6" s="19">
        <v>100000</v>
      </c>
      <c r="Q6" s="19">
        <v>100000</v>
      </c>
      <c r="R6" s="20">
        <f t="shared" si="0"/>
        <v>10300000</v>
      </c>
      <c r="S6" s="27">
        <v>100000</v>
      </c>
      <c r="T6" s="19">
        <v>100000</v>
      </c>
      <c r="U6" s="27">
        <v>100000</v>
      </c>
      <c r="V6" s="28">
        <v>0</v>
      </c>
      <c r="W6" s="28"/>
      <c r="X6" s="19">
        <f>T6+U6+V6+O6+P6</f>
        <v>400000</v>
      </c>
      <c r="Y6" s="27"/>
      <c r="Z6" s="22">
        <f>R6-S6-V6-W6-X6-Y6</f>
        <v>9800000</v>
      </c>
      <c r="AA6" s="23">
        <f t="shared" ref="AA6:AA51" si="3">Z6+S6</f>
        <v>9900000</v>
      </c>
      <c r="AB6" s="24">
        <f t="shared" ref="AB6:AB51" si="4">AA6-Z6</f>
        <v>100000</v>
      </c>
    </row>
    <row r="7" spans="1:28" x14ac:dyDescent="0.25">
      <c r="A7" s="13">
        <v>3</v>
      </c>
      <c r="B7" s="19" t="s">
        <v>48</v>
      </c>
      <c r="C7" s="29" t="s">
        <v>49</v>
      </c>
      <c r="D7" s="19" t="s">
        <v>43</v>
      </c>
      <c r="E7" s="25"/>
      <c r="F7" s="26"/>
      <c r="G7" s="25" t="s">
        <v>50</v>
      </c>
      <c r="H7" s="19">
        <v>10000000</v>
      </c>
      <c r="I7" s="19">
        <f t="shared" si="1"/>
        <v>10000000</v>
      </c>
      <c r="J7" s="19"/>
      <c r="K7" s="19"/>
      <c r="L7" s="18"/>
      <c r="M7" s="19">
        <f t="shared" si="2"/>
        <v>10000000</v>
      </c>
      <c r="N7" s="19">
        <v>0</v>
      </c>
      <c r="O7" s="19">
        <v>100000</v>
      </c>
      <c r="P7" s="19">
        <v>100000</v>
      </c>
      <c r="Q7" s="19">
        <v>100000</v>
      </c>
      <c r="R7" s="20">
        <f t="shared" si="0"/>
        <v>10300000</v>
      </c>
      <c r="S7" s="27">
        <v>100000</v>
      </c>
      <c r="T7" s="19">
        <v>100000</v>
      </c>
      <c r="U7" s="19">
        <v>100000</v>
      </c>
      <c r="V7" s="28">
        <v>0</v>
      </c>
      <c r="W7" s="19"/>
      <c r="X7" s="19">
        <f t="shared" ref="X7:X51" si="5">T7+U7+V7+O7+P7</f>
        <v>400000</v>
      </c>
      <c r="Y7" s="27"/>
      <c r="Z7" s="22">
        <f t="shared" ref="Z7:Z51" si="6">R7-S7-V7-W7-X7-Y7</f>
        <v>9800000</v>
      </c>
      <c r="AA7" s="23">
        <f t="shared" si="3"/>
        <v>9900000</v>
      </c>
      <c r="AB7" s="24">
        <f t="shared" si="4"/>
        <v>100000</v>
      </c>
    </row>
    <row r="8" spans="1:28" x14ac:dyDescent="0.25">
      <c r="A8" s="13">
        <v>4</v>
      </c>
      <c r="B8" s="19" t="s">
        <v>51</v>
      </c>
      <c r="C8" s="29" t="s">
        <v>52</v>
      </c>
      <c r="D8" s="19" t="s">
        <v>43</v>
      </c>
      <c r="E8" s="25"/>
      <c r="F8" s="26"/>
      <c r="G8" s="25" t="s">
        <v>50</v>
      </c>
      <c r="H8" s="19">
        <v>10000000</v>
      </c>
      <c r="I8" s="19">
        <f t="shared" si="1"/>
        <v>10000000</v>
      </c>
      <c r="J8" s="19"/>
      <c r="K8" s="19"/>
      <c r="L8" s="18"/>
      <c r="M8" s="19">
        <f t="shared" si="2"/>
        <v>10000000</v>
      </c>
      <c r="N8" s="19">
        <v>0</v>
      </c>
      <c r="O8" s="19">
        <v>100000</v>
      </c>
      <c r="P8" s="19">
        <v>100000</v>
      </c>
      <c r="Q8" s="19">
        <v>100000</v>
      </c>
      <c r="R8" s="20">
        <f t="shared" si="0"/>
        <v>10300000</v>
      </c>
      <c r="S8" s="27">
        <v>100000</v>
      </c>
      <c r="T8" s="19">
        <v>100000</v>
      </c>
      <c r="U8" s="19">
        <v>100000</v>
      </c>
      <c r="V8" s="28">
        <v>0</v>
      </c>
      <c r="W8" s="19">
        <v>500000</v>
      </c>
      <c r="X8" s="19">
        <f t="shared" si="5"/>
        <v>400000</v>
      </c>
      <c r="Y8" s="27"/>
      <c r="Z8" s="22">
        <f t="shared" si="6"/>
        <v>9300000</v>
      </c>
      <c r="AA8" s="23">
        <f t="shared" si="3"/>
        <v>9400000</v>
      </c>
      <c r="AB8" s="24">
        <f t="shared" si="4"/>
        <v>100000</v>
      </c>
    </row>
    <row r="9" spans="1:28" x14ac:dyDescent="0.25">
      <c r="A9" s="13">
        <v>5</v>
      </c>
      <c r="B9" s="19" t="s">
        <v>53</v>
      </c>
      <c r="C9" s="29" t="s">
        <v>54</v>
      </c>
      <c r="D9" s="19" t="s">
        <v>43</v>
      </c>
      <c r="E9" s="25"/>
      <c r="F9" s="26"/>
      <c r="G9" s="25" t="s">
        <v>55</v>
      </c>
      <c r="H9" s="19">
        <v>10000000</v>
      </c>
      <c r="I9" s="19">
        <f t="shared" si="1"/>
        <v>10000000</v>
      </c>
      <c r="J9" s="19"/>
      <c r="K9" s="19"/>
      <c r="L9" s="18"/>
      <c r="M9" s="19">
        <f t="shared" si="2"/>
        <v>10000000</v>
      </c>
      <c r="N9" s="19">
        <v>0</v>
      </c>
      <c r="O9" s="19">
        <v>100000</v>
      </c>
      <c r="P9" s="19">
        <v>100000</v>
      </c>
      <c r="Q9" s="19">
        <v>100000</v>
      </c>
      <c r="R9" s="20">
        <f t="shared" si="0"/>
        <v>10300000</v>
      </c>
      <c r="S9" s="27">
        <v>100000</v>
      </c>
      <c r="T9" s="19">
        <v>100000</v>
      </c>
      <c r="U9" s="19">
        <v>100000</v>
      </c>
      <c r="V9" s="28">
        <v>0</v>
      </c>
      <c r="W9" s="19"/>
      <c r="X9" s="19">
        <f t="shared" si="5"/>
        <v>400000</v>
      </c>
      <c r="Y9" s="27"/>
      <c r="Z9" s="22">
        <f t="shared" si="6"/>
        <v>9800000</v>
      </c>
      <c r="AA9" s="23">
        <f t="shared" si="3"/>
        <v>9900000</v>
      </c>
      <c r="AB9" s="24">
        <f t="shared" si="4"/>
        <v>100000</v>
      </c>
    </row>
    <row r="10" spans="1:28" x14ac:dyDescent="0.25">
      <c r="A10" s="13">
        <v>6</v>
      </c>
      <c r="B10" s="19" t="s">
        <v>56</v>
      </c>
      <c r="C10" s="25" t="s">
        <v>57</v>
      </c>
      <c r="D10" s="19" t="s">
        <v>43</v>
      </c>
      <c r="E10" s="25"/>
      <c r="F10" s="26"/>
      <c r="G10" s="25" t="s">
        <v>58</v>
      </c>
      <c r="H10" s="19">
        <v>10000000</v>
      </c>
      <c r="I10" s="19">
        <f t="shared" si="1"/>
        <v>10000000</v>
      </c>
      <c r="J10" s="19"/>
      <c r="K10" s="19"/>
      <c r="L10" s="18"/>
      <c r="M10" s="19">
        <f t="shared" si="2"/>
        <v>10000000</v>
      </c>
      <c r="N10" s="19">
        <v>0</v>
      </c>
      <c r="O10" s="19">
        <v>100000</v>
      </c>
      <c r="P10" s="19">
        <v>100000</v>
      </c>
      <c r="Q10" s="19">
        <v>100000</v>
      </c>
      <c r="R10" s="20">
        <f t="shared" si="0"/>
        <v>10300000</v>
      </c>
      <c r="S10" s="27">
        <v>100000</v>
      </c>
      <c r="T10" s="19">
        <v>100000</v>
      </c>
      <c r="U10" s="19">
        <v>100000</v>
      </c>
      <c r="V10" s="28">
        <v>0</v>
      </c>
      <c r="W10" s="19"/>
      <c r="X10" s="19">
        <f t="shared" si="5"/>
        <v>400000</v>
      </c>
      <c r="Y10" s="27"/>
      <c r="Z10" s="22">
        <f t="shared" si="6"/>
        <v>9800000</v>
      </c>
      <c r="AA10" s="23">
        <f t="shared" si="3"/>
        <v>9900000</v>
      </c>
      <c r="AB10" s="24">
        <f t="shared" si="4"/>
        <v>100000</v>
      </c>
    </row>
    <row r="11" spans="1:28" x14ac:dyDescent="0.25">
      <c r="A11" s="13">
        <v>7</v>
      </c>
      <c r="B11" s="19" t="s">
        <v>59</v>
      </c>
      <c r="C11" s="25" t="s">
        <v>60</v>
      </c>
      <c r="D11" s="19" t="s">
        <v>43</v>
      </c>
      <c r="E11" s="25"/>
      <c r="F11" s="26"/>
      <c r="G11" s="25" t="s">
        <v>61</v>
      </c>
      <c r="H11" s="19">
        <v>10000000</v>
      </c>
      <c r="I11" s="19">
        <f t="shared" si="1"/>
        <v>10000000</v>
      </c>
      <c r="J11" s="19"/>
      <c r="K11" s="19">
        <v>1354682.080924856</v>
      </c>
      <c r="L11" s="18"/>
      <c r="M11" s="19">
        <f t="shared" si="2"/>
        <v>11354682.080924856</v>
      </c>
      <c r="N11" s="19">
        <v>0</v>
      </c>
      <c r="O11" s="19">
        <v>100000</v>
      </c>
      <c r="P11" s="19">
        <v>100000</v>
      </c>
      <c r="Q11" s="19">
        <v>100000</v>
      </c>
      <c r="R11" s="20">
        <f>SUM(M11:Q11)</f>
        <v>11654682.080924856</v>
      </c>
      <c r="S11" s="27">
        <v>100000</v>
      </c>
      <c r="T11" s="19">
        <v>100000</v>
      </c>
      <c r="U11" s="19">
        <v>100000</v>
      </c>
      <c r="V11" s="28">
        <v>0</v>
      </c>
      <c r="W11" s="19">
        <v>200000</v>
      </c>
      <c r="X11" s="19">
        <f t="shared" si="5"/>
        <v>400000</v>
      </c>
      <c r="Y11" s="27"/>
      <c r="Z11" s="22">
        <f t="shared" si="6"/>
        <v>10954682.080924856</v>
      </c>
      <c r="AA11" s="23">
        <f t="shared" si="3"/>
        <v>11054682.080924856</v>
      </c>
      <c r="AB11" s="24">
        <f t="shared" si="4"/>
        <v>100000</v>
      </c>
    </row>
    <row r="12" spans="1:28" x14ac:dyDescent="0.25">
      <c r="A12" s="13">
        <v>8</v>
      </c>
      <c r="B12" s="19" t="s">
        <v>62</v>
      </c>
      <c r="C12" s="25" t="s">
        <v>63</v>
      </c>
      <c r="D12" s="19" t="s">
        <v>43</v>
      </c>
      <c r="E12" s="25"/>
      <c r="F12" s="26"/>
      <c r="G12" s="25" t="s">
        <v>61</v>
      </c>
      <c r="H12" s="19">
        <v>10000000</v>
      </c>
      <c r="I12" s="19">
        <f t="shared" si="1"/>
        <v>10000000</v>
      </c>
      <c r="J12" s="19"/>
      <c r="K12" s="19"/>
      <c r="L12" s="18"/>
      <c r="M12" s="19">
        <f t="shared" si="2"/>
        <v>10000000</v>
      </c>
      <c r="N12" s="19">
        <v>0</v>
      </c>
      <c r="O12" s="19">
        <v>100000</v>
      </c>
      <c r="P12" s="19">
        <v>100000</v>
      </c>
      <c r="Q12" s="19">
        <v>100000</v>
      </c>
      <c r="R12" s="20">
        <f t="shared" si="0"/>
        <v>10300000</v>
      </c>
      <c r="S12" s="27">
        <v>100000</v>
      </c>
      <c r="T12" s="19">
        <v>100000</v>
      </c>
      <c r="U12" s="19">
        <v>100000</v>
      </c>
      <c r="V12" s="28">
        <v>0</v>
      </c>
      <c r="W12" s="19">
        <v>200000</v>
      </c>
      <c r="X12" s="19">
        <f t="shared" si="5"/>
        <v>400000</v>
      </c>
      <c r="Y12" s="27"/>
      <c r="Z12" s="22">
        <f t="shared" si="6"/>
        <v>9600000</v>
      </c>
      <c r="AA12" s="23">
        <f t="shared" si="3"/>
        <v>9700000</v>
      </c>
      <c r="AB12" s="24">
        <f t="shared" si="4"/>
        <v>100000</v>
      </c>
    </row>
    <row r="13" spans="1:28" x14ac:dyDescent="0.25">
      <c r="A13" s="13">
        <v>9</v>
      </c>
      <c r="B13" s="19" t="s">
        <v>64</v>
      </c>
      <c r="C13" s="25" t="s">
        <v>65</v>
      </c>
      <c r="D13" s="19" t="s">
        <v>43</v>
      </c>
      <c r="E13" s="25"/>
      <c r="F13" s="26"/>
      <c r="G13" s="25" t="s">
        <v>61</v>
      </c>
      <c r="H13" s="19">
        <v>10000000</v>
      </c>
      <c r="I13" s="19">
        <f t="shared" si="1"/>
        <v>10000000</v>
      </c>
      <c r="J13" s="19"/>
      <c r="K13" s="19"/>
      <c r="L13" s="18"/>
      <c r="M13" s="19">
        <f t="shared" si="2"/>
        <v>10000000</v>
      </c>
      <c r="N13" s="19">
        <v>0</v>
      </c>
      <c r="O13" s="19">
        <v>100000</v>
      </c>
      <c r="P13" s="19">
        <v>100000</v>
      </c>
      <c r="Q13" s="19">
        <v>100000</v>
      </c>
      <c r="R13" s="20">
        <f t="shared" si="0"/>
        <v>10300000</v>
      </c>
      <c r="S13" s="27">
        <v>100000</v>
      </c>
      <c r="T13" s="19">
        <v>100000</v>
      </c>
      <c r="U13" s="19">
        <v>100000</v>
      </c>
      <c r="V13" s="28">
        <v>0</v>
      </c>
      <c r="W13" s="19"/>
      <c r="X13" s="19">
        <f t="shared" si="5"/>
        <v>400000</v>
      </c>
      <c r="Y13" s="27"/>
      <c r="Z13" s="22">
        <f t="shared" si="6"/>
        <v>9800000</v>
      </c>
      <c r="AA13" s="23">
        <f t="shared" si="3"/>
        <v>9900000</v>
      </c>
      <c r="AB13" s="24">
        <f t="shared" si="4"/>
        <v>100000</v>
      </c>
    </row>
    <row r="14" spans="1:28" x14ac:dyDescent="0.25">
      <c r="A14" s="13">
        <v>10</v>
      </c>
      <c r="B14" s="19" t="s">
        <v>66</v>
      </c>
      <c r="C14" s="25" t="s">
        <v>67</v>
      </c>
      <c r="D14" s="19" t="s">
        <v>43</v>
      </c>
      <c r="E14" s="25"/>
      <c r="F14" s="26"/>
      <c r="G14" s="25" t="s">
        <v>61</v>
      </c>
      <c r="H14" s="19">
        <v>10000000</v>
      </c>
      <c r="I14" s="19">
        <f t="shared" si="1"/>
        <v>10000000</v>
      </c>
      <c r="J14" s="19"/>
      <c r="K14" s="19"/>
      <c r="L14" s="18"/>
      <c r="M14" s="19">
        <f t="shared" si="2"/>
        <v>10000000</v>
      </c>
      <c r="N14" s="19">
        <v>0</v>
      </c>
      <c r="O14" s="19">
        <v>100000</v>
      </c>
      <c r="P14" s="19">
        <v>100000</v>
      </c>
      <c r="Q14" s="19">
        <v>100000</v>
      </c>
      <c r="R14" s="20">
        <f t="shared" si="0"/>
        <v>10300000</v>
      </c>
      <c r="S14" s="27">
        <v>100000</v>
      </c>
      <c r="T14" s="19">
        <v>100000</v>
      </c>
      <c r="U14" s="19">
        <v>100000</v>
      </c>
      <c r="V14" s="28">
        <v>0</v>
      </c>
      <c r="W14" s="19"/>
      <c r="X14" s="19">
        <f t="shared" si="5"/>
        <v>400000</v>
      </c>
      <c r="Y14" s="27"/>
      <c r="Z14" s="22">
        <f t="shared" si="6"/>
        <v>9800000</v>
      </c>
      <c r="AA14" s="23">
        <f t="shared" si="3"/>
        <v>9900000</v>
      </c>
      <c r="AB14" s="24">
        <f t="shared" si="4"/>
        <v>100000</v>
      </c>
    </row>
    <row r="15" spans="1:28" x14ac:dyDescent="0.25">
      <c r="A15" s="13">
        <v>11</v>
      </c>
      <c r="B15" s="19" t="s">
        <v>68</v>
      </c>
      <c r="C15" s="25" t="s">
        <v>69</v>
      </c>
      <c r="D15" s="19" t="s">
        <v>43</v>
      </c>
      <c r="E15" s="25"/>
      <c r="F15" s="26"/>
      <c r="G15" s="25" t="s">
        <v>61</v>
      </c>
      <c r="H15" s="19">
        <v>10000000</v>
      </c>
      <c r="I15" s="19">
        <f t="shared" si="1"/>
        <v>10000000</v>
      </c>
      <c r="J15" s="19"/>
      <c r="K15" s="19"/>
      <c r="L15" s="18"/>
      <c r="M15" s="19">
        <f t="shared" si="2"/>
        <v>10000000</v>
      </c>
      <c r="N15" s="19">
        <v>0</v>
      </c>
      <c r="O15" s="19">
        <v>100000</v>
      </c>
      <c r="P15" s="19">
        <v>100000</v>
      </c>
      <c r="Q15" s="19">
        <v>100000</v>
      </c>
      <c r="R15" s="20">
        <f t="shared" si="0"/>
        <v>10300000</v>
      </c>
      <c r="S15" s="27">
        <v>100000</v>
      </c>
      <c r="T15" s="19">
        <v>100000</v>
      </c>
      <c r="U15" s="19">
        <v>100000</v>
      </c>
      <c r="V15" s="28">
        <v>0</v>
      </c>
      <c r="W15" s="19"/>
      <c r="X15" s="19">
        <f t="shared" si="5"/>
        <v>400000</v>
      </c>
      <c r="Y15" s="27"/>
      <c r="Z15" s="22">
        <f t="shared" si="6"/>
        <v>9800000</v>
      </c>
      <c r="AA15" s="23">
        <f t="shared" si="3"/>
        <v>9900000</v>
      </c>
      <c r="AB15" s="24">
        <f t="shared" si="4"/>
        <v>100000</v>
      </c>
    </row>
    <row r="16" spans="1:28" x14ac:dyDescent="0.25">
      <c r="A16" s="13">
        <v>12</v>
      </c>
      <c r="B16" s="19" t="s">
        <v>70</v>
      </c>
      <c r="C16" s="25" t="s">
        <v>71</v>
      </c>
      <c r="D16" s="19" t="s">
        <v>43</v>
      </c>
      <c r="E16" s="25"/>
      <c r="F16" s="26"/>
      <c r="G16" s="25" t="s">
        <v>61</v>
      </c>
      <c r="H16" s="19">
        <v>10000000</v>
      </c>
      <c r="I16" s="19">
        <f>H16</f>
        <v>10000000</v>
      </c>
      <c r="J16" s="19"/>
      <c r="K16" s="19"/>
      <c r="L16" s="18"/>
      <c r="M16" s="19">
        <f t="shared" si="2"/>
        <v>10000000</v>
      </c>
      <c r="N16" s="19">
        <v>0</v>
      </c>
      <c r="O16" s="19">
        <v>100000</v>
      </c>
      <c r="P16" s="19">
        <v>100000</v>
      </c>
      <c r="Q16" s="19">
        <v>100000</v>
      </c>
      <c r="R16" s="20">
        <f t="shared" si="0"/>
        <v>10300000</v>
      </c>
      <c r="S16" s="27">
        <v>100000</v>
      </c>
      <c r="T16" s="19">
        <v>100000</v>
      </c>
      <c r="U16" s="19">
        <v>100000</v>
      </c>
      <c r="V16" s="28">
        <v>0</v>
      </c>
      <c r="W16" s="19"/>
      <c r="X16" s="19">
        <f t="shared" si="5"/>
        <v>400000</v>
      </c>
      <c r="Y16" s="27"/>
      <c r="Z16" s="22">
        <f t="shared" si="6"/>
        <v>9800000</v>
      </c>
      <c r="AA16" s="23">
        <f t="shared" si="3"/>
        <v>9900000</v>
      </c>
      <c r="AB16" s="24">
        <f t="shared" si="4"/>
        <v>100000</v>
      </c>
    </row>
    <row r="17" spans="1:28" x14ac:dyDescent="0.25">
      <c r="A17" s="13">
        <v>13</v>
      </c>
      <c r="B17" s="19" t="s">
        <v>72</v>
      </c>
      <c r="C17" s="25" t="s">
        <v>73</v>
      </c>
      <c r="D17" s="19" t="s">
        <v>43</v>
      </c>
      <c r="E17" s="25"/>
      <c r="F17" s="26"/>
      <c r="G17" s="25" t="s">
        <v>61</v>
      </c>
      <c r="H17" s="19">
        <v>10000000</v>
      </c>
      <c r="I17" s="19">
        <f t="shared" si="1"/>
        <v>10000000</v>
      </c>
      <c r="J17" s="19"/>
      <c r="K17" s="19"/>
      <c r="L17" s="18"/>
      <c r="M17" s="19">
        <f t="shared" si="2"/>
        <v>10000000</v>
      </c>
      <c r="N17" s="19">
        <v>0</v>
      </c>
      <c r="O17" s="19">
        <v>100000</v>
      </c>
      <c r="P17" s="19">
        <v>100000</v>
      </c>
      <c r="Q17" s="19">
        <v>100000</v>
      </c>
      <c r="R17" s="20">
        <f t="shared" si="0"/>
        <v>10300000</v>
      </c>
      <c r="S17" s="27">
        <v>100000</v>
      </c>
      <c r="T17" s="19">
        <v>100000</v>
      </c>
      <c r="U17" s="19">
        <v>100000</v>
      </c>
      <c r="V17" s="28">
        <v>0</v>
      </c>
      <c r="W17" s="19">
        <v>250000</v>
      </c>
      <c r="X17" s="19">
        <f t="shared" si="5"/>
        <v>400000</v>
      </c>
      <c r="Y17" s="27"/>
      <c r="Z17" s="22">
        <f t="shared" si="6"/>
        <v>9550000</v>
      </c>
      <c r="AA17" s="23">
        <f t="shared" si="3"/>
        <v>9650000</v>
      </c>
      <c r="AB17" s="24">
        <f t="shared" si="4"/>
        <v>100000</v>
      </c>
    </row>
    <row r="18" spans="1:28" x14ac:dyDescent="0.25">
      <c r="A18" s="13">
        <v>14</v>
      </c>
      <c r="B18" s="19" t="s">
        <v>74</v>
      </c>
      <c r="C18" s="25" t="s">
        <v>75</v>
      </c>
      <c r="D18" s="19" t="s">
        <v>43</v>
      </c>
      <c r="E18" s="25"/>
      <c r="F18" s="26"/>
      <c r="G18" s="25" t="s">
        <v>61</v>
      </c>
      <c r="H18" s="19">
        <v>10000000</v>
      </c>
      <c r="I18" s="19">
        <f t="shared" si="1"/>
        <v>10000000</v>
      </c>
      <c r="J18" s="19"/>
      <c r="K18" s="19"/>
      <c r="L18" s="18"/>
      <c r="M18" s="19">
        <f t="shared" si="2"/>
        <v>10000000</v>
      </c>
      <c r="N18" s="19">
        <v>0</v>
      </c>
      <c r="O18" s="19">
        <v>100000</v>
      </c>
      <c r="P18" s="19">
        <v>100000</v>
      </c>
      <c r="Q18" s="19">
        <v>100000</v>
      </c>
      <c r="R18" s="20">
        <f t="shared" si="0"/>
        <v>10300000</v>
      </c>
      <c r="S18" s="27">
        <v>100000</v>
      </c>
      <c r="T18" s="19">
        <v>100000</v>
      </c>
      <c r="U18" s="19">
        <v>100000</v>
      </c>
      <c r="V18" s="28">
        <v>0</v>
      </c>
      <c r="W18" s="19"/>
      <c r="X18" s="19">
        <f t="shared" si="5"/>
        <v>400000</v>
      </c>
      <c r="Y18" s="27"/>
      <c r="Z18" s="22">
        <f t="shared" si="6"/>
        <v>9800000</v>
      </c>
      <c r="AA18" s="23">
        <f t="shared" si="3"/>
        <v>9900000</v>
      </c>
      <c r="AB18" s="24">
        <f t="shared" si="4"/>
        <v>100000</v>
      </c>
    </row>
    <row r="19" spans="1:28" x14ac:dyDescent="0.25">
      <c r="A19" s="13">
        <v>15</v>
      </c>
      <c r="B19" s="19" t="s">
        <v>76</v>
      </c>
      <c r="C19" s="25" t="s">
        <v>77</v>
      </c>
      <c r="D19" s="19" t="s">
        <v>43</v>
      </c>
      <c r="E19" s="25"/>
      <c r="F19" s="26"/>
      <c r="G19" s="25" t="s">
        <v>61</v>
      </c>
      <c r="H19" s="19">
        <v>10000000</v>
      </c>
      <c r="I19" s="19">
        <f t="shared" si="1"/>
        <v>10000000</v>
      </c>
      <c r="J19" s="19"/>
      <c r="K19" s="19"/>
      <c r="L19" s="18"/>
      <c r="M19" s="19">
        <f t="shared" si="2"/>
        <v>10000000</v>
      </c>
      <c r="N19" s="19">
        <v>0</v>
      </c>
      <c r="O19" s="19">
        <v>100000</v>
      </c>
      <c r="P19" s="19">
        <v>100000</v>
      </c>
      <c r="Q19" s="19">
        <v>100000</v>
      </c>
      <c r="R19" s="20">
        <f t="shared" si="0"/>
        <v>10300000</v>
      </c>
      <c r="S19" s="27">
        <v>100000</v>
      </c>
      <c r="T19" s="19">
        <v>100000</v>
      </c>
      <c r="U19" s="19">
        <v>100000</v>
      </c>
      <c r="V19" s="28">
        <v>0</v>
      </c>
      <c r="W19" s="19"/>
      <c r="X19" s="19">
        <f t="shared" si="5"/>
        <v>400000</v>
      </c>
      <c r="Y19" s="27"/>
      <c r="Z19" s="22">
        <f t="shared" si="6"/>
        <v>9800000</v>
      </c>
      <c r="AA19" s="23">
        <f t="shared" si="3"/>
        <v>9900000</v>
      </c>
      <c r="AB19" s="24">
        <f t="shared" si="4"/>
        <v>100000</v>
      </c>
    </row>
    <row r="20" spans="1:28" x14ac:dyDescent="0.25">
      <c r="A20" s="13">
        <v>16</v>
      </c>
      <c r="B20" s="19" t="s">
        <v>78</v>
      </c>
      <c r="C20" s="25" t="s">
        <v>79</v>
      </c>
      <c r="D20" s="19" t="s">
        <v>43</v>
      </c>
      <c r="E20" s="25"/>
      <c r="F20" s="26"/>
      <c r="G20" s="25" t="s">
        <v>61</v>
      </c>
      <c r="H20" s="19">
        <v>10000000</v>
      </c>
      <c r="I20" s="19">
        <f t="shared" si="1"/>
        <v>10000000</v>
      </c>
      <c r="J20" s="19"/>
      <c r="K20" s="19"/>
      <c r="L20" s="18"/>
      <c r="M20" s="19">
        <f t="shared" si="2"/>
        <v>10000000</v>
      </c>
      <c r="N20" s="19">
        <v>0</v>
      </c>
      <c r="O20" s="19">
        <v>100000</v>
      </c>
      <c r="P20" s="19">
        <v>100000</v>
      </c>
      <c r="Q20" s="19">
        <v>100000</v>
      </c>
      <c r="R20" s="20">
        <f t="shared" si="0"/>
        <v>10300000</v>
      </c>
      <c r="S20" s="27">
        <v>100000</v>
      </c>
      <c r="T20" s="19">
        <v>100000</v>
      </c>
      <c r="U20" s="19">
        <v>100000</v>
      </c>
      <c r="V20" s="28">
        <v>0</v>
      </c>
      <c r="W20" s="19"/>
      <c r="X20" s="19">
        <f t="shared" si="5"/>
        <v>400000</v>
      </c>
      <c r="Y20" s="27"/>
      <c r="Z20" s="22">
        <f t="shared" si="6"/>
        <v>9800000</v>
      </c>
      <c r="AA20" s="23">
        <f t="shared" si="3"/>
        <v>9900000</v>
      </c>
      <c r="AB20" s="24">
        <f t="shared" si="4"/>
        <v>100000</v>
      </c>
    </row>
    <row r="21" spans="1:28" x14ac:dyDescent="0.25">
      <c r="A21" s="13">
        <v>17</v>
      </c>
      <c r="B21" s="19" t="s">
        <v>80</v>
      </c>
      <c r="C21" s="25" t="s">
        <v>81</v>
      </c>
      <c r="D21" s="19" t="s">
        <v>43</v>
      </c>
      <c r="E21" s="25"/>
      <c r="F21" s="26"/>
      <c r="G21" s="25" t="s">
        <v>61</v>
      </c>
      <c r="H21" s="19">
        <v>10000000</v>
      </c>
      <c r="I21" s="19">
        <f t="shared" si="1"/>
        <v>10000000</v>
      </c>
      <c r="J21" s="19"/>
      <c r="K21" s="19"/>
      <c r="L21" s="18"/>
      <c r="M21" s="19">
        <f t="shared" si="2"/>
        <v>10000000</v>
      </c>
      <c r="N21" s="19">
        <v>0</v>
      </c>
      <c r="O21" s="19">
        <v>100000</v>
      </c>
      <c r="P21" s="19">
        <v>100000</v>
      </c>
      <c r="Q21" s="19">
        <v>100000</v>
      </c>
      <c r="R21" s="20">
        <f t="shared" si="0"/>
        <v>10300000</v>
      </c>
      <c r="S21" s="27">
        <v>100000</v>
      </c>
      <c r="T21" s="19">
        <v>100000</v>
      </c>
      <c r="U21" s="19">
        <v>100000</v>
      </c>
      <c r="V21" s="28">
        <v>0</v>
      </c>
      <c r="W21" s="19"/>
      <c r="X21" s="19">
        <f t="shared" si="5"/>
        <v>400000</v>
      </c>
      <c r="Y21" s="27"/>
      <c r="Z21" s="22">
        <f t="shared" si="6"/>
        <v>9800000</v>
      </c>
      <c r="AA21" s="23">
        <f t="shared" si="3"/>
        <v>9900000</v>
      </c>
      <c r="AB21" s="24">
        <f t="shared" si="4"/>
        <v>100000</v>
      </c>
    </row>
    <row r="22" spans="1:28" x14ac:dyDescent="0.25">
      <c r="A22" s="13">
        <v>18</v>
      </c>
      <c r="B22" s="19" t="s">
        <v>82</v>
      </c>
      <c r="C22" s="25" t="s">
        <v>83</v>
      </c>
      <c r="D22" s="19" t="s">
        <v>43</v>
      </c>
      <c r="E22" s="25"/>
      <c r="F22" s="26"/>
      <c r="G22" s="25" t="s">
        <v>61</v>
      </c>
      <c r="H22" s="19">
        <v>10000000</v>
      </c>
      <c r="I22" s="19">
        <f t="shared" si="1"/>
        <v>10000000</v>
      </c>
      <c r="J22" s="19"/>
      <c r="K22" s="19"/>
      <c r="L22" s="18"/>
      <c r="M22" s="19">
        <f t="shared" si="2"/>
        <v>10000000</v>
      </c>
      <c r="N22" s="19">
        <v>0</v>
      </c>
      <c r="O22" s="19">
        <v>100000</v>
      </c>
      <c r="P22" s="19">
        <v>100000</v>
      </c>
      <c r="Q22" s="19">
        <v>100000</v>
      </c>
      <c r="R22" s="20">
        <f t="shared" si="0"/>
        <v>10300000</v>
      </c>
      <c r="S22" s="27">
        <v>100000</v>
      </c>
      <c r="T22" s="19">
        <v>100000</v>
      </c>
      <c r="U22" s="19">
        <v>100000</v>
      </c>
      <c r="V22" s="28">
        <v>0</v>
      </c>
      <c r="W22" s="19"/>
      <c r="X22" s="19">
        <f t="shared" si="5"/>
        <v>400000</v>
      </c>
      <c r="Y22" s="27"/>
      <c r="Z22" s="22">
        <f t="shared" si="6"/>
        <v>9800000</v>
      </c>
      <c r="AA22" s="23">
        <f t="shared" si="3"/>
        <v>9900000</v>
      </c>
      <c r="AB22" s="24">
        <f t="shared" si="4"/>
        <v>100000</v>
      </c>
    </row>
    <row r="23" spans="1:28" x14ac:dyDescent="0.25">
      <c r="A23" s="13">
        <v>19</v>
      </c>
      <c r="B23" s="19" t="s">
        <v>84</v>
      </c>
      <c r="C23" s="25" t="s">
        <v>85</v>
      </c>
      <c r="D23" s="19" t="s">
        <v>43</v>
      </c>
      <c r="E23" s="25"/>
      <c r="F23" s="26"/>
      <c r="G23" s="25" t="s">
        <v>86</v>
      </c>
      <c r="H23" s="19">
        <v>10000000</v>
      </c>
      <c r="I23" s="19">
        <f t="shared" si="1"/>
        <v>10000000</v>
      </c>
      <c r="J23" s="19"/>
      <c r="K23" s="19"/>
      <c r="L23" s="18"/>
      <c r="M23" s="19">
        <f t="shared" si="2"/>
        <v>10000000</v>
      </c>
      <c r="N23" s="19">
        <v>0</v>
      </c>
      <c r="O23" s="19">
        <v>100000</v>
      </c>
      <c r="P23" s="19">
        <v>100000</v>
      </c>
      <c r="Q23" s="19">
        <v>100000</v>
      </c>
      <c r="R23" s="20">
        <f t="shared" si="0"/>
        <v>10300000</v>
      </c>
      <c r="S23" s="27">
        <v>100000</v>
      </c>
      <c r="T23" s="19">
        <v>100000</v>
      </c>
      <c r="U23" s="19">
        <v>100000</v>
      </c>
      <c r="V23" s="28">
        <v>0</v>
      </c>
      <c r="W23" s="19"/>
      <c r="X23" s="19">
        <f t="shared" si="5"/>
        <v>400000</v>
      </c>
      <c r="Y23" s="27"/>
      <c r="Z23" s="22">
        <f t="shared" si="6"/>
        <v>9800000</v>
      </c>
      <c r="AA23" s="23">
        <f t="shared" si="3"/>
        <v>9900000</v>
      </c>
      <c r="AB23" s="24">
        <f t="shared" si="4"/>
        <v>100000</v>
      </c>
    </row>
    <row r="24" spans="1:28" x14ac:dyDescent="0.25">
      <c r="A24" s="13">
        <v>20</v>
      </c>
      <c r="B24" s="19" t="s">
        <v>87</v>
      </c>
      <c r="C24" s="25" t="s">
        <v>88</v>
      </c>
      <c r="D24" s="19" t="s">
        <v>43</v>
      </c>
      <c r="E24" s="25"/>
      <c r="F24" s="26"/>
      <c r="G24" s="25" t="s">
        <v>86</v>
      </c>
      <c r="H24" s="19">
        <v>10000000</v>
      </c>
      <c r="I24" s="19">
        <f t="shared" si="1"/>
        <v>10000000</v>
      </c>
      <c r="J24" s="19"/>
      <c r="K24" s="19">
        <v>1418728.3236994219</v>
      </c>
      <c r="L24" s="18"/>
      <c r="M24" s="19">
        <f t="shared" si="2"/>
        <v>11418728.323699422</v>
      </c>
      <c r="N24" s="19">
        <v>0</v>
      </c>
      <c r="O24" s="19">
        <v>100000</v>
      </c>
      <c r="P24" s="19">
        <v>100000</v>
      </c>
      <c r="Q24" s="19">
        <v>100000</v>
      </c>
      <c r="R24" s="20">
        <f t="shared" si="0"/>
        <v>11718728.323699422</v>
      </c>
      <c r="S24" s="27">
        <v>100000</v>
      </c>
      <c r="T24" s="19">
        <v>100000</v>
      </c>
      <c r="U24" s="19">
        <v>100000</v>
      </c>
      <c r="V24" s="28">
        <v>0</v>
      </c>
      <c r="W24" s="19"/>
      <c r="X24" s="19">
        <f t="shared" si="5"/>
        <v>400000</v>
      </c>
      <c r="Y24" s="27"/>
      <c r="Z24" s="22">
        <f t="shared" si="6"/>
        <v>11218728.323699422</v>
      </c>
      <c r="AA24" s="23">
        <f t="shared" si="3"/>
        <v>11318728.323699422</v>
      </c>
      <c r="AB24" s="24">
        <f t="shared" si="4"/>
        <v>100000</v>
      </c>
    </row>
    <row r="25" spans="1:28" x14ac:dyDescent="0.25">
      <c r="A25" s="13">
        <v>21</v>
      </c>
      <c r="B25" s="19" t="s">
        <v>89</v>
      </c>
      <c r="C25" s="25" t="s">
        <v>90</v>
      </c>
      <c r="D25" s="19" t="s">
        <v>43</v>
      </c>
      <c r="E25" s="25"/>
      <c r="F25" s="26"/>
      <c r="G25" s="25" t="s">
        <v>91</v>
      </c>
      <c r="H25" s="19">
        <v>10000000</v>
      </c>
      <c r="I25" s="19">
        <f t="shared" si="1"/>
        <v>10000000</v>
      </c>
      <c r="J25" s="19"/>
      <c r="K25" s="19"/>
      <c r="L25" s="18"/>
      <c r="M25" s="19">
        <f t="shared" si="2"/>
        <v>10000000</v>
      </c>
      <c r="N25" s="19">
        <v>0</v>
      </c>
      <c r="O25" s="19">
        <v>100000</v>
      </c>
      <c r="P25" s="19">
        <v>100000</v>
      </c>
      <c r="Q25" s="19">
        <v>100000</v>
      </c>
      <c r="R25" s="20">
        <f t="shared" si="0"/>
        <v>10300000</v>
      </c>
      <c r="S25" s="27">
        <v>100000</v>
      </c>
      <c r="T25" s="19">
        <v>100000</v>
      </c>
      <c r="U25" s="19">
        <v>100000</v>
      </c>
      <c r="V25" s="28">
        <v>0</v>
      </c>
      <c r="W25" s="19"/>
      <c r="X25" s="19">
        <f t="shared" si="5"/>
        <v>400000</v>
      </c>
      <c r="Y25" s="27"/>
      <c r="Z25" s="22">
        <f t="shared" si="6"/>
        <v>9800000</v>
      </c>
      <c r="AA25" s="23">
        <f t="shared" si="3"/>
        <v>9900000</v>
      </c>
      <c r="AB25" s="24">
        <f t="shared" si="4"/>
        <v>100000</v>
      </c>
    </row>
    <row r="26" spans="1:28" x14ac:dyDescent="0.25">
      <c r="A26" s="13">
        <v>22</v>
      </c>
      <c r="B26" s="19" t="s">
        <v>92</v>
      </c>
      <c r="C26" s="25" t="s">
        <v>93</v>
      </c>
      <c r="D26" s="19" t="s">
        <v>43</v>
      </c>
      <c r="E26" s="25"/>
      <c r="F26" s="26"/>
      <c r="G26" s="25" t="s">
        <v>91</v>
      </c>
      <c r="H26" s="19">
        <v>10000000</v>
      </c>
      <c r="I26" s="19">
        <f t="shared" si="1"/>
        <v>10000000</v>
      </c>
      <c r="J26" s="19"/>
      <c r="K26" s="19"/>
      <c r="L26" s="18"/>
      <c r="M26" s="19">
        <f t="shared" si="2"/>
        <v>10000000</v>
      </c>
      <c r="N26" s="19">
        <v>0</v>
      </c>
      <c r="O26" s="19">
        <v>100000</v>
      </c>
      <c r="P26" s="19">
        <v>100000</v>
      </c>
      <c r="Q26" s="19">
        <v>100000</v>
      </c>
      <c r="R26" s="20">
        <f t="shared" si="0"/>
        <v>10300000</v>
      </c>
      <c r="S26" s="27">
        <v>100000</v>
      </c>
      <c r="T26" s="19">
        <v>100000</v>
      </c>
      <c r="U26" s="19">
        <v>100000</v>
      </c>
      <c r="V26" s="28">
        <v>0</v>
      </c>
      <c r="W26" s="19">
        <v>300000</v>
      </c>
      <c r="X26" s="19">
        <f t="shared" si="5"/>
        <v>400000</v>
      </c>
      <c r="Y26" s="27"/>
      <c r="Z26" s="22">
        <f t="shared" si="6"/>
        <v>9500000</v>
      </c>
      <c r="AA26" s="23">
        <f t="shared" si="3"/>
        <v>9600000</v>
      </c>
      <c r="AB26" s="24">
        <f t="shared" si="4"/>
        <v>100000</v>
      </c>
    </row>
    <row r="27" spans="1:28" x14ac:dyDescent="0.25">
      <c r="A27" s="13">
        <v>23</v>
      </c>
      <c r="B27" s="19" t="s">
        <v>94</v>
      </c>
      <c r="C27" s="25" t="s">
        <v>95</v>
      </c>
      <c r="D27" s="19" t="s">
        <v>43</v>
      </c>
      <c r="E27" s="25"/>
      <c r="F27" s="26"/>
      <c r="G27" s="25" t="s">
        <v>91</v>
      </c>
      <c r="H27" s="19">
        <v>10000000</v>
      </c>
      <c r="I27" s="19">
        <f t="shared" si="1"/>
        <v>10000000</v>
      </c>
      <c r="J27" s="19"/>
      <c r="K27" s="19"/>
      <c r="L27" s="18"/>
      <c r="M27" s="19">
        <f t="shared" si="2"/>
        <v>10000000</v>
      </c>
      <c r="N27" s="19">
        <v>0</v>
      </c>
      <c r="O27" s="19">
        <v>100000</v>
      </c>
      <c r="P27" s="19">
        <v>100000</v>
      </c>
      <c r="Q27" s="19">
        <v>100000</v>
      </c>
      <c r="R27" s="20">
        <f t="shared" si="0"/>
        <v>10300000</v>
      </c>
      <c r="S27" s="27">
        <v>100000</v>
      </c>
      <c r="T27" s="19">
        <v>100000</v>
      </c>
      <c r="U27" s="19">
        <v>100000</v>
      </c>
      <c r="V27" s="28">
        <v>0</v>
      </c>
      <c r="W27" s="19"/>
      <c r="X27" s="19">
        <f t="shared" si="5"/>
        <v>400000</v>
      </c>
      <c r="Y27" s="27"/>
      <c r="Z27" s="22">
        <f t="shared" si="6"/>
        <v>9800000</v>
      </c>
      <c r="AA27" s="23">
        <f t="shared" si="3"/>
        <v>9900000</v>
      </c>
      <c r="AB27" s="24">
        <f t="shared" si="4"/>
        <v>100000</v>
      </c>
    </row>
    <row r="28" spans="1:28" x14ac:dyDescent="0.25">
      <c r="A28" s="13">
        <v>24</v>
      </c>
      <c r="B28" s="19" t="s">
        <v>96</v>
      </c>
      <c r="C28" s="25" t="s">
        <v>97</v>
      </c>
      <c r="D28" s="19" t="s">
        <v>43</v>
      </c>
      <c r="E28" s="25"/>
      <c r="F28" s="26"/>
      <c r="G28" s="25" t="s">
        <v>91</v>
      </c>
      <c r="H28" s="19">
        <v>10000000</v>
      </c>
      <c r="I28" s="19">
        <f t="shared" si="1"/>
        <v>10000000</v>
      </c>
      <c r="J28" s="19"/>
      <c r="K28" s="19"/>
      <c r="L28" s="18"/>
      <c r="M28" s="19">
        <f t="shared" si="2"/>
        <v>10000000</v>
      </c>
      <c r="N28" s="19">
        <v>0</v>
      </c>
      <c r="O28" s="19">
        <v>100000</v>
      </c>
      <c r="P28" s="19">
        <v>100000</v>
      </c>
      <c r="Q28" s="19">
        <v>100000</v>
      </c>
      <c r="R28" s="20">
        <f t="shared" si="0"/>
        <v>10300000</v>
      </c>
      <c r="S28" s="27">
        <v>100000</v>
      </c>
      <c r="T28" s="19">
        <v>100000</v>
      </c>
      <c r="U28" s="19">
        <v>100000</v>
      </c>
      <c r="V28" s="28">
        <v>0</v>
      </c>
      <c r="W28" s="19"/>
      <c r="X28" s="19">
        <f t="shared" si="5"/>
        <v>400000</v>
      </c>
      <c r="Y28" s="27"/>
      <c r="Z28" s="22">
        <f t="shared" si="6"/>
        <v>9800000</v>
      </c>
      <c r="AA28" s="23">
        <f t="shared" si="3"/>
        <v>9900000</v>
      </c>
      <c r="AB28" s="24">
        <f t="shared" si="4"/>
        <v>100000</v>
      </c>
    </row>
    <row r="29" spans="1:28" x14ac:dyDescent="0.25">
      <c r="A29" s="13">
        <v>25</v>
      </c>
      <c r="B29" s="19" t="s">
        <v>98</v>
      </c>
      <c r="C29" s="25" t="s">
        <v>99</v>
      </c>
      <c r="D29" s="19" t="s">
        <v>43</v>
      </c>
      <c r="E29" s="25"/>
      <c r="F29" s="26"/>
      <c r="G29" s="25" t="s">
        <v>91</v>
      </c>
      <c r="H29" s="19">
        <v>10000000</v>
      </c>
      <c r="I29" s="19">
        <f t="shared" si="1"/>
        <v>10000000</v>
      </c>
      <c r="J29" s="19"/>
      <c r="K29" s="19"/>
      <c r="L29" s="18"/>
      <c r="M29" s="19">
        <f t="shared" si="2"/>
        <v>10000000</v>
      </c>
      <c r="N29" s="19">
        <v>0</v>
      </c>
      <c r="O29" s="19">
        <v>100000</v>
      </c>
      <c r="P29" s="19">
        <v>100000</v>
      </c>
      <c r="Q29" s="19">
        <v>100000</v>
      </c>
      <c r="R29" s="20">
        <f t="shared" si="0"/>
        <v>10300000</v>
      </c>
      <c r="S29" s="27">
        <v>100000</v>
      </c>
      <c r="T29" s="19">
        <v>100000</v>
      </c>
      <c r="U29" s="19">
        <v>100000</v>
      </c>
      <c r="V29" s="28">
        <v>0</v>
      </c>
      <c r="W29" s="19"/>
      <c r="X29" s="19">
        <f t="shared" si="5"/>
        <v>400000</v>
      </c>
      <c r="Y29" s="27"/>
      <c r="Z29" s="22">
        <f t="shared" si="6"/>
        <v>9800000</v>
      </c>
      <c r="AA29" s="23">
        <f t="shared" si="3"/>
        <v>9900000</v>
      </c>
      <c r="AB29" s="24">
        <f t="shared" si="4"/>
        <v>100000</v>
      </c>
    </row>
    <row r="30" spans="1:28" x14ac:dyDescent="0.25">
      <c r="A30" s="13">
        <v>26</v>
      </c>
      <c r="B30" s="19" t="s">
        <v>100</v>
      </c>
      <c r="C30" s="25" t="s">
        <v>101</v>
      </c>
      <c r="D30" s="19" t="s">
        <v>43</v>
      </c>
      <c r="E30" s="25"/>
      <c r="F30" s="26"/>
      <c r="G30" s="25" t="s">
        <v>102</v>
      </c>
      <c r="H30" s="19">
        <v>10000000</v>
      </c>
      <c r="I30" s="19">
        <f t="shared" si="1"/>
        <v>10000000</v>
      </c>
      <c r="J30" s="19"/>
      <c r="K30" s="19"/>
      <c r="L30" s="18"/>
      <c r="M30" s="19">
        <f t="shared" si="2"/>
        <v>10000000</v>
      </c>
      <c r="N30" s="19">
        <v>0</v>
      </c>
      <c r="O30" s="19">
        <v>100000</v>
      </c>
      <c r="P30" s="19">
        <v>100000</v>
      </c>
      <c r="Q30" s="19">
        <v>100000</v>
      </c>
      <c r="R30" s="20">
        <f t="shared" si="0"/>
        <v>10300000</v>
      </c>
      <c r="S30" s="27">
        <v>100000</v>
      </c>
      <c r="T30" s="19">
        <v>100000</v>
      </c>
      <c r="U30" s="19">
        <v>100000</v>
      </c>
      <c r="V30" s="28">
        <v>0</v>
      </c>
      <c r="W30" s="19"/>
      <c r="X30" s="19">
        <f t="shared" si="5"/>
        <v>400000</v>
      </c>
      <c r="Y30" s="27"/>
      <c r="Z30" s="22">
        <f t="shared" si="6"/>
        <v>9800000</v>
      </c>
      <c r="AA30" s="23">
        <f t="shared" si="3"/>
        <v>9900000</v>
      </c>
      <c r="AB30" s="24">
        <f t="shared" si="4"/>
        <v>100000</v>
      </c>
    </row>
    <row r="31" spans="1:28" x14ac:dyDescent="0.25">
      <c r="A31" s="13">
        <v>27</v>
      </c>
      <c r="B31" s="19" t="s">
        <v>103</v>
      </c>
      <c r="C31" s="25" t="s">
        <v>104</v>
      </c>
      <c r="D31" s="19" t="s">
        <v>43</v>
      </c>
      <c r="E31" s="25"/>
      <c r="F31" s="26"/>
      <c r="G31" s="25" t="s">
        <v>105</v>
      </c>
      <c r="H31" s="19">
        <v>10000000</v>
      </c>
      <c r="I31" s="19">
        <f t="shared" si="1"/>
        <v>10000000</v>
      </c>
      <c r="J31" s="19"/>
      <c r="K31" s="19"/>
      <c r="L31" s="18"/>
      <c r="M31" s="19">
        <f t="shared" si="2"/>
        <v>10000000</v>
      </c>
      <c r="N31" s="19">
        <v>0</v>
      </c>
      <c r="O31" s="19">
        <v>100000</v>
      </c>
      <c r="P31" s="19">
        <v>100000</v>
      </c>
      <c r="Q31" s="19">
        <v>100000</v>
      </c>
      <c r="R31" s="20">
        <f t="shared" si="0"/>
        <v>10300000</v>
      </c>
      <c r="S31" s="27">
        <v>100000</v>
      </c>
      <c r="T31" s="19">
        <v>100000</v>
      </c>
      <c r="U31" s="19">
        <v>100000</v>
      </c>
      <c r="V31" s="28">
        <v>0</v>
      </c>
      <c r="W31" s="19"/>
      <c r="X31" s="19">
        <f t="shared" si="5"/>
        <v>400000</v>
      </c>
      <c r="Y31" s="27"/>
      <c r="Z31" s="22">
        <f t="shared" si="6"/>
        <v>9800000</v>
      </c>
      <c r="AA31" s="23">
        <f t="shared" si="3"/>
        <v>9900000</v>
      </c>
      <c r="AB31" s="24">
        <f t="shared" si="4"/>
        <v>100000</v>
      </c>
    </row>
    <row r="32" spans="1:28" x14ac:dyDescent="0.25">
      <c r="A32" s="13">
        <v>28</v>
      </c>
      <c r="B32" s="19" t="s">
        <v>106</v>
      </c>
      <c r="C32" s="25" t="s">
        <v>107</v>
      </c>
      <c r="D32" s="19" t="s">
        <v>43</v>
      </c>
      <c r="E32" s="25"/>
      <c r="F32" s="26"/>
      <c r="G32" s="25" t="s">
        <v>108</v>
      </c>
      <c r="H32" s="19">
        <v>10000000</v>
      </c>
      <c r="I32" s="19">
        <f t="shared" si="1"/>
        <v>10000000</v>
      </c>
      <c r="J32" s="19"/>
      <c r="K32" s="19"/>
      <c r="L32" s="18"/>
      <c r="M32" s="19">
        <f t="shared" si="2"/>
        <v>10000000</v>
      </c>
      <c r="N32" s="19">
        <v>0</v>
      </c>
      <c r="O32" s="19">
        <v>100000</v>
      </c>
      <c r="P32" s="19">
        <v>100000</v>
      </c>
      <c r="Q32" s="19">
        <v>100000</v>
      </c>
      <c r="R32" s="20">
        <f t="shared" si="0"/>
        <v>10300000</v>
      </c>
      <c r="S32" s="27">
        <v>100000</v>
      </c>
      <c r="T32" s="19">
        <v>100000</v>
      </c>
      <c r="U32" s="19">
        <v>100000</v>
      </c>
      <c r="V32" s="28">
        <v>0</v>
      </c>
      <c r="W32" s="19"/>
      <c r="X32" s="19">
        <f t="shared" si="5"/>
        <v>400000</v>
      </c>
      <c r="Y32" s="27"/>
      <c r="Z32" s="22">
        <f t="shared" si="6"/>
        <v>9800000</v>
      </c>
      <c r="AA32" s="23">
        <f t="shared" si="3"/>
        <v>9900000</v>
      </c>
      <c r="AB32" s="24">
        <f t="shared" si="4"/>
        <v>100000</v>
      </c>
    </row>
    <row r="33" spans="1:28" x14ac:dyDescent="0.25">
      <c r="A33" s="13">
        <v>29</v>
      </c>
      <c r="B33" s="19" t="s">
        <v>109</v>
      </c>
      <c r="C33" s="25" t="s">
        <v>110</v>
      </c>
      <c r="D33" s="19" t="s">
        <v>43</v>
      </c>
      <c r="E33" s="25"/>
      <c r="F33" s="26"/>
      <c r="G33" s="25" t="s">
        <v>108</v>
      </c>
      <c r="H33" s="19">
        <v>10000000</v>
      </c>
      <c r="I33" s="19">
        <f t="shared" si="1"/>
        <v>10000000</v>
      </c>
      <c r="J33" s="19"/>
      <c r="K33" s="19"/>
      <c r="L33" s="18"/>
      <c r="M33" s="19">
        <f t="shared" si="2"/>
        <v>10000000</v>
      </c>
      <c r="N33" s="19">
        <v>0</v>
      </c>
      <c r="O33" s="19">
        <v>100000</v>
      </c>
      <c r="P33" s="19">
        <v>100000</v>
      </c>
      <c r="Q33" s="19">
        <v>100000</v>
      </c>
      <c r="R33" s="20">
        <f t="shared" si="0"/>
        <v>10300000</v>
      </c>
      <c r="S33" s="27">
        <v>100000</v>
      </c>
      <c r="T33" s="19">
        <v>100000</v>
      </c>
      <c r="U33" s="19">
        <v>100000</v>
      </c>
      <c r="V33" s="28">
        <v>0</v>
      </c>
      <c r="W33" s="19"/>
      <c r="X33" s="19">
        <f t="shared" si="5"/>
        <v>400000</v>
      </c>
      <c r="Y33" s="27"/>
      <c r="Z33" s="22">
        <f t="shared" si="6"/>
        <v>9800000</v>
      </c>
      <c r="AA33" s="23">
        <f t="shared" si="3"/>
        <v>9900000</v>
      </c>
      <c r="AB33" s="24">
        <f t="shared" si="4"/>
        <v>100000</v>
      </c>
    </row>
    <row r="34" spans="1:28" x14ac:dyDescent="0.25">
      <c r="A34" s="13">
        <v>30</v>
      </c>
      <c r="B34" s="19" t="s">
        <v>111</v>
      </c>
      <c r="C34" s="25" t="s">
        <v>112</v>
      </c>
      <c r="D34" s="19" t="s">
        <v>43</v>
      </c>
      <c r="E34" s="25"/>
      <c r="F34" s="26"/>
      <c r="G34" s="25" t="s">
        <v>113</v>
      </c>
      <c r="H34" s="19">
        <v>10000000</v>
      </c>
      <c r="I34" s="19">
        <f t="shared" si="1"/>
        <v>10000000</v>
      </c>
      <c r="J34" s="19"/>
      <c r="K34" s="19"/>
      <c r="L34" s="18"/>
      <c r="M34" s="19">
        <f t="shared" si="2"/>
        <v>10000000</v>
      </c>
      <c r="N34" s="19">
        <v>0</v>
      </c>
      <c r="O34" s="19">
        <v>100000</v>
      </c>
      <c r="P34" s="19">
        <v>100000</v>
      </c>
      <c r="Q34" s="19">
        <v>100000</v>
      </c>
      <c r="R34" s="20">
        <f t="shared" si="0"/>
        <v>10300000</v>
      </c>
      <c r="S34" s="27">
        <v>100000</v>
      </c>
      <c r="T34" s="19">
        <v>100000</v>
      </c>
      <c r="U34" s="19">
        <v>100000</v>
      </c>
      <c r="V34" s="28">
        <v>0</v>
      </c>
      <c r="W34" s="19"/>
      <c r="X34" s="19">
        <f t="shared" si="5"/>
        <v>400000</v>
      </c>
      <c r="Y34" s="27"/>
      <c r="Z34" s="22">
        <f t="shared" si="6"/>
        <v>9800000</v>
      </c>
      <c r="AA34" s="23">
        <f t="shared" si="3"/>
        <v>9900000</v>
      </c>
      <c r="AB34" s="24">
        <f t="shared" si="4"/>
        <v>100000</v>
      </c>
    </row>
    <row r="35" spans="1:28" x14ac:dyDescent="0.25">
      <c r="A35" s="13">
        <v>31</v>
      </c>
      <c r="B35" s="19" t="s">
        <v>114</v>
      </c>
      <c r="C35" s="25" t="s">
        <v>115</v>
      </c>
      <c r="D35" s="19" t="s">
        <v>43</v>
      </c>
      <c r="E35" s="25"/>
      <c r="F35" s="26"/>
      <c r="G35" s="25" t="s">
        <v>108</v>
      </c>
      <c r="H35" s="19">
        <v>10000000</v>
      </c>
      <c r="I35" s="19">
        <f t="shared" si="1"/>
        <v>10000000</v>
      </c>
      <c r="J35" s="19"/>
      <c r="K35" s="19"/>
      <c r="L35" s="18"/>
      <c r="M35" s="19">
        <f t="shared" si="2"/>
        <v>10000000</v>
      </c>
      <c r="N35" s="19">
        <v>0</v>
      </c>
      <c r="O35" s="19">
        <v>100000</v>
      </c>
      <c r="P35" s="19">
        <v>100000</v>
      </c>
      <c r="Q35" s="19">
        <v>100000</v>
      </c>
      <c r="R35" s="20">
        <f t="shared" si="0"/>
        <v>10300000</v>
      </c>
      <c r="S35" s="27">
        <v>100000</v>
      </c>
      <c r="T35" s="19">
        <v>100000</v>
      </c>
      <c r="U35" s="19">
        <v>100000</v>
      </c>
      <c r="V35" s="28">
        <v>0</v>
      </c>
      <c r="W35" s="19"/>
      <c r="X35" s="19">
        <f t="shared" si="5"/>
        <v>400000</v>
      </c>
      <c r="Y35" s="27"/>
      <c r="Z35" s="22">
        <f t="shared" si="6"/>
        <v>9800000</v>
      </c>
      <c r="AA35" s="23">
        <f t="shared" si="3"/>
        <v>9900000</v>
      </c>
      <c r="AB35" s="24">
        <f t="shared" si="4"/>
        <v>100000</v>
      </c>
    </row>
    <row r="36" spans="1:28" x14ac:dyDescent="0.25">
      <c r="A36" s="13">
        <v>32</v>
      </c>
      <c r="B36" s="19" t="s">
        <v>116</v>
      </c>
      <c r="C36" s="25" t="s">
        <v>117</v>
      </c>
      <c r="D36" s="19" t="s">
        <v>43</v>
      </c>
      <c r="E36" s="25"/>
      <c r="F36" s="26"/>
      <c r="G36" s="25" t="s">
        <v>118</v>
      </c>
      <c r="H36" s="19">
        <v>10000000</v>
      </c>
      <c r="I36" s="19">
        <f t="shared" si="1"/>
        <v>10000000</v>
      </c>
      <c r="J36" s="19"/>
      <c r="K36" s="19"/>
      <c r="L36" s="18"/>
      <c r="M36" s="19">
        <f t="shared" si="2"/>
        <v>10000000</v>
      </c>
      <c r="N36" s="19">
        <v>0</v>
      </c>
      <c r="O36" s="19">
        <v>100000</v>
      </c>
      <c r="P36" s="19">
        <v>100000</v>
      </c>
      <c r="Q36" s="19">
        <v>100000</v>
      </c>
      <c r="R36" s="20">
        <f t="shared" si="0"/>
        <v>10300000</v>
      </c>
      <c r="S36" s="27">
        <v>100000</v>
      </c>
      <c r="T36" s="19">
        <v>100000</v>
      </c>
      <c r="U36" s="19">
        <v>100000</v>
      </c>
      <c r="V36" s="28">
        <v>0</v>
      </c>
      <c r="W36" s="19"/>
      <c r="X36" s="19">
        <f t="shared" si="5"/>
        <v>400000</v>
      </c>
      <c r="Y36" s="27"/>
      <c r="Z36" s="22">
        <f t="shared" si="6"/>
        <v>9800000</v>
      </c>
      <c r="AA36" s="23">
        <f t="shared" si="3"/>
        <v>9900000</v>
      </c>
      <c r="AB36" s="24">
        <f t="shared" si="4"/>
        <v>100000</v>
      </c>
    </row>
    <row r="37" spans="1:28" x14ac:dyDescent="0.25">
      <c r="A37" s="13">
        <v>33</v>
      </c>
      <c r="B37" s="19" t="s">
        <v>119</v>
      </c>
      <c r="C37" s="25" t="s">
        <v>120</v>
      </c>
      <c r="D37" s="19" t="s">
        <v>43</v>
      </c>
      <c r="E37" s="25"/>
      <c r="F37" s="26"/>
      <c r="G37" s="25" t="s">
        <v>121</v>
      </c>
      <c r="H37" s="19">
        <v>10000000</v>
      </c>
      <c r="I37" s="19">
        <f t="shared" si="1"/>
        <v>10000000</v>
      </c>
      <c r="J37" s="19"/>
      <c r="K37" s="19"/>
      <c r="L37" s="18"/>
      <c r="M37" s="19">
        <f t="shared" si="2"/>
        <v>10000000</v>
      </c>
      <c r="N37" s="19">
        <v>0</v>
      </c>
      <c r="O37" s="19">
        <v>100000</v>
      </c>
      <c r="P37" s="19">
        <v>100000</v>
      </c>
      <c r="Q37" s="19">
        <v>100000</v>
      </c>
      <c r="R37" s="20">
        <f t="shared" si="0"/>
        <v>10300000</v>
      </c>
      <c r="S37" s="27">
        <v>100000</v>
      </c>
      <c r="T37" s="19">
        <v>100000</v>
      </c>
      <c r="U37" s="19">
        <v>100000</v>
      </c>
      <c r="V37" s="28">
        <v>0</v>
      </c>
      <c r="W37" s="19"/>
      <c r="X37" s="19">
        <f t="shared" si="5"/>
        <v>400000</v>
      </c>
      <c r="Y37" s="27"/>
      <c r="Z37" s="22">
        <f t="shared" si="6"/>
        <v>9800000</v>
      </c>
      <c r="AA37" s="23">
        <f t="shared" si="3"/>
        <v>9900000</v>
      </c>
      <c r="AB37" s="24">
        <f t="shared" si="4"/>
        <v>100000</v>
      </c>
    </row>
    <row r="38" spans="1:28" x14ac:dyDescent="0.25">
      <c r="A38" s="13">
        <v>34</v>
      </c>
      <c r="B38" s="19" t="s">
        <v>122</v>
      </c>
      <c r="C38" s="25" t="s">
        <v>123</v>
      </c>
      <c r="D38" s="19" t="s">
        <v>43</v>
      </c>
      <c r="E38" s="25"/>
      <c r="F38" s="26"/>
      <c r="G38" s="25" t="s">
        <v>121</v>
      </c>
      <c r="H38" s="19">
        <v>10000000</v>
      </c>
      <c r="I38" s="19">
        <f t="shared" si="1"/>
        <v>10000000</v>
      </c>
      <c r="J38" s="19"/>
      <c r="K38" s="19"/>
      <c r="L38" s="18"/>
      <c r="M38" s="19">
        <f t="shared" si="2"/>
        <v>10000000</v>
      </c>
      <c r="N38" s="19">
        <v>0</v>
      </c>
      <c r="O38" s="19">
        <v>100000</v>
      </c>
      <c r="P38" s="19">
        <v>100000</v>
      </c>
      <c r="Q38" s="19">
        <v>100000</v>
      </c>
      <c r="R38" s="20">
        <f t="shared" si="0"/>
        <v>10300000</v>
      </c>
      <c r="S38" s="27">
        <v>100000</v>
      </c>
      <c r="T38" s="19">
        <v>100000</v>
      </c>
      <c r="U38" s="19">
        <v>100000</v>
      </c>
      <c r="V38" s="28">
        <v>0</v>
      </c>
      <c r="W38" s="19"/>
      <c r="X38" s="19">
        <f t="shared" si="5"/>
        <v>400000</v>
      </c>
      <c r="Y38" s="27"/>
      <c r="Z38" s="22">
        <f t="shared" si="6"/>
        <v>9800000</v>
      </c>
      <c r="AA38" s="23">
        <f t="shared" si="3"/>
        <v>9900000</v>
      </c>
      <c r="AB38" s="24">
        <f t="shared" si="4"/>
        <v>100000</v>
      </c>
    </row>
    <row r="39" spans="1:28" x14ac:dyDescent="0.25">
      <c r="A39" s="13">
        <v>35</v>
      </c>
      <c r="B39" s="19" t="s">
        <v>124</v>
      </c>
      <c r="C39" s="25" t="s">
        <v>125</v>
      </c>
      <c r="D39" s="19" t="s">
        <v>43</v>
      </c>
      <c r="E39" s="25"/>
      <c r="F39" s="26"/>
      <c r="G39" s="25" t="s">
        <v>121</v>
      </c>
      <c r="H39" s="19">
        <v>10000000</v>
      </c>
      <c r="I39" s="19">
        <f t="shared" si="1"/>
        <v>10000000</v>
      </c>
      <c r="J39" s="19"/>
      <c r="K39" s="19"/>
      <c r="L39" s="18"/>
      <c r="M39" s="19">
        <f t="shared" si="2"/>
        <v>10000000</v>
      </c>
      <c r="N39" s="19">
        <v>0</v>
      </c>
      <c r="O39" s="19">
        <v>100000</v>
      </c>
      <c r="P39" s="19">
        <v>100000</v>
      </c>
      <c r="Q39" s="19">
        <v>100000</v>
      </c>
      <c r="R39" s="20">
        <f t="shared" si="0"/>
        <v>10300000</v>
      </c>
      <c r="S39" s="27">
        <v>100000</v>
      </c>
      <c r="T39" s="19">
        <v>100000</v>
      </c>
      <c r="U39" s="19">
        <v>100000</v>
      </c>
      <c r="V39" s="28">
        <v>0</v>
      </c>
      <c r="W39" s="19"/>
      <c r="X39" s="19">
        <f t="shared" si="5"/>
        <v>400000</v>
      </c>
      <c r="Y39" s="27"/>
      <c r="Z39" s="22">
        <f t="shared" si="6"/>
        <v>9800000</v>
      </c>
      <c r="AA39" s="23">
        <f t="shared" si="3"/>
        <v>9900000</v>
      </c>
      <c r="AB39" s="24">
        <f t="shared" si="4"/>
        <v>100000</v>
      </c>
    </row>
    <row r="40" spans="1:28" x14ac:dyDescent="0.25">
      <c r="A40" s="13">
        <v>36</v>
      </c>
      <c r="B40" s="19" t="s">
        <v>126</v>
      </c>
      <c r="C40" s="25" t="s">
        <v>127</v>
      </c>
      <c r="D40" s="19" t="s">
        <v>43</v>
      </c>
      <c r="E40" s="25"/>
      <c r="F40" s="26"/>
      <c r="G40" s="25" t="s">
        <v>121</v>
      </c>
      <c r="H40" s="19">
        <v>10000000</v>
      </c>
      <c r="I40" s="19">
        <f t="shared" si="1"/>
        <v>10000000</v>
      </c>
      <c r="J40" s="19"/>
      <c r="K40" s="19"/>
      <c r="L40" s="18"/>
      <c r="M40" s="19">
        <f t="shared" si="2"/>
        <v>10000000</v>
      </c>
      <c r="N40" s="19">
        <v>0</v>
      </c>
      <c r="O40" s="19">
        <v>100000</v>
      </c>
      <c r="P40" s="19">
        <v>100000</v>
      </c>
      <c r="Q40" s="19">
        <v>100000</v>
      </c>
      <c r="R40" s="20">
        <f t="shared" si="0"/>
        <v>10300000</v>
      </c>
      <c r="S40" s="27">
        <v>100000</v>
      </c>
      <c r="T40" s="19">
        <v>100000</v>
      </c>
      <c r="U40" s="19">
        <v>100000</v>
      </c>
      <c r="V40" s="28">
        <v>0</v>
      </c>
      <c r="W40" s="19"/>
      <c r="X40" s="19">
        <f t="shared" si="5"/>
        <v>400000</v>
      </c>
      <c r="Y40" s="27"/>
      <c r="Z40" s="22">
        <f t="shared" si="6"/>
        <v>9800000</v>
      </c>
      <c r="AA40" s="23">
        <f t="shared" si="3"/>
        <v>9900000</v>
      </c>
      <c r="AB40" s="24">
        <f t="shared" si="4"/>
        <v>100000</v>
      </c>
    </row>
    <row r="41" spans="1:28" x14ac:dyDescent="0.25">
      <c r="A41" s="13">
        <v>37</v>
      </c>
      <c r="B41" s="19" t="s">
        <v>128</v>
      </c>
      <c r="C41" s="25" t="s">
        <v>129</v>
      </c>
      <c r="D41" s="19" t="s">
        <v>43</v>
      </c>
      <c r="E41" s="25"/>
      <c r="F41" s="26"/>
      <c r="G41" s="25" t="s">
        <v>121</v>
      </c>
      <c r="H41" s="19">
        <v>10000000</v>
      </c>
      <c r="I41" s="19">
        <f t="shared" si="1"/>
        <v>10000000</v>
      </c>
      <c r="J41" s="19"/>
      <c r="K41" s="19"/>
      <c r="L41" s="18"/>
      <c r="M41" s="19">
        <f t="shared" si="2"/>
        <v>10000000</v>
      </c>
      <c r="N41" s="19">
        <v>0</v>
      </c>
      <c r="O41" s="19">
        <v>100000</v>
      </c>
      <c r="P41" s="19">
        <v>100000</v>
      </c>
      <c r="Q41" s="19">
        <v>100000</v>
      </c>
      <c r="R41" s="20">
        <f t="shared" si="0"/>
        <v>10300000</v>
      </c>
      <c r="S41" s="27">
        <v>100000</v>
      </c>
      <c r="T41" s="19">
        <v>100000</v>
      </c>
      <c r="U41" s="19">
        <v>100000</v>
      </c>
      <c r="V41" s="28">
        <v>0</v>
      </c>
      <c r="W41" s="19"/>
      <c r="X41" s="19">
        <f t="shared" si="5"/>
        <v>400000</v>
      </c>
      <c r="Y41" s="27"/>
      <c r="Z41" s="22">
        <f t="shared" si="6"/>
        <v>9800000</v>
      </c>
      <c r="AA41" s="23">
        <f t="shared" si="3"/>
        <v>9900000</v>
      </c>
      <c r="AB41" s="24">
        <f t="shared" si="4"/>
        <v>100000</v>
      </c>
    </row>
    <row r="42" spans="1:28" x14ac:dyDescent="0.25">
      <c r="A42" s="13">
        <v>38</v>
      </c>
      <c r="B42" s="19" t="s">
        <v>130</v>
      </c>
      <c r="C42" s="25" t="s">
        <v>131</v>
      </c>
      <c r="D42" s="19" t="s">
        <v>43</v>
      </c>
      <c r="E42" s="25"/>
      <c r="F42" s="26"/>
      <c r="G42" s="25" t="s">
        <v>121</v>
      </c>
      <c r="H42" s="19">
        <v>10000000</v>
      </c>
      <c r="I42" s="19">
        <f t="shared" si="1"/>
        <v>10000000</v>
      </c>
      <c r="J42" s="19"/>
      <c r="K42" s="19"/>
      <c r="L42" s="18"/>
      <c r="M42" s="19">
        <f t="shared" si="2"/>
        <v>10000000</v>
      </c>
      <c r="N42" s="19">
        <v>0</v>
      </c>
      <c r="O42" s="19">
        <v>100000</v>
      </c>
      <c r="P42" s="19">
        <v>100000</v>
      </c>
      <c r="Q42" s="19">
        <v>100000</v>
      </c>
      <c r="R42" s="20">
        <f t="shared" si="0"/>
        <v>10300000</v>
      </c>
      <c r="S42" s="27">
        <v>100000</v>
      </c>
      <c r="T42" s="19">
        <v>100000</v>
      </c>
      <c r="U42" s="19">
        <v>100000</v>
      </c>
      <c r="V42" s="28">
        <v>0</v>
      </c>
      <c r="W42" s="19"/>
      <c r="X42" s="19">
        <f t="shared" si="5"/>
        <v>400000</v>
      </c>
      <c r="Y42" s="27"/>
      <c r="Z42" s="22">
        <f t="shared" si="6"/>
        <v>9800000</v>
      </c>
      <c r="AA42" s="23">
        <f t="shared" si="3"/>
        <v>9900000</v>
      </c>
      <c r="AB42" s="24">
        <f t="shared" si="4"/>
        <v>100000</v>
      </c>
    </row>
    <row r="43" spans="1:28" x14ac:dyDescent="0.25">
      <c r="A43" s="13">
        <v>39</v>
      </c>
      <c r="B43" s="19" t="s">
        <v>132</v>
      </c>
      <c r="C43" s="25" t="s">
        <v>133</v>
      </c>
      <c r="D43" s="19" t="s">
        <v>43</v>
      </c>
      <c r="E43" s="25"/>
      <c r="F43" s="26"/>
      <c r="G43" s="25" t="s">
        <v>121</v>
      </c>
      <c r="H43" s="19">
        <v>10000000</v>
      </c>
      <c r="I43" s="19">
        <f t="shared" si="1"/>
        <v>10000000</v>
      </c>
      <c r="J43" s="19"/>
      <c r="K43" s="19"/>
      <c r="L43" s="18"/>
      <c r="M43" s="19">
        <f t="shared" si="2"/>
        <v>10000000</v>
      </c>
      <c r="N43" s="19">
        <v>0</v>
      </c>
      <c r="O43" s="19">
        <v>100000</v>
      </c>
      <c r="P43" s="19">
        <v>100000</v>
      </c>
      <c r="Q43" s="19">
        <v>100000</v>
      </c>
      <c r="R43" s="20">
        <f t="shared" si="0"/>
        <v>10300000</v>
      </c>
      <c r="S43" s="27">
        <v>100000</v>
      </c>
      <c r="T43" s="19">
        <v>100000</v>
      </c>
      <c r="U43" s="19">
        <v>100000</v>
      </c>
      <c r="V43" s="28">
        <v>0</v>
      </c>
      <c r="W43" s="19"/>
      <c r="X43" s="19">
        <f t="shared" si="5"/>
        <v>400000</v>
      </c>
      <c r="Y43" s="27"/>
      <c r="Z43" s="22">
        <f t="shared" si="6"/>
        <v>9800000</v>
      </c>
      <c r="AA43" s="23">
        <f t="shared" si="3"/>
        <v>9900000</v>
      </c>
      <c r="AB43" s="24">
        <f t="shared" si="4"/>
        <v>100000</v>
      </c>
    </row>
    <row r="44" spans="1:28" x14ac:dyDescent="0.25">
      <c r="A44" s="13">
        <v>40</v>
      </c>
      <c r="B44" s="19" t="s">
        <v>134</v>
      </c>
      <c r="C44" s="25" t="s">
        <v>135</v>
      </c>
      <c r="D44" s="19" t="s">
        <v>43</v>
      </c>
      <c r="E44" s="25"/>
      <c r="F44" s="26"/>
      <c r="G44" s="25" t="s">
        <v>121</v>
      </c>
      <c r="H44" s="19">
        <v>10000000</v>
      </c>
      <c r="I44" s="19">
        <f t="shared" si="1"/>
        <v>10000000</v>
      </c>
      <c r="J44" s="19"/>
      <c r="K44" s="19"/>
      <c r="L44" s="18"/>
      <c r="M44" s="19">
        <f t="shared" si="2"/>
        <v>10000000</v>
      </c>
      <c r="N44" s="19">
        <v>0</v>
      </c>
      <c r="O44" s="19">
        <v>100000</v>
      </c>
      <c r="P44" s="19">
        <v>100000</v>
      </c>
      <c r="Q44" s="19">
        <v>100000</v>
      </c>
      <c r="R44" s="20">
        <f t="shared" si="0"/>
        <v>10300000</v>
      </c>
      <c r="S44" s="27">
        <v>100000</v>
      </c>
      <c r="T44" s="19">
        <v>100000</v>
      </c>
      <c r="U44" s="19">
        <v>100000</v>
      </c>
      <c r="V44" s="28">
        <v>0</v>
      </c>
      <c r="W44" s="19"/>
      <c r="X44" s="19">
        <f t="shared" si="5"/>
        <v>400000</v>
      </c>
      <c r="Y44" s="27"/>
      <c r="Z44" s="22">
        <f t="shared" si="6"/>
        <v>9800000</v>
      </c>
      <c r="AA44" s="23">
        <f t="shared" si="3"/>
        <v>9900000</v>
      </c>
      <c r="AB44" s="24">
        <f t="shared" si="4"/>
        <v>100000</v>
      </c>
    </row>
    <row r="45" spans="1:28" x14ac:dyDescent="0.25">
      <c r="A45" s="13">
        <v>41</v>
      </c>
      <c r="B45" s="19" t="s">
        <v>136</v>
      </c>
      <c r="C45" s="25" t="s">
        <v>137</v>
      </c>
      <c r="D45" s="19" t="s">
        <v>43</v>
      </c>
      <c r="E45" s="25"/>
      <c r="F45" s="26"/>
      <c r="G45" s="25" t="s">
        <v>121</v>
      </c>
      <c r="H45" s="19">
        <v>10000000</v>
      </c>
      <c r="I45" s="19">
        <f t="shared" si="1"/>
        <v>10000000</v>
      </c>
      <c r="J45" s="19"/>
      <c r="K45" s="19"/>
      <c r="L45" s="18"/>
      <c r="M45" s="19">
        <f t="shared" si="2"/>
        <v>10000000</v>
      </c>
      <c r="N45" s="19">
        <v>0</v>
      </c>
      <c r="O45" s="19">
        <v>100000</v>
      </c>
      <c r="P45" s="19">
        <v>100000</v>
      </c>
      <c r="Q45" s="19">
        <v>100000</v>
      </c>
      <c r="R45" s="20">
        <f t="shared" si="0"/>
        <v>10300000</v>
      </c>
      <c r="S45" s="27">
        <v>100000</v>
      </c>
      <c r="T45" s="19">
        <v>100000</v>
      </c>
      <c r="U45" s="19">
        <v>100000</v>
      </c>
      <c r="V45" s="28">
        <v>0</v>
      </c>
      <c r="W45" s="19"/>
      <c r="X45" s="19">
        <f t="shared" si="5"/>
        <v>400000</v>
      </c>
      <c r="Y45" s="27"/>
      <c r="Z45" s="22">
        <f t="shared" si="6"/>
        <v>9800000</v>
      </c>
      <c r="AA45" s="23">
        <f t="shared" si="3"/>
        <v>9900000</v>
      </c>
      <c r="AB45" s="24">
        <f t="shared" si="4"/>
        <v>100000</v>
      </c>
    </row>
    <row r="46" spans="1:28" x14ac:dyDescent="0.25">
      <c r="A46" s="13">
        <v>42</v>
      </c>
      <c r="B46" s="19" t="s">
        <v>138</v>
      </c>
      <c r="C46" s="25" t="s">
        <v>139</v>
      </c>
      <c r="D46" s="19" t="s">
        <v>43</v>
      </c>
      <c r="E46" s="25"/>
      <c r="F46" s="26"/>
      <c r="G46" s="25" t="s">
        <v>121</v>
      </c>
      <c r="H46" s="19">
        <v>10000000</v>
      </c>
      <c r="I46" s="19">
        <f t="shared" si="1"/>
        <v>10000000</v>
      </c>
      <c r="J46" s="19"/>
      <c r="K46" s="19"/>
      <c r="L46" s="18"/>
      <c r="M46" s="19">
        <f t="shared" si="2"/>
        <v>10000000</v>
      </c>
      <c r="N46" s="19">
        <v>0</v>
      </c>
      <c r="O46" s="19">
        <v>100000</v>
      </c>
      <c r="P46" s="19">
        <v>100000</v>
      </c>
      <c r="Q46" s="19">
        <v>100000</v>
      </c>
      <c r="R46" s="20">
        <f t="shared" si="0"/>
        <v>10300000</v>
      </c>
      <c r="S46" s="27">
        <v>100000</v>
      </c>
      <c r="T46" s="19">
        <v>100000</v>
      </c>
      <c r="U46" s="19">
        <v>100000</v>
      </c>
      <c r="V46" s="28">
        <v>0</v>
      </c>
      <c r="W46" s="19"/>
      <c r="X46" s="19">
        <f t="shared" si="5"/>
        <v>400000</v>
      </c>
      <c r="Y46" s="27"/>
      <c r="Z46" s="22">
        <f t="shared" si="6"/>
        <v>9800000</v>
      </c>
      <c r="AA46" s="23">
        <f t="shared" si="3"/>
        <v>9900000</v>
      </c>
      <c r="AB46" s="24">
        <f t="shared" si="4"/>
        <v>100000</v>
      </c>
    </row>
    <row r="47" spans="1:28" x14ac:dyDescent="0.25">
      <c r="A47" s="13">
        <v>43</v>
      </c>
      <c r="B47" s="19" t="s">
        <v>140</v>
      </c>
      <c r="C47" s="25" t="s">
        <v>141</v>
      </c>
      <c r="D47" s="19" t="s">
        <v>43</v>
      </c>
      <c r="E47" s="25"/>
      <c r="F47" s="26"/>
      <c r="G47" s="25" t="s">
        <v>121</v>
      </c>
      <c r="H47" s="19">
        <v>10000000</v>
      </c>
      <c r="I47" s="19">
        <f t="shared" si="1"/>
        <v>10000000</v>
      </c>
      <c r="J47" s="19"/>
      <c r="K47" s="19"/>
      <c r="L47" s="18"/>
      <c r="M47" s="19">
        <f t="shared" si="2"/>
        <v>10000000</v>
      </c>
      <c r="N47" s="19">
        <v>0</v>
      </c>
      <c r="O47" s="19">
        <v>100000</v>
      </c>
      <c r="P47" s="19">
        <v>100000</v>
      </c>
      <c r="Q47" s="19">
        <v>100000</v>
      </c>
      <c r="R47" s="20">
        <f t="shared" si="0"/>
        <v>10300000</v>
      </c>
      <c r="S47" s="27">
        <v>100000</v>
      </c>
      <c r="T47" s="19">
        <v>100000</v>
      </c>
      <c r="U47" s="19">
        <v>100000</v>
      </c>
      <c r="V47" s="28">
        <v>0</v>
      </c>
      <c r="W47" s="19"/>
      <c r="X47" s="19">
        <f t="shared" si="5"/>
        <v>400000</v>
      </c>
      <c r="Y47" s="27"/>
      <c r="Z47" s="22">
        <f t="shared" si="6"/>
        <v>9800000</v>
      </c>
      <c r="AA47" s="23">
        <f t="shared" si="3"/>
        <v>9900000</v>
      </c>
      <c r="AB47" s="24">
        <f t="shared" si="4"/>
        <v>100000</v>
      </c>
    </row>
    <row r="48" spans="1:28" x14ac:dyDescent="0.25">
      <c r="A48" s="13">
        <v>44</v>
      </c>
      <c r="B48" s="19" t="s">
        <v>142</v>
      </c>
      <c r="C48" s="25" t="s">
        <v>143</v>
      </c>
      <c r="D48" s="19" t="s">
        <v>43</v>
      </c>
      <c r="E48" s="25"/>
      <c r="F48" s="26"/>
      <c r="G48" s="25" t="s">
        <v>121</v>
      </c>
      <c r="H48" s="19">
        <v>10000000</v>
      </c>
      <c r="I48" s="19">
        <f t="shared" si="1"/>
        <v>10000000</v>
      </c>
      <c r="J48" s="19"/>
      <c r="K48" s="19"/>
      <c r="L48" s="18"/>
      <c r="M48" s="19">
        <f t="shared" si="2"/>
        <v>10000000</v>
      </c>
      <c r="N48" s="19">
        <v>0</v>
      </c>
      <c r="O48" s="19">
        <v>100000</v>
      </c>
      <c r="P48" s="19">
        <v>100000</v>
      </c>
      <c r="Q48" s="19">
        <v>100000</v>
      </c>
      <c r="R48" s="20">
        <f t="shared" si="0"/>
        <v>10300000</v>
      </c>
      <c r="S48" s="27">
        <v>100000</v>
      </c>
      <c r="T48" s="19">
        <v>100000</v>
      </c>
      <c r="U48" s="19">
        <v>100000</v>
      </c>
      <c r="V48" s="28">
        <v>0</v>
      </c>
      <c r="W48" s="19"/>
      <c r="X48" s="19">
        <f t="shared" si="5"/>
        <v>400000</v>
      </c>
      <c r="Y48" s="27"/>
      <c r="Z48" s="22">
        <f t="shared" si="6"/>
        <v>9800000</v>
      </c>
      <c r="AA48" s="23">
        <f t="shared" si="3"/>
        <v>9900000</v>
      </c>
      <c r="AB48" s="24">
        <f t="shared" si="4"/>
        <v>100000</v>
      </c>
    </row>
    <row r="49" spans="1:28" x14ac:dyDescent="0.25">
      <c r="A49" s="13">
        <v>45</v>
      </c>
      <c r="B49" s="19" t="s">
        <v>144</v>
      </c>
      <c r="C49" s="25" t="s">
        <v>145</v>
      </c>
      <c r="D49" s="19" t="s">
        <v>43</v>
      </c>
      <c r="E49" s="25"/>
      <c r="F49" s="26"/>
      <c r="G49" s="25" t="s">
        <v>146</v>
      </c>
      <c r="H49" s="19">
        <v>10000000</v>
      </c>
      <c r="I49" s="19">
        <f>H49</f>
        <v>10000000</v>
      </c>
      <c r="J49" s="19"/>
      <c r="K49" s="19"/>
      <c r="L49" s="18"/>
      <c r="M49" s="19">
        <f t="shared" si="2"/>
        <v>10000000</v>
      </c>
      <c r="N49" s="19">
        <v>0</v>
      </c>
      <c r="O49" s="19">
        <v>100000</v>
      </c>
      <c r="P49" s="19">
        <v>100000</v>
      </c>
      <c r="Q49" s="19">
        <v>100000</v>
      </c>
      <c r="R49" s="20">
        <f t="shared" si="0"/>
        <v>10300000</v>
      </c>
      <c r="S49" s="27">
        <v>100000</v>
      </c>
      <c r="T49" s="19">
        <v>100000</v>
      </c>
      <c r="U49" s="19">
        <v>100000</v>
      </c>
      <c r="V49" s="28">
        <v>0</v>
      </c>
      <c r="W49" s="19"/>
      <c r="X49" s="19">
        <f t="shared" si="5"/>
        <v>400000</v>
      </c>
      <c r="Y49" s="27"/>
      <c r="Z49" s="22">
        <f t="shared" si="6"/>
        <v>9800000</v>
      </c>
      <c r="AA49" s="23">
        <f t="shared" si="3"/>
        <v>9900000</v>
      </c>
      <c r="AB49" s="24">
        <f t="shared" si="4"/>
        <v>100000</v>
      </c>
    </row>
    <row r="50" spans="1:28" x14ac:dyDescent="0.25">
      <c r="A50" s="13">
        <v>46</v>
      </c>
      <c r="B50" s="19" t="s">
        <v>147</v>
      </c>
      <c r="C50" s="25" t="s">
        <v>148</v>
      </c>
      <c r="D50" s="19" t="s">
        <v>43</v>
      </c>
      <c r="E50" s="25"/>
      <c r="F50" s="26"/>
      <c r="G50" s="25" t="s">
        <v>146</v>
      </c>
      <c r="H50" s="19">
        <v>10000000</v>
      </c>
      <c r="I50" s="19">
        <f>H50</f>
        <v>10000000</v>
      </c>
      <c r="J50" s="19"/>
      <c r="K50" s="19"/>
      <c r="L50" s="18"/>
      <c r="M50" s="19">
        <f t="shared" si="2"/>
        <v>10000000</v>
      </c>
      <c r="N50" s="19">
        <v>0</v>
      </c>
      <c r="O50" s="19">
        <v>100000</v>
      </c>
      <c r="P50" s="19">
        <v>100000</v>
      </c>
      <c r="Q50" s="19">
        <v>100000</v>
      </c>
      <c r="R50" s="20">
        <f t="shared" si="0"/>
        <v>10300000</v>
      </c>
      <c r="S50" s="27">
        <v>100000</v>
      </c>
      <c r="T50" s="19">
        <v>100000</v>
      </c>
      <c r="U50" s="19">
        <v>100000</v>
      </c>
      <c r="V50" s="28">
        <v>0</v>
      </c>
      <c r="W50" s="19"/>
      <c r="X50" s="19">
        <f t="shared" si="5"/>
        <v>400000</v>
      </c>
      <c r="Y50" s="27"/>
      <c r="Z50" s="22">
        <f t="shared" si="6"/>
        <v>9800000</v>
      </c>
      <c r="AA50" s="23">
        <f t="shared" si="3"/>
        <v>9900000</v>
      </c>
      <c r="AB50" s="24">
        <f t="shared" si="4"/>
        <v>100000</v>
      </c>
    </row>
    <row r="51" spans="1:28" x14ac:dyDescent="0.25">
      <c r="A51" s="13">
        <v>47</v>
      </c>
      <c r="B51" s="19" t="s">
        <v>149</v>
      </c>
      <c r="C51" s="25" t="s">
        <v>150</v>
      </c>
      <c r="D51" s="19" t="s">
        <v>43</v>
      </c>
      <c r="E51" s="25"/>
      <c r="F51" s="26"/>
      <c r="G51" s="25" t="s">
        <v>146</v>
      </c>
      <c r="H51" s="19">
        <v>10000000</v>
      </c>
      <c r="I51" s="19">
        <f>H51</f>
        <v>10000000</v>
      </c>
      <c r="J51" s="19"/>
      <c r="K51" s="19"/>
      <c r="L51" s="18"/>
      <c r="M51" s="19">
        <f t="shared" si="2"/>
        <v>10000000</v>
      </c>
      <c r="N51" s="19">
        <v>0</v>
      </c>
      <c r="O51" s="19">
        <v>100000</v>
      </c>
      <c r="P51" s="19">
        <v>100000</v>
      </c>
      <c r="Q51" s="19">
        <v>100000</v>
      </c>
      <c r="R51" s="20">
        <f t="shared" si="0"/>
        <v>10300000</v>
      </c>
      <c r="S51" s="27">
        <v>100000</v>
      </c>
      <c r="T51" s="19">
        <v>100000</v>
      </c>
      <c r="U51" s="19">
        <v>100000</v>
      </c>
      <c r="V51" s="28">
        <v>0</v>
      </c>
      <c r="W51" s="19"/>
      <c r="X51" s="19">
        <f t="shared" si="5"/>
        <v>400000</v>
      </c>
      <c r="Y51" s="27"/>
      <c r="Z51" s="22">
        <f t="shared" si="6"/>
        <v>9800000</v>
      </c>
      <c r="AA51" s="23">
        <f t="shared" si="3"/>
        <v>9900000</v>
      </c>
      <c r="AB51" s="24">
        <f t="shared" si="4"/>
        <v>100000</v>
      </c>
    </row>
    <row r="52" spans="1:28" ht="16.5" thickBot="1" x14ac:dyDescent="0.3">
      <c r="A52" s="30"/>
      <c r="B52" s="31"/>
      <c r="C52" s="32"/>
      <c r="D52" s="31"/>
      <c r="E52" s="32"/>
      <c r="F52" s="33"/>
      <c r="G52" s="32"/>
      <c r="H52" s="31"/>
      <c r="I52" s="31">
        <f>SUM(I5:I51)</f>
        <v>470000000</v>
      </c>
      <c r="J52" s="31">
        <f>SUM(J5:J51)</f>
        <v>0</v>
      </c>
      <c r="K52" s="31">
        <f>SUM(K5:K51)</f>
        <v>2773410.4046242777</v>
      </c>
      <c r="L52" s="31">
        <f>SUM(L5:L51)</f>
        <v>0</v>
      </c>
      <c r="M52" s="31">
        <f t="shared" ref="M52:N52" si="7">SUM(M5:M51)</f>
        <v>472773410.40462428</v>
      </c>
      <c r="N52" s="31">
        <f t="shared" si="7"/>
        <v>0</v>
      </c>
      <c r="O52" s="31">
        <f>SUM(O5:O51)</f>
        <v>4600000</v>
      </c>
      <c r="P52" s="31">
        <f>SUM(P5:P51)</f>
        <v>4600000</v>
      </c>
      <c r="Q52" s="31">
        <f>SUM(Q5:Q51)</f>
        <v>4600000</v>
      </c>
      <c r="R52" s="34">
        <f t="shared" ref="R52:AB52" si="8">SUM(R5:R51)</f>
        <v>486573410.40462428</v>
      </c>
      <c r="S52" s="31">
        <f t="shared" si="8"/>
        <v>4700000</v>
      </c>
      <c r="T52" s="31">
        <f t="shared" si="8"/>
        <v>4600000</v>
      </c>
      <c r="U52" s="31">
        <f t="shared" si="8"/>
        <v>4600000</v>
      </c>
      <c r="V52" s="31">
        <f t="shared" si="8"/>
        <v>0</v>
      </c>
      <c r="W52" s="31">
        <f t="shared" si="8"/>
        <v>1450000</v>
      </c>
      <c r="X52" s="31">
        <f t="shared" si="8"/>
        <v>18400000</v>
      </c>
      <c r="Y52" s="31">
        <f t="shared" si="8"/>
        <v>0</v>
      </c>
      <c r="Z52" s="31">
        <f t="shared" si="8"/>
        <v>462023410.40462428</v>
      </c>
      <c r="AA52" s="31">
        <f t="shared" si="8"/>
        <v>466723410.40462428</v>
      </c>
      <c r="AB52" s="31">
        <f t="shared" si="8"/>
        <v>4700000</v>
      </c>
    </row>
    <row r="53" spans="1:28" ht="15.75" thickTop="1" x14ac:dyDescent="0.25"/>
  </sheetData>
  <mergeCells count="23">
    <mergeCell ref="Z2:Z4"/>
    <mergeCell ref="J3:J4"/>
    <mergeCell ref="K3:K4"/>
    <mergeCell ref="O3:O4"/>
    <mergeCell ref="P3:P4"/>
    <mergeCell ref="Q3:Q4"/>
    <mergeCell ref="R2:R4"/>
    <mergeCell ref="T3:V3"/>
    <mergeCell ref="S2:V2"/>
    <mergeCell ref="W2:W4"/>
    <mergeCell ref="X2:X4"/>
    <mergeCell ref="Y2:Y4"/>
    <mergeCell ref="G2:G4"/>
    <mergeCell ref="H2:H4"/>
    <mergeCell ref="I2:M2"/>
    <mergeCell ref="N2:N4"/>
    <mergeCell ref="O2:Q2"/>
    <mergeCell ref="F2:F4"/>
    <mergeCell ref="A2:A4"/>
    <mergeCell ref="B2:B4"/>
    <mergeCell ref="C2:C4"/>
    <mergeCell ref="D2:D4"/>
    <mergeCell ref="E2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2018-08-03T03:02:52Z</dcterms:created>
  <dcterms:modified xsi:type="dcterms:W3CDTF">2019-08-02T12:42:54Z</dcterms:modified>
  <cp:category/>
  <cp:contentStatus/>
</cp:coreProperties>
</file>