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V2" i="1" l="1"/>
  <c r="N2" i="1"/>
  <c r="L2" i="1"/>
  <c r="K2" i="1"/>
  <c r="J2" i="1"/>
  <c r="I2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<sst xmlns="http://schemas.openxmlformats.org/spreadsheetml/2006/main" count="32" uniqueCount="30">
  <si>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</si>
  <si>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</si>
  <si>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</si>
  <si>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</si>
  <si>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</si>
  <si>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</si>
  <si>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</si>
  <si>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</si>
  <si>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</si>
  <si>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</si>
  <si>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</si>
  <si>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</si>
  <si>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</si>
  <si>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</si>
  <si>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</si>
  <si>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</si>
  <si>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</si>
  <si>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</si>
  <si>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</si>
  <si>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</si>
  <si>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</si>
  <si>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</si>
  <si>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</si>
  <si>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</si>
  <si>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</si>
  <si>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</si>
  <si>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</si>
  <si>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15 Desember 2018</t>
  </si>
  <si>
    <t>B0V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</si>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</sst>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5" fontId="0" fillId="0" borderId="0" xfId="0" quotePrefix="1" applyNumberFormat="1"/>
    <xf numFmtId="41" fontId="0" fillId="0" borderId="0" xfId="4" applyFont="1"/>
    <xf numFmtId="41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8/11.November/Done/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</row>
      </sheetData>
      <sheetData sheetId="5"/>
      <sheetData sheetId="6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topLeftCell="S1" workbookViewId="0">
      <selection activeCell="AA12" sqref="AA12"/>
    </sheetView>
  </sheetViews>
  <sheetFormatPr defaultRowHeight="15" x14ac:dyDescent="0.25"/>
  <cols>
    <col min="1" max="1" width="17.28515625" bestFit="1" customWidth="1"/>
    <col min="2" max="2" width="4.42578125" bestFit="1" customWidth="1"/>
    <col min="3" max="3" width="26.28515625" bestFit="1" customWidth="1"/>
    <col min="4" max="4" width="13.5703125" bestFit="1" customWidth="1"/>
    <col min="5" max="5" width="7.7109375" bestFit="1" customWidth="1"/>
    <col min="6" max="6" width="9.5703125" bestFit="1" customWidth="1"/>
    <col min="7" max="7" width="11.85546875" bestFit="1" customWidth="1"/>
    <col min="8" max="8" width="9.5703125" bestFit="1" customWidth="1"/>
    <col min="9" max="9" width="1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 t="s">
        <v>27</v>
      </c>
      <c r="B2" t="s">
        <v>28</v>
      </c>
      <c r="C2" t="str">
        <f>IFERROR(VLOOKUP(B2,[1]THP!$B$11:$C$165,2,0),0)</f>
        <v>ANITA HOTMAULINA MANIK</v>
      </c>
      <c r="D2" t="str">
        <f>B2</f>
        <v>B0V</v>
      </c>
      <c r="E2" t="s">
        <v>29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4">
        <f>IFERROR(VLOOKUP(B2,[1]THP!$B$11:$J$165,9,0),0)</f>
        <v>3648036</v>
      </c>
      <c r="J2" s="4">
        <f>IFERROR(VLOOKUP(B2,[1]THP!$B$11:$K$165,10,0),0)</f>
        <v>3648036</v>
      </c>
      <c r="K2" s="4">
        <f>IFERROR(VLOOKUP(B2,[1]OToT!$B$8:$E$162,4,0),0)</f>
        <v>0</v>
      </c>
      <c r="L2" s="4">
        <f>IFERROR(VLOOKUP(B2,[1]OToT!$B$8:$D$162,3,0),0)</f>
        <v>100000</v>
      </c>
      <c r="M2" s="4">
        <v>0</v>
      </c>
      <c r="N2" s="4">
        <f>SUM(J2:M2)</f>
        <v>3748036</v>
      </c>
      <c r="O2" s="4">
        <v>139345.69999999998</v>
      </c>
      <c r="P2" s="4">
        <v>0</v>
      </c>
      <c r="Q2" s="4">
        <v>0</v>
      </c>
      <c r="R2" s="4">
        <v>0</v>
      </c>
      <c r="S2" s="4">
        <v>154676.72640000001</v>
      </c>
      <c r="T2" s="4">
        <v>72960.72</v>
      </c>
      <c r="U2" s="4">
        <v>0</v>
      </c>
      <c r="V2" s="5">
        <f>SUM(N2:U2)</f>
        <v>4115019.1464000004</v>
      </c>
      <c r="W2" s="5">
        <v>0</v>
      </c>
      <c r="X2" s="4">
        <v>72960.72</v>
      </c>
      <c r="Y2" s="4">
        <v>36480.36</v>
      </c>
      <c r="Z2" s="4">
        <v>0</v>
      </c>
      <c r="AA2" s="4">
        <v>0</v>
      </c>
      <c r="AB2" s="4">
        <v>0</v>
      </c>
      <c r="AC2" s="4">
        <v>3777940.62</v>
      </c>
    </row>
    <row r="3" spans="1:29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2019-01-07T07:06:52Z</dcterms:modified>
  <cp:category/>
  <cp:contentStatus/>
</cp:coreProperties>
</file>